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Izracuni\Datumi_in_zneski_nakazil\"/>
    </mc:Choice>
  </mc:AlternateContent>
  <xr:revisionPtr revIDLastSave="0" documentId="13_ncr:1_{5F4870F5-BEA3-442D-9893-2708197CC4F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Datumi in zneski nakazil" sheetId="2" r:id="rId1"/>
    <sheet name="Dohodnina - občinski vir" sheetId="3" r:id="rId2"/>
    <sheet name="Nazivi občin" sheetId="4" r:id="rId3"/>
  </sheets>
  <definedNames>
    <definedName name="_xlnm._FilterDatabase" localSheetId="1" hidden="1">'Dohodnina - občinski vir'!$A$3:$G$220</definedName>
    <definedName name="besedilo">#REF!</definedName>
    <definedName name="formula">#REF!</definedName>
    <definedName name="GLAVA">#N/A</definedName>
    <definedName name="ODH">#N/A</definedName>
    <definedName name="_xlnm.Print_Area" localSheetId="1">'Dohodnina - občinski vir'!$A$1:$G$221</definedName>
    <definedName name="PRIH">#N/A</definedName>
    <definedName name="PRVA">#N/A</definedName>
    <definedName name="SHEMA">#N/A</definedName>
    <definedName name="_xlnm.Print_Titles" localSheetId="0">'Datumi in zneski nakazil'!$1:$6</definedName>
    <definedName name="_xlnm.Print_Titles" localSheetId="1">'Dohodnina - občinski vir'!$1:$7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G31" i="2"/>
  <c r="G15" i="2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C3" i="2" l="1"/>
  <c r="D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5" i="3"/>
  <c r="G193" i="3"/>
  <c r="G191" i="3"/>
  <c r="G189" i="3"/>
  <c r="G187" i="3"/>
  <c r="G185" i="3"/>
  <c r="G183" i="3"/>
  <c r="G180" i="3"/>
  <c r="G176" i="3"/>
  <c r="G172" i="3"/>
  <c r="G168" i="3"/>
  <c r="G164" i="3"/>
  <c r="G160" i="3"/>
  <c r="G156" i="3"/>
  <c r="G152" i="3"/>
  <c r="G148" i="3"/>
  <c r="G144" i="3"/>
  <c r="G140" i="3"/>
  <c r="G136" i="3"/>
  <c r="G135" i="3"/>
  <c r="G133" i="3"/>
  <c r="G131" i="3"/>
  <c r="G129" i="3"/>
  <c r="G127" i="3"/>
  <c r="G125" i="3"/>
  <c r="G123" i="3"/>
  <c r="G121" i="3"/>
  <c r="G119" i="3"/>
  <c r="G117" i="3"/>
  <c r="G115" i="3"/>
  <c r="G113" i="3"/>
  <c r="G111" i="3"/>
  <c r="G109" i="3"/>
  <c r="G106" i="3"/>
  <c r="G104" i="3"/>
  <c r="G102" i="3"/>
  <c r="G101" i="3"/>
  <c r="G98" i="3"/>
  <c r="G97" i="3"/>
  <c r="G96" i="3"/>
  <c r="G90" i="3"/>
  <c r="G88" i="3"/>
  <c r="G86" i="3"/>
  <c r="G85" i="3"/>
  <c r="G82" i="3"/>
  <c r="G81" i="3"/>
  <c r="G80" i="3"/>
  <c r="G77" i="3"/>
  <c r="G74" i="3"/>
  <c r="G72" i="3"/>
  <c r="G69" i="3"/>
  <c r="G65" i="3"/>
  <c r="G64" i="3"/>
  <c r="G58" i="3"/>
  <c r="G56" i="3"/>
  <c r="G54" i="3"/>
  <c r="G53" i="3"/>
  <c r="G48" i="3"/>
  <c r="G45" i="3"/>
  <c r="G41" i="3"/>
  <c r="G38" i="3"/>
  <c r="G37" i="3"/>
  <c r="G36" i="3"/>
  <c r="G34" i="3"/>
  <c r="G33" i="3"/>
  <c r="G29" i="3"/>
  <c r="G25" i="3"/>
  <c r="G24" i="3"/>
  <c r="G22" i="3"/>
  <c r="G21" i="3"/>
  <c r="G20" i="3"/>
  <c r="G18" i="3"/>
  <c r="G17" i="3"/>
  <c r="G13" i="3"/>
  <c r="G9" i="3"/>
  <c r="F220" i="3" l="1"/>
  <c r="G57" i="3"/>
  <c r="G62" i="3"/>
  <c r="G73" i="3"/>
  <c r="G78" i="3"/>
  <c r="G89" i="3"/>
  <c r="G94" i="3"/>
  <c r="G105" i="3"/>
  <c r="G14" i="3"/>
  <c r="G30" i="3"/>
  <c r="G46" i="3"/>
  <c r="G50" i="3"/>
  <c r="G52" i="3"/>
  <c r="G61" i="3"/>
  <c r="G66" i="3"/>
  <c r="G68" i="3"/>
  <c r="G84" i="3"/>
  <c r="G93" i="3"/>
  <c r="G100" i="3"/>
  <c r="G10" i="3"/>
  <c r="G26" i="3"/>
  <c r="G42" i="3"/>
  <c r="G49" i="3"/>
  <c r="G70" i="3"/>
  <c r="G60" i="3"/>
  <c r="G76" i="3"/>
  <c r="G92" i="3"/>
  <c r="G108" i="3"/>
  <c r="G12" i="3"/>
  <c r="G16" i="3"/>
  <c r="G28" i="3"/>
  <c r="G32" i="3"/>
  <c r="G44" i="3"/>
  <c r="G141" i="3"/>
  <c r="G149" i="3"/>
  <c r="G157" i="3"/>
  <c r="G165" i="3"/>
  <c r="G173" i="3"/>
  <c r="G181" i="3"/>
  <c r="G40" i="3"/>
  <c r="G11" i="3"/>
  <c r="G15" i="3"/>
  <c r="G19" i="3"/>
  <c r="G23" i="3"/>
  <c r="G27" i="3"/>
  <c r="G31" i="3"/>
  <c r="G35" i="3"/>
  <c r="G39" i="3"/>
  <c r="G43" i="3"/>
  <c r="G47" i="3"/>
  <c r="G51" i="3"/>
  <c r="G55" i="3"/>
  <c r="G59" i="3"/>
  <c r="G63" i="3"/>
  <c r="G67" i="3"/>
  <c r="G71" i="3"/>
  <c r="G75" i="3"/>
  <c r="G79" i="3"/>
  <c r="G83" i="3"/>
  <c r="G87" i="3"/>
  <c r="G91" i="3"/>
  <c r="G95" i="3"/>
  <c r="G99" i="3"/>
  <c r="G103" i="3"/>
  <c r="G107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9" i="3"/>
  <c r="G142" i="3"/>
  <c r="G147" i="3"/>
  <c r="G150" i="3"/>
  <c r="G155" i="3"/>
  <c r="G158" i="3"/>
  <c r="G163" i="3"/>
  <c r="G166" i="3"/>
  <c r="G171" i="3"/>
  <c r="G174" i="3"/>
  <c r="G179" i="3"/>
  <c r="G182" i="3"/>
  <c r="G186" i="3"/>
  <c r="G190" i="3"/>
  <c r="G194" i="3"/>
  <c r="G8" i="3"/>
  <c r="E220" i="3"/>
  <c r="G137" i="3"/>
  <c r="G145" i="3"/>
  <c r="G153" i="3"/>
  <c r="G161" i="3"/>
  <c r="G169" i="3"/>
  <c r="G177" i="3"/>
  <c r="G138" i="3"/>
  <c r="G143" i="3"/>
  <c r="G146" i="3"/>
  <c r="G151" i="3"/>
  <c r="G154" i="3"/>
  <c r="G159" i="3"/>
  <c r="G162" i="3"/>
  <c r="G167" i="3"/>
  <c r="G170" i="3"/>
  <c r="G175" i="3"/>
  <c r="G178" i="3"/>
  <c r="G184" i="3"/>
  <c r="G188" i="3"/>
  <c r="G192" i="3"/>
  <c r="G196" i="3"/>
  <c r="G9" i="2" l="1"/>
  <c r="G27" i="2"/>
  <c r="G21" i="2"/>
  <c r="C31" i="2"/>
  <c r="C29" i="2"/>
  <c r="D27" i="2"/>
  <c r="D25" i="2"/>
  <c r="D23" i="2"/>
  <c r="E21" i="2"/>
  <c r="E19" i="2"/>
  <c r="F17" i="2"/>
  <c r="F15" i="2"/>
  <c r="F13" i="2"/>
  <c r="F11" i="2"/>
  <c r="C9" i="2"/>
  <c r="F29" i="2"/>
  <c r="C27" i="2"/>
  <c r="C25" i="2"/>
  <c r="C23" i="2"/>
  <c r="D21" i="2"/>
  <c r="D19" i="2"/>
  <c r="E17" i="2"/>
  <c r="E15" i="2"/>
  <c r="E13" i="2"/>
  <c r="E11" i="2"/>
  <c r="F9" i="2"/>
  <c r="E31" i="2"/>
  <c r="E29" i="2"/>
  <c r="F27" i="2"/>
  <c r="F25" i="2"/>
  <c r="F23" i="2"/>
  <c r="C21" i="2"/>
  <c r="C19" i="2"/>
  <c r="D17" i="2"/>
  <c r="D15" i="2"/>
  <c r="D13" i="2"/>
  <c r="D11" i="2"/>
  <c r="E9" i="2"/>
  <c r="D31" i="2"/>
  <c r="D29" i="2"/>
  <c r="E27" i="2"/>
  <c r="E25" i="2"/>
  <c r="E23" i="2"/>
  <c r="F21" i="2"/>
  <c r="F19" i="2"/>
  <c r="C17" i="2"/>
  <c r="C15" i="2"/>
  <c r="C13" i="2"/>
  <c r="C11" i="2"/>
  <c r="D9" i="2"/>
  <c r="G220" i="3"/>
  <c r="J15" i="2" l="1"/>
  <c r="J13" i="2"/>
  <c r="J17" i="2"/>
  <c r="J21" i="2"/>
  <c r="J11" i="2"/>
  <c r="J19" i="2"/>
  <c r="J25" i="2"/>
  <c r="J27" i="2"/>
  <c r="J29" i="2"/>
  <c r="J23" i="2"/>
  <c r="J9" i="2"/>
  <c r="J31" i="2"/>
  <c r="H31" i="2"/>
  <c r="H29" i="2"/>
  <c r="H27" i="2"/>
  <c r="H25" i="2"/>
  <c r="H23" i="2"/>
  <c r="H21" i="2"/>
  <c r="H19" i="2"/>
  <c r="H17" i="2"/>
  <c r="H15" i="2"/>
  <c r="H13" i="2"/>
  <c r="H11" i="2"/>
  <c r="H9" i="2"/>
  <c r="I13" i="2" l="1"/>
  <c r="J32" i="2"/>
  <c r="I25" i="2"/>
  <c r="I19" i="2"/>
  <c r="I31" i="2"/>
  <c r="H32" i="2"/>
  <c r="I32" i="2" l="1"/>
</calcChain>
</file>

<file path=xl/sharedStrings.xml><?xml version="1.0" encoding="utf-8"?>
<sst xmlns="http://schemas.openxmlformats.org/spreadsheetml/2006/main" count="508" uniqueCount="278">
  <si>
    <t>Zap.</t>
  </si>
  <si>
    <t>št.</t>
  </si>
  <si>
    <t>T E D E N</t>
  </si>
  <si>
    <t>Datum</t>
  </si>
  <si>
    <t>M E S E C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</si>
  <si>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</si>
  <si>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</si>
  <si>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</si>
  <si>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</si>
  <si>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</si>
  <si>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</si>
  <si>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</si>
  <si>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</si>
  <si>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</si>
  <si>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</si>
  <si>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</si>
  <si>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</si>
  <si>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ZNESKI V EUR:</t>
  </si>
  <si>
    <t>1. nakazila</t>
  </si>
  <si>
    <t>2. nakazila</t>
  </si>
  <si>
    <t>3. nakazila</t>
  </si>
  <si>
    <t>4. nakazila</t>
  </si>
  <si>
    <t>5. nakazila</t>
  </si>
  <si>
    <t>Skupaj</t>
  </si>
  <si>
    <t>mesečna</t>
  </si>
  <si>
    <t>nakazila</t>
  </si>
  <si>
    <t>SKUPAJ:</t>
  </si>
  <si>
    <t>TEDENSKI ZNESKI DOHODNINE - OBČINSKI VIR PO OBČINAH</t>
  </si>
  <si>
    <t>v EUR</t>
  </si>
  <si>
    <t>Dohodnina -</t>
  </si>
  <si>
    <t>Zadnje</t>
  </si>
  <si>
    <t>O B Č I N A</t>
  </si>
  <si>
    <t>občinski vir</t>
  </si>
  <si>
    <t>dohodnine - občinski</t>
  </si>
  <si>
    <t>nakazilo (1 x)</t>
  </si>
  <si>
    <t>ID</t>
  </si>
  <si>
    <t>4 = 1-3</t>
  </si>
  <si>
    <t>OBČINA AJDOVŠČINA</t>
  </si>
  <si>
    <t>OBČINA ANKARAN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</si>
  <si>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</si>
  <si>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</si>
  <si>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</si>
  <si>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</si>
  <si>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</si>
  <si>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</si>
  <si>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</si>
  <si>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 xml:space="preserve">OBČINA BOROVNICA 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</si>
  <si>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</si>
  <si>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</si>
  <si>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</si>
  <si>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</si>
  <si>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</si>
  <si>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</si>
  <si>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</si>
  <si>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</si>
  <si>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</si>
  <si>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</si>
  <si>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</si>
  <si>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</si>
  <si>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</si>
  <si>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</si>
  <si>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</si>
  <si>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</si>
  <si>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</si>
  <si>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</si>
  <si>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</si>
  <si>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</si>
  <si>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</si>
  <si>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</si>
  <si>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</si>
  <si>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</si>
  <si>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</si>
  <si>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</si>
  <si>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</si>
  <si>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</si>
  <si>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</si>
  <si>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</si>
  <si>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</si>
  <si>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</si>
  <si>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</si>
  <si>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</si>
  <si>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</si>
  <si>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</si>
  <si>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</si>
  <si>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</si>
  <si>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</si>
  <si>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</si>
  <si>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</si>
  <si>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</si>
  <si>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</si>
  <si>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</si>
  <si>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</si>
  <si>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</si>
  <si>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</si>
  <si>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</si>
  <si>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</si>
  <si>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</si>
  <si>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</si>
  <si>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</si>
  <si>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</si>
  <si>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</si>
  <si>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</si>
  <si>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</si>
  <si>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</si>
  <si>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</si>
  <si>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</si>
  <si>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</si>
  <si>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</si>
  <si>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</si>
  <si>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</si>
  <si>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</si>
  <si>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</si>
  <si>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</si>
  <si>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</si>
  <si>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</si>
  <si>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</si>
  <si>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</si>
  <si>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</si>
  <si>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</si>
  <si>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</si>
  <si>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</si>
  <si>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</si>
  <si>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</si>
  <si>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</si>
  <si>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</si>
  <si>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</si>
  <si>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</si>
  <si>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</si>
  <si>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</si>
  <si>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</si>
  <si>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</si>
  <si>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</si>
  <si>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</si>
  <si>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</si>
  <si>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</si>
  <si>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</si>
  <si>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</si>
  <si>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</si>
  <si>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</si>
  <si>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</si>
  <si>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</si>
  <si>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</si>
  <si>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</si>
  <si>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</si>
  <si>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</si>
  <si>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</si>
  <si>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</si>
  <si>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</si>
  <si>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</si>
  <si>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</si>
  <si>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</si>
  <si>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</si>
  <si>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</si>
  <si>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</si>
  <si>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</si>
  <si>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</si>
  <si>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</si>
  <si>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</si>
  <si>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</si>
  <si>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</si>
  <si>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</si>
  <si>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</si>
  <si>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</si>
  <si>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</si>
  <si>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</si>
  <si>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</si>
  <si>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</si>
  <si>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</si>
  <si>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</si>
  <si>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</si>
  <si>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</si>
  <si>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</si>
  <si>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</si>
  <si>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</si>
  <si>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</si>
  <si>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</si>
  <si>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</si>
  <si>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 - 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</si>
  <si>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</si>
  <si>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</si>
  <si>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</si>
  <si>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</si>
  <si>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</si>
  <si>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</si>
  <si>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</si>
  <si>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</si>
  <si>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</si>
  <si>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</si>
  <si>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</si>
  <si>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</si>
  <si>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</si>
  <si>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</si>
  <si>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</si>
  <si>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</si>
  <si>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</si>
  <si>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</si>
  <si>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</si>
  <si>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</si>
  <si>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</si>
  <si>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OB ŠČAVNICI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</si>
  <si>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</si>
  <si>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</si>
  <si>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</si>
  <si>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</si>
  <si>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</si>
  <si>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</si>
  <si>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</si>
  <si>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</si>
  <si>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</si>
  <si>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</si>
  <si>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</si>
  <si>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</si>
  <si>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</si>
  <si>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</si>
  <si>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</si>
  <si>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</si>
  <si>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</si>
  <si>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</si>
  <si>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</si>
  <si>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</si>
  <si>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</si>
  <si>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</si>
  <si>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</si>
  <si>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</si>
  <si>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</si>
  <si>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</si>
  <si>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</si>
  <si>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</si>
  <si>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</si>
  <si>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</si>
  <si>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</si>
  <si>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</si>
  <si>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</si>
  <si>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</si>
  <si>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</si>
  <si>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</si>
  <si>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</si>
  <si>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</si>
  <si>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</si>
  <si>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</si>
  <si>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</si>
  <si>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</si>
  <si>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</si>
  <si>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</si>
  <si>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</si>
  <si>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</si>
  <si>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</si>
  <si>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</si>
  <si>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</t>
  </si>
  <si>
    <t>Zap.
št.</t>
  </si>
  <si>
    <t>OBČINA</t>
  </si>
  <si>
    <t>OBČINA BOROVNICA</t>
  </si>
  <si>
    <t>OBČINA RENČE-VOGRSKO</t>
  </si>
  <si>
    <t>212.</t>
  </si>
  <si>
    <t>SKUPAJ VSE OBČINE</t>
  </si>
  <si>
    <t>Vpiši ID:</t>
  </si>
  <si>
    <t>(v modro obarvano polje B3, vpišete statistično šifro občine)</t>
  </si>
  <si>
    <t>Število nakazil</t>
  </si>
  <si>
    <t>v mesecu oz.</t>
  </si>
  <si>
    <t>število tednov</t>
  </si>
  <si>
    <t>6 = 1 do 5</t>
  </si>
  <si>
    <t>trimesečna</t>
  </si>
  <si>
    <t>MESTNA OBČINA KRŠKO</t>
  </si>
  <si>
    <t>Dvainpetdesetina</t>
  </si>
  <si>
    <t>ZA OBDOBJE JANUAR - DECEMBER 2025</t>
  </si>
  <si>
    <t>od 3. 1. 2025</t>
  </si>
  <si>
    <t>za leto 2025</t>
  </si>
  <si>
    <t>vir za leto 2025</t>
  </si>
  <si>
    <t>2 = 1/[53]</t>
  </si>
  <si>
    <t>Nakazila (52 x)</t>
  </si>
  <si>
    <t>do 24. 12. 2025</t>
  </si>
  <si>
    <t>3 = 2*[52]</t>
  </si>
  <si>
    <t>31. 12. 2025</t>
  </si>
  <si>
    <t>DATUMI IN ZNESKI NAKAZIL DOHODNINE - OBČINSKI VIR PO TEDNIH ZA LETO 2025 ZA IZBRANO OBČINO</t>
  </si>
  <si>
    <t>JAN.-MAR. 2025</t>
  </si>
  <si>
    <t>APR.-JUN. 2025</t>
  </si>
  <si>
    <t>JUL.-SEP. 2025</t>
  </si>
  <si>
    <t>OKT.-DEC.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</si>
</sst>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\ ;\(\$#,##0\)"/>
    <numFmt numFmtId="165" formatCode="General\."/>
    <numFmt numFmtId="166" formatCode="dd/mm/yyyy;@"/>
    <numFmt numFmtId="167" formatCode="#,##0_ ;[Red]\-#,##0\ "/>
    <numFmt numFmtId="168" formatCode="General\ "/>
    <numFmt numFmtId="169" formatCode="d/\ m/\ yyyy;@"/>
  </numFmts>
  <fonts count="39" x14ac:knownFonts="1">
    <font>
      <sz val="10"/>
      <name val="Arial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b/>
      <sz val="12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38"/>
    </font>
    <font>
      <b/>
      <sz val="11"/>
      <name val="Times New Roman CE"/>
    </font>
    <font>
      <sz val="12"/>
      <name val="Arial"/>
      <family val="2"/>
      <charset val="238"/>
    </font>
    <font>
      <b/>
      <sz val="13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  <charset val="238"/>
    </font>
    <font>
      <sz val="10"/>
      <name val="Times New Roman"/>
      <family val="1"/>
    </font>
    <font>
      <sz val="10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52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1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3" fillId="0" borderId="0"/>
    <xf numFmtId="0" fontId="11" fillId="0" borderId="0"/>
    <xf numFmtId="0" fontId="4" fillId="0" borderId="1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0" borderId="0">
      <alignment vertical="top"/>
    </xf>
    <xf numFmtId="0" fontId="17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7" borderId="0" applyNumberFormat="0" applyBorder="0" applyAlignment="0" applyProtection="0"/>
    <xf numFmtId="0" fontId="23" fillId="19" borderId="26" applyNumberFormat="0" applyAlignment="0" applyProtection="0"/>
    <xf numFmtId="0" fontId="24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>
      <alignment wrapText="1"/>
    </xf>
    <xf numFmtId="0" fontId="28" fillId="20" borderId="0" applyNumberFormat="0" applyBorder="0" applyAlignment="0" applyProtection="0"/>
    <xf numFmtId="0" fontId="29" fillId="21" borderId="30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5" borderId="0" applyNumberFormat="0" applyBorder="0" applyAlignment="0" applyProtection="0"/>
    <xf numFmtId="0" fontId="32" fillId="0" borderId="31" applyNumberFormat="0" applyFill="0" applyAlignment="0" applyProtection="0"/>
    <xf numFmtId="0" fontId="33" fillId="26" borderId="32" applyNumberFormat="0" applyAlignment="0" applyProtection="0"/>
    <xf numFmtId="0" fontId="34" fillId="19" borderId="33" applyNumberFormat="0" applyAlignment="0" applyProtection="0"/>
    <xf numFmtId="0" fontId="35" fillId="6" borderId="0" applyNumberFormat="0" applyBorder="0" applyAlignment="0" applyProtection="0"/>
    <xf numFmtId="0" fontId="36" fillId="10" borderId="33" applyNumberFormat="0" applyAlignment="0" applyProtection="0"/>
    <xf numFmtId="0" fontId="37" fillId="0" borderId="34" applyNumberFormat="0" applyFill="0" applyAlignment="0" applyProtection="0"/>
    <xf numFmtId="0" fontId="38" fillId="0" borderId="0"/>
  </cellStyleXfs>
  <cellXfs count="128">
    <xf numFmtId="0" fontId="0" fillId="0" borderId="1" xfId="0"/>
    <xf numFmtId="0" fontId="3" fillId="0" borderId="0" xfId="5" applyFill="1" applyBorder="1" applyAlignment="1">
      <alignment horizontal="left" vertical="center"/>
    </xf>
    <xf numFmtId="3" fontId="5" fillId="0" borderId="0" xfId="5" applyNumberFormat="1" applyFont="1" applyFill="1" applyBorder="1" applyAlignment="1">
      <alignment horizontal="centerContinuous" vertical="center"/>
    </xf>
    <xf numFmtId="0" fontId="5" fillId="0" borderId="0" xfId="5" applyFont="1" applyFill="1" applyBorder="1" applyAlignment="1">
      <alignment horizontal="centerContinuous" vertical="center"/>
    </xf>
    <xf numFmtId="0" fontId="3" fillId="0" borderId="0" xfId="5" applyFill="1" applyBorder="1" applyAlignment="1">
      <alignment vertical="center"/>
    </xf>
    <xf numFmtId="0" fontId="6" fillId="0" borderId="2" xfId="5" applyFont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0" fontId="6" fillId="0" borderId="3" xfId="5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6" fillId="0" borderId="4" xfId="5" applyFont="1" applyBorder="1" applyAlignment="1">
      <alignment horizontal="center" vertical="center" wrapText="1"/>
    </xf>
    <xf numFmtId="0" fontId="6" fillId="0" borderId="0" xfId="5" applyFont="1" applyFill="1" applyBorder="1" applyAlignment="1">
      <alignment vertical="center"/>
    </xf>
    <xf numFmtId="165" fontId="9" fillId="0" borderId="5" xfId="0" applyNumberFormat="1" applyFont="1" applyFill="1" applyBorder="1" applyAlignment="1">
      <alignment horizontal="right" vertical="center"/>
    </xf>
    <xf numFmtId="0" fontId="3" fillId="0" borderId="0" xfId="5" applyFill="1" applyBorder="1" applyAlignment="1">
      <alignment horizontal="right" vertical="center"/>
    </xf>
    <xf numFmtId="3" fontId="3" fillId="0" borderId="0" xfId="5" applyNumberFormat="1" applyFill="1" applyBorder="1" applyAlignment="1">
      <alignment vertical="center"/>
    </xf>
    <xf numFmtId="0" fontId="7" fillId="0" borderId="2" xfId="0" applyFont="1" applyFill="1" applyBorder="1" applyAlignment="1">
      <alignment horizontal="right"/>
    </xf>
    <xf numFmtId="0" fontId="7" fillId="0" borderId="6" xfId="0" applyFont="1" applyFill="1" applyBorder="1" applyAlignment="1"/>
    <xf numFmtId="0" fontId="7" fillId="0" borderId="4" xfId="0" applyFont="1" applyFill="1" applyBorder="1" applyAlignment="1"/>
    <xf numFmtId="0" fontId="5" fillId="0" borderId="4" xfId="5" applyFont="1" applyFill="1" applyBorder="1" applyAlignment="1">
      <alignment horizontal="center" vertical="center"/>
    </xf>
    <xf numFmtId="165" fontId="8" fillId="0" borderId="7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166" fontId="3" fillId="0" borderId="8" xfId="5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166" fontId="3" fillId="0" borderId="9" xfId="5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165" fontId="8" fillId="0" borderId="10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165" fontId="9" fillId="0" borderId="10" xfId="0" applyNumberFormat="1" applyFont="1" applyFill="1" applyBorder="1" applyAlignment="1">
      <alignment horizontal="right" vertical="center"/>
    </xf>
    <xf numFmtId="165" fontId="8" fillId="0" borderId="12" xfId="0" applyNumberFormat="1" applyFont="1" applyFill="1" applyBorder="1" applyAlignment="1">
      <alignment horizontal="right" vertical="center"/>
    </xf>
    <xf numFmtId="165" fontId="9" fillId="0" borderId="12" xfId="0" applyNumberFormat="1" applyFont="1" applyFill="1" applyBorder="1" applyAlignment="1">
      <alignment horizontal="right" vertical="center"/>
    </xf>
    <xf numFmtId="165" fontId="9" fillId="0" borderId="7" xfId="0" applyNumberFormat="1" applyFont="1" applyFill="1" applyBorder="1" applyAlignment="1">
      <alignment horizontal="right" vertical="center"/>
    </xf>
    <xf numFmtId="3" fontId="5" fillId="0" borderId="13" xfId="5" applyNumberFormat="1" applyFont="1" applyFill="1" applyBorder="1" applyAlignment="1">
      <alignment vertical="center"/>
    </xf>
    <xf numFmtId="0" fontId="6" fillId="0" borderId="14" xfId="5" applyFont="1" applyBorder="1" applyAlignment="1">
      <alignment horizontal="center" vertical="center" wrapText="1"/>
    </xf>
    <xf numFmtId="0" fontId="7" fillId="0" borderId="3" xfId="0" applyFont="1" applyFill="1" applyBorder="1" applyAlignment="1"/>
    <xf numFmtId="0" fontId="5" fillId="0" borderId="3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right" vertical="center"/>
    </xf>
    <xf numFmtId="0" fontId="3" fillId="0" borderId="0" xfId="5" applyFill="1" applyBorder="1" applyAlignment="1">
      <alignment horizontal="centerContinuous" vertical="center"/>
    </xf>
    <xf numFmtId="3" fontId="12" fillId="0" borderId="0" xfId="6" applyNumberFormat="1" applyFont="1" applyAlignment="1">
      <alignment horizontal="centerContinuous"/>
    </xf>
    <xf numFmtId="3" fontId="13" fillId="0" borderId="0" xfId="6" applyNumberFormat="1" applyFont="1" applyAlignment="1">
      <alignment horizontal="centerContinuous"/>
    </xf>
    <xf numFmtId="3" fontId="14" fillId="0" borderId="0" xfId="6" applyNumberFormat="1" applyFont="1" applyAlignment="1">
      <alignment horizontal="centerContinuous"/>
    </xf>
    <xf numFmtId="3" fontId="14" fillId="0" borderId="0" xfId="6" applyNumberFormat="1" applyFont="1" applyBorder="1"/>
    <xf numFmtId="3" fontId="6" fillId="0" borderId="0" xfId="6" applyNumberFormat="1" applyFont="1" applyAlignment="1">
      <alignment horizontal="centerContinuous"/>
    </xf>
    <xf numFmtId="3" fontId="6" fillId="0" borderId="0" xfId="6" applyNumberFormat="1" applyFont="1" applyBorder="1" applyAlignment="1">
      <alignment horizontal="centerContinuous"/>
    </xf>
    <xf numFmtId="3" fontId="14" fillId="0" borderId="0" xfId="6" applyNumberFormat="1" applyFont="1" applyBorder="1" applyAlignment="1">
      <alignment horizontal="right"/>
    </xf>
    <xf numFmtId="0" fontId="6" fillId="0" borderId="15" xfId="5" applyFont="1" applyBorder="1" applyAlignment="1">
      <alignment horizontal="center" vertical="center"/>
    </xf>
    <xf numFmtId="3" fontId="6" fillId="0" borderId="2" xfId="6" applyNumberFormat="1" applyFont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0" fontId="7" fillId="0" borderId="3" xfId="6" applyFont="1" applyFill="1" applyBorder="1" applyAlignment="1">
      <alignment horizontal="center" vertical="center"/>
    </xf>
    <xf numFmtId="3" fontId="6" fillId="0" borderId="3" xfId="6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0" borderId="11" xfId="5" applyFont="1" applyBorder="1" applyAlignment="1">
      <alignment horizontal="center" vertical="center"/>
    </xf>
    <xf numFmtId="0" fontId="3" fillId="0" borderId="13" xfId="5" applyFill="1" applyBorder="1" applyAlignment="1">
      <alignment vertical="center"/>
    </xf>
    <xf numFmtId="0" fontId="8" fillId="0" borderId="13" xfId="5" applyFont="1" applyFill="1" applyBorder="1" applyAlignment="1">
      <alignment horizontal="right" vertical="center"/>
    </xf>
    <xf numFmtId="0" fontId="8" fillId="0" borderId="13" xfId="5" applyFont="1" applyFill="1" applyBorder="1" applyAlignment="1">
      <alignment vertical="center"/>
    </xf>
    <xf numFmtId="3" fontId="6" fillId="0" borderId="13" xfId="6" applyNumberFormat="1" applyFont="1" applyBorder="1" applyAlignment="1">
      <alignment horizontal="center"/>
    </xf>
    <xf numFmtId="0" fontId="8" fillId="0" borderId="17" xfId="6" applyNumberFormat="1" applyFont="1" applyFill="1" applyBorder="1" applyAlignment="1">
      <alignment horizontal="right" vertical="center"/>
    </xf>
    <xf numFmtId="165" fontId="8" fillId="0" borderId="17" xfId="6" applyNumberFormat="1" applyFont="1" applyFill="1" applyBorder="1" applyAlignment="1">
      <alignment horizontal="right" vertical="center"/>
    </xf>
    <xf numFmtId="0" fontId="8" fillId="0" borderId="18" xfId="6" applyFont="1" applyFill="1" applyBorder="1" applyAlignment="1">
      <alignment horizontal="left" vertical="center"/>
    </xf>
    <xf numFmtId="167" fontId="14" fillId="0" borderId="18" xfId="6" applyNumberFormat="1" applyFont="1" applyBorder="1" applyAlignment="1"/>
    <xf numFmtId="167" fontId="5" fillId="0" borderId="18" xfId="6" applyNumberFormat="1" applyFont="1" applyBorder="1" applyAlignment="1"/>
    <xf numFmtId="0" fontId="8" fillId="0" borderId="19" xfId="6" applyNumberFormat="1" applyFont="1" applyFill="1" applyBorder="1" applyAlignment="1">
      <alignment horizontal="right" vertical="center"/>
    </xf>
    <xf numFmtId="165" fontId="8" fillId="0" borderId="19" xfId="6" applyNumberFormat="1" applyFont="1" applyFill="1" applyBorder="1" applyAlignment="1">
      <alignment horizontal="right" vertical="center"/>
    </xf>
    <xf numFmtId="0" fontId="8" fillId="0" borderId="20" xfId="6" applyFont="1" applyFill="1" applyBorder="1" applyAlignment="1">
      <alignment horizontal="left" vertical="center"/>
    </xf>
    <xf numFmtId="167" fontId="14" fillId="0" borderId="20" xfId="6" applyNumberFormat="1" applyFont="1" applyBorder="1" applyAlignment="1"/>
    <xf numFmtId="167" fontId="5" fillId="0" borderId="20" xfId="6" applyNumberFormat="1" applyFont="1" applyBorder="1" applyAlignment="1"/>
    <xf numFmtId="0" fontId="9" fillId="0" borderId="19" xfId="6" applyNumberFormat="1" applyFont="1" applyFill="1" applyBorder="1" applyAlignment="1">
      <alignment horizontal="right" vertical="center"/>
    </xf>
    <xf numFmtId="165" fontId="9" fillId="0" borderId="19" xfId="6" applyNumberFormat="1" applyFont="1" applyFill="1" applyBorder="1" applyAlignment="1">
      <alignment horizontal="right" vertical="center"/>
    </xf>
    <xf numFmtId="0" fontId="9" fillId="0" borderId="20" xfId="6" applyFont="1" applyFill="1" applyBorder="1" applyAlignment="1">
      <alignment horizontal="left" vertical="center"/>
    </xf>
    <xf numFmtId="165" fontId="8" fillId="0" borderId="20" xfId="6" applyNumberFormat="1" applyFont="1" applyFill="1" applyBorder="1" applyAlignment="1">
      <alignment horizontal="right" vertical="center"/>
    </xf>
    <xf numFmtId="0" fontId="8" fillId="0" borderId="21" xfId="6" applyNumberFormat="1" applyFont="1" applyFill="1" applyBorder="1" applyAlignment="1">
      <alignment horizontal="right" vertical="center"/>
    </xf>
    <xf numFmtId="165" fontId="9" fillId="0" borderId="21" xfId="6" applyNumberFormat="1" applyFont="1" applyFill="1" applyBorder="1" applyAlignment="1">
      <alignment horizontal="right" vertical="center"/>
    </xf>
    <xf numFmtId="0" fontId="8" fillId="0" borderId="22" xfId="6" applyFont="1" applyFill="1" applyBorder="1" applyAlignment="1">
      <alignment horizontal="left" vertical="center"/>
    </xf>
    <xf numFmtId="167" fontId="14" fillId="0" borderId="22" xfId="6" applyNumberFormat="1" applyFont="1" applyBorder="1" applyAlignment="1"/>
    <xf numFmtId="167" fontId="5" fillId="0" borderId="22" xfId="6" applyNumberFormat="1" applyFont="1" applyBorder="1" applyAlignment="1"/>
    <xf numFmtId="0" fontId="8" fillId="0" borderId="23" xfId="6" applyNumberFormat="1" applyFont="1" applyFill="1" applyBorder="1" applyAlignment="1">
      <alignment horizontal="right" vertical="center"/>
    </xf>
    <xf numFmtId="165" fontId="8" fillId="0" borderId="23" xfId="6" applyNumberFormat="1" applyFont="1" applyFill="1" applyBorder="1" applyAlignment="1">
      <alignment horizontal="right" vertical="center"/>
    </xf>
    <xf numFmtId="0" fontId="8" fillId="0" borderId="24" xfId="6" applyFont="1" applyFill="1" applyBorder="1" applyAlignment="1">
      <alignment horizontal="left" vertical="center"/>
    </xf>
    <xf numFmtId="167" fontId="14" fillId="0" borderId="24" xfId="6" applyNumberFormat="1" applyFont="1" applyBorder="1" applyAlignment="1"/>
    <xf numFmtId="167" fontId="5" fillId="0" borderId="24" xfId="6" applyNumberFormat="1" applyFont="1" applyBorder="1" applyAlignment="1"/>
    <xf numFmtId="165" fontId="9" fillId="0" borderId="20" xfId="6" applyNumberFormat="1" applyFont="1" applyFill="1" applyBorder="1" applyAlignment="1">
      <alignment horizontal="right" vertical="center"/>
    </xf>
    <xf numFmtId="165" fontId="8" fillId="0" borderId="21" xfId="6" applyNumberFormat="1" applyFont="1" applyFill="1" applyBorder="1" applyAlignment="1">
      <alignment horizontal="right" vertical="center"/>
    </xf>
    <xf numFmtId="165" fontId="9" fillId="0" borderId="23" xfId="6" applyNumberFormat="1" applyFont="1" applyFill="1" applyBorder="1" applyAlignment="1">
      <alignment horizontal="right" vertical="center"/>
    </xf>
    <xf numFmtId="3" fontId="6" fillId="0" borderId="11" xfId="6" applyNumberFormat="1" applyFont="1" applyFill="1" applyBorder="1" applyAlignment="1"/>
    <xf numFmtId="167" fontId="6" fillId="0" borderId="11" xfId="6" applyNumberFormat="1" applyFont="1" applyFill="1" applyBorder="1" applyAlignment="1"/>
    <xf numFmtId="3" fontId="6" fillId="0" borderId="0" xfId="6" applyNumberFormat="1" applyFont="1" applyBorder="1"/>
    <xf numFmtId="3" fontId="6" fillId="0" borderId="0" xfId="6" applyNumberFormat="1" applyFont="1" applyBorder="1" applyAlignment="1">
      <alignment horizontal="left"/>
    </xf>
    <xf numFmtId="0" fontId="15" fillId="0" borderId="13" xfId="10" applyFont="1" applyFill="1" applyBorder="1" applyAlignment="1" applyProtection="1">
      <alignment horizontal="center" wrapText="1"/>
    </xf>
    <xf numFmtId="0" fontId="16" fillId="3" borderId="13" xfId="10" applyFont="1" applyFill="1" applyBorder="1" applyAlignment="1" applyProtection="1">
      <alignment horizontal="center"/>
    </xf>
    <xf numFmtId="0" fontId="17" fillId="0" borderId="0" xfId="11"/>
    <xf numFmtId="165" fontId="18" fillId="0" borderId="25" xfId="10" applyNumberFormat="1" applyFont="1" applyFill="1" applyBorder="1" applyAlignment="1" applyProtection="1">
      <alignment horizontal="right" vertical="center"/>
    </xf>
    <xf numFmtId="168" fontId="18" fillId="0" borderId="25" xfId="10" applyNumberFormat="1" applyFont="1" applyFill="1" applyBorder="1" applyAlignment="1" applyProtection="1">
      <alignment horizontal="right" vertical="center"/>
    </xf>
    <xf numFmtId="0" fontId="19" fillId="0" borderId="25" xfId="10" applyFont="1" applyBorder="1" applyAlignment="1" applyProtection="1">
      <alignment vertical="center"/>
    </xf>
    <xf numFmtId="165" fontId="18" fillId="0" borderId="9" xfId="10" applyNumberFormat="1" applyFont="1" applyFill="1" applyBorder="1" applyAlignment="1" applyProtection="1">
      <alignment horizontal="right" vertical="center"/>
    </xf>
    <xf numFmtId="168" fontId="18" fillId="0" borderId="9" xfId="10" applyNumberFormat="1" applyFont="1" applyFill="1" applyBorder="1" applyAlignment="1" applyProtection="1">
      <alignment horizontal="right" vertical="center"/>
    </xf>
    <xf numFmtId="0" fontId="19" fillId="0" borderId="9" xfId="10" applyFont="1" applyBorder="1" applyAlignment="1" applyProtection="1">
      <alignment vertical="center"/>
    </xf>
    <xf numFmtId="165" fontId="18" fillId="0" borderId="12" xfId="10" applyNumberFormat="1" applyFont="1" applyFill="1" applyBorder="1" applyAlignment="1" applyProtection="1">
      <alignment horizontal="right" vertical="center"/>
    </xf>
    <xf numFmtId="168" fontId="18" fillId="0" borderId="12" xfId="10" applyNumberFormat="1" applyFont="1" applyFill="1" applyBorder="1" applyAlignment="1" applyProtection="1">
      <alignment horizontal="right" vertical="center"/>
    </xf>
    <xf numFmtId="0" fontId="19" fillId="0" borderId="12" xfId="10" applyFont="1" applyBorder="1" applyAlignment="1" applyProtection="1">
      <alignment vertical="center"/>
    </xf>
    <xf numFmtId="0" fontId="19" fillId="0" borderId="9" xfId="10" applyFont="1" applyFill="1" applyBorder="1" applyAlignment="1" applyProtection="1">
      <alignment vertical="center"/>
    </xf>
    <xf numFmtId="165" fontId="18" fillId="4" borderId="4" xfId="10" applyNumberFormat="1" applyFont="1" applyFill="1" applyBorder="1" applyAlignment="1" applyProtection="1">
      <alignment horizontal="right" vertical="center"/>
    </xf>
    <xf numFmtId="168" fontId="18" fillId="4" borderId="4" xfId="10" applyNumberFormat="1" applyFont="1" applyFill="1" applyBorder="1" applyAlignment="1" applyProtection="1">
      <alignment horizontal="right" vertical="center"/>
    </xf>
    <xf numFmtId="0" fontId="15" fillId="3" borderId="4" xfId="10" applyFont="1" applyFill="1" applyBorder="1" applyAlignment="1" applyProtection="1">
      <alignment vertical="center"/>
    </xf>
    <xf numFmtId="0" fontId="5" fillId="0" borderId="0" xfId="5" applyFont="1" applyFill="1" applyBorder="1" applyAlignment="1">
      <alignment horizontal="left" vertical="center"/>
    </xf>
    <xf numFmtId="0" fontId="8" fillId="0" borderId="13" xfId="6" applyNumberFormat="1" applyFont="1" applyFill="1" applyBorder="1" applyAlignment="1">
      <alignment horizontal="right" vertical="center"/>
    </xf>
    <xf numFmtId="3" fontId="5" fillId="0" borderId="0" xfId="5" applyNumberFormat="1" applyFont="1" applyFill="1" applyBorder="1" applyAlignment="1">
      <alignment horizontal="right" vertical="center"/>
    </xf>
    <xf numFmtId="0" fontId="5" fillId="2" borderId="0" xfId="5" applyFont="1" applyFill="1" applyBorder="1" applyAlignment="1" applyProtection="1">
      <alignment horizontal="center" vertical="center"/>
      <protection locked="0"/>
    </xf>
    <xf numFmtId="0" fontId="5" fillId="0" borderId="13" xfId="5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166" fontId="3" fillId="0" borderId="35" xfId="5" applyNumberFormat="1" applyFont="1" applyFill="1" applyBorder="1" applyAlignment="1">
      <alignment vertical="center"/>
    </xf>
    <xf numFmtId="166" fontId="3" fillId="0" borderId="36" xfId="5" applyNumberFormat="1" applyFont="1" applyFill="1" applyBorder="1" applyAlignment="1">
      <alignment horizontal="right" vertical="center"/>
    </xf>
    <xf numFmtId="166" fontId="3" fillId="0" borderId="35" xfId="5" applyNumberFormat="1" applyFont="1" applyFill="1" applyBorder="1" applyAlignment="1">
      <alignment horizontal="right" vertical="center"/>
    </xf>
    <xf numFmtId="3" fontId="5" fillId="0" borderId="37" xfId="5" applyNumberFormat="1" applyFont="1" applyFill="1" applyBorder="1" applyAlignment="1">
      <alignment vertical="center"/>
    </xf>
    <xf numFmtId="3" fontId="5" fillId="0" borderId="4" xfId="5" applyNumberFormat="1" applyFont="1" applyFill="1" applyBorder="1" applyAlignment="1">
      <alignment vertical="center"/>
    </xf>
    <xf numFmtId="0" fontId="3" fillId="0" borderId="8" xfId="5" applyFill="1" applyBorder="1" applyAlignment="1">
      <alignment vertical="center"/>
    </xf>
    <xf numFmtId="0" fontId="3" fillId="0" borderId="12" xfId="5" applyFill="1" applyBorder="1" applyAlignment="1">
      <alignment vertical="center"/>
    </xf>
    <xf numFmtId="0" fontId="5" fillId="0" borderId="8" xfId="5" quotePrefix="1" applyFont="1" applyFill="1" applyBorder="1" applyAlignment="1">
      <alignment horizontal="center" vertical="center"/>
    </xf>
    <xf numFmtId="3" fontId="5" fillId="0" borderId="12" xfId="5" applyNumberFormat="1" applyFont="1" applyFill="1" applyBorder="1" applyAlignment="1">
      <alignment vertical="center"/>
    </xf>
    <xf numFmtId="169" fontId="3" fillId="0" borderId="8" xfId="5" applyNumberFormat="1" applyFont="1" applyFill="1" applyBorder="1" applyAlignment="1">
      <alignment vertical="center"/>
    </xf>
    <xf numFmtId="169" fontId="3" fillId="0" borderId="9" xfId="5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6" fillId="0" borderId="16" xfId="6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7" fillId="0" borderId="3" xfId="0" quotePrefix="1" applyNumberFormat="1" applyFont="1" applyBorder="1" applyAlignment="1">
      <alignment horizontal="center" vertical="center"/>
    </xf>
    <xf numFmtId="0" fontId="5" fillId="2" borderId="0" xfId="5" applyFont="1" applyFill="1" applyBorder="1" applyAlignment="1">
      <alignment horizontal="centerContinuous" vertical="center"/>
    </xf>
    <xf numFmtId="0" fontId="3" fillId="2" borderId="0" xfId="5" applyFill="1" applyBorder="1" applyAlignment="1">
      <alignment horizontal="centerContinuous" vertical="center"/>
    </xf>
  </cellXfs>
  <cellStyles count="55">
    <cellStyle name="20 % – Poudarek1" xfId="12" xr:uid="{00000000-0005-0000-0000-000000000000}"/>
    <cellStyle name="20 % – Poudarek2" xfId="13" xr:uid="{00000000-0005-0000-0000-000001000000}"/>
    <cellStyle name="20 % – Poudarek3" xfId="14" xr:uid="{00000000-0005-0000-0000-000002000000}"/>
    <cellStyle name="20 % – Poudarek4" xfId="15" xr:uid="{00000000-0005-0000-0000-000003000000}"/>
    <cellStyle name="20 % – Poudarek5" xfId="16" xr:uid="{00000000-0005-0000-0000-000004000000}"/>
    <cellStyle name="20 % – Poudarek6" xfId="17" xr:uid="{00000000-0005-0000-0000-000005000000}"/>
    <cellStyle name="40 % – Poudarek1" xfId="18" xr:uid="{00000000-0005-0000-0000-000006000000}"/>
    <cellStyle name="40 % – Poudarek2" xfId="19" xr:uid="{00000000-0005-0000-0000-000007000000}"/>
    <cellStyle name="40 % – Poudarek3" xfId="20" xr:uid="{00000000-0005-0000-0000-000008000000}"/>
    <cellStyle name="40 % – Poudarek4" xfId="21" xr:uid="{00000000-0005-0000-0000-000009000000}"/>
    <cellStyle name="40 % – Poudarek5" xfId="22" xr:uid="{00000000-0005-0000-0000-00000A000000}"/>
    <cellStyle name="40 % – Poudarek6" xfId="23" xr:uid="{00000000-0005-0000-0000-00000B000000}"/>
    <cellStyle name="60 % – Poudarek1" xfId="24" xr:uid="{00000000-0005-0000-0000-00000C000000}"/>
    <cellStyle name="60 % – Poudarek2" xfId="25" xr:uid="{00000000-0005-0000-0000-00000D000000}"/>
    <cellStyle name="60 % – Poudarek3" xfId="26" xr:uid="{00000000-0005-0000-0000-00000E000000}"/>
    <cellStyle name="60 % – Poudarek4" xfId="27" xr:uid="{00000000-0005-0000-0000-00000F000000}"/>
    <cellStyle name="60 % – Poudarek5" xfId="28" xr:uid="{00000000-0005-0000-0000-000010000000}"/>
    <cellStyle name="60 % – Poudarek6" xfId="29" xr:uid="{00000000-0005-0000-0000-000011000000}"/>
    <cellStyle name="Comma0" xfId="1" xr:uid="{00000000-0005-0000-0000-000012000000}"/>
    <cellStyle name="Currency0" xfId="2" xr:uid="{00000000-0005-0000-0000-000013000000}"/>
    <cellStyle name="Date" xfId="3" xr:uid="{00000000-0005-0000-0000-000014000000}"/>
    <cellStyle name="Dobro" xfId="30" xr:uid="{00000000-0005-0000-0000-000015000000}"/>
    <cellStyle name="Fixed" xfId="4" xr:uid="{00000000-0005-0000-0000-000016000000}"/>
    <cellStyle name="Heading 1 2" xfId="8" xr:uid="{00000000-0005-0000-0000-000018000000}"/>
    <cellStyle name="Heading 2 2" xfId="9" xr:uid="{00000000-0005-0000-0000-00001A000000}"/>
    <cellStyle name="Izhod" xfId="31" xr:uid="{00000000-0005-0000-0000-00001B000000}"/>
    <cellStyle name="Naslov" xfId="32" xr:uid="{00000000-0005-0000-0000-00001C000000}"/>
    <cellStyle name="Naslov 1" xfId="33" builtinId="16" customBuiltin="1"/>
    <cellStyle name="Naslov 2" xfId="34" builtinId="17" customBuiltin="1"/>
    <cellStyle name="Naslov 3" xfId="35" xr:uid="{00000000-0005-0000-0000-00001D000000}"/>
    <cellStyle name="Naslov 4" xfId="36" xr:uid="{00000000-0005-0000-0000-00001E000000}"/>
    <cellStyle name="Navadno" xfId="0" builtinId="0"/>
    <cellStyle name="Navadno 2" xfId="37" xr:uid="{00000000-0005-0000-0000-00001F000000}"/>
    <cellStyle name="Nevtralno" xfId="38" xr:uid="{00000000-0005-0000-0000-000021000000}"/>
    <cellStyle name="Normal 2" xfId="6" xr:uid="{00000000-0005-0000-0000-000023000000}"/>
    <cellStyle name="Normal 3" xfId="7" xr:uid="{00000000-0005-0000-0000-000024000000}"/>
    <cellStyle name="Normal 4" xfId="11" xr:uid="{00000000-0005-0000-0000-000025000000}"/>
    <cellStyle name="Normal 5" xfId="54" xr:uid="{00000000-0005-0000-0000-000026000000}"/>
    <cellStyle name="Normal_FINAL_obd_P-2004" xfId="10" xr:uid="{00000000-0005-0000-0000-000027000000}"/>
    <cellStyle name="Normal_Oc_Prih2004-ocena2003" xfId="5" xr:uid="{00000000-0005-0000-0000-000028000000}"/>
    <cellStyle name="Opomba" xfId="39" xr:uid="{00000000-0005-0000-0000-000029000000}"/>
    <cellStyle name="Opozorilo" xfId="40" xr:uid="{00000000-0005-0000-0000-00002A000000}"/>
    <cellStyle name="Pojasnjevalno besedilo" xfId="41" xr:uid="{00000000-0005-0000-0000-00002B000000}"/>
    <cellStyle name="Poudarek1" xfId="42" xr:uid="{00000000-0005-0000-0000-00002C000000}"/>
    <cellStyle name="Poudarek2" xfId="43" xr:uid="{00000000-0005-0000-0000-00002D000000}"/>
    <cellStyle name="Poudarek3" xfId="44" xr:uid="{00000000-0005-0000-0000-00002E000000}"/>
    <cellStyle name="Poudarek4" xfId="45" xr:uid="{00000000-0005-0000-0000-00002F000000}"/>
    <cellStyle name="Poudarek5" xfId="46" xr:uid="{00000000-0005-0000-0000-000030000000}"/>
    <cellStyle name="Poudarek6" xfId="47" xr:uid="{00000000-0005-0000-0000-000031000000}"/>
    <cellStyle name="Povezana celica" xfId="48" xr:uid="{00000000-0005-0000-0000-000032000000}"/>
    <cellStyle name="Preveri celico" xfId="49" xr:uid="{00000000-0005-0000-0000-000033000000}"/>
    <cellStyle name="Računanje" xfId="50" xr:uid="{00000000-0005-0000-0000-000034000000}"/>
    <cellStyle name="Slabo" xfId="51" xr:uid="{00000000-0005-0000-0000-000035000000}"/>
    <cellStyle name="Vnos" xfId="52" xr:uid="{00000000-0005-0000-0000-000037000000}"/>
    <cellStyle name="Vsota" xfId="5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pageSetUpPr fitToPage="1"/>
  </sheetPr>
  <dimension ref="A1:J47"/>
  <sheetViews>
    <sheetView tabSelected="1" zoomScaleNormal="100" workbookViewId="0">
      <selection activeCell="B3" sqref="B3"/>
    </sheetView>
  </sheetViews>
  <sheetFormatPr defaultColWidth="8" defaultRowHeight="15.6" x14ac:dyDescent="0.25"/>
  <cols>
    <col min="1" max="1" width="9.77734375" style="12" customWidth="1"/>
    <col min="2" max="2" width="20.77734375" style="4" customWidth="1"/>
    <col min="3" max="8" width="14.77734375" style="4" customWidth="1"/>
    <col min="9" max="9" width="17.77734375" style="4" customWidth="1"/>
    <col min="10" max="10" width="15.77734375" style="4" customWidth="1"/>
    <col min="11" max="16384" width="8" style="4"/>
  </cols>
  <sheetData>
    <row r="1" spans="1:10" s="1" customFormat="1" ht="19.95" customHeight="1" x14ac:dyDescent="0.25">
      <c r="A1" s="2" t="s">
        <v>273</v>
      </c>
      <c r="B1" s="3"/>
      <c r="C1" s="3"/>
      <c r="D1" s="3"/>
      <c r="E1" s="3"/>
      <c r="F1" s="3"/>
      <c r="G1" s="3"/>
      <c r="H1" s="36"/>
      <c r="I1" s="36"/>
      <c r="J1" s="3"/>
    </row>
    <row r="2" spans="1:10" s="1" customFormat="1" ht="19.95" customHeight="1" x14ac:dyDescent="0.25">
      <c r="A2" s="2" t="s">
        <v>256</v>
      </c>
      <c r="B2" s="3"/>
      <c r="C2" s="126"/>
      <c r="D2" s="126"/>
      <c r="E2" s="126"/>
      <c r="F2" s="126"/>
      <c r="G2" s="126"/>
      <c r="H2" s="127"/>
      <c r="I2" s="36"/>
      <c r="J2" s="3"/>
    </row>
    <row r="3" spans="1:10" s="1" customFormat="1" ht="19.95" customHeight="1" thickBot="1" x14ac:dyDescent="0.3">
      <c r="A3" s="104" t="s">
        <v>255</v>
      </c>
      <c r="B3" s="105">
        <v>0</v>
      </c>
      <c r="C3" s="102" t="str">
        <f>VLOOKUP($B$3,'Nazivi občin'!B2:C214,2,FALSE)</f>
        <v>SKUPAJ VSE OBČINE</v>
      </c>
      <c r="D3" s="3"/>
      <c r="E3" s="3"/>
      <c r="F3" s="3"/>
      <c r="G3" s="3"/>
      <c r="H3" s="36"/>
      <c r="J3" s="3"/>
    </row>
    <row r="4" spans="1:10" ht="15.75" customHeight="1" x14ac:dyDescent="0.3">
      <c r="A4" s="5"/>
      <c r="B4" s="14" t="s">
        <v>2</v>
      </c>
      <c r="C4" s="6"/>
      <c r="D4" s="6"/>
      <c r="E4" s="6"/>
      <c r="F4" s="6"/>
      <c r="G4" s="6"/>
      <c r="H4" s="6" t="s">
        <v>23</v>
      </c>
      <c r="I4" s="6" t="s">
        <v>23</v>
      </c>
      <c r="J4" s="6" t="s">
        <v>257</v>
      </c>
    </row>
    <row r="5" spans="1:10" ht="15.75" customHeight="1" x14ac:dyDescent="0.3">
      <c r="A5" s="7" t="s">
        <v>0</v>
      </c>
      <c r="B5" s="15"/>
      <c r="C5" s="8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24</v>
      </c>
      <c r="I5" s="8" t="s">
        <v>261</v>
      </c>
      <c r="J5" s="8" t="s">
        <v>258</v>
      </c>
    </row>
    <row r="6" spans="1:10" s="10" customFormat="1" ht="15.75" customHeight="1" thickBot="1" x14ac:dyDescent="0.35">
      <c r="A6" s="9" t="s">
        <v>1</v>
      </c>
      <c r="B6" s="16" t="s">
        <v>4</v>
      </c>
      <c r="C6" s="17" t="s">
        <v>18</v>
      </c>
      <c r="D6" s="17" t="s">
        <v>19</v>
      </c>
      <c r="E6" s="17" t="s">
        <v>20</v>
      </c>
      <c r="F6" s="17" t="s">
        <v>21</v>
      </c>
      <c r="G6" s="17" t="s">
        <v>22</v>
      </c>
      <c r="H6" s="17" t="s">
        <v>25</v>
      </c>
      <c r="I6" s="17" t="s">
        <v>25</v>
      </c>
      <c r="J6" s="17" t="s">
        <v>259</v>
      </c>
    </row>
    <row r="7" spans="1:10" s="10" customFormat="1" ht="15.75" customHeight="1" thickBot="1" x14ac:dyDescent="0.35">
      <c r="A7" s="32"/>
      <c r="B7" s="33"/>
      <c r="C7" s="34">
        <v>1</v>
      </c>
      <c r="D7" s="34">
        <v>2</v>
      </c>
      <c r="E7" s="34">
        <v>3</v>
      </c>
      <c r="F7" s="34">
        <v>4</v>
      </c>
      <c r="G7" s="34">
        <v>5</v>
      </c>
      <c r="H7" s="34" t="s">
        <v>260</v>
      </c>
      <c r="I7" s="106">
        <v>7</v>
      </c>
      <c r="J7" s="34">
        <v>8</v>
      </c>
    </row>
    <row r="8" spans="1:10" x14ac:dyDescent="0.25">
      <c r="A8" s="18">
        <v>1</v>
      </c>
      <c r="B8" s="19" t="s">
        <v>5</v>
      </c>
      <c r="C8" s="118">
        <v>45660</v>
      </c>
      <c r="D8" s="118">
        <v>45665</v>
      </c>
      <c r="E8" s="118">
        <v>45672</v>
      </c>
      <c r="F8" s="118">
        <v>45679</v>
      </c>
      <c r="G8" s="118">
        <v>45686</v>
      </c>
      <c r="H8" s="20"/>
      <c r="I8" s="114"/>
      <c r="J8" s="109"/>
    </row>
    <row r="9" spans="1:10" ht="16.2" thickBot="1" x14ac:dyDescent="0.35">
      <c r="A9" s="28"/>
      <c r="B9" s="25" t="s">
        <v>17</v>
      </c>
      <c r="C9" s="26">
        <f>VLOOKUP($B$3,'Dohodnina - občinski vir'!$A$8:$G$220,5,FALSE)</f>
        <v>30368322</v>
      </c>
      <c r="D9" s="26">
        <f>VLOOKUP($B$3,'Dohodnina - občinski vir'!$A$8:$G$220,5,FALSE)</f>
        <v>30368322</v>
      </c>
      <c r="E9" s="26">
        <f>VLOOKUP($B$3,'Dohodnina - občinski vir'!$A$8:$G$220,5,FALSE)</f>
        <v>30368322</v>
      </c>
      <c r="F9" s="26">
        <f>VLOOKUP($B$3,'Dohodnina - občinski vir'!$A$8:$G$220,5,FALSE)</f>
        <v>30368322</v>
      </c>
      <c r="G9" s="108">
        <f>VLOOKUP($B$3,'Dohodnina - občinski vir'!$A$8:$G$220,5,FALSE)</f>
        <v>30368322</v>
      </c>
      <c r="H9" s="26">
        <f>SUM(C9:G9)</f>
        <v>151841610</v>
      </c>
      <c r="I9" s="115"/>
      <c r="J9" s="108">
        <f>COUNT(C9:G9)</f>
        <v>5</v>
      </c>
    </row>
    <row r="10" spans="1:10" x14ac:dyDescent="0.25">
      <c r="A10" s="27">
        <v>2</v>
      </c>
      <c r="B10" s="21" t="s">
        <v>6</v>
      </c>
      <c r="C10" s="119">
        <v>45693</v>
      </c>
      <c r="D10" s="119">
        <v>45700</v>
      </c>
      <c r="E10" s="119">
        <v>45707</v>
      </c>
      <c r="F10" s="119">
        <v>45714</v>
      </c>
      <c r="G10" s="119"/>
      <c r="H10" s="22"/>
      <c r="I10" s="114"/>
      <c r="J10" s="110"/>
    </row>
    <row r="11" spans="1:10" ht="16.2" thickBot="1" x14ac:dyDescent="0.35">
      <c r="A11" s="29"/>
      <c r="B11" s="25" t="s">
        <v>17</v>
      </c>
      <c r="C11" s="26">
        <f>VLOOKUP($B$3,'Dohodnina - občinski vir'!$A$8:$G$220,5,FALSE)</f>
        <v>30368322</v>
      </c>
      <c r="D11" s="26">
        <f>VLOOKUP($B$3,'Dohodnina - občinski vir'!$A$8:$G$220,5,FALSE)</f>
        <v>30368322</v>
      </c>
      <c r="E11" s="26">
        <f>VLOOKUP($B$3,'Dohodnina - občinski vir'!$A$8:$G$220,5,FALSE)</f>
        <v>30368322</v>
      </c>
      <c r="F11" s="26">
        <f>VLOOKUP($B$3,'Dohodnina - občinski vir'!$A$8:$G$220,5,FALSE)</f>
        <v>30368322</v>
      </c>
      <c r="G11" s="26"/>
      <c r="H11" s="26">
        <f>SUM(C11:G11)</f>
        <v>121473288</v>
      </c>
      <c r="I11" s="115"/>
      <c r="J11" s="108">
        <f>COUNT(C11:G11)</f>
        <v>4</v>
      </c>
    </row>
    <row r="12" spans="1:10" x14ac:dyDescent="0.25">
      <c r="A12" s="24">
        <v>3</v>
      </c>
      <c r="B12" s="23" t="s">
        <v>7</v>
      </c>
      <c r="C12" s="119">
        <v>45721</v>
      </c>
      <c r="D12" s="119">
        <v>45728</v>
      </c>
      <c r="E12" s="119">
        <v>45735</v>
      </c>
      <c r="F12" s="119">
        <v>45742</v>
      </c>
      <c r="G12" s="119"/>
      <c r="H12" s="22"/>
      <c r="I12" s="116" t="s">
        <v>274</v>
      </c>
      <c r="J12" s="110"/>
    </row>
    <row r="13" spans="1:10" ht="16.2" thickBot="1" x14ac:dyDescent="0.35">
      <c r="A13" s="28"/>
      <c r="B13" s="25" t="s">
        <v>17</v>
      </c>
      <c r="C13" s="26">
        <f>VLOOKUP($B$3,'Dohodnina - občinski vir'!$A$8:$G$220,5,FALSE)</f>
        <v>30368322</v>
      </c>
      <c r="D13" s="26">
        <f>VLOOKUP($B$3,'Dohodnina - občinski vir'!$A$8:$G$220,5,FALSE)</f>
        <v>30368322</v>
      </c>
      <c r="E13" s="26">
        <f>VLOOKUP($B$3,'Dohodnina - občinski vir'!$A$8:$G$220,5,FALSE)</f>
        <v>30368322</v>
      </c>
      <c r="F13" s="26">
        <f>VLOOKUP($B$3,'Dohodnina - občinski vir'!$A$8:$G$220,5,FALSE)</f>
        <v>30368322</v>
      </c>
      <c r="G13" s="108"/>
      <c r="H13" s="26">
        <f>SUM(C13:G13)</f>
        <v>121473288</v>
      </c>
      <c r="I13" s="117">
        <f>SUM(H8:H13)</f>
        <v>394788186</v>
      </c>
      <c r="J13" s="108">
        <f>COUNT(C13:G13)</f>
        <v>4</v>
      </c>
    </row>
    <row r="14" spans="1:10" x14ac:dyDescent="0.25">
      <c r="A14" s="27">
        <v>4</v>
      </c>
      <c r="B14" s="23" t="s">
        <v>8</v>
      </c>
      <c r="C14" s="119">
        <v>45749</v>
      </c>
      <c r="D14" s="119">
        <v>45756</v>
      </c>
      <c r="E14" s="119">
        <v>45763</v>
      </c>
      <c r="F14" s="119">
        <v>45770</v>
      </c>
      <c r="G14" s="119">
        <v>45777</v>
      </c>
      <c r="H14" s="22"/>
      <c r="I14" s="114"/>
      <c r="J14" s="110"/>
    </row>
    <row r="15" spans="1:10" ht="16.2" thickBot="1" x14ac:dyDescent="0.35">
      <c r="A15" s="29"/>
      <c r="B15" s="25" t="s">
        <v>17</v>
      </c>
      <c r="C15" s="26">
        <f>VLOOKUP($B$3,'Dohodnina - občinski vir'!$A$8:$G$220,5,FALSE)</f>
        <v>30368322</v>
      </c>
      <c r="D15" s="26">
        <f>VLOOKUP($B$3,'Dohodnina - občinski vir'!$A$8:$G$220,5,FALSE)</f>
        <v>30368322</v>
      </c>
      <c r="E15" s="26">
        <f>VLOOKUP($B$3,'Dohodnina - občinski vir'!$A$8:$G$220,5,FALSE)</f>
        <v>30368322</v>
      </c>
      <c r="F15" s="26">
        <f>VLOOKUP($B$3,'Dohodnina - občinski vir'!$A$8:$G$220,5,FALSE)</f>
        <v>30368322</v>
      </c>
      <c r="G15" s="108">
        <f>VLOOKUP($B$3,'Dohodnina - občinski vir'!$A$8:$G$220,5,FALSE)</f>
        <v>30368322</v>
      </c>
      <c r="H15" s="26">
        <f>SUM(C15:G15)</f>
        <v>151841610</v>
      </c>
      <c r="I15" s="115"/>
      <c r="J15" s="108">
        <f>COUNT(C15:G15)</f>
        <v>5</v>
      </c>
    </row>
    <row r="16" spans="1:10" x14ac:dyDescent="0.25">
      <c r="A16" s="24">
        <v>5</v>
      </c>
      <c r="B16" s="23" t="s">
        <v>9</v>
      </c>
      <c r="C16" s="119">
        <v>45784</v>
      </c>
      <c r="D16" s="119">
        <v>45791</v>
      </c>
      <c r="E16" s="119">
        <v>45798</v>
      </c>
      <c r="F16" s="119">
        <v>45805</v>
      </c>
      <c r="G16" s="119"/>
      <c r="H16" s="22"/>
      <c r="I16" s="114"/>
      <c r="J16" s="110"/>
    </row>
    <row r="17" spans="1:10" ht="16.2" thickBot="1" x14ac:dyDescent="0.35">
      <c r="A17" s="28"/>
      <c r="B17" s="25" t="s">
        <v>17</v>
      </c>
      <c r="C17" s="26">
        <f>VLOOKUP($B$3,'Dohodnina - občinski vir'!$A$8:$G$220,5,FALSE)</f>
        <v>30368322</v>
      </c>
      <c r="D17" s="26">
        <f>VLOOKUP($B$3,'Dohodnina - občinski vir'!$A$8:$G$220,5,FALSE)</f>
        <v>30368322</v>
      </c>
      <c r="E17" s="26">
        <f>VLOOKUP($B$3,'Dohodnina - občinski vir'!$A$8:$G$220,5,FALSE)</f>
        <v>30368322</v>
      </c>
      <c r="F17" s="26">
        <f>VLOOKUP($B$3,'Dohodnina - občinski vir'!$A$8:$G$220,5,FALSE)</f>
        <v>30368322</v>
      </c>
      <c r="G17" s="108"/>
      <c r="H17" s="26">
        <f>SUM(C17:G17)</f>
        <v>121473288</v>
      </c>
      <c r="I17" s="115"/>
      <c r="J17" s="108">
        <f>COUNT(C17:G17)</f>
        <v>4</v>
      </c>
    </row>
    <row r="18" spans="1:10" x14ac:dyDescent="0.25">
      <c r="A18" s="27">
        <v>6</v>
      </c>
      <c r="B18" s="23" t="s">
        <v>10</v>
      </c>
      <c r="C18" s="119">
        <v>45812</v>
      </c>
      <c r="D18" s="119">
        <v>45819</v>
      </c>
      <c r="E18" s="119">
        <v>45826</v>
      </c>
      <c r="F18" s="119">
        <v>45834</v>
      </c>
      <c r="G18" s="119"/>
      <c r="H18" s="22"/>
      <c r="I18" s="116" t="s">
        <v>275</v>
      </c>
      <c r="J18" s="110"/>
    </row>
    <row r="19" spans="1:10" ht="16.2" thickBot="1" x14ac:dyDescent="0.35">
      <c r="A19" s="29"/>
      <c r="B19" s="25" t="s">
        <v>17</v>
      </c>
      <c r="C19" s="26">
        <f>VLOOKUP($B$3,'Dohodnina - občinski vir'!$A$8:$G$220,5,FALSE)</f>
        <v>30368322</v>
      </c>
      <c r="D19" s="26">
        <f>VLOOKUP($B$3,'Dohodnina - občinski vir'!$A$8:$G$220,5,FALSE)</f>
        <v>30368322</v>
      </c>
      <c r="E19" s="26">
        <f>VLOOKUP($B$3,'Dohodnina - občinski vir'!$A$8:$G$220,5,FALSE)</f>
        <v>30368322</v>
      </c>
      <c r="F19" s="26">
        <f>VLOOKUP($B$3,'Dohodnina - občinski vir'!$A$8:$G$220,5,FALSE)</f>
        <v>30368322</v>
      </c>
      <c r="G19" s="108"/>
      <c r="H19" s="26">
        <f>SUM(C19:G19)</f>
        <v>121473288</v>
      </c>
      <c r="I19" s="117">
        <f>SUM(H14:H19)</f>
        <v>394788186</v>
      </c>
      <c r="J19" s="108">
        <f>COUNT(C19:G19)</f>
        <v>4</v>
      </c>
    </row>
    <row r="20" spans="1:10" x14ac:dyDescent="0.25">
      <c r="A20" s="24">
        <v>7</v>
      </c>
      <c r="B20" s="23" t="s">
        <v>11</v>
      </c>
      <c r="C20" s="119">
        <v>45840</v>
      </c>
      <c r="D20" s="119">
        <v>45847</v>
      </c>
      <c r="E20" s="119">
        <v>45854</v>
      </c>
      <c r="F20" s="119">
        <v>45861</v>
      </c>
      <c r="G20" s="119">
        <v>45868</v>
      </c>
      <c r="H20" s="22"/>
      <c r="I20" s="114"/>
      <c r="J20" s="110"/>
    </row>
    <row r="21" spans="1:10" ht="16.2" thickBot="1" x14ac:dyDescent="0.35">
      <c r="A21" s="28"/>
      <c r="B21" s="25" t="s">
        <v>17</v>
      </c>
      <c r="C21" s="26">
        <f>VLOOKUP($B$3,'Dohodnina - občinski vir'!$A$8:$G$220,5,FALSE)</f>
        <v>30368322</v>
      </c>
      <c r="D21" s="26">
        <f>VLOOKUP($B$3,'Dohodnina - občinski vir'!$A$8:$G$220,5,FALSE)</f>
        <v>30368322</v>
      </c>
      <c r="E21" s="26">
        <f>VLOOKUP($B$3,'Dohodnina - občinski vir'!$A$8:$G$220,5,FALSE)</f>
        <v>30368322</v>
      </c>
      <c r="F21" s="26">
        <f>VLOOKUP($B$3,'Dohodnina - občinski vir'!$A$8:$G$220,5,FALSE)</f>
        <v>30368322</v>
      </c>
      <c r="G21" s="108">
        <f>VLOOKUP($B$3,'Dohodnina - občinski vir'!$A$8:$G$220,5,FALSE)</f>
        <v>30368322</v>
      </c>
      <c r="H21" s="26">
        <f>SUM(C21:G21)</f>
        <v>151841610</v>
      </c>
      <c r="I21" s="115"/>
      <c r="J21" s="108">
        <f>COUNT(C21:G21)</f>
        <v>5</v>
      </c>
    </row>
    <row r="22" spans="1:10" x14ac:dyDescent="0.25">
      <c r="A22" s="27">
        <v>8</v>
      </c>
      <c r="B22" s="23" t="s">
        <v>12</v>
      </c>
      <c r="C22" s="119">
        <v>45875</v>
      </c>
      <c r="D22" s="119">
        <v>45882</v>
      </c>
      <c r="E22" s="119">
        <v>45889</v>
      </c>
      <c r="F22" s="119">
        <v>45896</v>
      </c>
      <c r="G22" s="119"/>
      <c r="H22" s="22"/>
      <c r="I22" s="114"/>
      <c r="J22" s="110"/>
    </row>
    <row r="23" spans="1:10" ht="16.2" thickBot="1" x14ac:dyDescent="0.35">
      <c r="A23" s="29"/>
      <c r="B23" s="25" t="s">
        <v>17</v>
      </c>
      <c r="C23" s="26">
        <f>VLOOKUP($B$3,'Dohodnina - občinski vir'!$A$8:$G$220,5,FALSE)</f>
        <v>30368322</v>
      </c>
      <c r="D23" s="26">
        <f>VLOOKUP($B$3,'Dohodnina - občinski vir'!$A$8:$G$220,5,FALSE)</f>
        <v>30368322</v>
      </c>
      <c r="E23" s="26">
        <f>VLOOKUP($B$3,'Dohodnina - občinski vir'!$A$8:$G$220,5,FALSE)</f>
        <v>30368322</v>
      </c>
      <c r="F23" s="26">
        <f>VLOOKUP($B$3,'Dohodnina - občinski vir'!$A$8:$G$220,5,FALSE)</f>
        <v>30368322</v>
      </c>
      <c r="G23" s="108"/>
      <c r="H23" s="26">
        <f>SUM(C23:G23)</f>
        <v>121473288</v>
      </c>
      <c r="I23" s="115"/>
      <c r="J23" s="108">
        <f>COUNT(C23:G23)</f>
        <v>4</v>
      </c>
    </row>
    <row r="24" spans="1:10" x14ac:dyDescent="0.25">
      <c r="A24" s="24">
        <v>9</v>
      </c>
      <c r="B24" s="23" t="s">
        <v>13</v>
      </c>
      <c r="C24" s="119">
        <v>45903</v>
      </c>
      <c r="D24" s="119">
        <v>45910</v>
      </c>
      <c r="E24" s="119">
        <v>45917</v>
      </c>
      <c r="F24" s="119">
        <v>45924</v>
      </c>
      <c r="G24" s="119"/>
      <c r="H24" s="22"/>
      <c r="I24" s="116" t="s">
        <v>276</v>
      </c>
      <c r="J24" s="110"/>
    </row>
    <row r="25" spans="1:10" ht="16.2" thickBot="1" x14ac:dyDescent="0.35">
      <c r="A25" s="28"/>
      <c r="B25" s="25" t="s">
        <v>17</v>
      </c>
      <c r="C25" s="26">
        <f>VLOOKUP($B$3,'Dohodnina - občinski vir'!$A$8:$G$220,5,FALSE)</f>
        <v>30368322</v>
      </c>
      <c r="D25" s="26">
        <f>VLOOKUP($B$3,'Dohodnina - občinski vir'!$A$8:$G$220,5,FALSE)</f>
        <v>30368322</v>
      </c>
      <c r="E25" s="26">
        <f>VLOOKUP($B$3,'Dohodnina - občinski vir'!$A$8:$G$220,5,FALSE)</f>
        <v>30368322</v>
      </c>
      <c r="F25" s="26">
        <f>VLOOKUP($B$3,'Dohodnina - občinski vir'!$A$8:$G$220,5,FALSE)</f>
        <v>30368322</v>
      </c>
      <c r="G25" s="107"/>
      <c r="H25" s="26">
        <f>SUM(C25:G25)</f>
        <v>121473288</v>
      </c>
      <c r="I25" s="117">
        <f>SUM(H20:H25)</f>
        <v>394788186</v>
      </c>
      <c r="J25" s="108">
        <f>COUNT(C25:G25)</f>
        <v>4</v>
      </c>
    </row>
    <row r="26" spans="1:10" x14ac:dyDescent="0.25">
      <c r="A26" s="27">
        <v>10</v>
      </c>
      <c r="B26" s="23" t="s">
        <v>14</v>
      </c>
      <c r="C26" s="119">
        <v>45931</v>
      </c>
      <c r="D26" s="119">
        <v>45938</v>
      </c>
      <c r="E26" s="119">
        <v>45945</v>
      </c>
      <c r="F26" s="119">
        <v>45952</v>
      </c>
      <c r="G26" s="119">
        <v>45959</v>
      </c>
      <c r="H26" s="22"/>
      <c r="I26" s="114"/>
      <c r="J26" s="110"/>
    </row>
    <row r="27" spans="1:10" ht="16.2" thickBot="1" x14ac:dyDescent="0.35">
      <c r="A27" s="29"/>
      <c r="B27" s="25" t="s">
        <v>17</v>
      </c>
      <c r="C27" s="26">
        <f>VLOOKUP($B$3,'Dohodnina - občinski vir'!$A$8:$G$220,5,FALSE)</f>
        <v>30368322</v>
      </c>
      <c r="D27" s="26">
        <f>VLOOKUP($B$3,'Dohodnina - občinski vir'!$A$8:$G$220,5,FALSE)</f>
        <v>30368322</v>
      </c>
      <c r="E27" s="26">
        <f>VLOOKUP($B$3,'Dohodnina - občinski vir'!$A$8:$G$220,5,FALSE)</f>
        <v>30368322</v>
      </c>
      <c r="F27" s="26">
        <f>VLOOKUP($B$3,'Dohodnina - občinski vir'!$A$8:$G$220,5,FALSE)</f>
        <v>30368322</v>
      </c>
      <c r="G27" s="108">
        <f>VLOOKUP($B$3,'Dohodnina - občinski vir'!$A$8:$G$220,5,FALSE)</f>
        <v>30368322</v>
      </c>
      <c r="H27" s="26">
        <f>SUM(C27:G27)</f>
        <v>151841610</v>
      </c>
      <c r="I27" s="115"/>
      <c r="J27" s="108">
        <f>COUNT(C27:G27)</f>
        <v>5</v>
      </c>
    </row>
    <row r="28" spans="1:10" x14ac:dyDescent="0.25">
      <c r="A28" s="24">
        <v>11</v>
      </c>
      <c r="B28" s="23" t="s">
        <v>15</v>
      </c>
      <c r="C28" s="119">
        <v>45966</v>
      </c>
      <c r="D28" s="119">
        <v>45973</v>
      </c>
      <c r="E28" s="119">
        <v>45980</v>
      </c>
      <c r="F28" s="119">
        <v>45987</v>
      </c>
      <c r="G28" s="119"/>
      <c r="H28" s="22"/>
      <c r="I28" s="114"/>
      <c r="J28" s="110"/>
    </row>
    <row r="29" spans="1:10" ht="16.2" thickBot="1" x14ac:dyDescent="0.35">
      <c r="A29" s="28"/>
      <c r="B29" s="25" t="s">
        <v>17</v>
      </c>
      <c r="C29" s="26">
        <f>VLOOKUP($B$3,'Dohodnina - občinski vir'!$A$8:$G$220,5,FALSE)</f>
        <v>30368322</v>
      </c>
      <c r="D29" s="26">
        <f>VLOOKUP($B$3,'Dohodnina - občinski vir'!$A$8:$G$220,5,FALSE)</f>
        <v>30368322</v>
      </c>
      <c r="E29" s="26">
        <f>VLOOKUP($B$3,'Dohodnina - občinski vir'!$A$8:$G$220,5,FALSE)</f>
        <v>30368322</v>
      </c>
      <c r="F29" s="26">
        <f>VLOOKUP($B$3,'Dohodnina - občinski vir'!$A$8:$G$220,5,FALSE)</f>
        <v>30368322</v>
      </c>
      <c r="G29" s="108"/>
      <c r="H29" s="26">
        <f>SUM(C29:G29)</f>
        <v>121473288</v>
      </c>
      <c r="I29" s="115"/>
      <c r="J29" s="108">
        <f>COUNT(C29:G29)</f>
        <v>4</v>
      </c>
    </row>
    <row r="30" spans="1:10" x14ac:dyDescent="0.25">
      <c r="A30" s="30">
        <v>12</v>
      </c>
      <c r="B30" s="19" t="s">
        <v>16</v>
      </c>
      <c r="C30" s="118">
        <v>45994</v>
      </c>
      <c r="D30" s="118">
        <v>46001</v>
      </c>
      <c r="E30" s="118">
        <v>46008</v>
      </c>
      <c r="F30" s="118">
        <v>46015</v>
      </c>
      <c r="G30" s="118">
        <v>46022</v>
      </c>
      <c r="H30" s="20"/>
      <c r="I30" s="116" t="s">
        <v>277</v>
      </c>
      <c r="J30" s="111"/>
    </row>
    <row r="31" spans="1:10" ht="16.2" thickBot="1" x14ac:dyDescent="0.35">
      <c r="A31" s="11"/>
      <c r="B31" s="25" t="s">
        <v>17</v>
      </c>
      <c r="C31" s="26">
        <f>VLOOKUP($B$3,'Dohodnina - občinski vir'!$A$8:$G$220,5,FALSE)</f>
        <v>30368322</v>
      </c>
      <c r="D31" s="26">
        <f>VLOOKUP($B$3,'Dohodnina - občinski vir'!$A$8:$G$220,5,FALSE)</f>
        <v>30368322</v>
      </c>
      <c r="E31" s="26">
        <f>VLOOKUP($B$3,'Dohodnina - občinski vir'!$A$8:$G$220,5,FALSE)</f>
        <v>30368322</v>
      </c>
      <c r="F31" s="108">
        <f>VLOOKUP($B$3,'Dohodnina - občinski vir'!$A$8:$G$220,5,FALSE)</f>
        <v>30368322</v>
      </c>
      <c r="G31" s="108">
        <f>VLOOKUP($B$3,'Dohodnina - občinski vir'!$A$8:$G$220,7,FALSE)</f>
        <v>30368215</v>
      </c>
      <c r="H31" s="26">
        <f>SUM(C31:G31)</f>
        <v>151841503</v>
      </c>
      <c r="I31" s="117">
        <f>SUM(H26:H31)</f>
        <v>425156401</v>
      </c>
      <c r="J31" s="108">
        <f>COUNT(C31:G31)</f>
        <v>5</v>
      </c>
    </row>
    <row r="32" spans="1:10" ht="16.2" thickBot="1" x14ac:dyDescent="0.3">
      <c r="G32" s="35" t="s">
        <v>26</v>
      </c>
      <c r="H32" s="31">
        <f>SUM(H9:H31)</f>
        <v>1609520959</v>
      </c>
      <c r="I32" s="113">
        <f>I13+I19+I25+I31</f>
        <v>1609520959</v>
      </c>
      <c r="J32" s="112">
        <f>SUM(J9:J31)</f>
        <v>53</v>
      </c>
    </row>
    <row r="37" spans="3:10" x14ac:dyDescent="0.25">
      <c r="C37" s="13"/>
      <c r="D37" s="13"/>
      <c r="E37" s="13"/>
      <c r="F37" s="13"/>
      <c r="G37" s="13"/>
      <c r="J37" s="13"/>
    </row>
    <row r="47" spans="3:10" x14ac:dyDescent="0.25">
      <c r="C47" s="13"/>
      <c r="D47" s="13"/>
      <c r="E47" s="13"/>
      <c r="F47" s="13"/>
      <c r="G47" s="13"/>
      <c r="J47" s="13"/>
    </row>
  </sheetData>
  <sheetProtection sheet="1" objects="1" scenarios="1"/>
  <phoneticPr fontId="3" type="noConversion"/>
  <pageMargins left="0.47244094488188981" right="0.19685039370078741" top="0.59055118110236227" bottom="0.43307086614173229" header="0.35433070866141736" footer="0.19685039370078741"/>
  <pageSetup paperSize="9" scale="9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1"/>
  <sheetViews>
    <sheetView zoomScaleNormal="100" workbookViewId="0"/>
  </sheetViews>
  <sheetFormatPr defaultColWidth="13" defaultRowHeight="15.6" x14ac:dyDescent="0.3"/>
  <cols>
    <col min="1" max="2" width="6.109375" style="40" customWidth="1"/>
    <col min="3" max="3" width="56.33203125" style="40" customWidth="1"/>
    <col min="4" max="4" width="14.44140625" style="40" bestFit="1" customWidth="1"/>
    <col min="5" max="5" width="20.109375" style="40" bestFit="1" customWidth="1"/>
    <col min="6" max="6" width="15.77734375" style="40" customWidth="1"/>
    <col min="7" max="7" width="13.88671875" style="40" bestFit="1" customWidth="1"/>
    <col min="8" max="16384" width="13" style="40"/>
  </cols>
  <sheetData>
    <row r="1" spans="1:7" ht="17.399999999999999" x14ac:dyDescent="0.3">
      <c r="A1" s="37" t="s">
        <v>27</v>
      </c>
      <c r="B1" s="38"/>
      <c r="C1" s="39"/>
      <c r="D1" s="39"/>
      <c r="E1" s="39"/>
      <c r="F1" s="39"/>
      <c r="G1" s="39"/>
    </row>
    <row r="2" spans="1:7" ht="16.8" x14ac:dyDescent="0.3">
      <c r="A2" s="37" t="s">
        <v>264</v>
      </c>
      <c r="B2" s="41"/>
      <c r="C2" s="39"/>
      <c r="D2" s="39"/>
      <c r="E2" s="39"/>
      <c r="F2" s="39"/>
      <c r="G2" s="39"/>
    </row>
    <row r="3" spans="1:7" ht="16.2" thickBot="1" x14ac:dyDescent="0.35">
      <c r="A3" s="42"/>
      <c r="B3" s="42"/>
      <c r="C3" s="42"/>
      <c r="D3" s="42"/>
      <c r="E3" s="42"/>
      <c r="F3" s="42"/>
      <c r="G3" s="43" t="s">
        <v>28</v>
      </c>
    </row>
    <row r="4" spans="1:7" s="46" customFormat="1" x14ac:dyDescent="0.3">
      <c r="A4" s="5"/>
      <c r="B4" s="5"/>
      <c r="C4" s="44"/>
      <c r="D4" s="45" t="s">
        <v>29</v>
      </c>
      <c r="E4" s="120" t="s">
        <v>263</v>
      </c>
      <c r="F4" s="121" t="s">
        <v>269</v>
      </c>
      <c r="G4" s="121" t="s">
        <v>30</v>
      </c>
    </row>
    <row r="5" spans="1:7" s="46" customFormat="1" x14ac:dyDescent="0.3">
      <c r="A5" s="7"/>
      <c r="B5" s="7" t="s">
        <v>0</v>
      </c>
      <c r="C5" s="47" t="s">
        <v>31</v>
      </c>
      <c r="D5" s="48" t="s">
        <v>32</v>
      </c>
      <c r="E5" s="49" t="s">
        <v>33</v>
      </c>
      <c r="F5" s="122" t="s">
        <v>265</v>
      </c>
      <c r="G5" s="122" t="s">
        <v>34</v>
      </c>
    </row>
    <row r="6" spans="1:7" s="46" customFormat="1" ht="16.2" thickBot="1" x14ac:dyDescent="0.35">
      <c r="A6" s="9" t="s">
        <v>35</v>
      </c>
      <c r="B6" s="9" t="s">
        <v>1</v>
      </c>
      <c r="C6" s="50"/>
      <c r="D6" s="123" t="s">
        <v>266</v>
      </c>
      <c r="E6" s="124" t="s">
        <v>267</v>
      </c>
      <c r="F6" s="122" t="s">
        <v>270</v>
      </c>
      <c r="G6" s="125" t="s">
        <v>272</v>
      </c>
    </row>
    <row r="7" spans="1:7" s="46" customFormat="1" ht="16.2" thickBot="1" x14ac:dyDescent="0.35">
      <c r="A7" s="51"/>
      <c r="B7" s="52"/>
      <c r="C7" s="53"/>
      <c r="D7" s="54">
        <v>1</v>
      </c>
      <c r="E7" s="54" t="s">
        <v>268</v>
      </c>
      <c r="F7" s="106" t="s">
        <v>271</v>
      </c>
      <c r="G7" s="106" t="s">
        <v>36</v>
      </c>
    </row>
    <row r="8" spans="1:7" x14ac:dyDescent="0.3">
      <c r="A8" s="55">
        <v>1</v>
      </c>
      <c r="B8" s="56">
        <v>1</v>
      </c>
      <c r="C8" s="57" t="s">
        <v>37</v>
      </c>
      <c r="D8" s="58">
        <v>15596291</v>
      </c>
      <c r="E8" s="59">
        <f>ROUND(D8/53,0)</f>
        <v>294270</v>
      </c>
      <c r="F8" s="58">
        <f>E8*52</f>
        <v>15302040</v>
      </c>
      <c r="G8" s="59">
        <f>D8-F8</f>
        <v>294251</v>
      </c>
    </row>
    <row r="9" spans="1:7" x14ac:dyDescent="0.3">
      <c r="A9" s="60">
        <v>213</v>
      </c>
      <c r="B9" s="61">
        <v>2</v>
      </c>
      <c r="C9" s="62" t="s">
        <v>38</v>
      </c>
      <c r="D9" s="63">
        <v>2153596</v>
      </c>
      <c r="E9" s="64">
        <f t="shared" ref="E9:E72" si="0">ROUND(D9/53,0)</f>
        <v>40634</v>
      </c>
      <c r="F9" s="63">
        <f t="shared" ref="F9:F72" si="1">E9*52</f>
        <v>2112968</v>
      </c>
      <c r="G9" s="64">
        <f t="shared" ref="G9:G72" si="2">D9-F9</f>
        <v>40628</v>
      </c>
    </row>
    <row r="10" spans="1:7" x14ac:dyDescent="0.3">
      <c r="A10" s="65">
        <v>195</v>
      </c>
      <c r="B10" s="66">
        <v>3</v>
      </c>
      <c r="C10" s="67" t="s">
        <v>39</v>
      </c>
      <c r="D10" s="63">
        <v>3110321</v>
      </c>
      <c r="E10" s="64">
        <f t="shared" si="0"/>
        <v>58685</v>
      </c>
      <c r="F10" s="63">
        <f t="shared" si="1"/>
        <v>3051620</v>
      </c>
      <c r="G10" s="64">
        <f t="shared" si="2"/>
        <v>58701</v>
      </c>
    </row>
    <row r="11" spans="1:7" x14ac:dyDescent="0.3">
      <c r="A11" s="60">
        <v>2</v>
      </c>
      <c r="B11" s="61">
        <v>4</v>
      </c>
      <c r="C11" s="62" t="s">
        <v>40</v>
      </c>
      <c r="D11" s="63">
        <v>6125528</v>
      </c>
      <c r="E11" s="64">
        <f t="shared" si="0"/>
        <v>115576</v>
      </c>
      <c r="F11" s="63">
        <f t="shared" si="1"/>
        <v>6009952</v>
      </c>
      <c r="G11" s="64">
        <f t="shared" si="2"/>
        <v>115576</v>
      </c>
    </row>
    <row r="12" spans="1:7" x14ac:dyDescent="0.3">
      <c r="A12" s="60">
        <v>148</v>
      </c>
      <c r="B12" s="66">
        <v>5</v>
      </c>
      <c r="C12" s="62" t="s">
        <v>41</v>
      </c>
      <c r="D12" s="63">
        <v>2294103</v>
      </c>
      <c r="E12" s="64">
        <f t="shared" si="0"/>
        <v>43285</v>
      </c>
      <c r="F12" s="63">
        <f t="shared" si="1"/>
        <v>2250820</v>
      </c>
      <c r="G12" s="64">
        <f t="shared" si="2"/>
        <v>43283</v>
      </c>
    </row>
    <row r="13" spans="1:7" x14ac:dyDescent="0.3">
      <c r="A13" s="60">
        <v>149</v>
      </c>
      <c r="B13" s="61">
        <v>6</v>
      </c>
      <c r="C13" s="62" t="s">
        <v>42</v>
      </c>
      <c r="D13" s="63">
        <v>1611206</v>
      </c>
      <c r="E13" s="64">
        <f t="shared" si="0"/>
        <v>30400</v>
      </c>
      <c r="F13" s="63">
        <f t="shared" si="1"/>
        <v>1580800</v>
      </c>
      <c r="G13" s="64">
        <f t="shared" si="2"/>
        <v>30406</v>
      </c>
    </row>
    <row r="14" spans="1:7" x14ac:dyDescent="0.3">
      <c r="A14" s="60">
        <v>3</v>
      </c>
      <c r="B14" s="66">
        <v>7</v>
      </c>
      <c r="C14" s="62" t="s">
        <v>43</v>
      </c>
      <c r="D14" s="63">
        <v>5889076</v>
      </c>
      <c r="E14" s="64">
        <f t="shared" si="0"/>
        <v>111115</v>
      </c>
      <c r="F14" s="63">
        <f t="shared" si="1"/>
        <v>5777980</v>
      </c>
      <c r="G14" s="64">
        <f t="shared" si="2"/>
        <v>111096</v>
      </c>
    </row>
    <row r="15" spans="1:7" x14ac:dyDescent="0.3">
      <c r="A15" s="60">
        <v>150</v>
      </c>
      <c r="B15" s="61">
        <v>8</v>
      </c>
      <c r="C15" s="62" t="s">
        <v>44</v>
      </c>
      <c r="D15" s="63">
        <v>1853034</v>
      </c>
      <c r="E15" s="64">
        <f t="shared" si="0"/>
        <v>34963</v>
      </c>
      <c r="F15" s="63">
        <f t="shared" si="1"/>
        <v>1818076</v>
      </c>
      <c r="G15" s="64">
        <f t="shared" si="2"/>
        <v>34958</v>
      </c>
    </row>
    <row r="16" spans="1:7" x14ac:dyDescent="0.3">
      <c r="A16" s="60">
        <v>4</v>
      </c>
      <c r="B16" s="66">
        <v>9</v>
      </c>
      <c r="C16" s="62" t="s">
        <v>45</v>
      </c>
      <c r="D16" s="63">
        <v>5280348</v>
      </c>
      <c r="E16" s="64">
        <f t="shared" si="0"/>
        <v>99629</v>
      </c>
      <c r="F16" s="63">
        <f t="shared" si="1"/>
        <v>5180708</v>
      </c>
      <c r="G16" s="64">
        <f t="shared" si="2"/>
        <v>99640</v>
      </c>
    </row>
    <row r="17" spans="1:7" x14ac:dyDescent="0.3">
      <c r="A17" s="60">
        <v>5</v>
      </c>
      <c r="B17" s="61">
        <v>10</v>
      </c>
      <c r="C17" s="62" t="s">
        <v>46</v>
      </c>
      <c r="D17" s="63">
        <v>3458475</v>
      </c>
      <c r="E17" s="64">
        <f t="shared" si="0"/>
        <v>65254</v>
      </c>
      <c r="F17" s="63">
        <f t="shared" si="1"/>
        <v>3393208</v>
      </c>
      <c r="G17" s="64">
        <f t="shared" si="2"/>
        <v>65267</v>
      </c>
    </row>
    <row r="18" spans="1:7" x14ac:dyDescent="0.3">
      <c r="A18" s="60">
        <v>6</v>
      </c>
      <c r="B18" s="66">
        <v>11</v>
      </c>
      <c r="C18" s="62" t="s">
        <v>47</v>
      </c>
      <c r="D18" s="63">
        <v>3915150</v>
      </c>
      <c r="E18" s="64">
        <f t="shared" si="0"/>
        <v>73871</v>
      </c>
      <c r="F18" s="63">
        <f t="shared" si="1"/>
        <v>3841292</v>
      </c>
      <c r="G18" s="64">
        <f t="shared" si="2"/>
        <v>73858</v>
      </c>
    </row>
    <row r="19" spans="1:7" x14ac:dyDescent="0.3">
      <c r="A19" s="60">
        <v>151</v>
      </c>
      <c r="B19" s="61">
        <v>12</v>
      </c>
      <c r="C19" s="62" t="s">
        <v>48</v>
      </c>
      <c r="D19" s="63">
        <v>4570170</v>
      </c>
      <c r="E19" s="64">
        <f t="shared" si="0"/>
        <v>86230</v>
      </c>
      <c r="F19" s="63">
        <f t="shared" si="1"/>
        <v>4483960</v>
      </c>
      <c r="G19" s="64">
        <f t="shared" si="2"/>
        <v>86210</v>
      </c>
    </row>
    <row r="20" spans="1:7" x14ac:dyDescent="0.3">
      <c r="A20" s="60">
        <v>7</v>
      </c>
      <c r="B20" s="66">
        <v>13</v>
      </c>
      <c r="C20" s="62" t="s">
        <v>49</v>
      </c>
      <c r="D20" s="63">
        <v>4824042</v>
      </c>
      <c r="E20" s="64">
        <f t="shared" si="0"/>
        <v>91020</v>
      </c>
      <c r="F20" s="63">
        <f t="shared" si="1"/>
        <v>4733040</v>
      </c>
      <c r="G20" s="64">
        <f t="shared" si="2"/>
        <v>91002</v>
      </c>
    </row>
    <row r="21" spans="1:7" x14ac:dyDescent="0.3">
      <c r="A21" s="60">
        <v>8</v>
      </c>
      <c r="B21" s="61">
        <v>14</v>
      </c>
      <c r="C21" s="62" t="s">
        <v>50</v>
      </c>
      <c r="D21" s="63">
        <v>9348876</v>
      </c>
      <c r="E21" s="64">
        <f t="shared" si="0"/>
        <v>176394</v>
      </c>
      <c r="F21" s="63">
        <f t="shared" si="1"/>
        <v>9172488</v>
      </c>
      <c r="G21" s="64">
        <f t="shared" si="2"/>
        <v>176388</v>
      </c>
    </row>
    <row r="22" spans="1:7" x14ac:dyDescent="0.3">
      <c r="A22" s="60">
        <v>9</v>
      </c>
      <c r="B22" s="66">
        <v>15</v>
      </c>
      <c r="C22" s="62" t="s">
        <v>51</v>
      </c>
      <c r="D22" s="63">
        <v>19979884</v>
      </c>
      <c r="E22" s="64">
        <f t="shared" si="0"/>
        <v>376979</v>
      </c>
      <c r="F22" s="63">
        <f t="shared" si="1"/>
        <v>19602908</v>
      </c>
      <c r="G22" s="64">
        <f t="shared" si="2"/>
        <v>376976</v>
      </c>
    </row>
    <row r="23" spans="1:7" x14ac:dyDescent="0.3">
      <c r="A23" s="60">
        <v>152</v>
      </c>
      <c r="B23" s="61">
        <v>16</v>
      </c>
      <c r="C23" s="62" t="s">
        <v>52</v>
      </c>
      <c r="D23" s="63">
        <v>1570954</v>
      </c>
      <c r="E23" s="64">
        <f t="shared" si="0"/>
        <v>29641</v>
      </c>
      <c r="F23" s="63">
        <f t="shared" si="1"/>
        <v>1541332</v>
      </c>
      <c r="G23" s="64">
        <f t="shared" si="2"/>
        <v>29622</v>
      </c>
    </row>
    <row r="24" spans="1:7" x14ac:dyDescent="0.3">
      <c r="A24" s="60">
        <v>11</v>
      </c>
      <c r="B24" s="66">
        <v>17</v>
      </c>
      <c r="C24" s="62" t="s">
        <v>53</v>
      </c>
      <c r="D24" s="63">
        <v>33214664</v>
      </c>
      <c r="E24" s="64">
        <f t="shared" si="0"/>
        <v>626692</v>
      </c>
      <c r="F24" s="63">
        <f t="shared" si="1"/>
        <v>32587984</v>
      </c>
      <c r="G24" s="64">
        <f t="shared" si="2"/>
        <v>626680</v>
      </c>
    </row>
    <row r="25" spans="1:7" x14ac:dyDescent="0.3">
      <c r="A25" s="60">
        <v>12</v>
      </c>
      <c r="B25" s="61">
        <v>18</v>
      </c>
      <c r="C25" s="62" t="s">
        <v>54</v>
      </c>
      <c r="D25" s="63">
        <v>6192560</v>
      </c>
      <c r="E25" s="64">
        <f t="shared" si="0"/>
        <v>116841</v>
      </c>
      <c r="F25" s="63">
        <f t="shared" si="1"/>
        <v>6075732</v>
      </c>
      <c r="G25" s="64">
        <f t="shared" si="2"/>
        <v>116828</v>
      </c>
    </row>
    <row r="26" spans="1:7" x14ac:dyDescent="0.3">
      <c r="A26" s="60">
        <v>13</v>
      </c>
      <c r="B26" s="66">
        <v>19</v>
      </c>
      <c r="C26" s="62" t="s">
        <v>55</v>
      </c>
      <c r="D26" s="63">
        <v>10108232</v>
      </c>
      <c r="E26" s="64">
        <f t="shared" si="0"/>
        <v>190721</v>
      </c>
      <c r="F26" s="63">
        <f t="shared" si="1"/>
        <v>9917492</v>
      </c>
      <c r="G26" s="64">
        <f t="shared" si="2"/>
        <v>190740</v>
      </c>
    </row>
    <row r="27" spans="1:7" x14ac:dyDescent="0.3">
      <c r="A27" s="60">
        <v>14</v>
      </c>
      <c r="B27" s="61">
        <v>20</v>
      </c>
      <c r="C27" s="62" t="s">
        <v>56</v>
      </c>
      <c r="D27" s="63">
        <v>5093151</v>
      </c>
      <c r="E27" s="64">
        <f t="shared" si="0"/>
        <v>96097</v>
      </c>
      <c r="F27" s="63">
        <f t="shared" si="1"/>
        <v>4997044</v>
      </c>
      <c r="G27" s="64">
        <f t="shared" si="2"/>
        <v>96107</v>
      </c>
    </row>
    <row r="28" spans="1:7" x14ac:dyDescent="0.3">
      <c r="A28" s="60">
        <v>153</v>
      </c>
      <c r="B28" s="66">
        <v>21</v>
      </c>
      <c r="C28" s="62" t="s">
        <v>57</v>
      </c>
      <c r="D28" s="63">
        <v>1952876</v>
      </c>
      <c r="E28" s="64">
        <f t="shared" si="0"/>
        <v>36847</v>
      </c>
      <c r="F28" s="63">
        <f t="shared" si="1"/>
        <v>1916044</v>
      </c>
      <c r="G28" s="64">
        <f t="shared" si="2"/>
        <v>36832</v>
      </c>
    </row>
    <row r="29" spans="1:7" x14ac:dyDescent="0.3">
      <c r="A29" s="65">
        <v>196</v>
      </c>
      <c r="B29" s="61">
        <v>22</v>
      </c>
      <c r="C29" s="67" t="s">
        <v>58</v>
      </c>
      <c r="D29" s="63">
        <v>2354645</v>
      </c>
      <c r="E29" s="64">
        <f t="shared" si="0"/>
        <v>44427</v>
      </c>
      <c r="F29" s="63">
        <f t="shared" si="1"/>
        <v>2310204</v>
      </c>
      <c r="G29" s="64">
        <f t="shared" si="2"/>
        <v>44441</v>
      </c>
    </row>
    <row r="30" spans="1:7" x14ac:dyDescent="0.3">
      <c r="A30" s="60">
        <v>15</v>
      </c>
      <c r="B30" s="66">
        <v>23</v>
      </c>
      <c r="C30" s="62" t="s">
        <v>59</v>
      </c>
      <c r="D30" s="63">
        <v>3031281</v>
      </c>
      <c r="E30" s="64">
        <f t="shared" si="0"/>
        <v>57194</v>
      </c>
      <c r="F30" s="63">
        <f t="shared" si="1"/>
        <v>2974088</v>
      </c>
      <c r="G30" s="64">
        <f t="shared" si="2"/>
        <v>57193</v>
      </c>
    </row>
    <row r="31" spans="1:7" x14ac:dyDescent="0.3">
      <c r="A31" s="60">
        <v>16</v>
      </c>
      <c r="B31" s="61">
        <v>24</v>
      </c>
      <c r="C31" s="62" t="s">
        <v>60</v>
      </c>
      <c r="D31" s="63">
        <v>3062498</v>
      </c>
      <c r="E31" s="64">
        <f t="shared" si="0"/>
        <v>57783</v>
      </c>
      <c r="F31" s="63">
        <f t="shared" si="1"/>
        <v>3004716</v>
      </c>
      <c r="G31" s="64">
        <f t="shared" si="2"/>
        <v>57782</v>
      </c>
    </row>
    <row r="32" spans="1:7" x14ac:dyDescent="0.3">
      <c r="A32" s="60">
        <v>17</v>
      </c>
      <c r="B32" s="66">
        <v>25</v>
      </c>
      <c r="C32" s="62" t="s">
        <v>61</v>
      </c>
      <c r="D32" s="63">
        <v>12049451</v>
      </c>
      <c r="E32" s="64">
        <f t="shared" si="0"/>
        <v>227348</v>
      </c>
      <c r="F32" s="63">
        <f t="shared" si="1"/>
        <v>11822096</v>
      </c>
      <c r="G32" s="64">
        <f t="shared" si="2"/>
        <v>227355</v>
      </c>
    </row>
    <row r="33" spans="1:7" x14ac:dyDescent="0.3">
      <c r="A33" s="60">
        <v>18</v>
      </c>
      <c r="B33" s="61">
        <v>26</v>
      </c>
      <c r="C33" s="62" t="s">
        <v>62</v>
      </c>
      <c r="D33" s="63">
        <v>2329380</v>
      </c>
      <c r="E33" s="64">
        <f t="shared" si="0"/>
        <v>43951</v>
      </c>
      <c r="F33" s="63">
        <f t="shared" si="1"/>
        <v>2285452</v>
      </c>
      <c r="G33" s="64">
        <f t="shared" si="2"/>
        <v>43928</v>
      </c>
    </row>
    <row r="34" spans="1:7" x14ac:dyDescent="0.3">
      <c r="A34" s="60">
        <v>19</v>
      </c>
      <c r="B34" s="66">
        <v>27</v>
      </c>
      <c r="C34" s="62" t="s">
        <v>63</v>
      </c>
      <c r="D34" s="63">
        <v>3907752</v>
      </c>
      <c r="E34" s="64">
        <f t="shared" si="0"/>
        <v>73731</v>
      </c>
      <c r="F34" s="63">
        <f t="shared" si="1"/>
        <v>3834012</v>
      </c>
      <c r="G34" s="64">
        <f t="shared" si="2"/>
        <v>73740</v>
      </c>
    </row>
    <row r="35" spans="1:7" x14ac:dyDescent="0.3">
      <c r="A35" s="60">
        <v>154</v>
      </c>
      <c r="B35" s="61">
        <v>28</v>
      </c>
      <c r="C35" s="62" t="s">
        <v>64</v>
      </c>
      <c r="D35" s="63">
        <v>994270</v>
      </c>
      <c r="E35" s="64">
        <f t="shared" si="0"/>
        <v>18760</v>
      </c>
      <c r="F35" s="63">
        <f t="shared" si="1"/>
        <v>975520</v>
      </c>
      <c r="G35" s="64">
        <f t="shared" si="2"/>
        <v>18750</v>
      </c>
    </row>
    <row r="36" spans="1:7" x14ac:dyDescent="0.3">
      <c r="A36" s="60">
        <v>20</v>
      </c>
      <c r="B36" s="66">
        <v>29</v>
      </c>
      <c r="C36" s="62" t="s">
        <v>65</v>
      </c>
      <c r="D36" s="63">
        <v>3372552</v>
      </c>
      <c r="E36" s="64">
        <f t="shared" si="0"/>
        <v>63633</v>
      </c>
      <c r="F36" s="63">
        <f t="shared" si="1"/>
        <v>3308916</v>
      </c>
      <c r="G36" s="64">
        <f t="shared" si="2"/>
        <v>63636</v>
      </c>
    </row>
    <row r="37" spans="1:7" x14ac:dyDescent="0.3">
      <c r="A37" s="60">
        <v>155</v>
      </c>
      <c r="B37" s="61">
        <v>30</v>
      </c>
      <c r="C37" s="62" t="s">
        <v>66</v>
      </c>
      <c r="D37" s="63">
        <v>2051193</v>
      </c>
      <c r="E37" s="64">
        <f t="shared" si="0"/>
        <v>38702</v>
      </c>
      <c r="F37" s="63">
        <f t="shared" si="1"/>
        <v>2012504</v>
      </c>
      <c r="G37" s="64">
        <f t="shared" si="2"/>
        <v>38689</v>
      </c>
    </row>
    <row r="38" spans="1:7" x14ac:dyDescent="0.3">
      <c r="A38" s="60">
        <v>21</v>
      </c>
      <c r="B38" s="66">
        <v>31</v>
      </c>
      <c r="C38" s="62" t="s">
        <v>67</v>
      </c>
      <c r="D38" s="63">
        <v>7150717</v>
      </c>
      <c r="E38" s="64">
        <f t="shared" si="0"/>
        <v>134919</v>
      </c>
      <c r="F38" s="63">
        <f t="shared" si="1"/>
        <v>7015788</v>
      </c>
      <c r="G38" s="64">
        <f t="shared" si="2"/>
        <v>134929</v>
      </c>
    </row>
    <row r="39" spans="1:7" x14ac:dyDescent="0.3">
      <c r="A39" s="60">
        <v>156</v>
      </c>
      <c r="B39" s="61">
        <v>32</v>
      </c>
      <c r="C39" s="62" t="s">
        <v>68</v>
      </c>
      <c r="D39" s="63">
        <v>1173195</v>
      </c>
      <c r="E39" s="64">
        <f t="shared" si="0"/>
        <v>22136</v>
      </c>
      <c r="F39" s="63">
        <f t="shared" si="1"/>
        <v>1151072</v>
      </c>
      <c r="G39" s="64">
        <f t="shared" si="2"/>
        <v>22123</v>
      </c>
    </row>
    <row r="40" spans="1:7" x14ac:dyDescent="0.3">
      <c r="A40" s="60">
        <v>22</v>
      </c>
      <c r="B40" s="66">
        <v>33</v>
      </c>
      <c r="C40" s="62" t="s">
        <v>69</v>
      </c>
      <c r="D40" s="63">
        <v>4694427</v>
      </c>
      <c r="E40" s="64">
        <f t="shared" si="0"/>
        <v>88574</v>
      </c>
      <c r="F40" s="63">
        <f t="shared" si="1"/>
        <v>4605848</v>
      </c>
      <c r="G40" s="64">
        <f t="shared" si="2"/>
        <v>88579</v>
      </c>
    </row>
    <row r="41" spans="1:7" x14ac:dyDescent="0.3">
      <c r="A41" s="60">
        <v>157</v>
      </c>
      <c r="B41" s="61">
        <v>34</v>
      </c>
      <c r="C41" s="62" t="s">
        <v>70</v>
      </c>
      <c r="D41" s="63">
        <v>3182381</v>
      </c>
      <c r="E41" s="64">
        <f t="shared" si="0"/>
        <v>60045</v>
      </c>
      <c r="F41" s="63">
        <f t="shared" si="1"/>
        <v>3122340</v>
      </c>
      <c r="G41" s="64">
        <f t="shared" si="2"/>
        <v>60041</v>
      </c>
    </row>
    <row r="42" spans="1:7" x14ac:dyDescent="0.3">
      <c r="A42" s="60">
        <v>23</v>
      </c>
      <c r="B42" s="66">
        <v>35</v>
      </c>
      <c r="C42" s="62" t="s">
        <v>71</v>
      </c>
      <c r="D42" s="63">
        <v>26276867</v>
      </c>
      <c r="E42" s="64">
        <f t="shared" si="0"/>
        <v>495790</v>
      </c>
      <c r="F42" s="63">
        <f t="shared" si="1"/>
        <v>25781080</v>
      </c>
      <c r="G42" s="64">
        <f t="shared" si="2"/>
        <v>495787</v>
      </c>
    </row>
    <row r="43" spans="1:7" x14ac:dyDescent="0.3">
      <c r="A43" s="60">
        <v>24</v>
      </c>
      <c r="B43" s="61">
        <v>36</v>
      </c>
      <c r="C43" s="62" t="s">
        <v>72</v>
      </c>
      <c r="D43" s="63">
        <v>2243051</v>
      </c>
      <c r="E43" s="64">
        <f t="shared" si="0"/>
        <v>42322</v>
      </c>
      <c r="F43" s="63">
        <f t="shared" si="1"/>
        <v>2200744</v>
      </c>
      <c r="G43" s="64">
        <f t="shared" si="2"/>
        <v>42307</v>
      </c>
    </row>
    <row r="44" spans="1:7" x14ac:dyDescent="0.3">
      <c r="A44" s="60">
        <v>25</v>
      </c>
      <c r="B44" s="66">
        <v>37</v>
      </c>
      <c r="C44" s="62" t="s">
        <v>73</v>
      </c>
      <c r="D44" s="63">
        <v>6790431</v>
      </c>
      <c r="E44" s="64">
        <f t="shared" si="0"/>
        <v>128121</v>
      </c>
      <c r="F44" s="63">
        <f t="shared" si="1"/>
        <v>6662292</v>
      </c>
      <c r="G44" s="64">
        <f t="shared" si="2"/>
        <v>128139</v>
      </c>
    </row>
    <row r="45" spans="1:7" x14ac:dyDescent="0.3">
      <c r="A45" s="60">
        <v>26</v>
      </c>
      <c r="B45" s="61">
        <v>38</v>
      </c>
      <c r="C45" s="62" t="s">
        <v>74</v>
      </c>
      <c r="D45" s="63">
        <v>5291246</v>
      </c>
      <c r="E45" s="64">
        <f t="shared" si="0"/>
        <v>99835</v>
      </c>
      <c r="F45" s="63">
        <f t="shared" si="1"/>
        <v>5191420</v>
      </c>
      <c r="G45" s="64">
        <f t="shared" si="2"/>
        <v>99826</v>
      </c>
    </row>
    <row r="46" spans="1:7" x14ac:dyDescent="0.3">
      <c r="A46" s="60">
        <v>27</v>
      </c>
      <c r="B46" s="66">
        <v>39</v>
      </c>
      <c r="C46" s="62" t="s">
        <v>75</v>
      </c>
      <c r="D46" s="63">
        <v>8260486</v>
      </c>
      <c r="E46" s="64">
        <f t="shared" si="0"/>
        <v>155858</v>
      </c>
      <c r="F46" s="63">
        <f t="shared" si="1"/>
        <v>8104616</v>
      </c>
      <c r="G46" s="64">
        <f t="shared" si="2"/>
        <v>155870</v>
      </c>
    </row>
    <row r="47" spans="1:7" x14ac:dyDescent="0.3">
      <c r="A47" s="60">
        <v>28</v>
      </c>
      <c r="B47" s="61">
        <v>40</v>
      </c>
      <c r="C47" s="62" t="s">
        <v>76</v>
      </c>
      <c r="D47" s="63">
        <v>3144848</v>
      </c>
      <c r="E47" s="64">
        <f t="shared" si="0"/>
        <v>59337</v>
      </c>
      <c r="F47" s="63">
        <f t="shared" si="1"/>
        <v>3085524</v>
      </c>
      <c r="G47" s="64">
        <f t="shared" si="2"/>
        <v>59324</v>
      </c>
    </row>
    <row r="48" spans="1:7" x14ac:dyDescent="0.3">
      <c r="A48" s="65">
        <v>207</v>
      </c>
      <c r="B48" s="66">
        <v>41</v>
      </c>
      <c r="C48" s="67" t="s">
        <v>77</v>
      </c>
      <c r="D48" s="63">
        <v>2509207</v>
      </c>
      <c r="E48" s="64">
        <f t="shared" si="0"/>
        <v>47344</v>
      </c>
      <c r="F48" s="63">
        <f t="shared" si="1"/>
        <v>2461888</v>
      </c>
      <c r="G48" s="64">
        <f t="shared" si="2"/>
        <v>47319</v>
      </c>
    </row>
    <row r="49" spans="1:7" x14ac:dyDescent="0.3">
      <c r="A49" s="60">
        <v>29</v>
      </c>
      <c r="B49" s="61">
        <v>42</v>
      </c>
      <c r="C49" s="62" t="s">
        <v>78</v>
      </c>
      <c r="D49" s="63">
        <v>6746978</v>
      </c>
      <c r="E49" s="64">
        <f t="shared" si="0"/>
        <v>127301</v>
      </c>
      <c r="F49" s="63">
        <f t="shared" si="1"/>
        <v>6619652</v>
      </c>
      <c r="G49" s="64">
        <f t="shared" si="2"/>
        <v>127326</v>
      </c>
    </row>
    <row r="50" spans="1:7" x14ac:dyDescent="0.3">
      <c r="A50" s="60">
        <v>30</v>
      </c>
      <c r="B50" s="66">
        <v>43</v>
      </c>
      <c r="C50" s="62" t="s">
        <v>79</v>
      </c>
      <c r="D50" s="63">
        <v>2616143</v>
      </c>
      <c r="E50" s="64">
        <f t="shared" si="0"/>
        <v>49361</v>
      </c>
      <c r="F50" s="63">
        <f t="shared" si="1"/>
        <v>2566772</v>
      </c>
      <c r="G50" s="64">
        <f t="shared" si="2"/>
        <v>49371</v>
      </c>
    </row>
    <row r="51" spans="1:7" x14ac:dyDescent="0.3">
      <c r="A51" s="60">
        <v>31</v>
      </c>
      <c r="B51" s="61">
        <v>44</v>
      </c>
      <c r="C51" s="62" t="s">
        <v>80</v>
      </c>
      <c r="D51" s="63">
        <v>2317059</v>
      </c>
      <c r="E51" s="64">
        <f t="shared" si="0"/>
        <v>43718</v>
      </c>
      <c r="F51" s="63">
        <f t="shared" si="1"/>
        <v>2273336</v>
      </c>
      <c r="G51" s="64">
        <f t="shared" si="2"/>
        <v>43723</v>
      </c>
    </row>
    <row r="52" spans="1:7" x14ac:dyDescent="0.3">
      <c r="A52" s="60">
        <v>158</v>
      </c>
      <c r="B52" s="66">
        <v>45</v>
      </c>
      <c r="C52" s="62" t="s">
        <v>81</v>
      </c>
      <c r="D52" s="63">
        <v>2031467</v>
      </c>
      <c r="E52" s="64">
        <f t="shared" si="0"/>
        <v>38330</v>
      </c>
      <c r="F52" s="63">
        <f t="shared" si="1"/>
        <v>1993160</v>
      </c>
      <c r="G52" s="64">
        <f t="shared" si="2"/>
        <v>38307</v>
      </c>
    </row>
    <row r="53" spans="1:7" x14ac:dyDescent="0.3">
      <c r="A53" s="60">
        <v>32</v>
      </c>
      <c r="B53" s="61">
        <v>46</v>
      </c>
      <c r="C53" s="62" t="s">
        <v>82</v>
      </c>
      <c r="D53" s="63">
        <v>15681135</v>
      </c>
      <c r="E53" s="64">
        <f t="shared" si="0"/>
        <v>295870</v>
      </c>
      <c r="F53" s="63">
        <f t="shared" si="1"/>
        <v>15385240</v>
      </c>
      <c r="G53" s="64">
        <f t="shared" si="2"/>
        <v>295895</v>
      </c>
    </row>
    <row r="54" spans="1:7" x14ac:dyDescent="0.3">
      <c r="A54" s="60">
        <v>159</v>
      </c>
      <c r="B54" s="66">
        <v>47</v>
      </c>
      <c r="C54" s="62" t="s">
        <v>83</v>
      </c>
      <c r="D54" s="63">
        <v>2969925</v>
      </c>
      <c r="E54" s="64">
        <f t="shared" si="0"/>
        <v>56036</v>
      </c>
      <c r="F54" s="63">
        <f t="shared" si="1"/>
        <v>2913872</v>
      </c>
      <c r="G54" s="64">
        <f t="shared" si="2"/>
        <v>56053</v>
      </c>
    </row>
    <row r="55" spans="1:7" x14ac:dyDescent="0.3">
      <c r="A55" s="60">
        <v>160</v>
      </c>
      <c r="B55" s="61">
        <v>48</v>
      </c>
      <c r="C55" s="62" t="s">
        <v>84</v>
      </c>
      <c r="D55" s="63">
        <v>8542560</v>
      </c>
      <c r="E55" s="64">
        <f t="shared" si="0"/>
        <v>161180</v>
      </c>
      <c r="F55" s="63">
        <f t="shared" si="1"/>
        <v>8381360</v>
      </c>
      <c r="G55" s="64">
        <f t="shared" si="2"/>
        <v>161200</v>
      </c>
    </row>
    <row r="56" spans="1:7" x14ac:dyDescent="0.3">
      <c r="A56" s="60">
        <v>161</v>
      </c>
      <c r="B56" s="66">
        <v>49</v>
      </c>
      <c r="C56" s="62" t="s">
        <v>85</v>
      </c>
      <c r="D56" s="63">
        <v>420813</v>
      </c>
      <c r="E56" s="64">
        <f t="shared" si="0"/>
        <v>7940</v>
      </c>
      <c r="F56" s="63">
        <f t="shared" si="1"/>
        <v>412880</v>
      </c>
      <c r="G56" s="64">
        <f t="shared" si="2"/>
        <v>7933</v>
      </c>
    </row>
    <row r="57" spans="1:7" x14ac:dyDescent="0.3">
      <c r="A57" s="60">
        <v>162</v>
      </c>
      <c r="B57" s="61">
        <v>50</v>
      </c>
      <c r="C57" s="62" t="s">
        <v>86</v>
      </c>
      <c r="D57" s="63">
        <v>2413306</v>
      </c>
      <c r="E57" s="64">
        <f t="shared" si="0"/>
        <v>45534</v>
      </c>
      <c r="F57" s="63">
        <f t="shared" si="1"/>
        <v>2367768</v>
      </c>
      <c r="G57" s="64">
        <f t="shared" si="2"/>
        <v>45538</v>
      </c>
    </row>
    <row r="58" spans="1:7" x14ac:dyDescent="0.3">
      <c r="A58" s="60">
        <v>34</v>
      </c>
      <c r="B58" s="66">
        <v>51</v>
      </c>
      <c r="C58" s="62" t="s">
        <v>87</v>
      </c>
      <c r="D58" s="63">
        <v>6546686</v>
      </c>
      <c r="E58" s="64">
        <f t="shared" si="0"/>
        <v>123522</v>
      </c>
      <c r="F58" s="63">
        <f t="shared" si="1"/>
        <v>6423144</v>
      </c>
      <c r="G58" s="64">
        <f t="shared" si="2"/>
        <v>123542</v>
      </c>
    </row>
    <row r="59" spans="1:7" x14ac:dyDescent="0.3">
      <c r="A59" s="60">
        <v>35</v>
      </c>
      <c r="B59" s="61">
        <v>52</v>
      </c>
      <c r="C59" s="62" t="s">
        <v>88</v>
      </c>
      <c r="D59" s="63">
        <v>4813646</v>
      </c>
      <c r="E59" s="64">
        <f t="shared" si="0"/>
        <v>90824</v>
      </c>
      <c r="F59" s="63">
        <f t="shared" si="1"/>
        <v>4722848</v>
      </c>
      <c r="G59" s="64">
        <f t="shared" si="2"/>
        <v>90798</v>
      </c>
    </row>
    <row r="60" spans="1:7" x14ac:dyDescent="0.3">
      <c r="A60" s="60">
        <v>36</v>
      </c>
      <c r="B60" s="66">
        <v>53</v>
      </c>
      <c r="C60" s="62" t="s">
        <v>89</v>
      </c>
      <c r="D60" s="63">
        <v>10817367</v>
      </c>
      <c r="E60" s="64">
        <f t="shared" si="0"/>
        <v>204101</v>
      </c>
      <c r="F60" s="63">
        <f t="shared" si="1"/>
        <v>10613252</v>
      </c>
      <c r="G60" s="64">
        <f t="shared" si="2"/>
        <v>204115</v>
      </c>
    </row>
    <row r="61" spans="1:7" x14ac:dyDescent="0.3">
      <c r="A61" s="60">
        <v>37</v>
      </c>
      <c r="B61" s="61">
        <v>54</v>
      </c>
      <c r="C61" s="62" t="s">
        <v>90</v>
      </c>
      <c r="D61" s="63">
        <v>5810191</v>
      </c>
      <c r="E61" s="64">
        <f t="shared" si="0"/>
        <v>109626</v>
      </c>
      <c r="F61" s="63">
        <f t="shared" si="1"/>
        <v>5700552</v>
      </c>
      <c r="G61" s="64">
        <f t="shared" si="2"/>
        <v>109639</v>
      </c>
    </row>
    <row r="62" spans="1:7" x14ac:dyDescent="0.3">
      <c r="A62" s="60">
        <v>38</v>
      </c>
      <c r="B62" s="66">
        <v>55</v>
      </c>
      <c r="C62" s="62" t="s">
        <v>91</v>
      </c>
      <c r="D62" s="63">
        <v>11845671</v>
      </c>
      <c r="E62" s="64">
        <f t="shared" si="0"/>
        <v>223503</v>
      </c>
      <c r="F62" s="63">
        <f t="shared" si="1"/>
        <v>11622156</v>
      </c>
      <c r="G62" s="64">
        <f t="shared" si="2"/>
        <v>223515</v>
      </c>
    </row>
    <row r="63" spans="1:7" x14ac:dyDescent="0.3">
      <c r="A63" s="60">
        <v>39</v>
      </c>
      <c r="B63" s="68">
        <v>56</v>
      </c>
      <c r="C63" s="62" t="s">
        <v>92</v>
      </c>
      <c r="D63" s="63">
        <v>14717260</v>
      </c>
      <c r="E63" s="64">
        <f t="shared" si="0"/>
        <v>277684</v>
      </c>
      <c r="F63" s="63">
        <f t="shared" si="1"/>
        <v>14439568</v>
      </c>
      <c r="G63" s="64">
        <f t="shared" si="2"/>
        <v>277692</v>
      </c>
    </row>
    <row r="64" spans="1:7" x14ac:dyDescent="0.3">
      <c r="A64" s="60">
        <v>40</v>
      </c>
      <c r="B64" s="66">
        <v>57</v>
      </c>
      <c r="C64" s="62" t="s">
        <v>93</v>
      </c>
      <c r="D64" s="63">
        <v>11049127</v>
      </c>
      <c r="E64" s="64">
        <f t="shared" si="0"/>
        <v>208474</v>
      </c>
      <c r="F64" s="63">
        <f t="shared" si="1"/>
        <v>10840648</v>
      </c>
      <c r="G64" s="64">
        <f t="shared" si="2"/>
        <v>208479</v>
      </c>
    </row>
    <row r="65" spans="1:7" x14ac:dyDescent="0.3">
      <c r="A65" s="60">
        <v>41</v>
      </c>
      <c r="B65" s="61">
        <v>58</v>
      </c>
      <c r="C65" s="62" t="s">
        <v>94</v>
      </c>
      <c r="D65" s="63">
        <v>14534914</v>
      </c>
      <c r="E65" s="64">
        <f t="shared" si="0"/>
        <v>274244</v>
      </c>
      <c r="F65" s="63">
        <f t="shared" si="1"/>
        <v>14260688</v>
      </c>
      <c r="G65" s="64">
        <f t="shared" si="2"/>
        <v>274226</v>
      </c>
    </row>
    <row r="66" spans="1:7" x14ac:dyDescent="0.3">
      <c r="A66" s="60">
        <v>163</v>
      </c>
      <c r="B66" s="66">
        <v>59</v>
      </c>
      <c r="C66" s="62" t="s">
        <v>95</v>
      </c>
      <c r="D66" s="63">
        <v>904230</v>
      </c>
      <c r="E66" s="64">
        <f t="shared" si="0"/>
        <v>17061</v>
      </c>
      <c r="F66" s="63">
        <f t="shared" si="1"/>
        <v>887172</v>
      </c>
      <c r="G66" s="64">
        <f t="shared" si="2"/>
        <v>17058</v>
      </c>
    </row>
    <row r="67" spans="1:7" x14ac:dyDescent="0.3">
      <c r="A67" s="60">
        <v>42</v>
      </c>
      <c r="B67" s="61">
        <v>60</v>
      </c>
      <c r="C67" s="62" t="s">
        <v>96</v>
      </c>
      <c r="D67" s="63">
        <v>2109619</v>
      </c>
      <c r="E67" s="64">
        <f t="shared" si="0"/>
        <v>39804</v>
      </c>
      <c r="F67" s="63">
        <f t="shared" si="1"/>
        <v>2069808</v>
      </c>
      <c r="G67" s="64">
        <f t="shared" si="2"/>
        <v>39811</v>
      </c>
    </row>
    <row r="68" spans="1:7" x14ac:dyDescent="0.3">
      <c r="A68" s="60">
        <v>43</v>
      </c>
      <c r="B68" s="66">
        <v>61</v>
      </c>
      <c r="C68" s="62" t="s">
        <v>97</v>
      </c>
      <c r="D68" s="63">
        <v>22279286</v>
      </c>
      <c r="E68" s="64">
        <f t="shared" si="0"/>
        <v>420364</v>
      </c>
      <c r="F68" s="63">
        <f t="shared" si="1"/>
        <v>21858928</v>
      </c>
      <c r="G68" s="64">
        <f t="shared" si="2"/>
        <v>420358</v>
      </c>
    </row>
    <row r="69" spans="1:7" x14ac:dyDescent="0.3">
      <c r="A69" s="60">
        <v>44</v>
      </c>
      <c r="B69" s="61">
        <v>62</v>
      </c>
      <c r="C69" s="62" t="s">
        <v>98</v>
      </c>
      <c r="D69" s="63">
        <v>5260496</v>
      </c>
      <c r="E69" s="64">
        <f t="shared" si="0"/>
        <v>99255</v>
      </c>
      <c r="F69" s="63">
        <f t="shared" si="1"/>
        <v>5161260</v>
      </c>
      <c r="G69" s="64">
        <f t="shared" si="2"/>
        <v>99236</v>
      </c>
    </row>
    <row r="70" spans="1:7" x14ac:dyDescent="0.3">
      <c r="A70" s="60">
        <v>45</v>
      </c>
      <c r="B70" s="66">
        <v>63</v>
      </c>
      <c r="C70" s="62" t="s">
        <v>99</v>
      </c>
      <c r="D70" s="63">
        <v>5146108</v>
      </c>
      <c r="E70" s="64">
        <f t="shared" si="0"/>
        <v>97096</v>
      </c>
      <c r="F70" s="63">
        <f t="shared" si="1"/>
        <v>5048992</v>
      </c>
      <c r="G70" s="64">
        <f t="shared" si="2"/>
        <v>97116</v>
      </c>
    </row>
    <row r="71" spans="1:7" x14ac:dyDescent="0.3">
      <c r="A71" s="60">
        <v>46</v>
      </c>
      <c r="B71" s="61">
        <v>64</v>
      </c>
      <c r="C71" s="62" t="s">
        <v>100</v>
      </c>
      <c r="D71" s="63">
        <v>3909921</v>
      </c>
      <c r="E71" s="64">
        <f t="shared" si="0"/>
        <v>73772</v>
      </c>
      <c r="F71" s="63">
        <f t="shared" si="1"/>
        <v>3836144</v>
      </c>
      <c r="G71" s="64">
        <f t="shared" si="2"/>
        <v>73777</v>
      </c>
    </row>
    <row r="72" spans="1:7" ht="16.2" thickBot="1" x14ac:dyDescent="0.35">
      <c r="A72" s="69">
        <v>47</v>
      </c>
      <c r="B72" s="70">
        <v>65</v>
      </c>
      <c r="C72" s="71" t="s">
        <v>101</v>
      </c>
      <c r="D72" s="72">
        <v>512527</v>
      </c>
      <c r="E72" s="73">
        <f t="shared" si="0"/>
        <v>9670</v>
      </c>
      <c r="F72" s="72">
        <f t="shared" si="1"/>
        <v>502840</v>
      </c>
      <c r="G72" s="73">
        <f t="shared" si="2"/>
        <v>9687</v>
      </c>
    </row>
    <row r="73" spans="1:7" x14ac:dyDescent="0.3">
      <c r="A73" s="74">
        <v>48</v>
      </c>
      <c r="B73" s="75">
        <v>66</v>
      </c>
      <c r="C73" s="76" t="s">
        <v>102</v>
      </c>
      <c r="D73" s="77">
        <v>13467935</v>
      </c>
      <c r="E73" s="78">
        <f t="shared" ref="E73:E136" si="3">ROUND(D73/53,0)</f>
        <v>254112</v>
      </c>
      <c r="F73" s="77">
        <f t="shared" ref="F73:F136" si="4">E73*52</f>
        <v>13213824</v>
      </c>
      <c r="G73" s="78">
        <f t="shared" ref="G73:G136" si="5">D73-F73</f>
        <v>254111</v>
      </c>
    </row>
    <row r="74" spans="1:7" x14ac:dyDescent="0.3">
      <c r="A74" s="60">
        <v>49</v>
      </c>
      <c r="B74" s="66">
        <v>67</v>
      </c>
      <c r="C74" s="62" t="s">
        <v>103</v>
      </c>
      <c r="D74" s="63">
        <v>3225304</v>
      </c>
      <c r="E74" s="64">
        <f t="shared" si="3"/>
        <v>60855</v>
      </c>
      <c r="F74" s="63">
        <f t="shared" si="4"/>
        <v>3164460</v>
      </c>
      <c r="G74" s="64">
        <f t="shared" si="5"/>
        <v>60844</v>
      </c>
    </row>
    <row r="75" spans="1:7" x14ac:dyDescent="0.3">
      <c r="A75" s="60">
        <v>164</v>
      </c>
      <c r="B75" s="61">
        <v>68</v>
      </c>
      <c r="C75" s="62" t="s">
        <v>104</v>
      </c>
      <c r="D75" s="63">
        <v>4814386</v>
      </c>
      <c r="E75" s="64">
        <f t="shared" si="3"/>
        <v>90837</v>
      </c>
      <c r="F75" s="63">
        <f t="shared" si="4"/>
        <v>4723524</v>
      </c>
      <c r="G75" s="64">
        <f t="shared" si="5"/>
        <v>90862</v>
      </c>
    </row>
    <row r="76" spans="1:7" x14ac:dyDescent="0.3">
      <c r="A76" s="60">
        <v>50</v>
      </c>
      <c r="B76" s="66">
        <v>69</v>
      </c>
      <c r="C76" s="62" t="s">
        <v>105</v>
      </c>
      <c r="D76" s="63">
        <v>36812407</v>
      </c>
      <c r="E76" s="64">
        <f t="shared" si="3"/>
        <v>694574</v>
      </c>
      <c r="F76" s="63">
        <f t="shared" si="4"/>
        <v>36117848</v>
      </c>
      <c r="G76" s="64">
        <f t="shared" si="5"/>
        <v>694559</v>
      </c>
    </row>
    <row r="77" spans="1:7" x14ac:dyDescent="0.3">
      <c r="A77" s="65">
        <v>197</v>
      </c>
      <c r="B77" s="61">
        <v>70</v>
      </c>
      <c r="C77" s="67" t="s">
        <v>106</v>
      </c>
      <c r="D77" s="63">
        <v>2286547</v>
      </c>
      <c r="E77" s="64">
        <f t="shared" si="3"/>
        <v>43142</v>
      </c>
      <c r="F77" s="63">
        <f t="shared" si="4"/>
        <v>2243384</v>
      </c>
      <c r="G77" s="64">
        <f t="shared" si="5"/>
        <v>43163</v>
      </c>
    </row>
    <row r="78" spans="1:7" x14ac:dyDescent="0.3">
      <c r="A78" s="60">
        <v>165</v>
      </c>
      <c r="B78" s="66">
        <v>71</v>
      </c>
      <c r="C78" s="62" t="s">
        <v>107</v>
      </c>
      <c r="D78" s="63">
        <v>960915</v>
      </c>
      <c r="E78" s="64">
        <f t="shared" si="3"/>
        <v>18130</v>
      </c>
      <c r="F78" s="63">
        <f t="shared" si="4"/>
        <v>942760</v>
      </c>
      <c r="G78" s="64">
        <f t="shared" si="5"/>
        <v>18155</v>
      </c>
    </row>
    <row r="79" spans="1:7" x14ac:dyDescent="0.3">
      <c r="A79" s="60">
        <v>51</v>
      </c>
      <c r="B79" s="61">
        <v>72</v>
      </c>
      <c r="C79" s="62" t="s">
        <v>108</v>
      </c>
      <c r="D79" s="63">
        <v>3459549</v>
      </c>
      <c r="E79" s="64">
        <f t="shared" si="3"/>
        <v>65275</v>
      </c>
      <c r="F79" s="63">
        <f t="shared" si="4"/>
        <v>3394300</v>
      </c>
      <c r="G79" s="64">
        <f t="shared" si="5"/>
        <v>65249</v>
      </c>
    </row>
    <row r="80" spans="1:7" x14ac:dyDescent="0.3">
      <c r="A80" s="60">
        <v>52</v>
      </c>
      <c r="B80" s="66">
        <v>73</v>
      </c>
      <c r="C80" s="62" t="s">
        <v>109</v>
      </c>
      <c r="D80" s="63">
        <v>39098743</v>
      </c>
      <c r="E80" s="64">
        <f t="shared" si="3"/>
        <v>737712</v>
      </c>
      <c r="F80" s="63">
        <f t="shared" si="4"/>
        <v>38361024</v>
      </c>
      <c r="G80" s="64">
        <f t="shared" si="5"/>
        <v>737719</v>
      </c>
    </row>
    <row r="81" spans="1:7" x14ac:dyDescent="0.3">
      <c r="A81" s="60">
        <v>53</v>
      </c>
      <c r="B81" s="61">
        <v>74</v>
      </c>
      <c r="C81" s="62" t="s">
        <v>110</v>
      </c>
      <c r="D81" s="63">
        <v>4890101</v>
      </c>
      <c r="E81" s="64">
        <f t="shared" si="3"/>
        <v>92266</v>
      </c>
      <c r="F81" s="63">
        <f t="shared" si="4"/>
        <v>4797832</v>
      </c>
      <c r="G81" s="64">
        <f t="shared" si="5"/>
        <v>92269</v>
      </c>
    </row>
    <row r="82" spans="1:7" x14ac:dyDescent="0.3">
      <c r="A82" s="60">
        <v>166</v>
      </c>
      <c r="B82" s="66">
        <v>75</v>
      </c>
      <c r="C82" s="62" t="s">
        <v>111</v>
      </c>
      <c r="D82" s="63">
        <v>2771606</v>
      </c>
      <c r="E82" s="64">
        <f t="shared" si="3"/>
        <v>52294</v>
      </c>
      <c r="F82" s="63">
        <f t="shared" si="4"/>
        <v>2719288</v>
      </c>
      <c r="G82" s="64">
        <f t="shared" si="5"/>
        <v>52318</v>
      </c>
    </row>
    <row r="83" spans="1:7" x14ac:dyDescent="0.3">
      <c r="A83" s="60">
        <v>54</v>
      </c>
      <c r="B83" s="61">
        <v>76</v>
      </c>
      <c r="C83" s="62" t="s">
        <v>262</v>
      </c>
      <c r="D83" s="63">
        <v>22217024</v>
      </c>
      <c r="E83" s="64">
        <f t="shared" si="3"/>
        <v>419189</v>
      </c>
      <c r="F83" s="63">
        <f t="shared" si="4"/>
        <v>21797828</v>
      </c>
      <c r="G83" s="64">
        <f t="shared" si="5"/>
        <v>419196</v>
      </c>
    </row>
    <row r="84" spans="1:7" x14ac:dyDescent="0.3">
      <c r="A84" s="60">
        <v>55</v>
      </c>
      <c r="B84" s="66">
        <v>77</v>
      </c>
      <c r="C84" s="62" t="s">
        <v>112</v>
      </c>
      <c r="D84" s="63">
        <v>4087206</v>
      </c>
      <c r="E84" s="64">
        <f t="shared" si="3"/>
        <v>77117</v>
      </c>
      <c r="F84" s="63">
        <f t="shared" si="4"/>
        <v>4010084</v>
      </c>
      <c r="G84" s="64">
        <f t="shared" si="5"/>
        <v>77122</v>
      </c>
    </row>
    <row r="85" spans="1:7" x14ac:dyDescent="0.3">
      <c r="A85" s="60">
        <v>56</v>
      </c>
      <c r="B85" s="61">
        <v>78</v>
      </c>
      <c r="C85" s="62" t="s">
        <v>113</v>
      </c>
      <c r="D85" s="63">
        <v>1427908</v>
      </c>
      <c r="E85" s="64">
        <f t="shared" si="3"/>
        <v>26942</v>
      </c>
      <c r="F85" s="63">
        <f t="shared" si="4"/>
        <v>1400984</v>
      </c>
      <c r="G85" s="64">
        <f t="shared" si="5"/>
        <v>26924</v>
      </c>
    </row>
    <row r="86" spans="1:7" x14ac:dyDescent="0.3">
      <c r="A86" s="60">
        <v>57</v>
      </c>
      <c r="B86" s="66">
        <v>79</v>
      </c>
      <c r="C86" s="62" t="s">
        <v>114</v>
      </c>
      <c r="D86" s="63">
        <v>11646058</v>
      </c>
      <c r="E86" s="64">
        <f t="shared" si="3"/>
        <v>219737</v>
      </c>
      <c r="F86" s="63">
        <f t="shared" si="4"/>
        <v>11426324</v>
      </c>
      <c r="G86" s="64">
        <f t="shared" si="5"/>
        <v>219734</v>
      </c>
    </row>
    <row r="87" spans="1:7" x14ac:dyDescent="0.3">
      <c r="A87" s="60">
        <v>58</v>
      </c>
      <c r="B87" s="61">
        <v>80</v>
      </c>
      <c r="C87" s="62" t="s">
        <v>115</v>
      </c>
      <c r="D87" s="63">
        <v>6341745</v>
      </c>
      <c r="E87" s="64">
        <f t="shared" si="3"/>
        <v>119656</v>
      </c>
      <c r="F87" s="63">
        <f t="shared" si="4"/>
        <v>6222112</v>
      </c>
      <c r="G87" s="64">
        <f t="shared" si="5"/>
        <v>119633</v>
      </c>
    </row>
    <row r="88" spans="1:7" x14ac:dyDescent="0.3">
      <c r="A88" s="60">
        <v>59</v>
      </c>
      <c r="B88" s="66">
        <v>81</v>
      </c>
      <c r="C88" s="62" t="s">
        <v>116</v>
      </c>
      <c r="D88" s="63">
        <v>8178055</v>
      </c>
      <c r="E88" s="64">
        <f t="shared" si="3"/>
        <v>154303</v>
      </c>
      <c r="F88" s="63">
        <f t="shared" si="4"/>
        <v>8023756</v>
      </c>
      <c r="G88" s="64">
        <f t="shared" si="5"/>
        <v>154299</v>
      </c>
    </row>
    <row r="89" spans="1:7" x14ac:dyDescent="0.3">
      <c r="A89" s="60">
        <v>60</v>
      </c>
      <c r="B89" s="61">
        <v>82</v>
      </c>
      <c r="C89" s="62" t="s">
        <v>117</v>
      </c>
      <c r="D89" s="63">
        <v>13464936</v>
      </c>
      <c r="E89" s="64">
        <f t="shared" si="3"/>
        <v>254055</v>
      </c>
      <c r="F89" s="63">
        <f t="shared" si="4"/>
        <v>13210860</v>
      </c>
      <c r="G89" s="64">
        <f t="shared" si="5"/>
        <v>254076</v>
      </c>
    </row>
    <row r="90" spans="1:7" x14ac:dyDescent="0.3">
      <c r="A90" s="60">
        <v>61</v>
      </c>
      <c r="B90" s="66">
        <v>83</v>
      </c>
      <c r="C90" s="62" t="s">
        <v>118</v>
      </c>
      <c r="D90" s="63">
        <v>187357597</v>
      </c>
      <c r="E90" s="64">
        <f t="shared" si="3"/>
        <v>3535049</v>
      </c>
      <c r="F90" s="63">
        <f t="shared" si="4"/>
        <v>183822548</v>
      </c>
      <c r="G90" s="64">
        <f t="shared" si="5"/>
        <v>3535049</v>
      </c>
    </row>
    <row r="91" spans="1:7" x14ac:dyDescent="0.3">
      <c r="A91" s="60">
        <v>62</v>
      </c>
      <c r="B91" s="61">
        <v>84</v>
      </c>
      <c r="C91" s="62" t="s">
        <v>119</v>
      </c>
      <c r="D91" s="63">
        <v>2839585</v>
      </c>
      <c r="E91" s="64">
        <f t="shared" si="3"/>
        <v>53577</v>
      </c>
      <c r="F91" s="63">
        <f t="shared" si="4"/>
        <v>2786004</v>
      </c>
      <c r="G91" s="64">
        <f t="shared" si="5"/>
        <v>53581</v>
      </c>
    </row>
    <row r="92" spans="1:7" x14ac:dyDescent="0.3">
      <c r="A92" s="60">
        <v>63</v>
      </c>
      <c r="B92" s="66">
        <v>85</v>
      </c>
      <c r="C92" s="62" t="s">
        <v>120</v>
      </c>
      <c r="D92" s="63">
        <v>9006088</v>
      </c>
      <c r="E92" s="64">
        <f t="shared" si="3"/>
        <v>169926</v>
      </c>
      <c r="F92" s="63">
        <f t="shared" si="4"/>
        <v>8836152</v>
      </c>
      <c r="G92" s="64">
        <f t="shared" si="5"/>
        <v>169936</v>
      </c>
    </row>
    <row r="93" spans="1:7" x14ac:dyDescent="0.3">
      <c r="A93" s="60">
        <v>64</v>
      </c>
      <c r="B93" s="61">
        <v>86</v>
      </c>
      <c r="C93" s="62" t="s">
        <v>121</v>
      </c>
      <c r="D93" s="63">
        <v>11552767</v>
      </c>
      <c r="E93" s="64">
        <f t="shared" si="3"/>
        <v>217977</v>
      </c>
      <c r="F93" s="63">
        <f t="shared" si="4"/>
        <v>11334804</v>
      </c>
      <c r="G93" s="64">
        <f t="shared" si="5"/>
        <v>217963</v>
      </c>
    </row>
    <row r="94" spans="1:7" x14ac:dyDescent="0.3">
      <c r="A94" s="65">
        <v>208</v>
      </c>
      <c r="B94" s="66">
        <v>87</v>
      </c>
      <c r="C94" s="67" t="s">
        <v>122</v>
      </c>
      <c r="D94" s="63">
        <v>2684321</v>
      </c>
      <c r="E94" s="64">
        <f t="shared" si="3"/>
        <v>50648</v>
      </c>
      <c r="F94" s="63">
        <f t="shared" si="4"/>
        <v>2633696</v>
      </c>
      <c r="G94" s="64">
        <f t="shared" si="5"/>
        <v>50625</v>
      </c>
    </row>
    <row r="95" spans="1:7" x14ac:dyDescent="0.3">
      <c r="A95" s="60">
        <v>65</v>
      </c>
      <c r="B95" s="61">
        <v>88</v>
      </c>
      <c r="C95" s="62" t="s">
        <v>123</v>
      </c>
      <c r="D95" s="63">
        <v>3305725</v>
      </c>
      <c r="E95" s="64">
        <f t="shared" si="3"/>
        <v>62372</v>
      </c>
      <c r="F95" s="63">
        <f t="shared" si="4"/>
        <v>3243344</v>
      </c>
      <c r="G95" s="64">
        <f t="shared" si="5"/>
        <v>62381</v>
      </c>
    </row>
    <row r="96" spans="1:7" x14ac:dyDescent="0.3">
      <c r="A96" s="60">
        <v>66</v>
      </c>
      <c r="B96" s="66">
        <v>89</v>
      </c>
      <c r="C96" s="62" t="s">
        <v>124</v>
      </c>
      <c r="D96" s="63">
        <v>2157294</v>
      </c>
      <c r="E96" s="64">
        <f t="shared" si="3"/>
        <v>40704</v>
      </c>
      <c r="F96" s="63">
        <f t="shared" si="4"/>
        <v>2116608</v>
      </c>
      <c r="G96" s="64">
        <f t="shared" si="5"/>
        <v>40686</v>
      </c>
    </row>
    <row r="97" spans="1:7" x14ac:dyDescent="0.3">
      <c r="A97" s="60">
        <v>167</v>
      </c>
      <c r="B97" s="61">
        <v>90</v>
      </c>
      <c r="C97" s="62" t="s">
        <v>125</v>
      </c>
      <c r="D97" s="63">
        <v>2716518</v>
      </c>
      <c r="E97" s="64">
        <f t="shared" si="3"/>
        <v>51255</v>
      </c>
      <c r="F97" s="63">
        <f t="shared" si="4"/>
        <v>2665260</v>
      </c>
      <c r="G97" s="64">
        <f t="shared" si="5"/>
        <v>51258</v>
      </c>
    </row>
    <row r="98" spans="1:7" x14ac:dyDescent="0.3">
      <c r="A98" s="60">
        <v>67</v>
      </c>
      <c r="B98" s="66">
        <v>91</v>
      </c>
      <c r="C98" s="62" t="s">
        <v>126</v>
      </c>
      <c r="D98" s="63">
        <v>2338374</v>
      </c>
      <c r="E98" s="64">
        <f t="shared" si="3"/>
        <v>44120</v>
      </c>
      <c r="F98" s="63">
        <f t="shared" si="4"/>
        <v>2294240</v>
      </c>
      <c r="G98" s="64">
        <f t="shared" si="5"/>
        <v>44134</v>
      </c>
    </row>
    <row r="99" spans="1:7" x14ac:dyDescent="0.3">
      <c r="A99" s="60">
        <v>68</v>
      </c>
      <c r="B99" s="61">
        <v>92</v>
      </c>
      <c r="C99" s="62" t="s">
        <v>127</v>
      </c>
      <c r="D99" s="63">
        <v>5145891</v>
      </c>
      <c r="E99" s="64">
        <f t="shared" si="3"/>
        <v>97092</v>
      </c>
      <c r="F99" s="63">
        <f t="shared" si="4"/>
        <v>5048784</v>
      </c>
      <c r="G99" s="64">
        <f t="shared" si="5"/>
        <v>97107</v>
      </c>
    </row>
    <row r="100" spans="1:7" x14ac:dyDescent="0.3">
      <c r="A100" s="60">
        <v>69</v>
      </c>
      <c r="B100" s="66">
        <v>93</v>
      </c>
      <c r="C100" s="62" t="s">
        <v>128</v>
      </c>
      <c r="D100" s="63">
        <v>3988298</v>
      </c>
      <c r="E100" s="64">
        <f t="shared" si="3"/>
        <v>75251</v>
      </c>
      <c r="F100" s="63">
        <f t="shared" si="4"/>
        <v>3913052</v>
      </c>
      <c r="G100" s="64">
        <f t="shared" si="5"/>
        <v>75246</v>
      </c>
    </row>
    <row r="101" spans="1:7" x14ac:dyDescent="0.3">
      <c r="A101" s="65">
        <v>198</v>
      </c>
      <c r="B101" s="61">
        <v>94</v>
      </c>
      <c r="C101" s="67" t="s">
        <v>129</v>
      </c>
      <c r="D101" s="63">
        <v>2085481</v>
      </c>
      <c r="E101" s="64">
        <f t="shared" si="3"/>
        <v>39349</v>
      </c>
      <c r="F101" s="63">
        <f t="shared" si="4"/>
        <v>2046148</v>
      </c>
      <c r="G101" s="64">
        <f t="shared" si="5"/>
        <v>39333</v>
      </c>
    </row>
    <row r="102" spans="1:7" x14ac:dyDescent="0.3">
      <c r="A102" s="60">
        <v>70</v>
      </c>
      <c r="B102" s="66">
        <v>95</v>
      </c>
      <c r="C102" s="62" t="s">
        <v>130</v>
      </c>
      <c r="D102" s="63">
        <v>71143766</v>
      </c>
      <c r="E102" s="64">
        <f t="shared" si="3"/>
        <v>1342335</v>
      </c>
      <c r="F102" s="63">
        <f t="shared" si="4"/>
        <v>69801420</v>
      </c>
      <c r="G102" s="64">
        <f t="shared" si="5"/>
        <v>1342346</v>
      </c>
    </row>
    <row r="103" spans="1:7" x14ac:dyDescent="0.3">
      <c r="A103" s="60">
        <v>168</v>
      </c>
      <c r="B103" s="61">
        <v>96</v>
      </c>
      <c r="C103" s="62" t="s">
        <v>131</v>
      </c>
      <c r="D103" s="63">
        <v>3056947</v>
      </c>
      <c r="E103" s="64">
        <f t="shared" si="3"/>
        <v>57678</v>
      </c>
      <c r="F103" s="63">
        <f t="shared" si="4"/>
        <v>2999256</v>
      </c>
      <c r="G103" s="64">
        <f t="shared" si="5"/>
        <v>57691</v>
      </c>
    </row>
    <row r="104" spans="1:7" x14ac:dyDescent="0.3">
      <c r="A104" s="60">
        <v>71</v>
      </c>
      <c r="B104" s="66">
        <v>97</v>
      </c>
      <c r="C104" s="62" t="s">
        <v>132</v>
      </c>
      <c r="D104" s="63">
        <v>12601615</v>
      </c>
      <c r="E104" s="64">
        <f t="shared" si="3"/>
        <v>237766</v>
      </c>
      <c r="F104" s="63">
        <f t="shared" si="4"/>
        <v>12363832</v>
      </c>
      <c r="G104" s="64">
        <f t="shared" si="5"/>
        <v>237783</v>
      </c>
    </row>
    <row r="105" spans="1:7" x14ac:dyDescent="0.3">
      <c r="A105" s="60">
        <v>72</v>
      </c>
      <c r="B105" s="61">
        <v>98</v>
      </c>
      <c r="C105" s="62" t="s">
        <v>133</v>
      </c>
      <c r="D105" s="63">
        <v>5845093</v>
      </c>
      <c r="E105" s="64">
        <f t="shared" si="3"/>
        <v>110285</v>
      </c>
      <c r="F105" s="63">
        <f t="shared" si="4"/>
        <v>5734820</v>
      </c>
      <c r="G105" s="64">
        <f t="shared" si="5"/>
        <v>110273</v>
      </c>
    </row>
    <row r="106" spans="1:7" x14ac:dyDescent="0.3">
      <c r="A106" s="60">
        <v>73</v>
      </c>
      <c r="B106" s="66">
        <v>99</v>
      </c>
      <c r="C106" s="62" t="s">
        <v>134</v>
      </c>
      <c r="D106" s="63">
        <v>6521687</v>
      </c>
      <c r="E106" s="64">
        <f t="shared" si="3"/>
        <v>123051</v>
      </c>
      <c r="F106" s="63">
        <f t="shared" si="4"/>
        <v>6398652</v>
      </c>
      <c r="G106" s="64">
        <f t="shared" si="5"/>
        <v>123035</v>
      </c>
    </row>
    <row r="107" spans="1:7" x14ac:dyDescent="0.3">
      <c r="A107" s="60">
        <v>74</v>
      </c>
      <c r="B107" s="61">
        <v>100</v>
      </c>
      <c r="C107" s="62" t="s">
        <v>135</v>
      </c>
      <c r="D107" s="63">
        <v>2570719</v>
      </c>
      <c r="E107" s="64">
        <f t="shared" si="3"/>
        <v>48504</v>
      </c>
      <c r="F107" s="63">
        <f t="shared" si="4"/>
        <v>2522208</v>
      </c>
      <c r="G107" s="64">
        <f t="shared" si="5"/>
        <v>48511</v>
      </c>
    </row>
    <row r="108" spans="1:7" x14ac:dyDescent="0.3">
      <c r="A108" s="60">
        <v>169</v>
      </c>
      <c r="B108" s="66">
        <v>101</v>
      </c>
      <c r="C108" s="62" t="s">
        <v>136</v>
      </c>
      <c r="D108" s="63">
        <v>4878813</v>
      </c>
      <c r="E108" s="64">
        <f t="shared" si="3"/>
        <v>92053</v>
      </c>
      <c r="F108" s="63">
        <f t="shared" si="4"/>
        <v>4786756</v>
      </c>
      <c r="G108" s="64">
        <f t="shared" si="5"/>
        <v>92057</v>
      </c>
    </row>
    <row r="109" spans="1:7" x14ac:dyDescent="0.3">
      <c r="A109" s="60">
        <v>75</v>
      </c>
      <c r="B109" s="61">
        <v>102</v>
      </c>
      <c r="C109" s="62" t="s">
        <v>137</v>
      </c>
      <c r="D109" s="63">
        <v>3965811</v>
      </c>
      <c r="E109" s="64">
        <f t="shared" si="3"/>
        <v>74827</v>
      </c>
      <c r="F109" s="63">
        <f t="shared" si="4"/>
        <v>3891004</v>
      </c>
      <c r="G109" s="64">
        <f t="shared" si="5"/>
        <v>74807</v>
      </c>
    </row>
    <row r="110" spans="1:7" x14ac:dyDescent="0.3">
      <c r="A110" s="60">
        <v>212</v>
      </c>
      <c r="B110" s="61">
        <v>103</v>
      </c>
      <c r="C110" s="62" t="s">
        <v>138</v>
      </c>
      <c r="D110" s="63">
        <v>2332694</v>
      </c>
      <c r="E110" s="64">
        <f t="shared" si="3"/>
        <v>44013</v>
      </c>
      <c r="F110" s="63">
        <f t="shared" si="4"/>
        <v>2288676</v>
      </c>
      <c r="G110" s="64">
        <f t="shared" si="5"/>
        <v>44018</v>
      </c>
    </row>
    <row r="111" spans="1:7" x14ac:dyDescent="0.3">
      <c r="A111" s="60">
        <v>170</v>
      </c>
      <c r="B111" s="66">
        <v>104</v>
      </c>
      <c r="C111" s="62" t="s">
        <v>139</v>
      </c>
      <c r="D111" s="63">
        <v>2929052</v>
      </c>
      <c r="E111" s="64">
        <f t="shared" si="3"/>
        <v>55265</v>
      </c>
      <c r="F111" s="63">
        <f t="shared" si="4"/>
        <v>2873780</v>
      </c>
      <c r="G111" s="64">
        <f t="shared" si="5"/>
        <v>55272</v>
      </c>
    </row>
    <row r="112" spans="1:7" x14ac:dyDescent="0.3">
      <c r="A112" s="60">
        <v>76</v>
      </c>
      <c r="B112" s="61">
        <v>105</v>
      </c>
      <c r="C112" s="62" t="s">
        <v>140</v>
      </c>
      <c r="D112" s="63">
        <v>4084425</v>
      </c>
      <c r="E112" s="64">
        <f t="shared" si="3"/>
        <v>77065</v>
      </c>
      <c r="F112" s="63">
        <f t="shared" si="4"/>
        <v>4007380</v>
      </c>
      <c r="G112" s="64">
        <f t="shared" si="5"/>
        <v>77045</v>
      </c>
    </row>
    <row r="113" spans="1:7" x14ac:dyDescent="0.3">
      <c r="A113" s="65">
        <v>199</v>
      </c>
      <c r="B113" s="66">
        <v>106</v>
      </c>
      <c r="C113" s="67" t="s">
        <v>141</v>
      </c>
      <c r="D113" s="63">
        <v>3445362</v>
      </c>
      <c r="E113" s="64">
        <f t="shared" si="3"/>
        <v>65007</v>
      </c>
      <c r="F113" s="63">
        <f t="shared" si="4"/>
        <v>3380364</v>
      </c>
      <c r="G113" s="64">
        <f t="shared" si="5"/>
        <v>64998</v>
      </c>
    </row>
    <row r="114" spans="1:7" x14ac:dyDescent="0.3">
      <c r="A114" s="60">
        <v>77</v>
      </c>
      <c r="B114" s="61">
        <v>107</v>
      </c>
      <c r="C114" s="62" t="s">
        <v>142</v>
      </c>
      <c r="D114" s="63">
        <v>4845861</v>
      </c>
      <c r="E114" s="64">
        <f t="shared" si="3"/>
        <v>91431</v>
      </c>
      <c r="F114" s="63">
        <f t="shared" si="4"/>
        <v>4754412</v>
      </c>
      <c r="G114" s="64">
        <f t="shared" si="5"/>
        <v>91449</v>
      </c>
    </row>
    <row r="115" spans="1:7" x14ac:dyDescent="0.3">
      <c r="A115" s="60">
        <v>78</v>
      </c>
      <c r="B115" s="66">
        <v>108</v>
      </c>
      <c r="C115" s="62" t="s">
        <v>143</v>
      </c>
      <c r="D115" s="63">
        <v>5747884</v>
      </c>
      <c r="E115" s="64">
        <f t="shared" si="3"/>
        <v>108451</v>
      </c>
      <c r="F115" s="63">
        <f t="shared" si="4"/>
        <v>5639452</v>
      </c>
      <c r="G115" s="64">
        <f t="shared" si="5"/>
        <v>108432</v>
      </c>
    </row>
    <row r="116" spans="1:7" x14ac:dyDescent="0.3">
      <c r="A116" s="60">
        <v>79</v>
      </c>
      <c r="B116" s="61">
        <v>109</v>
      </c>
      <c r="C116" s="62" t="s">
        <v>144</v>
      </c>
      <c r="D116" s="63">
        <v>3680351</v>
      </c>
      <c r="E116" s="64">
        <f t="shared" si="3"/>
        <v>69441</v>
      </c>
      <c r="F116" s="63">
        <f t="shared" si="4"/>
        <v>3610932</v>
      </c>
      <c r="G116" s="64">
        <f t="shared" si="5"/>
        <v>69419</v>
      </c>
    </row>
    <row r="117" spans="1:7" x14ac:dyDescent="0.3">
      <c r="A117" s="60">
        <v>80</v>
      </c>
      <c r="B117" s="66">
        <v>110</v>
      </c>
      <c r="C117" s="62" t="s">
        <v>145</v>
      </c>
      <c r="D117" s="63">
        <v>12993785</v>
      </c>
      <c r="E117" s="64">
        <f t="shared" si="3"/>
        <v>245166</v>
      </c>
      <c r="F117" s="63">
        <f t="shared" si="4"/>
        <v>12748632</v>
      </c>
      <c r="G117" s="64">
        <f t="shared" si="5"/>
        <v>245153</v>
      </c>
    </row>
    <row r="118" spans="1:7" x14ac:dyDescent="0.3">
      <c r="A118" s="60">
        <v>81</v>
      </c>
      <c r="B118" s="61">
        <v>111</v>
      </c>
      <c r="C118" s="62" t="s">
        <v>146</v>
      </c>
      <c r="D118" s="63">
        <v>2827255</v>
      </c>
      <c r="E118" s="64">
        <f t="shared" si="3"/>
        <v>53344</v>
      </c>
      <c r="F118" s="63">
        <f t="shared" si="4"/>
        <v>2773888</v>
      </c>
      <c r="G118" s="64">
        <f t="shared" si="5"/>
        <v>53367</v>
      </c>
    </row>
    <row r="119" spans="1:7" x14ac:dyDescent="0.3">
      <c r="A119" s="60">
        <v>82</v>
      </c>
      <c r="B119" s="79">
        <v>112</v>
      </c>
      <c r="C119" s="62" t="s">
        <v>147</v>
      </c>
      <c r="D119" s="63">
        <v>3917681</v>
      </c>
      <c r="E119" s="64">
        <f t="shared" si="3"/>
        <v>73919</v>
      </c>
      <c r="F119" s="63">
        <f t="shared" si="4"/>
        <v>3843788</v>
      </c>
      <c r="G119" s="64">
        <f t="shared" si="5"/>
        <v>73893</v>
      </c>
    </row>
    <row r="120" spans="1:7" x14ac:dyDescent="0.3">
      <c r="A120" s="60">
        <v>83</v>
      </c>
      <c r="B120" s="61">
        <v>113</v>
      </c>
      <c r="C120" s="62" t="s">
        <v>148</v>
      </c>
      <c r="D120" s="63">
        <v>2291411</v>
      </c>
      <c r="E120" s="64">
        <f t="shared" si="3"/>
        <v>43234</v>
      </c>
      <c r="F120" s="63">
        <f t="shared" si="4"/>
        <v>2248168</v>
      </c>
      <c r="G120" s="64">
        <f t="shared" si="5"/>
        <v>43243</v>
      </c>
    </row>
    <row r="121" spans="1:7" x14ac:dyDescent="0.3">
      <c r="A121" s="60">
        <v>84</v>
      </c>
      <c r="B121" s="66">
        <v>114</v>
      </c>
      <c r="C121" s="62" t="s">
        <v>149</v>
      </c>
      <c r="D121" s="63">
        <v>22819472</v>
      </c>
      <c r="E121" s="64">
        <f t="shared" si="3"/>
        <v>430556</v>
      </c>
      <c r="F121" s="63">
        <f t="shared" si="4"/>
        <v>22388912</v>
      </c>
      <c r="G121" s="64">
        <f t="shared" si="5"/>
        <v>430560</v>
      </c>
    </row>
    <row r="122" spans="1:7" x14ac:dyDescent="0.3">
      <c r="A122" s="60">
        <v>85</v>
      </c>
      <c r="B122" s="61">
        <v>115</v>
      </c>
      <c r="C122" s="62" t="s">
        <v>150</v>
      </c>
      <c r="D122" s="63">
        <v>27951305</v>
      </c>
      <c r="E122" s="64">
        <f t="shared" si="3"/>
        <v>527383</v>
      </c>
      <c r="F122" s="63">
        <f t="shared" si="4"/>
        <v>27423916</v>
      </c>
      <c r="G122" s="64">
        <f t="shared" si="5"/>
        <v>527389</v>
      </c>
    </row>
    <row r="123" spans="1:7" x14ac:dyDescent="0.3">
      <c r="A123" s="60">
        <v>86</v>
      </c>
      <c r="B123" s="66">
        <v>116</v>
      </c>
      <c r="C123" s="62" t="s">
        <v>151</v>
      </c>
      <c r="D123" s="63">
        <v>1196482</v>
      </c>
      <c r="E123" s="64">
        <f t="shared" si="3"/>
        <v>22575</v>
      </c>
      <c r="F123" s="63">
        <f t="shared" si="4"/>
        <v>1173900</v>
      </c>
      <c r="G123" s="64">
        <f t="shared" si="5"/>
        <v>22582</v>
      </c>
    </row>
    <row r="124" spans="1:7" x14ac:dyDescent="0.3">
      <c r="A124" s="60">
        <v>171</v>
      </c>
      <c r="B124" s="61">
        <v>117</v>
      </c>
      <c r="C124" s="62" t="s">
        <v>152</v>
      </c>
      <c r="D124" s="63">
        <v>3525981</v>
      </c>
      <c r="E124" s="64">
        <f t="shared" si="3"/>
        <v>66528</v>
      </c>
      <c r="F124" s="63">
        <f t="shared" si="4"/>
        <v>3459456</v>
      </c>
      <c r="G124" s="64">
        <f t="shared" si="5"/>
        <v>66525</v>
      </c>
    </row>
    <row r="125" spans="1:7" x14ac:dyDescent="0.3">
      <c r="A125" s="60">
        <v>87</v>
      </c>
      <c r="B125" s="66">
        <v>118</v>
      </c>
      <c r="C125" s="62" t="s">
        <v>153</v>
      </c>
      <c r="D125" s="63">
        <v>10537622</v>
      </c>
      <c r="E125" s="64">
        <f t="shared" si="3"/>
        <v>198823</v>
      </c>
      <c r="F125" s="63">
        <f t="shared" si="4"/>
        <v>10338796</v>
      </c>
      <c r="G125" s="64">
        <f t="shared" si="5"/>
        <v>198826</v>
      </c>
    </row>
    <row r="126" spans="1:7" x14ac:dyDescent="0.3">
      <c r="A126" s="60">
        <v>88</v>
      </c>
      <c r="B126" s="61">
        <v>119</v>
      </c>
      <c r="C126" s="62" t="s">
        <v>154</v>
      </c>
      <c r="D126" s="63">
        <v>502061</v>
      </c>
      <c r="E126" s="64">
        <f t="shared" si="3"/>
        <v>9473</v>
      </c>
      <c r="F126" s="63">
        <f t="shared" si="4"/>
        <v>492596</v>
      </c>
      <c r="G126" s="64">
        <f t="shared" si="5"/>
        <v>9465</v>
      </c>
    </row>
    <row r="127" spans="1:7" x14ac:dyDescent="0.3">
      <c r="A127" s="60">
        <v>89</v>
      </c>
      <c r="B127" s="66">
        <v>120</v>
      </c>
      <c r="C127" s="62" t="s">
        <v>155</v>
      </c>
      <c r="D127" s="63">
        <v>6463860</v>
      </c>
      <c r="E127" s="64">
        <f t="shared" si="3"/>
        <v>121960</v>
      </c>
      <c r="F127" s="63">
        <f t="shared" si="4"/>
        <v>6341920</v>
      </c>
      <c r="G127" s="64">
        <f t="shared" si="5"/>
        <v>121940</v>
      </c>
    </row>
    <row r="128" spans="1:7" x14ac:dyDescent="0.3">
      <c r="A128" s="60">
        <v>90</v>
      </c>
      <c r="B128" s="61">
        <v>121</v>
      </c>
      <c r="C128" s="62" t="s">
        <v>156</v>
      </c>
      <c r="D128" s="63">
        <v>12067120</v>
      </c>
      <c r="E128" s="64">
        <f t="shared" si="3"/>
        <v>227682</v>
      </c>
      <c r="F128" s="63">
        <f t="shared" si="4"/>
        <v>11839464</v>
      </c>
      <c r="G128" s="64">
        <f t="shared" si="5"/>
        <v>227656</v>
      </c>
    </row>
    <row r="129" spans="1:7" x14ac:dyDescent="0.3">
      <c r="A129" s="60">
        <v>91</v>
      </c>
      <c r="B129" s="66">
        <v>122</v>
      </c>
      <c r="C129" s="62" t="s">
        <v>157</v>
      </c>
      <c r="D129" s="63">
        <v>5482625</v>
      </c>
      <c r="E129" s="64">
        <f t="shared" si="3"/>
        <v>103446</v>
      </c>
      <c r="F129" s="63">
        <f t="shared" si="4"/>
        <v>5379192</v>
      </c>
      <c r="G129" s="64">
        <f t="shared" si="5"/>
        <v>103433</v>
      </c>
    </row>
    <row r="130" spans="1:7" x14ac:dyDescent="0.3">
      <c r="A130" s="60">
        <v>92</v>
      </c>
      <c r="B130" s="61">
        <v>123</v>
      </c>
      <c r="C130" s="62" t="s">
        <v>158</v>
      </c>
      <c r="D130" s="63">
        <v>3686391</v>
      </c>
      <c r="E130" s="64">
        <f t="shared" si="3"/>
        <v>69555</v>
      </c>
      <c r="F130" s="63">
        <f t="shared" si="4"/>
        <v>3616860</v>
      </c>
      <c r="G130" s="64">
        <f t="shared" si="5"/>
        <v>69531</v>
      </c>
    </row>
    <row r="131" spans="1:7" x14ac:dyDescent="0.3">
      <c r="A131" s="60">
        <v>172</v>
      </c>
      <c r="B131" s="66">
        <v>124</v>
      </c>
      <c r="C131" s="62" t="s">
        <v>159</v>
      </c>
      <c r="D131" s="63">
        <v>1990640</v>
      </c>
      <c r="E131" s="64">
        <f t="shared" si="3"/>
        <v>37559</v>
      </c>
      <c r="F131" s="63">
        <f t="shared" si="4"/>
        <v>1953068</v>
      </c>
      <c r="G131" s="64">
        <f t="shared" si="5"/>
        <v>37572</v>
      </c>
    </row>
    <row r="132" spans="1:7" x14ac:dyDescent="0.3">
      <c r="A132" s="60">
        <v>93</v>
      </c>
      <c r="B132" s="61">
        <v>125</v>
      </c>
      <c r="C132" s="62" t="s">
        <v>160</v>
      </c>
      <c r="D132" s="63">
        <v>2713886</v>
      </c>
      <c r="E132" s="64">
        <f t="shared" si="3"/>
        <v>51205</v>
      </c>
      <c r="F132" s="63">
        <f t="shared" si="4"/>
        <v>2662660</v>
      </c>
      <c r="G132" s="64">
        <f t="shared" si="5"/>
        <v>51226</v>
      </c>
    </row>
    <row r="133" spans="1:7" x14ac:dyDescent="0.3">
      <c r="A133" s="65">
        <v>200</v>
      </c>
      <c r="B133" s="66">
        <v>126</v>
      </c>
      <c r="C133" s="67" t="s">
        <v>161</v>
      </c>
      <c r="D133" s="63">
        <v>3295610</v>
      </c>
      <c r="E133" s="64">
        <f t="shared" si="3"/>
        <v>62181</v>
      </c>
      <c r="F133" s="63">
        <f t="shared" si="4"/>
        <v>3233412</v>
      </c>
      <c r="G133" s="64">
        <f t="shared" si="5"/>
        <v>62198</v>
      </c>
    </row>
    <row r="134" spans="1:7" x14ac:dyDescent="0.3">
      <c r="A134" s="60">
        <v>173</v>
      </c>
      <c r="B134" s="61">
        <v>127</v>
      </c>
      <c r="C134" s="62" t="s">
        <v>162</v>
      </c>
      <c r="D134" s="63">
        <v>4749661</v>
      </c>
      <c r="E134" s="64">
        <f t="shared" si="3"/>
        <v>89616</v>
      </c>
      <c r="F134" s="63">
        <f t="shared" si="4"/>
        <v>4660032</v>
      </c>
      <c r="G134" s="64">
        <f t="shared" si="5"/>
        <v>89629</v>
      </c>
    </row>
    <row r="135" spans="1:7" x14ac:dyDescent="0.3">
      <c r="A135" s="60">
        <v>94</v>
      </c>
      <c r="B135" s="66">
        <v>128</v>
      </c>
      <c r="C135" s="62" t="s">
        <v>163</v>
      </c>
      <c r="D135" s="63">
        <v>12890455</v>
      </c>
      <c r="E135" s="64">
        <f t="shared" si="3"/>
        <v>243216</v>
      </c>
      <c r="F135" s="63">
        <f t="shared" si="4"/>
        <v>12647232</v>
      </c>
      <c r="G135" s="64">
        <f t="shared" si="5"/>
        <v>243223</v>
      </c>
    </row>
    <row r="136" spans="1:7" x14ac:dyDescent="0.3">
      <c r="A136" s="60">
        <v>174</v>
      </c>
      <c r="B136" s="61">
        <v>129</v>
      </c>
      <c r="C136" s="62" t="s">
        <v>164</v>
      </c>
      <c r="D136" s="63">
        <v>4004420</v>
      </c>
      <c r="E136" s="64">
        <f t="shared" si="3"/>
        <v>75555</v>
      </c>
      <c r="F136" s="63">
        <f t="shared" si="4"/>
        <v>3928860</v>
      </c>
      <c r="G136" s="64">
        <f t="shared" si="5"/>
        <v>75560</v>
      </c>
    </row>
    <row r="137" spans="1:7" ht="16.2" thickBot="1" x14ac:dyDescent="0.35">
      <c r="A137" s="69">
        <v>95</v>
      </c>
      <c r="B137" s="70">
        <v>130</v>
      </c>
      <c r="C137" s="71" t="s">
        <v>165</v>
      </c>
      <c r="D137" s="72">
        <v>3301905</v>
      </c>
      <c r="E137" s="73">
        <f t="shared" ref="E137:E200" si="6">ROUND(D137/53,0)</f>
        <v>62300</v>
      </c>
      <c r="F137" s="72">
        <f t="shared" ref="F137:F200" si="7">E137*52</f>
        <v>3239600</v>
      </c>
      <c r="G137" s="73">
        <f t="shared" ref="G137:G200" si="8">D137-F137</f>
        <v>62305</v>
      </c>
    </row>
    <row r="138" spans="1:7" x14ac:dyDescent="0.3">
      <c r="A138" s="74">
        <v>175</v>
      </c>
      <c r="B138" s="75">
        <v>131</v>
      </c>
      <c r="C138" s="76" t="s">
        <v>166</v>
      </c>
      <c r="D138" s="77">
        <v>5110755</v>
      </c>
      <c r="E138" s="78">
        <f t="shared" si="6"/>
        <v>96429</v>
      </c>
      <c r="F138" s="77">
        <f t="shared" si="7"/>
        <v>5014308</v>
      </c>
      <c r="G138" s="78">
        <f t="shared" si="8"/>
        <v>96447</v>
      </c>
    </row>
    <row r="139" spans="1:7" x14ac:dyDescent="0.3">
      <c r="A139" s="60">
        <v>96</v>
      </c>
      <c r="B139" s="66">
        <v>132</v>
      </c>
      <c r="C139" s="62" t="s">
        <v>167</v>
      </c>
      <c r="D139" s="63">
        <v>16272825</v>
      </c>
      <c r="E139" s="64">
        <f t="shared" si="6"/>
        <v>307034</v>
      </c>
      <c r="F139" s="63">
        <f t="shared" si="7"/>
        <v>15965768</v>
      </c>
      <c r="G139" s="64">
        <f t="shared" si="8"/>
        <v>307057</v>
      </c>
    </row>
    <row r="140" spans="1:7" x14ac:dyDescent="0.3">
      <c r="A140" s="60">
        <v>97</v>
      </c>
      <c r="B140" s="61">
        <v>133</v>
      </c>
      <c r="C140" s="62" t="s">
        <v>168</v>
      </c>
      <c r="D140" s="63">
        <v>5694292</v>
      </c>
      <c r="E140" s="64">
        <f t="shared" si="6"/>
        <v>107439</v>
      </c>
      <c r="F140" s="63">
        <f t="shared" si="7"/>
        <v>5586828</v>
      </c>
      <c r="G140" s="64">
        <f t="shared" si="8"/>
        <v>107464</v>
      </c>
    </row>
    <row r="141" spans="1:7" x14ac:dyDescent="0.3">
      <c r="A141" s="60">
        <v>98</v>
      </c>
      <c r="B141" s="66">
        <v>134</v>
      </c>
      <c r="C141" s="62" t="s">
        <v>169</v>
      </c>
      <c r="D141" s="63">
        <v>6154814</v>
      </c>
      <c r="E141" s="64">
        <f t="shared" si="6"/>
        <v>116129</v>
      </c>
      <c r="F141" s="63">
        <f t="shared" si="7"/>
        <v>6038708</v>
      </c>
      <c r="G141" s="64">
        <f t="shared" si="8"/>
        <v>116106</v>
      </c>
    </row>
    <row r="142" spans="1:7" x14ac:dyDescent="0.3">
      <c r="A142" s="60">
        <v>99</v>
      </c>
      <c r="B142" s="61">
        <v>135</v>
      </c>
      <c r="C142" s="62" t="s">
        <v>170</v>
      </c>
      <c r="D142" s="63">
        <v>3357674</v>
      </c>
      <c r="E142" s="64">
        <f t="shared" si="6"/>
        <v>63352</v>
      </c>
      <c r="F142" s="63">
        <f t="shared" si="7"/>
        <v>3294304</v>
      </c>
      <c r="G142" s="64">
        <f t="shared" si="8"/>
        <v>63370</v>
      </c>
    </row>
    <row r="143" spans="1:7" x14ac:dyDescent="0.3">
      <c r="A143" s="60">
        <v>100</v>
      </c>
      <c r="B143" s="66">
        <v>136</v>
      </c>
      <c r="C143" s="62" t="s">
        <v>171</v>
      </c>
      <c r="D143" s="63">
        <v>3786473</v>
      </c>
      <c r="E143" s="64">
        <f t="shared" si="6"/>
        <v>71443</v>
      </c>
      <c r="F143" s="63">
        <f t="shared" si="7"/>
        <v>3715036</v>
      </c>
      <c r="G143" s="64">
        <f t="shared" si="8"/>
        <v>71437</v>
      </c>
    </row>
    <row r="144" spans="1:7" x14ac:dyDescent="0.3">
      <c r="A144" s="60">
        <v>101</v>
      </c>
      <c r="B144" s="61">
        <v>137</v>
      </c>
      <c r="C144" s="62" t="s">
        <v>172</v>
      </c>
      <c r="D144" s="63">
        <v>5207102</v>
      </c>
      <c r="E144" s="64">
        <f t="shared" si="6"/>
        <v>98247</v>
      </c>
      <c r="F144" s="63">
        <f t="shared" si="7"/>
        <v>5108844</v>
      </c>
      <c r="G144" s="64">
        <f t="shared" si="8"/>
        <v>98258</v>
      </c>
    </row>
    <row r="145" spans="1:7" x14ac:dyDescent="0.3">
      <c r="A145" s="60">
        <v>102</v>
      </c>
      <c r="B145" s="66">
        <v>138</v>
      </c>
      <c r="C145" s="62" t="s">
        <v>173</v>
      </c>
      <c r="D145" s="63">
        <v>13928457</v>
      </c>
      <c r="E145" s="64">
        <f t="shared" si="6"/>
        <v>262801</v>
      </c>
      <c r="F145" s="63">
        <f t="shared" si="7"/>
        <v>13665652</v>
      </c>
      <c r="G145" s="64">
        <f t="shared" si="8"/>
        <v>262805</v>
      </c>
    </row>
    <row r="146" spans="1:7" x14ac:dyDescent="0.3">
      <c r="A146" s="60">
        <v>103</v>
      </c>
      <c r="B146" s="61">
        <v>139</v>
      </c>
      <c r="C146" s="62" t="s">
        <v>174</v>
      </c>
      <c r="D146" s="63">
        <v>8213535</v>
      </c>
      <c r="E146" s="64">
        <f t="shared" si="6"/>
        <v>154972</v>
      </c>
      <c r="F146" s="63">
        <f t="shared" si="7"/>
        <v>8058544</v>
      </c>
      <c r="G146" s="64">
        <f t="shared" si="8"/>
        <v>154991</v>
      </c>
    </row>
    <row r="147" spans="1:7" x14ac:dyDescent="0.3">
      <c r="A147" s="60">
        <v>176</v>
      </c>
      <c r="B147" s="66">
        <v>140</v>
      </c>
      <c r="C147" s="62" t="s">
        <v>175</v>
      </c>
      <c r="D147" s="63">
        <v>1000175</v>
      </c>
      <c r="E147" s="64">
        <f t="shared" si="6"/>
        <v>18871</v>
      </c>
      <c r="F147" s="63">
        <f t="shared" si="7"/>
        <v>981292</v>
      </c>
      <c r="G147" s="64">
        <f t="shared" si="8"/>
        <v>18883</v>
      </c>
    </row>
    <row r="148" spans="1:7" x14ac:dyDescent="0.3">
      <c r="A148" s="65">
        <v>209</v>
      </c>
      <c r="B148" s="61">
        <v>141</v>
      </c>
      <c r="C148" s="67" t="s">
        <v>176</v>
      </c>
      <c r="D148" s="63">
        <v>1916536</v>
      </c>
      <c r="E148" s="64">
        <f t="shared" si="6"/>
        <v>36161</v>
      </c>
      <c r="F148" s="63">
        <f t="shared" si="7"/>
        <v>1880372</v>
      </c>
      <c r="G148" s="64">
        <f t="shared" si="8"/>
        <v>36164</v>
      </c>
    </row>
    <row r="149" spans="1:7" x14ac:dyDescent="0.3">
      <c r="A149" s="65">
        <v>201</v>
      </c>
      <c r="B149" s="66">
        <v>142</v>
      </c>
      <c r="C149" s="67" t="s">
        <v>177</v>
      </c>
      <c r="D149" s="63">
        <v>3195427</v>
      </c>
      <c r="E149" s="64">
        <f t="shared" si="6"/>
        <v>60291</v>
      </c>
      <c r="F149" s="63">
        <f t="shared" si="7"/>
        <v>3135132</v>
      </c>
      <c r="G149" s="64">
        <f t="shared" si="8"/>
        <v>60295</v>
      </c>
    </row>
    <row r="150" spans="1:7" x14ac:dyDescent="0.3">
      <c r="A150" s="60">
        <v>104</v>
      </c>
      <c r="B150" s="61">
        <v>143</v>
      </c>
      <c r="C150" s="62" t="s">
        <v>178</v>
      </c>
      <c r="D150" s="63">
        <v>7978806</v>
      </c>
      <c r="E150" s="64">
        <f t="shared" si="6"/>
        <v>150544</v>
      </c>
      <c r="F150" s="63">
        <f t="shared" si="7"/>
        <v>7828288</v>
      </c>
      <c r="G150" s="64">
        <f t="shared" si="8"/>
        <v>150518</v>
      </c>
    </row>
    <row r="151" spans="1:7" x14ac:dyDescent="0.3">
      <c r="A151" s="60">
        <v>177</v>
      </c>
      <c r="B151" s="66">
        <v>144</v>
      </c>
      <c r="C151" s="62" t="s">
        <v>179</v>
      </c>
      <c r="D151" s="63">
        <v>1194256</v>
      </c>
      <c r="E151" s="64">
        <f t="shared" si="6"/>
        <v>22533</v>
      </c>
      <c r="F151" s="63">
        <f t="shared" si="7"/>
        <v>1171716</v>
      </c>
      <c r="G151" s="64">
        <f t="shared" si="8"/>
        <v>22540</v>
      </c>
    </row>
    <row r="152" spans="1:7" x14ac:dyDescent="0.3">
      <c r="A152" s="60">
        <v>106</v>
      </c>
      <c r="B152" s="61">
        <v>145</v>
      </c>
      <c r="C152" s="62" t="s">
        <v>180</v>
      </c>
      <c r="D152" s="63">
        <v>8586416</v>
      </c>
      <c r="E152" s="64">
        <f t="shared" si="6"/>
        <v>162008</v>
      </c>
      <c r="F152" s="63">
        <f t="shared" si="7"/>
        <v>8424416</v>
      </c>
      <c r="G152" s="64">
        <f t="shared" si="8"/>
        <v>162000</v>
      </c>
    </row>
    <row r="153" spans="1:7" x14ac:dyDescent="0.3">
      <c r="A153" s="60">
        <v>105</v>
      </c>
      <c r="B153" s="66">
        <v>146</v>
      </c>
      <c r="C153" s="62" t="s">
        <v>181</v>
      </c>
      <c r="D153" s="63">
        <v>2877692</v>
      </c>
      <c r="E153" s="64">
        <f t="shared" si="6"/>
        <v>54296</v>
      </c>
      <c r="F153" s="63">
        <f t="shared" si="7"/>
        <v>2823392</v>
      </c>
      <c r="G153" s="64">
        <f t="shared" si="8"/>
        <v>54300</v>
      </c>
    </row>
    <row r="154" spans="1:7" x14ac:dyDescent="0.3">
      <c r="A154" s="60">
        <v>107</v>
      </c>
      <c r="B154" s="61">
        <v>147</v>
      </c>
      <c r="C154" s="62" t="s">
        <v>182</v>
      </c>
      <c r="D154" s="63">
        <v>2655066</v>
      </c>
      <c r="E154" s="64">
        <f t="shared" si="6"/>
        <v>50096</v>
      </c>
      <c r="F154" s="63">
        <f t="shared" si="7"/>
        <v>2604992</v>
      </c>
      <c r="G154" s="64">
        <f t="shared" si="8"/>
        <v>50074</v>
      </c>
    </row>
    <row r="155" spans="1:7" x14ac:dyDescent="0.3">
      <c r="A155" s="60">
        <v>108</v>
      </c>
      <c r="B155" s="66">
        <v>148</v>
      </c>
      <c r="C155" s="62" t="s">
        <v>183</v>
      </c>
      <c r="D155" s="63">
        <v>5230268</v>
      </c>
      <c r="E155" s="64">
        <f t="shared" si="6"/>
        <v>98684</v>
      </c>
      <c r="F155" s="63">
        <f t="shared" si="7"/>
        <v>5131568</v>
      </c>
      <c r="G155" s="64">
        <f t="shared" si="8"/>
        <v>98700</v>
      </c>
    </row>
    <row r="156" spans="1:7" x14ac:dyDescent="0.3">
      <c r="A156" s="60">
        <v>178</v>
      </c>
      <c r="B156" s="61">
        <v>149</v>
      </c>
      <c r="C156" s="62" t="s">
        <v>184</v>
      </c>
      <c r="D156" s="63">
        <v>3454897</v>
      </c>
      <c r="E156" s="64">
        <f t="shared" si="6"/>
        <v>65187</v>
      </c>
      <c r="F156" s="63">
        <f t="shared" si="7"/>
        <v>3389724</v>
      </c>
      <c r="G156" s="64">
        <f t="shared" si="8"/>
        <v>65173</v>
      </c>
    </row>
    <row r="157" spans="1:7" x14ac:dyDescent="0.3">
      <c r="A157" s="60">
        <v>109</v>
      </c>
      <c r="B157" s="66">
        <v>150</v>
      </c>
      <c r="C157" s="62" t="s">
        <v>185</v>
      </c>
      <c r="D157" s="63">
        <v>3915266</v>
      </c>
      <c r="E157" s="64">
        <f t="shared" si="6"/>
        <v>73873</v>
      </c>
      <c r="F157" s="63">
        <f t="shared" si="7"/>
        <v>3841396</v>
      </c>
      <c r="G157" s="64">
        <f t="shared" si="8"/>
        <v>73870</v>
      </c>
    </row>
    <row r="158" spans="1:7" x14ac:dyDescent="0.3">
      <c r="A158" s="60">
        <v>110</v>
      </c>
      <c r="B158" s="61">
        <v>151</v>
      </c>
      <c r="C158" s="62" t="s">
        <v>186</v>
      </c>
      <c r="D158" s="63">
        <v>16037689</v>
      </c>
      <c r="E158" s="64">
        <f t="shared" si="6"/>
        <v>302598</v>
      </c>
      <c r="F158" s="63">
        <f t="shared" si="7"/>
        <v>15735096</v>
      </c>
      <c r="G158" s="64">
        <f t="shared" si="8"/>
        <v>302593</v>
      </c>
    </row>
    <row r="159" spans="1:7" x14ac:dyDescent="0.3">
      <c r="A159" s="60">
        <v>111</v>
      </c>
      <c r="B159" s="66">
        <v>152</v>
      </c>
      <c r="C159" s="62" t="s">
        <v>187</v>
      </c>
      <c r="D159" s="63">
        <v>10248814</v>
      </c>
      <c r="E159" s="64">
        <f t="shared" si="6"/>
        <v>193374</v>
      </c>
      <c r="F159" s="63">
        <f t="shared" si="7"/>
        <v>10055448</v>
      </c>
      <c r="G159" s="64">
        <f t="shared" si="8"/>
        <v>193366</v>
      </c>
    </row>
    <row r="160" spans="1:7" x14ac:dyDescent="0.3">
      <c r="A160" s="60">
        <v>112</v>
      </c>
      <c r="B160" s="61">
        <v>153</v>
      </c>
      <c r="C160" s="62" t="s">
        <v>188</v>
      </c>
      <c r="D160" s="63">
        <v>13360491</v>
      </c>
      <c r="E160" s="64">
        <f t="shared" si="6"/>
        <v>252085</v>
      </c>
      <c r="F160" s="63">
        <f t="shared" si="7"/>
        <v>13108420</v>
      </c>
      <c r="G160" s="64">
        <f t="shared" si="8"/>
        <v>252071</v>
      </c>
    </row>
    <row r="161" spans="1:7" x14ac:dyDescent="0.3">
      <c r="A161" s="60">
        <v>113</v>
      </c>
      <c r="B161" s="66">
        <v>154</v>
      </c>
      <c r="C161" s="62" t="s">
        <v>189</v>
      </c>
      <c r="D161" s="63">
        <v>20982671</v>
      </c>
      <c r="E161" s="64">
        <f t="shared" si="6"/>
        <v>395899</v>
      </c>
      <c r="F161" s="63">
        <f t="shared" si="7"/>
        <v>20586748</v>
      </c>
      <c r="G161" s="64">
        <f t="shared" si="8"/>
        <v>395923</v>
      </c>
    </row>
    <row r="162" spans="1:7" x14ac:dyDescent="0.3">
      <c r="A162" s="60">
        <v>114</v>
      </c>
      <c r="B162" s="61">
        <v>155</v>
      </c>
      <c r="C162" s="62" t="s">
        <v>190</v>
      </c>
      <c r="D162" s="63">
        <v>11833812</v>
      </c>
      <c r="E162" s="64">
        <f t="shared" si="6"/>
        <v>223279</v>
      </c>
      <c r="F162" s="63">
        <f t="shared" si="7"/>
        <v>11610508</v>
      </c>
      <c r="G162" s="64">
        <f t="shared" si="8"/>
        <v>223304</v>
      </c>
    </row>
    <row r="163" spans="1:7" x14ac:dyDescent="0.3">
      <c r="A163" s="60">
        <v>179</v>
      </c>
      <c r="B163" s="66">
        <v>156</v>
      </c>
      <c r="C163" s="62" t="s">
        <v>191</v>
      </c>
      <c r="D163" s="63">
        <v>2132882</v>
      </c>
      <c r="E163" s="64">
        <f t="shared" si="6"/>
        <v>40243</v>
      </c>
      <c r="F163" s="63">
        <f t="shared" si="7"/>
        <v>2092636</v>
      </c>
      <c r="G163" s="64">
        <f t="shared" si="8"/>
        <v>40246</v>
      </c>
    </row>
    <row r="164" spans="1:7" x14ac:dyDescent="0.3">
      <c r="A164" s="60">
        <v>180</v>
      </c>
      <c r="B164" s="61">
        <v>157</v>
      </c>
      <c r="C164" s="62" t="s">
        <v>192</v>
      </c>
      <c r="D164" s="63">
        <v>1018568</v>
      </c>
      <c r="E164" s="64">
        <f t="shared" si="6"/>
        <v>19218</v>
      </c>
      <c r="F164" s="63">
        <f t="shared" si="7"/>
        <v>999336</v>
      </c>
      <c r="G164" s="64">
        <f t="shared" si="8"/>
        <v>19232</v>
      </c>
    </row>
    <row r="165" spans="1:7" x14ac:dyDescent="0.3">
      <c r="A165" s="65">
        <v>202</v>
      </c>
      <c r="B165" s="66">
        <v>158</v>
      </c>
      <c r="C165" s="67" t="s">
        <v>193</v>
      </c>
      <c r="D165" s="63">
        <v>1684499</v>
      </c>
      <c r="E165" s="64">
        <f t="shared" si="6"/>
        <v>31783</v>
      </c>
      <c r="F165" s="63">
        <f t="shared" si="7"/>
        <v>1652716</v>
      </c>
      <c r="G165" s="64">
        <f t="shared" si="8"/>
        <v>31783</v>
      </c>
    </row>
    <row r="166" spans="1:7" x14ac:dyDescent="0.3">
      <c r="A166" s="60">
        <v>115</v>
      </c>
      <c r="B166" s="61">
        <v>159</v>
      </c>
      <c r="C166" s="62" t="s">
        <v>194</v>
      </c>
      <c r="D166" s="63">
        <v>3158974</v>
      </c>
      <c r="E166" s="64">
        <f t="shared" si="6"/>
        <v>59603</v>
      </c>
      <c r="F166" s="63">
        <f t="shared" si="7"/>
        <v>3099356</v>
      </c>
      <c r="G166" s="64">
        <f t="shared" si="8"/>
        <v>59618</v>
      </c>
    </row>
    <row r="167" spans="1:7" x14ac:dyDescent="0.3">
      <c r="A167" s="65">
        <v>203</v>
      </c>
      <c r="B167" s="66">
        <v>160</v>
      </c>
      <c r="C167" s="67" t="s">
        <v>195</v>
      </c>
      <c r="D167" s="63">
        <v>2993156</v>
      </c>
      <c r="E167" s="64">
        <f t="shared" si="6"/>
        <v>56475</v>
      </c>
      <c r="F167" s="63">
        <f t="shared" si="7"/>
        <v>2936700</v>
      </c>
      <c r="G167" s="64">
        <f t="shared" si="8"/>
        <v>56456</v>
      </c>
    </row>
    <row r="168" spans="1:7" x14ac:dyDescent="0.3">
      <c r="A168" s="60">
        <v>181</v>
      </c>
      <c r="B168" s="61">
        <v>161</v>
      </c>
      <c r="C168" s="62" t="s">
        <v>196</v>
      </c>
      <c r="D168" s="63">
        <v>2333637</v>
      </c>
      <c r="E168" s="64">
        <f t="shared" si="6"/>
        <v>44031</v>
      </c>
      <c r="F168" s="63">
        <f t="shared" si="7"/>
        <v>2289612</v>
      </c>
      <c r="G168" s="64">
        <f t="shared" si="8"/>
        <v>44025</v>
      </c>
    </row>
    <row r="169" spans="1:7" x14ac:dyDescent="0.3">
      <c r="A169" s="65">
        <v>204</v>
      </c>
      <c r="B169" s="66">
        <v>162</v>
      </c>
      <c r="C169" s="67" t="s">
        <v>197</v>
      </c>
      <c r="D169" s="63">
        <v>1977798</v>
      </c>
      <c r="E169" s="64">
        <f t="shared" si="6"/>
        <v>37317</v>
      </c>
      <c r="F169" s="63">
        <f t="shared" si="7"/>
        <v>1940484</v>
      </c>
      <c r="G169" s="64">
        <f t="shared" si="8"/>
        <v>37314</v>
      </c>
    </row>
    <row r="170" spans="1:7" x14ac:dyDescent="0.3">
      <c r="A170" s="60">
        <v>182</v>
      </c>
      <c r="B170" s="61">
        <v>163</v>
      </c>
      <c r="C170" s="62" t="s">
        <v>198</v>
      </c>
      <c r="D170" s="63">
        <v>1131066</v>
      </c>
      <c r="E170" s="64">
        <f t="shared" si="6"/>
        <v>21341</v>
      </c>
      <c r="F170" s="63">
        <f t="shared" si="7"/>
        <v>1109732</v>
      </c>
      <c r="G170" s="64">
        <f t="shared" si="8"/>
        <v>21334</v>
      </c>
    </row>
    <row r="171" spans="1:7" x14ac:dyDescent="0.3">
      <c r="A171" s="60">
        <v>116</v>
      </c>
      <c r="B171" s="66">
        <v>164</v>
      </c>
      <c r="C171" s="62" t="s">
        <v>199</v>
      </c>
      <c r="D171" s="63">
        <v>2602919</v>
      </c>
      <c r="E171" s="64">
        <f t="shared" si="6"/>
        <v>49112</v>
      </c>
      <c r="F171" s="63">
        <f t="shared" si="7"/>
        <v>2553824</v>
      </c>
      <c r="G171" s="64">
        <f t="shared" si="8"/>
        <v>49095</v>
      </c>
    </row>
    <row r="172" spans="1:7" x14ac:dyDescent="0.3">
      <c r="A172" s="65">
        <v>210</v>
      </c>
      <c r="B172" s="61">
        <v>165</v>
      </c>
      <c r="C172" s="67" t="s">
        <v>200</v>
      </c>
      <c r="D172" s="63">
        <v>2079059</v>
      </c>
      <c r="E172" s="64">
        <f t="shared" si="6"/>
        <v>39228</v>
      </c>
      <c r="F172" s="63">
        <f t="shared" si="7"/>
        <v>2039856</v>
      </c>
      <c r="G172" s="64">
        <f t="shared" si="8"/>
        <v>39203</v>
      </c>
    </row>
    <row r="173" spans="1:7" x14ac:dyDescent="0.3">
      <c r="A173" s="65">
        <v>205</v>
      </c>
      <c r="B173" s="79">
        <v>166</v>
      </c>
      <c r="C173" s="67" t="s">
        <v>201</v>
      </c>
      <c r="D173" s="63">
        <v>2022153</v>
      </c>
      <c r="E173" s="64">
        <f t="shared" si="6"/>
        <v>38154</v>
      </c>
      <c r="F173" s="63">
        <f t="shared" si="7"/>
        <v>1984008</v>
      </c>
      <c r="G173" s="64">
        <f t="shared" si="8"/>
        <v>38145</v>
      </c>
    </row>
    <row r="174" spans="1:7" x14ac:dyDescent="0.3">
      <c r="A174" s="60">
        <v>33</v>
      </c>
      <c r="B174" s="61">
        <v>167</v>
      </c>
      <c r="C174" s="62" t="s">
        <v>202</v>
      </c>
      <c r="D174" s="63">
        <v>1532365</v>
      </c>
      <c r="E174" s="64">
        <f t="shared" si="6"/>
        <v>28913</v>
      </c>
      <c r="F174" s="63">
        <f t="shared" si="7"/>
        <v>1503476</v>
      </c>
      <c r="G174" s="64">
        <f t="shared" si="8"/>
        <v>28889</v>
      </c>
    </row>
    <row r="175" spans="1:7" x14ac:dyDescent="0.3">
      <c r="A175" s="60">
        <v>183</v>
      </c>
      <c r="B175" s="66">
        <v>168</v>
      </c>
      <c r="C175" s="62" t="s">
        <v>203</v>
      </c>
      <c r="D175" s="63">
        <v>4357758</v>
      </c>
      <c r="E175" s="64">
        <f t="shared" si="6"/>
        <v>82222</v>
      </c>
      <c r="F175" s="63">
        <f t="shared" si="7"/>
        <v>4275544</v>
      </c>
      <c r="G175" s="64">
        <f t="shared" si="8"/>
        <v>82214</v>
      </c>
    </row>
    <row r="176" spans="1:7" x14ac:dyDescent="0.3">
      <c r="A176" s="60">
        <v>117</v>
      </c>
      <c r="B176" s="61">
        <v>169</v>
      </c>
      <c r="C176" s="62" t="s">
        <v>204</v>
      </c>
      <c r="D176" s="63">
        <v>6510826</v>
      </c>
      <c r="E176" s="64">
        <f t="shared" si="6"/>
        <v>122846</v>
      </c>
      <c r="F176" s="63">
        <f t="shared" si="7"/>
        <v>6387992</v>
      </c>
      <c r="G176" s="64">
        <f t="shared" si="8"/>
        <v>122834</v>
      </c>
    </row>
    <row r="177" spans="1:7" x14ac:dyDescent="0.3">
      <c r="A177" s="60">
        <v>118</v>
      </c>
      <c r="B177" s="66">
        <v>170</v>
      </c>
      <c r="C177" s="62" t="s">
        <v>205</v>
      </c>
      <c r="D177" s="63">
        <v>6748205</v>
      </c>
      <c r="E177" s="64">
        <f t="shared" si="6"/>
        <v>127325</v>
      </c>
      <c r="F177" s="63">
        <f t="shared" si="7"/>
        <v>6620900</v>
      </c>
      <c r="G177" s="64">
        <f t="shared" si="8"/>
        <v>127305</v>
      </c>
    </row>
    <row r="178" spans="1:7" x14ac:dyDescent="0.3">
      <c r="A178" s="60">
        <v>119</v>
      </c>
      <c r="B178" s="61">
        <v>171</v>
      </c>
      <c r="C178" s="62" t="s">
        <v>206</v>
      </c>
      <c r="D178" s="63">
        <v>6326869</v>
      </c>
      <c r="E178" s="64">
        <f t="shared" si="6"/>
        <v>119375</v>
      </c>
      <c r="F178" s="63">
        <f t="shared" si="7"/>
        <v>6207500</v>
      </c>
      <c r="G178" s="64">
        <f t="shared" si="8"/>
        <v>119369</v>
      </c>
    </row>
    <row r="179" spans="1:7" x14ac:dyDescent="0.3">
      <c r="A179" s="60">
        <v>120</v>
      </c>
      <c r="B179" s="66">
        <v>172</v>
      </c>
      <c r="C179" s="62" t="s">
        <v>207</v>
      </c>
      <c r="D179" s="63">
        <v>16104433</v>
      </c>
      <c r="E179" s="64">
        <f t="shared" si="6"/>
        <v>303857</v>
      </c>
      <c r="F179" s="63">
        <f t="shared" si="7"/>
        <v>15800564</v>
      </c>
      <c r="G179" s="64">
        <f t="shared" si="8"/>
        <v>303869</v>
      </c>
    </row>
    <row r="180" spans="1:7" x14ac:dyDescent="0.3">
      <c r="A180" s="65">
        <v>211</v>
      </c>
      <c r="B180" s="61">
        <v>173</v>
      </c>
      <c r="C180" s="67" t="s">
        <v>208</v>
      </c>
      <c r="D180" s="63">
        <v>2615575</v>
      </c>
      <c r="E180" s="64">
        <f t="shared" si="6"/>
        <v>49350</v>
      </c>
      <c r="F180" s="63">
        <f t="shared" si="7"/>
        <v>2566200</v>
      </c>
      <c r="G180" s="64">
        <f t="shared" si="8"/>
        <v>49375</v>
      </c>
    </row>
    <row r="181" spans="1:7" x14ac:dyDescent="0.3">
      <c r="A181" s="60">
        <v>121</v>
      </c>
      <c r="B181" s="66">
        <v>174</v>
      </c>
      <c r="C181" s="62" t="s">
        <v>209</v>
      </c>
      <c r="D181" s="63">
        <v>3260966</v>
      </c>
      <c r="E181" s="64">
        <f t="shared" si="6"/>
        <v>61528</v>
      </c>
      <c r="F181" s="63">
        <f t="shared" si="7"/>
        <v>3199456</v>
      </c>
      <c r="G181" s="64">
        <f t="shared" si="8"/>
        <v>61510</v>
      </c>
    </row>
    <row r="182" spans="1:7" x14ac:dyDescent="0.3">
      <c r="A182" s="60">
        <v>122</v>
      </c>
      <c r="B182" s="61">
        <v>175</v>
      </c>
      <c r="C182" s="62" t="s">
        <v>210</v>
      </c>
      <c r="D182" s="63">
        <v>17902002</v>
      </c>
      <c r="E182" s="64">
        <f t="shared" si="6"/>
        <v>337774</v>
      </c>
      <c r="F182" s="63">
        <f t="shared" si="7"/>
        <v>17564248</v>
      </c>
      <c r="G182" s="64">
        <f t="shared" si="8"/>
        <v>337754</v>
      </c>
    </row>
    <row r="183" spans="1:7" x14ac:dyDescent="0.3">
      <c r="A183" s="60">
        <v>123</v>
      </c>
      <c r="B183" s="66">
        <v>176</v>
      </c>
      <c r="C183" s="62" t="s">
        <v>211</v>
      </c>
      <c r="D183" s="63">
        <v>8335379</v>
      </c>
      <c r="E183" s="64">
        <f t="shared" si="6"/>
        <v>157271</v>
      </c>
      <c r="F183" s="63">
        <f t="shared" si="7"/>
        <v>8178092</v>
      </c>
      <c r="G183" s="64">
        <f t="shared" si="8"/>
        <v>157287</v>
      </c>
    </row>
    <row r="184" spans="1:7" x14ac:dyDescent="0.3">
      <c r="A184" s="60">
        <v>124</v>
      </c>
      <c r="B184" s="61">
        <v>177</v>
      </c>
      <c r="C184" s="62" t="s">
        <v>212</v>
      </c>
      <c r="D184" s="63">
        <v>9312862</v>
      </c>
      <c r="E184" s="64">
        <f t="shared" si="6"/>
        <v>175714</v>
      </c>
      <c r="F184" s="63">
        <f t="shared" si="7"/>
        <v>9137128</v>
      </c>
      <c r="G184" s="64">
        <f t="shared" si="8"/>
        <v>175734</v>
      </c>
    </row>
    <row r="185" spans="1:7" x14ac:dyDescent="0.3">
      <c r="A185" s="65">
        <v>206</v>
      </c>
      <c r="B185" s="66">
        <v>178</v>
      </c>
      <c r="C185" s="67" t="s">
        <v>213</v>
      </c>
      <c r="D185" s="63">
        <v>2988619</v>
      </c>
      <c r="E185" s="64">
        <f t="shared" si="6"/>
        <v>56389</v>
      </c>
      <c r="F185" s="63">
        <f t="shared" si="7"/>
        <v>2932228</v>
      </c>
      <c r="G185" s="64">
        <f t="shared" si="8"/>
        <v>56391</v>
      </c>
    </row>
    <row r="186" spans="1:7" x14ac:dyDescent="0.3">
      <c r="A186" s="60">
        <v>125</v>
      </c>
      <c r="B186" s="61">
        <v>179</v>
      </c>
      <c r="C186" s="62" t="s">
        <v>214</v>
      </c>
      <c r="D186" s="63">
        <v>2655136</v>
      </c>
      <c r="E186" s="64">
        <f t="shared" si="6"/>
        <v>50097</v>
      </c>
      <c r="F186" s="63">
        <f t="shared" si="7"/>
        <v>2605044</v>
      </c>
      <c r="G186" s="64">
        <f t="shared" si="8"/>
        <v>50092</v>
      </c>
    </row>
    <row r="187" spans="1:7" x14ac:dyDescent="0.3">
      <c r="A187" s="60">
        <v>194</v>
      </c>
      <c r="B187" s="66">
        <v>180</v>
      </c>
      <c r="C187" s="62" t="s">
        <v>215</v>
      </c>
      <c r="D187" s="63">
        <v>5279615</v>
      </c>
      <c r="E187" s="64">
        <f t="shared" si="6"/>
        <v>99615</v>
      </c>
      <c r="F187" s="63">
        <f t="shared" si="7"/>
        <v>5179980</v>
      </c>
      <c r="G187" s="64">
        <f t="shared" si="8"/>
        <v>99635</v>
      </c>
    </row>
    <row r="188" spans="1:7" x14ac:dyDescent="0.3">
      <c r="A188" s="60">
        <v>126</v>
      </c>
      <c r="B188" s="61">
        <v>181</v>
      </c>
      <c r="C188" s="62" t="s">
        <v>216</v>
      </c>
      <c r="D188" s="63">
        <v>7083060</v>
      </c>
      <c r="E188" s="64">
        <f t="shared" si="6"/>
        <v>133643</v>
      </c>
      <c r="F188" s="63">
        <f t="shared" si="7"/>
        <v>6949436</v>
      </c>
      <c r="G188" s="64">
        <f t="shared" si="8"/>
        <v>133624</v>
      </c>
    </row>
    <row r="189" spans="1:7" x14ac:dyDescent="0.3">
      <c r="A189" s="60">
        <v>127</v>
      </c>
      <c r="B189" s="66">
        <v>182</v>
      </c>
      <c r="C189" s="62" t="s">
        <v>217</v>
      </c>
      <c r="D189" s="63">
        <v>3211274</v>
      </c>
      <c r="E189" s="64">
        <f t="shared" si="6"/>
        <v>60590</v>
      </c>
      <c r="F189" s="63">
        <f t="shared" si="7"/>
        <v>3150680</v>
      </c>
      <c r="G189" s="64">
        <f t="shared" si="8"/>
        <v>60594</v>
      </c>
    </row>
    <row r="190" spans="1:7" x14ac:dyDescent="0.3">
      <c r="A190" s="60">
        <v>184</v>
      </c>
      <c r="B190" s="61">
        <v>183</v>
      </c>
      <c r="C190" s="62" t="s">
        <v>218</v>
      </c>
      <c r="D190" s="63">
        <v>1801927</v>
      </c>
      <c r="E190" s="64">
        <f t="shared" si="6"/>
        <v>33999</v>
      </c>
      <c r="F190" s="63">
        <f t="shared" si="7"/>
        <v>1767948</v>
      </c>
      <c r="G190" s="64">
        <f t="shared" si="8"/>
        <v>33979</v>
      </c>
    </row>
    <row r="191" spans="1:7" x14ac:dyDescent="0.3">
      <c r="A191" s="60">
        <v>10</v>
      </c>
      <c r="B191" s="66">
        <v>184</v>
      </c>
      <c r="C191" s="62" t="s">
        <v>219</v>
      </c>
      <c r="D191" s="63">
        <v>2996895</v>
      </c>
      <c r="E191" s="64">
        <f t="shared" si="6"/>
        <v>56545</v>
      </c>
      <c r="F191" s="63">
        <f t="shared" si="7"/>
        <v>2940340</v>
      </c>
      <c r="G191" s="64">
        <f t="shared" si="8"/>
        <v>56555</v>
      </c>
    </row>
    <row r="192" spans="1:7" x14ac:dyDescent="0.3">
      <c r="A192" s="60">
        <v>128</v>
      </c>
      <c r="B192" s="61">
        <v>185</v>
      </c>
      <c r="C192" s="62" t="s">
        <v>220</v>
      </c>
      <c r="D192" s="63">
        <v>11232127</v>
      </c>
      <c r="E192" s="64">
        <f t="shared" si="6"/>
        <v>211927</v>
      </c>
      <c r="F192" s="63">
        <f t="shared" si="7"/>
        <v>11020204</v>
      </c>
      <c r="G192" s="64">
        <f t="shared" si="8"/>
        <v>211923</v>
      </c>
    </row>
    <row r="193" spans="1:7" x14ac:dyDescent="0.3">
      <c r="A193" s="60">
        <v>129</v>
      </c>
      <c r="B193" s="66">
        <v>186</v>
      </c>
      <c r="C193" s="62" t="s">
        <v>221</v>
      </c>
      <c r="D193" s="63">
        <v>11353873</v>
      </c>
      <c r="E193" s="64">
        <f t="shared" si="6"/>
        <v>214224</v>
      </c>
      <c r="F193" s="63">
        <f t="shared" si="7"/>
        <v>11139648</v>
      </c>
      <c r="G193" s="64">
        <f t="shared" si="8"/>
        <v>214225</v>
      </c>
    </row>
    <row r="194" spans="1:7" x14ac:dyDescent="0.3">
      <c r="A194" s="60">
        <v>130</v>
      </c>
      <c r="B194" s="61">
        <v>187</v>
      </c>
      <c r="C194" s="62" t="s">
        <v>222</v>
      </c>
      <c r="D194" s="63">
        <v>11089058</v>
      </c>
      <c r="E194" s="64">
        <f t="shared" si="6"/>
        <v>209228</v>
      </c>
      <c r="F194" s="63">
        <f t="shared" si="7"/>
        <v>10879856</v>
      </c>
      <c r="G194" s="64">
        <f t="shared" si="8"/>
        <v>209202</v>
      </c>
    </row>
    <row r="195" spans="1:7" x14ac:dyDescent="0.3">
      <c r="A195" s="65">
        <v>185</v>
      </c>
      <c r="B195" s="66">
        <v>188</v>
      </c>
      <c r="C195" s="67" t="s">
        <v>223</v>
      </c>
      <c r="D195" s="63">
        <v>1269382</v>
      </c>
      <c r="E195" s="64">
        <f t="shared" si="6"/>
        <v>23951</v>
      </c>
      <c r="F195" s="63">
        <f t="shared" si="7"/>
        <v>1245452</v>
      </c>
      <c r="G195" s="64">
        <f t="shared" si="8"/>
        <v>23930</v>
      </c>
    </row>
    <row r="196" spans="1:7" x14ac:dyDescent="0.3">
      <c r="A196" s="60">
        <v>186</v>
      </c>
      <c r="B196" s="61">
        <v>189</v>
      </c>
      <c r="C196" s="62" t="s">
        <v>224</v>
      </c>
      <c r="D196" s="63">
        <v>2719177</v>
      </c>
      <c r="E196" s="64">
        <f t="shared" si="6"/>
        <v>51305</v>
      </c>
      <c r="F196" s="63">
        <f t="shared" si="7"/>
        <v>2667860</v>
      </c>
      <c r="G196" s="64">
        <f t="shared" si="8"/>
        <v>51317</v>
      </c>
    </row>
    <row r="197" spans="1:7" x14ac:dyDescent="0.3">
      <c r="A197" s="60">
        <v>131</v>
      </c>
      <c r="B197" s="66">
        <v>190</v>
      </c>
      <c r="C197" s="62" t="s">
        <v>225</v>
      </c>
      <c r="D197" s="63">
        <v>10897473</v>
      </c>
      <c r="E197" s="64">
        <f t="shared" si="6"/>
        <v>205613</v>
      </c>
      <c r="F197" s="63">
        <f t="shared" si="7"/>
        <v>10691876</v>
      </c>
      <c r="G197" s="64">
        <f t="shared" si="8"/>
        <v>205597</v>
      </c>
    </row>
    <row r="198" spans="1:7" x14ac:dyDescent="0.3">
      <c r="A198" s="60">
        <v>132</v>
      </c>
      <c r="B198" s="61">
        <v>191</v>
      </c>
      <c r="C198" s="62" t="s">
        <v>226</v>
      </c>
      <c r="D198" s="63">
        <v>2351150</v>
      </c>
      <c r="E198" s="64">
        <f t="shared" si="6"/>
        <v>44361</v>
      </c>
      <c r="F198" s="63">
        <f t="shared" si="7"/>
        <v>2306772</v>
      </c>
      <c r="G198" s="64">
        <f t="shared" si="8"/>
        <v>44378</v>
      </c>
    </row>
    <row r="199" spans="1:7" x14ac:dyDescent="0.3">
      <c r="A199" s="60">
        <v>133</v>
      </c>
      <c r="B199" s="66">
        <v>192</v>
      </c>
      <c r="C199" s="62" t="s">
        <v>227</v>
      </c>
      <c r="D199" s="63">
        <v>22844376</v>
      </c>
      <c r="E199" s="64">
        <f t="shared" si="6"/>
        <v>431026</v>
      </c>
      <c r="F199" s="63">
        <f t="shared" si="7"/>
        <v>22413352</v>
      </c>
      <c r="G199" s="64">
        <f t="shared" si="8"/>
        <v>431024</v>
      </c>
    </row>
    <row r="200" spans="1:7" x14ac:dyDescent="0.3">
      <c r="A200" s="60">
        <v>187</v>
      </c>
      <c r="B200" s="61">
        <v>193</v>
      </c>
      <c r="C200" s="62" t="s">
        <v>228</v>
      </c>
      <c r="D200" s="63">
        <v>1186696</v>
      </c>
      <c r="E200" s="64">
        <f t="shared" si="6"/>
        <v>22390</v>
      </c>
      <c r="F200" s="63">
        <f t="shared" si="7"/>
        <v>1164280</v>
      </c>
      <c r="G200" s="64">
        <f t="shared" si="8"/>
        <v>22416</v>
      </c>
    </row>
    <row r="201" spans="1:7" x14ac:dyDescent="0.3">
      <c r="A201" s="60">
        <v>134</v>
      </c>
      <c r="B201" s="66">
        <v>194</v>
      </c>
      <c r="C201" s="62" t="s">
        <v>229</v>
      </c>
      <c r="D201" s="63">
        <v>4351485</v>
      </c>
      <c r="E201" s="64">
        <f t="shared" ref="E201:E219" si="9">ROUND(D201/53,0)</f>
        <v>82103</v>
      </c>
      <c r="F201" s="63">
        <f t="shared" ref="F201:F219" si="10">E201*52</f>
        <v>4269356</v>
      </c>
      <c r="G201" s="64">
        <f t="shared" ref="G201:G219" si="11">D201-F201</f>
        <v>82129</v>
      </c>
    </row>
    <row r="202" spans="1:7" ht="16.2" thickBot="1" x14ac:dyDescent="0.35">
      <c r="A202" s="69">
        <v>188</v>
      </c>
      <c r="B202" s="80">
        <v>195</v>
      </c>
      <c r="C202" s="71" t="s">
        <v>230</v>
      </c>
      <c r="D202" s="72">
        <v>1019507</v>
      </c>
      <c r="E202" s="73">
        <f t="shared" si="9"/>
        <v>19236</v>
      </c>
      <c r="F202" s="72">
        <f t="shared" si="10"/>
        <v>1000272</v>
      </c>
      <c r="G202" s="73">
        <f t="shared" si="11"/>
        <v>19235</v>
      </c>
    </row>
    <row r="203" spans="1:7" x14ac:dyDescent="0.3">
      <c r="A203" s="74">
        <v>135</v>
      </c>
      <c r="B203" s="81">
        <v>196</v>
      </c>
      <c r="C203" s="76" t="s">
        <v>231</v>
      </c>
      <c r="D203" s="77">
        <v>5281442</v>
      </c>
      <c r="E203" s="78">
        <f t="shared" si="9"/>
        <v>99650</v>
      </c>
      <c r="F203" s="77">
        <f t="shared" si="10"/>
        <v>5181800</v>
      </c>
      <c r="G203" s="78">
        <f t="shared" si="11"/>
        <v>99642</v>
      </c>
    </row>
    <row r="204" spans="1:7" x14ac:dyDescent="0.3">
      <c r="A204" s="60">
        <v>136</v>
      </c>
      <c r="B204" s="61">
        <v>197</v>
      </c>
      <c r="C204" s="62" t="s">
        <v>232</v>
      </c>
      <c r="D204" s="63">
        <v>4935013</v>
      </c>
      <c r="E204" s="64">
        <f t="shared" si="9"/>
        <v>93113</v>
      </c>
      <c r="F204" s="63">
        <f t="shared" si="10"/>
        <v>4841876</v>
      </c>
      <c r="G204" s="64">
        <f t="shared" si="11"/>
        <v>93137</v>
      </c>
    </row>
    <row r="205" spans="1:7" x14ac:dyDescent="0.3">
      <c r="A205" s="60">
        <v>137</v>
      </c>
      <c r="B205" s="66">
        <v>198</v>
      </c>
      <c r="C205" s="62" t="s">
        <v>233</v>
      </c>
      <c r="D205" s="63">
        <v>2225439</v>
      </c>
      <c r="E205" s="64">
        <f t="shared" si="9"/>
        <v>41989</v>
      </c>
      <c r="F205" s="63">
        <f t="shared" si="10"/>
        <v>2183428</v>
      </c>
      <c r="G205" s="64">
        <f t="shared" si="11"/>
        <v>42011</v>
      </c>
    </row>
    <row r="206" spans="1:7" x14ac:dyDescent="0.3">
      <c r="A206" s="60">
        <v>138</v>
      </c>
      <c r="B206" s="61">
        <v>199</v>
      </c>
      <c r="C206" s="62" t="s">
        <v>234</v>
      </c>
      <c r="D206" s="63">
        <v>3852390</v>
      </c>
      <c r="E206" s="64">
        <f t="shared" si="9"/>
        <v>72687</v>
      </c>
      <c r="F206" s="63">
        <f t="shared" si="10"/>
        <v>3779724</v>
      </c>
      <c r="G206" s="64">
        <f t="shared" si="11"/>
        <v>72666</v>
      </c>
    </row>
    <row r="207" spans="1:7" x14ac:dyDescent="0.3">
      <c r="A207" s="60">
        <v>139</v>
      </c>
      <c r="B207" s="66">
        <v>200</v>
      </c>
      <c r="C207" s="62" t="s">
        <v>235</v>
      </c>
      <c r="D207" s="63">
        <v>7287797</v>
      </c>
      <c r="E207" s="64">
        <f t="shared" si="9"/>
        <v>137506</v>
      </c>
      <c r="F207" s="63">
        <f t="shared" si="10"/>
        <v>7150312</v>
      </c>
      <c r="G207" s="64">
        <f t="shared" si="11"/>
        <v>137485</v>
      </c>
    </row>
    <row r="208" spans="1:7" x14ac:dyDescent="0.3">
      <c r="A208" s="60">
        <v>189</v>
      </c>
      <c r="B208" s="61">
        <v>201</v>
      </c>
      <c r="C208" s="62" t="s">
        <v>236</v>
      </c>
      <c r="D208" s="63">
        <v>2593301</v>
      </c>
      <c r="E208" s="64">
        <f t="shared" si="9"/>
        <v>48930</v>
      </c>
      <c r="F208" s="63">
        <f t="shared" si="10"/>
        <v>2544360</v>
      </c>
      <c r="G208" s="64">
        <f t="shared" si="11"/>
        <v>48941</v>
      </c>
    </row>
    <row r="209" spans="1:7" x14ac:dyDescent="0.3">
      <c r="A209" s="60">
        <v>140</v>
      </c>
      <c r="B209" s="79">
        <v>202</v>
      </c>
      <c r="C209" s="62" t="s">
        <v>237</v>
      </c>
      <c r="D209" s="63">
        <v>13143568</v>
      </c>
      <c r="E209" s="64">
        <f t="shared" si="9"/>
        <v>247992</v>
      </c>
      <c r="F209" s="63">
        <f t="shared" si="10"/>
        <v>12895584</v>
      </c>
      <c r="G209" s="64">
        <f t="shared" si="11"/>
        <v>247984</v>
      </c>
    </row>
    <row r="210" spans="1:7" x14ac:dyDescent="0.3">
      <c r="A210" s="60">
        <v>141</v>
      </c>
      <c r="B210" s="61">
        <v>203</v>
      </c>
      <c r="C210" s="62" t="s">
        <v>238</v>
      </c>
      <c r="D210" s="63">
        <v>2331187</v>
      </c>
      <c r="E210" s="64">
        <f t="shared" si="9"/>
        <v>43985</v>
      </c>
      <c r="F210" s="63">
        <f t="shared" si="10"/>
        <v>2287220</v>
      </c>
      <c r="G210" s="64">
        <f t="shared" si="11"/>
        <v>43967</v>
      </c>
    </row>
    <row r="211" spans="1:7" x14ac:dyDescent="0.3">
      <c r="A211" s="60">
        <v>142</v>
      </c>
      <c r="B211" s="66">
        <v>204</v>
      </c>
      <c r="C211" s="62" t="s">
        <v>239</v>
      </c>
      <c r="D211" s="63">
        <v>13293398</v>
      </c>
      <c r="E211" s="64">
        <f t="shared" si="9"/>
        <v>250819</v>
      </c>
      <c r="F211" s="63">
        <f t="shared" si="10"/>
        <v>13042588</v>
      </c>
      <c r="G211" s="64">
        <f t="shared" si="11"/>
        <v>250810</v>
      </c>
    </row>
    <row r="212" spans="1:7" x14ac:dyDescent="0.3">
      <c r="A212" s="60">
        <v>143</v>
      </c>
      <c r="B212" s="61">
        <v>205</v>
      </c>
      <c r="C212" s="62" t="s">
        <v>240</v>
      </c>
      <c r="D212" s="63">
        <v>1424668</v>
      </c>
      <c r="E212" s="64">
        <f t="shared" si="9"/>
        <v>26881</v>
      </c>
      <c r="F212" s="63">
        <f t="shared" si="10"/>
        <v>1397812</v>
      </c>
      <c r="G212" s="64">
        <f t="shared" si="11"/>
        <v>26856</v>
      </c>
    </row>
    <row r="213" spans="1:7" x14ac:dyDescent="0.3">
      <c r="A213" s="60">
        <v>144</v>
      </c>
      <c r="B213" s="66">
        <v>206</v>
      </c>
      <c r="C213" s="62" t="s">
        <v>241</v>
      </c>
      <c r="D213" s="63">
        <v>5318235</v>
      </c>
      <c r="E213" s="64">
        <f t="shared" si="9"/>
        <v>100344</v>
      </c>
      <c r="F213" s="63">
        <f t="shared" si="10"/>
        <v>5217888</v>
      </c>
      <c r="G213" s="64">
        <f t="shared" si="11"/>
        <v>100347</v>
      </c>
    </row>
    <row r="214" spans="1:7" x14ac:dyDescent="0.3">
      <c r="A214" s="60">
        <v>190</v>
      </c>
      <c r="B214" s="61">
        <v>207</v>
      </c>
      <c r="C214" s="62" t="s">
        <v>242</v>
      </c>
      <c r="D214" s="63">
        <v>15704987</v>
      </c>
      <c r="E214" s="64">
        <f t="shared" si="9"/>
        <v>296321</v>
      </c>
      <c r="F214" s="63">
        <f t="shared" si="10"/>
        <v>15408692</v>
      </c>
      <c r="G214" s="64">
        <f t="shared" si="11"/>
        <v>296295</v>
      </c>
    </row>
    <row r="215" spans="1:7" x14ac:dyDescent="0.3">
      <c r="A215" s="60">
        <v>146</v>
      </c>
      <c r="B215" s="66">
        <v>208</v>
      </c>
      <c r="C215" s="62" t="s">
        <v>243</v>
      </c>
      <c r="D215" s="63">
        <v>6384428</v>
      </c>
      <c r="E215" s="64">
        <f t="shared" si="9"/>
        <v>120461</v>
      </c>
      <c r="F215" s="63">
        <f t="shared" si="10"/>
        <v>6263972</v>
      </c>
      <c r="G215" s="64">
        <f t="shared" si="11"/>
        <v>120456</v>
      </c>
    </row>
    <row r="216" spans="1:7" x14ac:dyDescent="0.3">
      <c r="A216" s="60">
        <v>191</v>
      </c>
      <c r="B216" s="61">
        <v>209</v>
      </c>
      <c r="C216" s="62" t="s">
        <v>244</v>
      </c>
      <c r="D216" s="63">
        <v>1496441</v>
      </c>
      <c r="E216" s="64">
        <f t="shared" si="9"/>
        <v>28235</v>
      </c>
      <c r="F216" s="63">
        <f t="shared" si="10"/>
        <v>1468220</v>
      </c>
      <c r="G216" s="64">
        <f t="shared" si="11"/>
        <v>28221</v>
      </c>
    </row>
    <row r="217" spans="1:7" x14ac:dyDescent="0.3">
      <c r="A217" s="60">
        <v>147</v>
      </c>
      <c r="B217" s="66">
        <v>210</v>
      </c>
      <c r="C217" s="62" t="s">
        <v>245</v>
      </c>
      <c r="D217" s="63">
        <v>4091837</v>
      </c>
      <c r="E217" s="64">
        <f t="shared" si="9"/>
        <v>77204</v>
      </c>
      <c r="F217" s="63">
        <f t="shared" si="10"/>
        <v>4014608</v>
      </c>
      <c r="G217" s="64">
        <f t="shared" si="11"/>
        <v>77229</v>
      </c>
    </row>
    <row r="218" spans="1:7" x14ac:dyDescent="0.3">
      <c r="A218" s="60">
        <v>192</v>
      </c>
      <c r="B218" s="61">
        <v>211</v>
      </c>
      <c r="C218" s="62" t="s">
        <v>246</v>
      </c>
      <c r="D218" s="63">
        <v>3424559</v>
      </c>
      <c r="E218" s="64">
        <f t="shared" si="9"/>
        <v>64614</v>
      </c>
      <c r="F218" s="63">
        <f t="shared" si="10"/>
        <v>3359928</v>
      </c>
      <c r="G218" s="64">
        <f t="shared" si="11"/>
        <v>64631</v>
      </c>
    </row>
    <row r="219" spans="1:7" ht="16.2" thickBot="1" x14ac:dyDescent="0.35">
      <c r="A219" s="69">
        <v>193</v>
      </c>
      <c r="B219" s="70">
        <v>212</v>
      </c>
      <c r="C219" s="71" t="s">
        <v>247</v>
      </c>
      <c r="D219" s="72">
        <v>4868357</v>
      </c>
      <c r="E219" s="73">
        <f t="shared" si="9"/>
        <v>91856</v>
      </c>
      <c r="F219" s="72">
        <f t="shared" si="10"/>
        <v>4776512</v>
      </c>
      <c r="G219" s="73">
        <f t="shared" si="11"/>
        <v>91845</v>
      </c>
    </row>
    <row r="220" spans="1:7" s="84" customFormat="1" ht="16.2" thickBot="1" x14ac:dyDescent="0.35">
      <c r="A220" s="103">
        <v>0</v>
      </c>
      <c r="B220" s="82"/>
      <c r="C220" s="82" t="s">
        <v>248</v>
      </c>
      <c r="D220" s="83">
        <f t="shared" ref="D220:G220" si="12">SUM(D8:D219)</f>
        <v>1609520959</v>
      </c>
      <c r="E220" s="83">
        <f t="shared" si="12"/>
        <v>30368322</v>
      </c>
      <c r="F220" s="83">
        <f>SUM(F8:F219)</f>
        <v>1579152744</v>
      </c>
      <c r="G220" s="83">
        <f t="shared" si="12"/>
        <v>30368215</v>
      </c>
    </row>
    <row r="221" spans="1:7" x14ac:dyDescent="0.3">
      <c r="A221" s="85"/>
      <c r="B221" s="85"/>
      <c r="C221" s="43"/>
      <c r="D221" s="84"/>
      <c r="E221" s="84"/>
      <c r="F221" s="84"/>
      <c r="G221" s="84"/>
    </row>
  </sheetData>
  <sheetProtection sheet="1" objects="1" scenarios="1"/>
  <pageMargins left="0.55118110236220474" right="0.15748031496062992" top="0.51181102362204722" bottom="0.51181102362204722" header="0.19685039370078741" footer="0.23622047244094491"/>
  <pageSetup paperSize="9" scale="72" fitToHeight="0" orientation="portrait" horizontalDpi="1200" verticalDpi="1200" r:id="rId1"/>
  <headerFooter alignWithMargins="0">
    <oddHeader>&amp;C&amp;"Times New Roman,Krepko"&amp;12Priloga k odredbam (52 odredb) - ZA KONTROLO</oddHeader>
    <oddFooter>&amp;C&amp;"Times New Roman,Navadno"Stran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214"/>
  <sheetViews>
    <sheetView workbookViewId="0"/>
  </sheetViews>
  <sheetFormatPr defaultRowHeight="13.8" x14ac:dyDescent="0.25"/>
  <cols>
    <col min="1" max="2" width="5.109375" style="88" customWidth="1"/>
    <col min="3" max="3" width="42.88671875" style="88" bestFit="1" customWidth="1"/>
    <col min="4" max="256" width="8.88671875" style="88"/>
    <col min="257" max="258" width="5.109375" style="88" customWidth="1"/>
    <col min="259" max="259" width="42.88671875" style="88" bestFit="1" customWidth="1"/>
    <col min="260" max="512" width="8.88671875" style="88"/>
    <col min="513" max="514" width="5.109375" style="88" customWidth="1"/>
    <col min="515" max="515" width="42.88671875" style="88" bestFit="1" customWidth="1"/>
    <col min="516" max="768" width="8.88671875" style="88"/>
    <col min="769" max="770" width="5.109375" style="88" customWidth="1"/>
    <col min="771" max="771" width="42.88671875" style="88" bestFit="1" customWidth="1"/>
    <col min="772" max="1024" width="8.88671875" style="88"/>
    <col min="1025" max="1026" width="5.109375" style="88" customWidth="1"/>
    <col min="1027" max="1027" width="42.88671875" style="88" bestFit="1" customWidth="1"/>
    <col min="1028" max="1280" width="8.88671875" style="88"/>
    <col min="1281" max="1282" width="5.109375" style="88" customWidth="1"/>
    <col min="1283" max="1283" width="42.88671875" style="88" bestFit="1" customWidth="1"/>
    <col min="1284" max="1536" width="8.88671875" style="88"/>
    <col min="1537" max="1538" width="5.109375" style="88" customWidth="1"/>
    <col min="1539" max="1539" width="42.88671875" style="88" bestFit="1" customWidth="1"/>
    <col min="1540" max="1792" width="8.88671875" style="88"/>
    <col min="1793" max="1794" width="5.109375" style="88" customWidth="1"/>
    <col min="1795" max="1795" width="42.88671875" style="88" bestFit="1" customWidth="1"/>
    <col min="1796" max="2048" width="8.88671875" style="88"/>
    <col min="2049" max="2050" width="5.109375" style="88" customWidth="1"/>
    <col min="2051" max="2051" width="42.88671875" style="88" bestFit="1" customWidth="1"/>
    <col min="2052" max="2304" width="8.88671875" style="88"/>
    <col min="2305" max="2306" width="5.109375" style="88" customWidth="1"/>
    <col min="2307" max="2307" width="42.88671875" style="88" bestFit="1" customWidth="1"/>
    <col min="2308" max="2560" width="8.88671875" style="88"/>
    <col min="2561" max="2562" width="5.109375" style="88" customWidth="1"/>
    <col min="2563" max="2563" width="42.88671875" style="88" bestFit="1" customWidth="1"/>
    <col min="2564" max="2816" width="8.88671875" style="88"/>
    <col min="2817" max="2818" width="5.109375" style="88" customWidth="1"/>
    <col min="2819" max="2819" width="42.88671875" style="88" bestFit="1" customWidth="1"/>
    <col min="2820" max="3072" width="8.88671875" style="88"/>
    <col min="3073" max="3074" width="5.109375" style="88" customWidth="1"/>
    <col min="3075" max="3075" width="42.88671875" style="88" bestFit="1" customWidth="1"/>
    <col min="3076" max="3328" width="8.88671875" style="88"/>
    <col min="3329" max="3330" width="5.109375" style="88" customWidth="1"/>
    <col min="3331" max="3331" width="42.88671875" style="88" bestFit="1" customWidth="1"/>
    <col min="3332" max="3584" width="8.88671875" style="88"/>
    <col min="3585" max="3586" width="5.109375" style="88" customWidth="1"/>
    <col min="3587" max="3587" width="42.88671875" style="88" bestFit="1" customWidth="1"/>
    <col min="3588" max="3840" width="8.88671875" style="88"/>
    <col min="3841" max="3842" width="5.109375" style="88" customWidth="1"/>
    <col min="3843" max="3843" width="42.88671875" style="88" bestFit="1" customWidth="1"/>
    <col min="3844" max="4096" width="8.88671875" style="88"/>
    <col min="4097" max="4098" width="5.109375" style="88" customWidth="1"/>
    <col min="4099" max="4099" width="42.88671875" style="88" bestFit="1" customWidth="1"/>
    <col min="4100" max="4352" width="8.88671875" style="88"/>
    <col min="4353" max="4354" width="5.109375" style="88" customWidth="1"/>
    <col min="4355" max="4355" width="42.88671875" style="88" bestFit="1" customWidth="1"/>
    <col min="4356" max="4608" width="8.88671875" style="88"/>
    <col min="4609" max="4610" width="5.109375" style="88" customWidth="1"/>
    <col min="4611" max="4611" width="42.88671875" style="88" bestFit="1" customWidth="1"/>
    <col min="4612" max="4864" width="8.88671875" style="88"/>
    <col min="4865" max="4866" width="5.109375" style="88" customWidth="1"/>
    <col min="4867" max="4867" width="42.88671875" style="88" bestFit="1" customWidth="1"/>
    <col min="4868" max="5120" width="8.88671875" style="88"/>
    <col min="5121" max="5122" width="5.109375" style="88" customWidth="1"/>
    <col min="5123" max="5123" width="42.88671875" style="88" bestFit="1" customWidth="1"/>
    <col min="5124" max="5376" width="8.88671875" style="88"/>
    <col min="5377" max="5378" width="5.109375" style="88" customWidth="1"/>
    <col min="5379" max="5379" width="42.88671875" style="88" bestFit="1" customWidth="1"/>
    <col min="5380" max="5632" width="8.88671875" style="88"/>
    <col min="5633" max="5634" width="5.109375" style="88" customWidth="1"/>
    <col min="5635" max="5635" width="42.88671875" style="88" bestFit="1" customWidth="1"/>
    <col min="5636" max="5888" width="8.88671875" style="88"/>
    <col min="5889" max="5890" width="5.109375" style="88" customWidth="1"/>
    <col min="5891" max="5891" width="42.88671875" style="88" bestFit="1" customWidth="1"/>
    <col min="5892" max="6144" width="8.88671875" style="88"/>
    <col min="6145" max="6146" width="5.109375" style="88" customWidth="1"/>
    <col min="6147" max="6147" width="42.88671875" style="88" bestFit="1" customWidth="1"/>
    <col min="6148" max="6400" width="8.88671875" style="88"/>
    <col min="6401" max="6402" width="5.109375" style="88" customWidth="1"/>
    <col min="6403" max="6403" width="42.88671875" style="88" bestFit="1" customWidth="1"/>
    <col min="6404" max="6656" width="8.88671875" style="88"/>
    <col min="6657" max="6658" width="5.109375" style="88" customWidth="1"/>
    <col min="6659" max="6659" width="42.88671875" style="88" bestFit="1" customWidth="1"/>
    <col min="6660" max="6912" width="8.88671875" style="88"/>
    <col min="6913" max="6914" width="5.109375" style="88" customWidth="1"/>
    <col min="6915" max="6915" width="42.88671875" style="88" bestFit="1" customWidth="1"/>
    <col min="6916" max="7168" width="8.88671875" style="88"/>
    <col min="7169" max="7170" width="5.109375" style="88" customWidth="1"/>
    <col min="7171" max="7171" width="42.88671875" style="88" bestFit="1" customWidth="1"/>
    <col min="7172" max="7424" width="8.88671875" style="88"/>
    <col min="7425" max="7426" width="5.109375" style="88" customWidth="1"/>
    <col min="7427" max="7427" width="42.88671875" style="88" bestFit="1" customWidth="1"/>
    <col min="7428" max="7680" width="8.88671875" style="88"/>
    <col min="7681" max="7682" width="5.109375" style="88" customWidth="1"/>
    <col min="7683" max="7683" width="42.88671875" style="88" bestFit="1" customWidth="1"/>
    <col min="7684" max="7936" width="8.88671875" style="88"/>
    <col min="7937" max="7938" width="5.109375" style="88" customWidth="1"/>
    <col min="7939" max="7939" width="42.88671875" style="88" bestFit="1" customWidth="1"/>
    <col min="7940" max="8192" width="8.88671875" style="88"/>
    <col min="8193" max="8194" width="5.109375" style="88" customWidth="1"/>
    <col min="8195" max="8195" width="42.88671875" style="88" bestFit="1" customWidth="1"/>
    <col min="8196" max="8448" width="8.88671875" style="88"/>
    <col min="8449" max="8450" width="5.109375" style="88" customWidth="1"/>
    <col min="8451" max="8451" width="42.88671875" style="88" bestFit="1" customWidth="1"/>
    <col min="8452" max="8704" width="8.88671875" style="88"/>
    <col min="8705" max="8706" width="5.109375" style="88" customWidth="1"/>
    <col min="8707" max="8707" width="42.88671875" style="88" bestFit="1" customWidth="1"/>
    <col min="8708" max="8960" width="8.88671875" style="88"/>
    <col min="8961" max="8962" width="5.109375" style="88" customWidth="1"/>
    <col min="8963" max="8963" width="42.88671875" style="88" bestFit="1" customWidth="1"/>
    <col min="8964" max="9216" width="8.88671875" style="88"/>
    <col min="9217" max="9218" width="5.109375" style="88" customWidth="1"/>
    <col min="9219" max="9219" width="42.88671875" style="88" bestFit="1" customWidth="1"/>
    <col min="9220" max="9472" width="8.88671875" style="88"/>
    <col min="9473" max="9474" width="5.109375" style="88" customWidth="1"/>
    <col min="9475" max="9475" width="42.88671875" style="88" bestFit="1" customWidth="1"/>
    <col min="9476" max="9728" width="8.88671875" style="88"/>
    <col min="9729" max="9730" width="5.109375" style="88" customWidth="1"/>
    <col min="9731" max="9731" width="42.88671875" style="88" bestFit="1" customWidth="1"/>
    <col min="9732" max="9984" width="8.88671875" style="88"/>
    <col min="9985" max="9986" width="5.109375" style="88" customWidth="1"/>
    <col min="9987" max="9987" width="42.88671875" style="88" bestFit="1" customWidth="1"/>
    <col min="9988" max="10240" width="8.88671875" style="88"/>
    <col min="10241" max="10242" width="5.109375" style="88" customWidth="1"/>
    <col min="10243" max="10243" width="42.88671875" style="88" bestFit="1" customWidth="1"/>
    <col min="10244" max="10496" width="8.88671875" style="88"/>
    <col min="10497" max="10498" width="5.109375" style="88" customWidth="1"/>
    <col min="10499" max="10499" width="42.88671875" style="88" bestFit="1" customWidth="1"/>
    <col min="10500" max="10752" width="8.88671875" style="88"/>
    <col min="10753" max="10754" width="5.109375" style="88" customWidth="1"/>
    <col min="10755" max="10755" width="42.88671875" style="88" bestFit="1" customWidth="1"/>
    <col min="10756" max="11008" width="8.88671875" style="88"/>
    <col min="11009" max="11010" width="5.109375" style="88" customWidth="1"/>
    <col min="11011" max="11011" width="42.88671875" style="88" bestFit="1" customWidth="1"/>
    <col min="11012" max="11264" width="8.88671875" style="88"/>
    <col min="11265" max="11266" width="5.109375" style="88" customWidth="1"/>
    <col min="11267" max="11267" width="42.88671875" style="88" bestFit="1" customWidth="1"/>
    <col min="11268" max="11520" width="8.88671875" style="88"/>
    <col min="11521" max="11522" width="5.109375" style="88" customWidth="1"/>
    <col min="11523" max="11523" width="42.88671875" style="88" bestFit="1" customWidth="1"/>
    <col min="11524" max="11776" width="8.88671875" style="88"/>
    <col min="11777" max="11778" width="5.109375" style="88" customWidth="1"/>
    <col min="11779" max="11779" width="42.88671875" style="88" bestFit="1" customWidth="1"/>
    <col min="11780" max="12032" width="8.88671875" style="88"/>
    <col min="12033" max="12034" width="5.109375" style="88" customWidth="1"/>
    <col min="12035" max="12035" width="42.88671875" style="88" bestFit="1" customWidth="1"/>
    <col min="12036" max="12288" width="8.88671875" style="88"/>
    <col min="12289" max="12290" width="5.109375" style="88" customWidth="1"/>
    <col min="12291" max="12291" width="42.88671875" style="88" bestFit="1" customWidth="1"/>
    <col min="12292" max="12544" width="8.88671875" style="88"/>
    <col min="12545" max="12546" width="5.109375" style="88" customWidth="1"/>
    <col min="12547" max="12547" width="42.88671875" style="88" bestFit="1" customWidth="1"/>
    <col min="12548" max="12800" width="8.88671875" style="88"/>
    <col min="12801" max="12802" width="5.109375" style="88" customWidth="1"/>
    <col min="12803" max="12803" width="42.88671875" style="88" bestFit="1" customWidth="1"/>
    <col min="12804" max="13056" width="8.88671875" style="88"/>
    <col min="13057" max="13058" width="5.109375" style="88" customWidth="1"/>
    <col min="13059" max="13059" width="42.88671875" style="88" bestFit="1" customWidth="1"/>
    <col min="13060" max="13312" width="8.88671875" style="88"/>
    <col min="13313" max="13314" width="5.109375" style="88" customWidth="1"/>
    <col min="13315" max="13315" width="42.88671875" style="88" bestFit="1" customWidth="1"/>
    <col min="13316" max="13568" width="8.88671875" style="88"/>
    <col min="13569" max="13570" width="5.109375" style="88" customWidth="1"/>
    <col min="13571" max="13571" width="42.88671875" style="88" bestFit="1" customWidth="1"/>
    <col min="13572" max="13824" width="8.88671875" style="88"/>
    <col min="13825" max="13826" width="5.109375" style="88" customWidth="1"/>
    <col min="13827" max="13827" width="42.88671875" style="88" bestFit="1" customWidth="1"/>
    <col min="13828" max="14080" width="8.88671875" style="88"/>
    <col min="14081" max="14082" width="5.109375" style="88" customWidth="1"/>
    <col min="14083" max="14083" width="42.88671875" style="88" bestFit="1" customWidth="1"/>
    <col min="14084" max="14336" width="8.88671875" style="88"/>
    <col min="14337" max="14338" width="5.109375" style="88" customWidth="1"/>
    <col min="14339" max="14339" width="42.88671875" style="88" bestFit="1" customWidth="1"/>
    <col min="14340" max="14592" width="8.88671875" style="88"/>
    <col min="14593" max="14594" width="5.109375" style="88" customWidth="1"/>
    <col min="14595" max="14595" width="42.88671875" style="88" bestFit="1" customWidth="1"/>
    <col min="14596" max="14848" width="8.88671875" style="88"/>
    <col min="14849" max="14850" width="5.109375" style="88" customWidth="1"/>
    <col min="14851" max="14851" width="42.88671875" style="88" bestFit="1" customWidth="1"/>
    <col min="14852" max="15104" width="8.88671875" style="88"/>
    <col min="15105" max="15106" width="5.109375" style="88" customWidth="1"/>
    <col min="15107" max="15107" width="42.88671875" style="88" bestFit="1" customWidth="1"/>
    <col min="15108" max="15360" width="8.88671875" style="88"/>
    <col min="15361" max="15362" width="5.109375" style="88" customWidth="1"/>
    <col min="15363" max="15363" width="42.88671875" style="88" bestFit="1" customWidth="1"/>
    <col min="15364" max="15616" width="8.88671875" style="88"/>
    <col min="15617" max="15618" width="5.109375" style="88" customWidth="1"/>
    <col min="15619" max="15619" width="42.88671875" style="88" bestFit="1" customWidth="1"/>
    <col min="15620" max="15872" width="8.88671875" style="88"/>
    <col min="15873" max="15874" width="5.109375" style="88" customWidth="1"/>
    <col min="15875" max="15875" width="42.88671875" style="88" bestFit="1" customWidth="1"/>
    <col min="15876" max="16128" width="8.88671875" style="88"/>
    <col min="16129" max="16130" width="5.109375" style="88" customWidth="1"/>
    <col min="16131" max="16131" width="42.88671875" style="88" bestFit="1" customWidth="1"/>
    <col min="16132" max="16384" width="8.88671875" style="88"/>
  </cols>
  <sheetData>
    <row r="1" spans="1:3" ht="30" customHeight="1" thickBot="1" x14ac:dyDescent="0.35">
      <c r="A1" s="86" t="s">
        <v>249</v>
      </c>
      <c r="B1" s="86" t="s">
        <v>35</v>
      </c>
      <c r="C1" s="87" t="s">
        <v>250</v>
      </c>
    </row>
    <row r="2" spans="1:3" x14ac:dyDescent="0.25">
      <c r="A2" s="89">
        <v>1</v>
      </c>
      <c r="B2" s="90">
        <v>1</v>
      </c>
      <c r="C2" s="91" t="s">
        <v>37</v>
      </c>
    </row>
    <row r="3" spans="1:3" x14ac:dyDescent="0.25">
      <c r="A3" s="89">
        <v>2</v>
      </c>
      <c r="B3" s="90">
        <v>213</v>
      </c>
      <c r="C3" s="91" t="s">
        <v>38</v>
      </c>
    </row>
    <row r="4" spans="1:3" x14ac:dyDescent="0.25">
      <c r="A4" s="89">
        <v>3</v>
      </c>
      <c r="B4" s="90">
        <v>195</v>
      </c>
      <c r="C4" s="91" t="s">
        <v>39</v>
      </c>
    </row>
    <row r="5" spans="1:3" x14ac:dyDescent="0.25">
      <c r="A5" s="92">
        <v>4</v>
      </c>
      <c r="B5" s="93">
        <v>2</v>
      </c>
      <c r="C5" s="94" t="s">
        <v>40</v>
      </c>
    </row>
    <row r="6" spans="1:3" x14ac:dyDescent="0.25">
      <c r="A6" s="92">
        <v>5</v>
      </c>
      <c r="B6" s="93">
        <v>148</v>
      </c>
      <c r="C6" s="94" t="s">
        <v>41</v>
      </c>
    </row>
    <row r="7" spans="1:3" x14ac:dyDescent="0.25">
      <c r="A7" s="92">
        <v>6</v>
      </c>
      <c r="B7" s="93">
        <v>149</v>
      </c>
      <c r="C7" s="94" t="s">
        <v>42</v>
      </c>
    </row>
    <row r="8" spans="1:3" x14ac:dyDescent="0.25">
      <c r="A8" s="92">
        <v>7</v>
      </c>
      <c r="B8" s="93">
        <v>3</v>
      </c>
      <c r="C8" s="94" t="s">
        <v>43</v>
      </c>
    </row>
    <row r="9" spans="1:3" x14ac:dyDescent="0.25">
      <c r="A9" s="92">
        <v>8</v>
      </c>
      <c r="B9" s="93">
        <v>150</v>
      </c>
      <c r="C9" s="94" t="s">
        <v>44</v>
      </c>
    </row>
    <row r="10" spans="1:3" x14ac:dyDescent="0.25">
      <c r="A10" s="92">
        <v>9</v>
      </c>
      <c r="B10" s="93">
        <v>4</v>
      </c>
      <c r="C10" s="94" t="s">
        <v>45</v>
      </c>
    </row>
    <row r="11" spans="1:3" x14ac:dyDescent="0.25">
      <c r="A11" s="92">
        <v>10</v>
      </c>
      <c r="B11" s="93">
        <v>5</v>
      </c>
      <c r="C11" s="94" t="s">
        <v>251</v>
      </c>
    </row>
    <row r="12" spans="1:3" x14ac:dyDescent="0.25">
      <c r="A12" s="92">
        <v>11</v>
      </c>
      <c r="B12" s="93">
        <v>6</v>
      </c>
      <c r="C12" s="94" t="s">
        <v>47</v>
      </c>
    </row>
    <row r="13" spans="1:3" x14ac:dyDescent="0.25">
      <c r="A13" s="92">
        <v>12</v>
      </c>
      <c r="B13" s="93">
        <v>151</v>
      </c>
      <c r="C13" s="94" t="s">
        <v>48</v>
      </c>
    </row>
    <row r="14" spans="1:3" x14ac:dyDescent="0.25">
      <c r="A14" s="92">
        <v>13</v>
      </c>
      <c r="B14" s="93">
        <v>7</v>
      </c>
      <c r="C14" s="94" t="s">
        <v>49</v>
      </c>
    </row>
    <row r="15" spans="1:3" x14ac:dyDescent="0.25">
      <c r="A15" s="92">
        <v>14</v>
      </c>
      <c r="B15" s="93">
        <v>8</v>
      </c>
      <c r="C15" s="94" t="s">
        <v>50</v>
      </c>
    </row>
    <row r="16" spans="1:3" x14ac:dyDescent="0.25">
      <c r="A16" s="92">
        <v>15</v>
      </c>
      <c r="B16" s="93">
        <v>9</v>
      </c>
      <c r="C16" s="94" t="s">
        <v>51</v>
      </c>
    </row>
    <row r="17" spans="1:3" x14ac:dyDescent="0.25">
      <c r="A17" s="92">
        <v>16</v>
      </c>
      <c r="B17" s="93">
        <v>152</v>
      </c>
      <c r="C17" s="94" t="s">
        <v>52</v>
      </c>
    </row>
    <row r="18" spans="1:3" x14ac:dyDescent="0.25">
      <c r="A18" s="92">
        <v>17</v>
      </c>
      <c r="B18" s="93">
        <v>11</v>
      </c>
      <c r="C18" s="94" t="s">
        <v>53</v>
      </c>
    </row>
    <row r="19" spans="1:3" x14ac:dyDescent="0.25">
      <c r="A19" s="92">
        <v>18</v>
      </c>
      <c r="B19" s="93">
        <v>12</v>
      </c>
      <c r="C19" s="94" t="s">
        <v>54</v>
      </c>
    </row>
    <row r="20" spans="1:3" x14ac:dyDescent="0.25">
      <c r="A20" s="92">
        <v>19</v>
      </c>
      <c r="B20" s="93">
        <v>13</v>
      </c>
      <c r="C20" s="94" t="s">
        <v>55</v>
      </c>
    </row>
    <row r="21" spans="1:3" x14ac:dyDescent="0.25">
      <c r="A21" s="92">
        <v>20</v>
      </c>
      <c r="B21" s="93">
        <v>14</v>
      </c>
      <c r="C21" s="94" t="s">
        <v>56</v>
      </c>
    </row>
    <row r="22" spans="1:3" x14ac:dyDescent="0.25">
      <c r="A22" s="92">
        <v>21</v>
      </c>
      <c r="B22" s="93">
        <v>153</v>
      </c>
      <c r="C22" s="94" t="s">
        <v>57</v>
      </c>
    </row>
    <row r="23" spans="1:3" x14ac:dyDescent="0.25">
      <c r="A23" s="92">
        <v>22</v>
      </c>
      <c r="B23" s="93">
        <v>196</v>
      </c>
      <c r="C23" s="94" t="s">
        <v>58</v>
      </c>
    </row>
    <row r="24" spans="1:3" x14ac:dyDescent="0.25">
      <c r="A24" s="92">
        <v>23</v>
      </c>
      <c r="B24" s="93">
        <v>15</v>
      </c>
      <c r="C24" s="94" t="s">
        <v>59</v>
      </c>
    </row>
    <row r="25" spans="1:3" x14ac:dyDescent="0.25">
      <c r="A25" s="92">
        <v>24</v>
      </c>
      <c r="B25" s="93">
        <v>16</v>
      </c>
      <c r="C25" s="94" t="s">
        <v>60</v>
      </c>
    </row>
    <row r="26" spans="1:3" x14ac:dyDescent="0.25">
      <c r="A26" s="92">
        <v>25</v>
      </c>
      <c r="B26" s="93">
        <v>17</v>
      </c>
      <c r="C26" s="94" t="s">
        <v>61</v>
      </c>
    </row>
    <row r="27" spans="1:3" x14ac:dyDescent="0.25">
      <c r="A27" s="92">
        <v>26</v>
      </c>
      <c r="B27" s="93">
        <v>18</v>
      </c>
      <c r="C27" s="94" t="s">
        <v>62</v>
      </c>
    </row>
    <row r="28" spans="1:3" x14ac:dyDescent="0.25">
      <c r="A28" s="92">
        <v>27</v>
      </c>
      <c r="B28" s="93">
        <v>19</v>
      </c>
      <c r="C28" s="94" t="s">
        <v>63</v>
      </c>
    </row>
    <row r="29" spans="1:3" x14ac:dyDescent="0.25">
      <c r="A29" s="92">
        <v>28</v>
      </c>
      <c r="B29" s="93">
        <v>154</v>
      </c>
      <c r="C29" s="94" t="s">
        <v>64</v>
      </c>
    </row>
    <row r="30" spans="1:3" x14ac:dyDescent="0.25">
      <c r="A30" s="92">
        <v>29</v>
      </c>
      <c r="B30" s="93">
        <v>20</v>
      </c>
      <c r="C30" s="94" t="s">
        <v>65</v>
      </c>
    </row>
    <row r="31" spans="1:3" x14ac:dyDescent="0.25">
      <c r="A31" s="92">
        <v>30</v>
      </c>
      <c r="B31" s="93">
        <v>155</v>
      </c>
      <c r="C31" s="94" t="s">
        <v>66</v>
      </c>
    </row>
    <row r="32" spans="1:3" x14ac:dyDescent="0.25">
      <c r="A32" s="92">
        <v>31</v>
      </c>
      <c r="B32" s="93">
        <v>21</v>
      </c>
      <c r="C32" s="94" t="s">
        <v>67</v>
      </c>
    </row>
    <row r="33" spans="1:3" x14ac:dyDescent="0.25">
      <c r="A33" s="92">
        <v>32</v>
      </c>
      <c r="B33" s="93">
        <v>156</v>
      </c>
      <c r="C33" s="94" t="s">
        <v>68</v>
      </c>
    </row>
    <row r="34" spans="1:3" x14ac:dyDescent="0.25">
      <c r="A34" s="92">
        <v>33</v>
      </c>
      <c r="B34" s="93">
        <v>22</v>
      </c>
      <c r="C34" s="94" t="s">
        <v>69</v>
      </c>
    </row>
    <row r="35" spans="1:3" x14ac:dyDescent="0.25">
      <c r="A35" s="92">
        <v>34</v>
      </c>
      <c r="B35" s="93">
        <v>157</v>
      </c>
      <c r="C35" s="94" t="s">
        <v>70</v>
      </c>
    </row>
    <row r="36" spans="1:3" x14ac:dyDescent="0.25">
      <c r="A36" s="92">
        <v>35</v>
      </c>
      <c r="B36" s="93">
        <v>23</v>
      </c>
      <c r="C36" s="94" t="s">
        <v>71</v>
      </c>
    </row>
    <row r="37" spans="1:3" x14ac:dyDescent="0.25">
      <c r="A37" s="92">
        <v>36</v>
      </c>
      <c r="B37" s="93">
        <v>24</v>
      </c>
      <c r="C37" s="94" t="s">
        <v>72</v>
      </c>
    </row>
    <row r="38" spans="1:3" x14ac:dyDescent="0.25">
      <c r="A38" s="92">
        <v>37</v>
      </c>
      <c r="B38" s="93">
        <v>25</v>
      </c>
      <c r="C38" s="94" t="s">
        <v>73</v>
      </c>
    </row>
    <row r="39" spans="1:3" x14ac:dyDescent="0.25">
      <c r="A39" s="92">
        <v>38</v>
      </c>
      <c r="B39" s="93">
        <v>26</v>
      </c>
      <c r="C39" s="94" t="s">
        <v>74</v>
      </c>
    </row>
    <row r="40" spans="1:3" x14ac:dyDescent="0.25">
      <c r="A40" s="92">
        <v>39</v>
      </c>
      <c r="B40" s="93">
        <v>27</v>
      </c>
      <c r="C40" s="94" t="s">
        <v>75</v>
      </c>
    </row>
    <row r="41" spans="1:3" x14ac:dyDescent="0.25">
      <c r="A41" s="89">
        <v>40</v>
      </c>
      <c r="B41" s="90">
        <v>28</v>
      </c>
      <c r="C41" s="91" t="s">
        <v>76</v>
      </c>
    </row>
    <row r="42" spans="1:3" x14ac:dyDescent="0.25">
      <c r="A42" s="92">
        <v>41</v>
      </c>
      <c r="B42" s="93">
        <v>207</v>
      </c>
      <c r="C42" s="94" t="s">
        <v>77</v>
      </c>
    </row>
    <row r="43" spans="1:3" x14ac:dyDescent="0.25">
      <c r="A43" s="92">
        <v>42</v>
      </c>
      <c r="B43" s="93">
        <v>29</v>
      </c>
      <c r="C43" s="94" t="s">
        <v>78</v>
      </c>
    </row>
    <row r="44" spans="1:3" x14ac:dyDescent="0.25">
      <c r="A44" s="92">
        <v>43</v>
      </c>
      <c r="B44" s="93">
        <v>30</v>
      </c>
      <c r="C44" s="94" t="s">
        <v>79</v>
      </c>
    </row>
    <row r="45" spans="1:3" x14ac:dyDescent="0.25">
      <c r="A45" s="92">
        <v>44</v>
      </c>
      <c r="B45" s="93">
        <v>31</v>
      </c>
      <c r="C45" s="94" t="s">
        <v>80</v>
      </c>
    </row>
    <row r="46" spans="1:3" x14ac:dyDescent="0.25">
      <c r="A46" s="92">
        <v>45</v>
      </c>
      <c r="B46" s="93">
        <v>158</v>
      </c>
      <c r="C46" s="94" t="s">
        <v>81</v>
      </c>
    </row>
    <row r="47" spans="1:3" x14ac:dyDescent="0.25">
      <c r="A47" s="92">
        <v>46</v>
      </c>
      <c r="B47" s="93">
        <v>32</v>
      </c>
      <c r="C47" s="94" t="s">
        <v>82</v>
      </c>
    </row>
    <row r="48" spans="1:3" x14ac:dyDescent="0.25">
      <c r="A48" s="92">
        <v>47</v>
      </c>
      <c r="B48" s="93">
        <v>159</v>
      </c>
      <c r="C48" s="94" t="s">
        <v>83</v>
      </c>
    </row>
    <row r="49" spans="1:3" ht="14.4" thickBot="1" x14ac:dyDescent="0.3">
      <c r="A49" s="95">
        <v>48</v>
      </c>
      <c r="B49" s="96">
        <v>160</v>
      </c>
      <c r="C49" s="97" t="s">
        <v>84</v>
      </c>
    </row>
    <row r="50" spans="1:3" x14ac:dyDescent="0.25">
      <c r="A50" s="89">
        <v>49</v>
      </c>
      <c r="B50" s="90">
        <v>161</v>
      </c>
      <c r="C50" s="91" t="s">
        <v>85</v>
      </c>
    </row>
    <row r="51" spans="1:3" x14ac:dyDescent="0.25">
      <c r="A51" s="92">
        <v>50</v>
      </c>
      <c r="B51" s="93">
        <v>162</v>
      </c>
      <c r="C51" s="94" t="s">
        <v>86</v>
      </c>
    </row>
    <row r="52" spans="1:3" x14ac:dyDescent="0.25">
      <c r="A52" s="92">
        <v>51</v>
      </c>
      <c r="B52" s="93">
        <v>34</v>
      </c>
      <c r="C52" s="94" t="s">
        <v>87</v>
      </c>
    </row>
    <row r="53" spans="1:3" x14ac:dyDescent="0.25">
      <c r="A53" s="92">
        <v>52</v>
      </c>
      <c r="B53" s="93">
        <v>35</v>
      </c>
      <c r="C53" s="94" t="s">
        <v>88</v>
      </c>
    </row>
    <row r="54" spans="1:3" x14ac:dyDescent="0.25">
      <c r="A54" s="92">
        <v>53</v>
      </c>
      <c r="B54" s="93">
        <v>36</v>
      </c>
      <c r="C54" s="94" t="s">
        <v>89</v>
      </c>
    </row>
    <row r="55" spans="1:3" x14ac:dyDescent="0.25">
      <c r="A55" s="92">
        <v>54</v>
      </c>
      <c r="B55" s="93">
        <v>37</v>
      </c>
      <c r="C55" s="94" t="s">
        <v>90</v>
      </c>
    </row>
    <row r="56" spans="1:3" x14ac:dyDescent="0.25">
      <c r="A56" s="92">
        <v>55</v>
      </c>
      <c r="B56" s="93">
        <v>38</v>
      </c>
      <c r="C56" s="94" t="s">
        <v>91</v>
      </c>
    </row>
    <row r="57" spans="1:3" x14ac:dyDescent="0.25">
      <c r="A57" s="92">
        <v>56</v>
      </c>
      <c r="B57" s="93">
        <v>39</v>
      </c>
      <c r="C57" s="94" t="s">
        <v>92</v>
      </c>
    </row>
    <row r="58" spans="1:3" x14ac:dyDescent="0.25">
      <c r="A58" s="92">
        <v>57</v>
      </c>
      <c r="B58" s="93">
        <v>40</v>
      </c>
      <c r="C58" s="94" t="s">
        <v>93</v>
      </c>
    </row>
    <row r="59" spans="1:3" x14ac:dyDescent="0.25">
      <c r="A59" s="92">
        <v>58</v>
      </c>
      <c r="B59" s="93">
        <v>41</v>
      </c>
      <c r="C59" s="94" t="s">
        <v>94</v>
      </c>
    </row>
    <row r="60" spans="1:3" x14ac:dyDescent="0.25">
      <c r="A60" s="92">
        <v>59</v>
      </c>
      <c r="B60" s="93">
        <v>163</v>
      </c>
      <c r="C60" s="94" t="s">
        <v>95</v>
      </c>
    </row>
    <row r="61" spans="1:3" x14ac:dyDescent="0.25">
      <c r="A61" s="92">
        <v>60</v>
      </c>
      <c r="B61" s="93">
        <v>42</v>
      </c>
      <c r="C61" s="94" t="s">
        <v>96</v>
      </c>
    </row>
    <row r="62" spans="1:3" x14ac:dyDescent="0.25">
      <c r="A62" s="92">
        <v>61</v>
      </c>
      <c r="B62" s="93">
        <v>43</v>
      </c>
      <c r="C62" s="94" t="s">
        <v>97</v>
      </c>
    </row>
    <row r="63" spans="1:3" x14ac:dyDescent="0.25">
      <c r="A63" s="92">
        <v>62</v>
      </c>
      <c r="B63" s="93">
        <v>44</v>
      </c>
      <c r="C63" s="94" t="s">
        <v>98</v>
      </c>
    </row>
    <row r="64" spans="1:3" x14ac:dyDescent="0.25">
      <c r="A64" s="92">
        <v>63</v>
      </c>
      <c r="B64" s="93">
        <v>45</v>
      </c>
      <c r="C64" s="94" t="s">
        <v>99</v>
      </c>
    </row>
    <row r="65" spans="1:3" x14ac:dyDescent="0.25">
      <c r="A65" s="92">
        <v>64</v>
      </c>
      <c r="B65" s="93">
        <v>46</v>
      </c>
      <c r="C65" s="94" t="s">
        <v>100</v>
      </c>
    </row>
    <row r="66" spans="1:3" x14ac:dyDescent="0.25">
      <c r="A66" s="92">
        <v>65</v>
      </c>
      <c r="B66" s="93">
        <v>47</v>
      </c>
      <c r="C66" s="94" t="s">
        <v>101</v>
      </c>
    </row>
    <row r="67" spans="1:3" x14ac:dyDescent="0.25">
      <c r="A67" s="92">
        <v>66</v>
      </c>
      <c r="B67" s="93">
        <v>48</v>
      </c>
      <c r="C67" s="94" t="s">
        <v>102</v>
      </c>
    </row>
    <row r="68" spans="1:3" x14ac:dyDescent="0.25">
      <c r="A68" s="92">
        <v>67</v>
      </c>
      <c r="B68" s="93">
        <v>49</v>
      </c>
      <c r="C68" s="94" t="s">
        <v>103</v>
      </c>
    </row>
    <row r="69" spans="1:3" x14ac:dyDescent="0.25">
      <c r="A69" s="92">
        <v>68</v>
      </c>
      <c r="B69" s="93">
        <v>164</v>
      </c>
      <c r="C69" s="94" t="s">
        <v>104</v>
      </c>
    </row>
    <row r="70" spans="1:3" x14ac:dyDescent="0.25">
      <c r="A70" s="92">
        <v>69</v>
      </c>
      <c r="B70" s="93">
        <v>50</v>
      </c>
      <c r="C70" s="94" t="s">
        <v>105</v>
      </c>
    </row>
    <row r="71" spans="1:3" x14ac:dyDescent="0.25">
      <c r="A71" s="92">
        <v>70</v>
      </c>
      <c r="B71" s="93">
        <v>197</v>
      </c>
      <c r="C71" s="94" t="s">
        <v>106</v>
      </c>
    </row>
    <row r="72" spans="1:3" x14ac:dyDescent="0.25">
      <c r="A72" s="92">
        <v>71</v>
      </c>
      <c r="B72" s="93">
        <v>165</v>
      </c>
      <c r="C72" s="94" t="s">
        <v>107</v>
      </c>
    </row>
    <row r="73" spans="1:3" x14ac:dyDescent="0.25">
      <c r="A73" s="92">
        <v>72</v>
      </c>
      <c r="B73" s="93">
        <v>51</v>
      </c>
      <c r="C73" s="94" t="s">
        <v>108</v>
      </c>
    </row>
    <row r="74" spans="1:3" x14ac:dyDescent="0.25">
      <c r="A74" s="92">
        <v>73</v>
      </c>
      <c r="B74" s="93">
        <v>52</v>
      </c>
      <c r="C74" s="94" t="s">
        <v>109</v>
      </c>
    </row>
    <row r="75" spans="1:3" x14ac:dyDescent="0.25">
      <c r="A75" s="92">
        <v>74</v>
      </c>
      <c r="B75" s="93">
        <v>53</v>
      </c>
      <c r="C75" s="94" t="s">
        <v>110</v>
      </c>
    </row>
    <row r="76" spans="1:3" x14ac:dyDescent="0.25">
      <c r="A76" s="92">
        <v>75</v>
      </c>
      <c r="B76" s="93">
        <v>166</v>
      </c>
      <c r="C76" s="94" t="s">
        <v>111</v>
      </c>
    </row>
    <row r="77" spans="1:3" x14ac:dyDescent="0.25">
      <c r="A77" s="92">
        <v>76</v>
      </c>
      <c r="B77" s="93">
        <v>54</v>
      </c>
      <c r="C77" s="94" t="s">
        <v>262</v>
      </c>
    </row>
    <row r="78" spans="1:3" x14ac:dyDescent="0.25">
      <c r="A78" s="92">
        <v>77</v>
      </c>
      <c r="B78" s="93">
        <v>55</v>
      </c>
      <c r="C78" s="94" t="s">
        <v>112</v>
      </c>
    </row>
    <row r="79" spans="1:3" x14ac:dyDescent="0.25">
      <c r="A79" s="89">
        <v>78</v>
      </c>
      <c r="B79" s="90">
        <v>56</v>
      </c>
      <c r="C79" s="91" t="s">
        <v>113</v>
      </c>
    </row>
    <row r="80" spans="1:3" x14ac:dyDescent="0.25">
      <c r="A80" s="92">
        <v>79</v>
      </c>
      <c r="B80" s="93">
        <v>57</v>
      </c>
      <c r="C80" s="94" t="s">
        <v>114</v>
      </c>
    </row>
    <row r="81" spans="1:3" x14ac:dyDescent="0.25">
      <c r="A81" s="92">
        <v>80</v>
      </c>
      <c r="B81" s="93">
        <v>58</v>
      </c>
      <c r="C81" s="94" t="s">
        <v>115</v>
      </c>
    </row>
    <row r="82" spans="1:3" x14ac:dyDescent="0.25">
      <c r="A82" s="92">
        <v>81</v>
      </c>
      <c r="B82" s="93">
        <v>59</v>
      </c>
      <c r="C82" s="94" t="s">
        <v>116</v>
      </c>
    </row>
    <row r="83" spans="1:3" x14ac:dyDescent="0.25">
      <c r="A83" s="92">
        <v>82</v>
      </c>
      <c r="B83" s="93">
        <v>60</v>
      </c>
      <c r="C83" s="94" t="s">
        <v>117</v>
      </c>
    </row>
    <row r="84" spans="1:3" x14ac:dyDescent="0.25">
      <c r="A84" s="92">
        <v>83</v>
      </c>
      <c r="B84" s="93">
        <v>61</v>
      </c>
      <c r="C84" s="94" t="s">
        <v>118</v>
      </c>
    </row>
    <row r="85" spans="1:3" x14ac:dyDescent="0.25">
      <c r="A85" s="92">
        <v>84</v>
      </c>
      <c r="B85" s="93">
        <v>62</v>
      </c>
      <c r="C85" s="94" t="s">
        <v>119</v>
      </c>
    </row>
    <row r="86" spans="1:3" x14ac:dyDescent="0.25">
      <c r="A86" s="92">
        <v>85</v>
      </c>
      <c r="B86" s="93">
        <v>63</v>
      </c>
      <c r="C86" s="94" t="s">
        <v>120</v>
      </c>
    </row>
    <row r="87" spans="1:3" x14ac:dyDescent="0.25">
      <c r="A87" s="92">
        <v>86</v>
      </c>
      <c r="B87" s="93">
        <v>64</v>
      </c>
      <c r="C87" s="94" t="s">
        <v>121</v>
      </c>
    </row>
    <row r="88" spans="1:3" x14ac:dyDescent="0.25">
      <c r="A88" s="92">
        <v>87</v>
      </c>
      <c r="B88" s="93">
        <v>208</v>
      </c>
      <c r="C88" s="94" t="s">
        <v>122</v>
      </c>
    </row>
    <row r="89" spans="1:3" x14ac:dyDescent="0.25">
      <c r="A89" s="92">
        <v>88</v>
      </c>
      <c r="B89" s="93">
        <v>65</v>
      </c>
      <c r="C89" s="94" t="s">
        <v>123</v>
      </c>
    </row>
    <row r="90" spans="1:3" x14ac:dyDescent="0.25">
      <c r="A90" s="92">
        <v>89</v>
      </c>
      <c r="B90" s="93">
        <v>66</v>
      </c>
      <c r="C90" s="94" t="s">
        <v>124</v>
      </c>
    </row>
    <row r="91" spans="1:3" x14ac:dyDescent="0.25">
      <c r="A91" s="92">
        <v>90</v>
      </c>
      <c r="B91" s="93">
        <v>167</v>
      </c>
      <c r="C91" s="94" t="s">
        <v>125</v>
      </c>
    </row>
    <row r="92" spans="1:3" x14ac:dyDescent="0.25">
      <c r="A92" s="92">
        <v>91</v>
      </c>
      <c r="B92" s="93">
        <v>67</v>
      </c>
      <c r="C92" s="94" t="s">
        <v>126</v>
      </c>
    </row>
    <row r="93" spans="1:3" x14ac:dyDescent="0.25">
      <c r="A93" s="92">
        <v>92</v>
      </c>
      <c r="B93" s="93">
        <v>68</v>
      </c>
      <c r="C93" s="94" t="s">
        <v>127</v>
      </c>
    </row>
    <row r="94" spans="1:3" x14ac:dyDescent="0.25">
      <c r="A94" s="92">
        <v>93</v>
      </c>
      <c r="B94" s="93">
        <v>69</v>
      </c>
      <c r="C94" s="94" t="s">
        <v>128</v>
      </c>
    </row>
    <row r="95" spans="1:3" x14ac:dyDescent="0.25">
      <c r="A95" s="92">
        <v>94</v>
      </c>
      <c r="B95" s="93">
        <v>198</v>
      </c>
      <c r="C95" s="94" t="s">
        <v>129</v>
      </c>
    </row>
    <row r="96" spans="1:3" x14ac:dyDescent="0.25">
      <c r="A96" s="92">
        <v>95</v>
      </c>
      <c r="B96" s="93">
        <v>70</v>
      </c>
      <c r="C96" s="94" t="s">
        <v>130</v>
      </c>
    </row>
    <row r="97" spans="1:3" ht="14.4" thickBot="1" x14ac:dyDescent="0.3">
      <c r="A97" s="95">
        <v>96</v>
      </c>
      <c r="B97" s="96">
        <v>168</v>
      </c>
      <c r="C97" s="97" t="s">
        <v>131</v>
      </c>
    </row>
    <row r="98" spans="1:3" x14ac:dyDescent="0.25">
      <c r="A98" s="89">
        <v>97</v>
      </c>
      <c r="B98" s="90">
        <v>71</v>
      </c>
      <c r="C98" s="91" t="s">
        <v>132</v>
      </c>
    </row>
    <row r="99" spans="1:3" x14ac:dyDescent="0.25">
      <c r="A99" s="92">
        <v>98</v>
      </c>
      <c r="B99" s="93">
        <v>72</v>
      </c>
      <c r="C99" s="94" t="s">
        <v>133</v>
      </c>
    </row>
    <row r="100" spans="1:3" x14ac:dyDescent="0.25">
      <c r="A100" s="92">
        <v>99</v>
      </c>
      <c r="B100" s="93">
        <v>73</v>
      </c>
      <c r="C100" s="94" t="s">
        <v>134</v>
      </c>
    </row>
    <row r="101" spans="1:3" x14ac:dyDescent="0.25">
      <c r="A101" s="92">
        <v>100</v>
      </c>
      <c r="B101" s="93">
        <v>74</v>
      </c>
      <c r="C101" s="94" t="s">
        <v>135</v>
      </c>
    </row>
    <row r="102" spans="1:3" x14ac:dyDescent="0.25">
      <c r="A102" s="92">
        <v>101</v>
      </c>
      <c r="B102" s="93">
        <v>169</v>
      </c>
      <c r="C102" s="94" t="s">
        <v>136</v>
      </c>
    </row>
    <row r="103" spans="1:3" x14ac:dyDescent="0.25">
      <c r="A103" s="92">
        <v>102</v>
      </c>
      <c r="B103" s="93">
        <v>75</v>
      </c>
      <c r="C103" s="94" t="s">
        <v>137</v>
      </c>
    </row>
    <row r="104" spans="1:3" x14ac:dyDescent="0.25">
      <c r="A104" s="92">
        <v>103</v>
      </c>
      <c r="B104" s="93">
        <v>212</v>
      </c>
      <c r="C104" s="94" t="s">
        <v>138</v>
      </c>
    </row>
    <row r="105" spans="1:3" x14ac:dyDescent="0.25">
      <c r="A105" s="92">
        <v>104</v>
      </c>
      <c r="B105" s="93">
        <v>170</v>
      </c>
      <c r="C105" s="94" t="s">
        <v>139</v>
      </c>
    </row>
    <row r="106" spans="1:3" x14ac:dyDescent="0.25">
      <c r="A106" s="92">
        <v>105</v>
      </c>
      <c r="B106" s="93">
        <v>76</v>
      </c>
      <c r="C106" s="94" t="s">
        <v>140</v>
      </c>
    </row>
    <row r="107" spans="1:3" x14ac:dyDescent="0.25">
      <c r="A107" s="92">
        <v>106</v>
      </c>
      <c r="B107" s="93">
        <v>199</v>
      </c>
      <c r="C107" s="98" t="s">
        <v>141</v>
      </c>
    </row>
    <row r="108" spans="1:3" x14ac:dyDescent="0.25">
      <c r="A108" s="92">
        <v>107</v>
      </c>
      <c r="B108" s="93">
        <v>77</v>
      </c>
      <c r="C108" s="94" t="s">
        <v>142</v>
      </c>
    </row>
    <row r="109" spans="1:3" x14ac:dyDescent="0.25">
      <c r="A109" s="92">
        <v>108</v>
      </c>
      <c r="B109" s="93">
        <v>78</v>
      </c>
      <c r="C109" s="94" t="s">
        <v>143</v>
      </c>
    </row>
    <row r="110" spans="1:3" x14ac:dyDescent="0.25">
      <c r="A110" s="92">
        <v>109</v>
      </c>
      <c r="B110" s="93">
        <v>79</v>
      </c>
      <c r="C110" s="94" t="s">
        <v>144</v>
      </c>
    </row>
    <row r="111" spans="1:3" x14ac:dyDescent="0.25">
      <c r="A111" s="92">
        <v>110</v>
      </c>
      <c r="B111" s="93">
        <v>80</v>
      </c>
      <c r="C111" s="94" t="s">
        <v>145</v>
      </c>
    </row>
    <row r="112" spans="1:3" x14ac:dyDescent="0.25">
      <c r="A112" s="92">
        <v>111</v>
      </c>
      <c r="B112" s="93">
        <v>81</v>
      </c>
      <c r="C112" s="98" t="s">
        <v>146</v>
      </c>
    </row>
    <row r="113" spans="1:3" x14ac:dyDescent="0.25">
      <c r="A113" s="92">
        <v>112</v>
      </c>
      <c r="B113" s="93">
        <v>82</v>
      </c>
      <c r="C113" s="94" t="s">
        <v>147</v>
      </c>
    </row>
    <row r="114" spans="1:3" x14ac:dyDescent="0.25">
      <c r="A114" s="92">
        <v>113</v>
      </c>
      <c r="B114" s="93">
        <v>83</v>
      </c>
      <c r="C114" s="94" t="s">
        <v>148</v>
      </c>
    </row>
    <row r="115" spans="1:3" x14ac:dyDescent="0.25">
      <c r="A115" s="92">
        <v>114</v>
      </c>
      <c r="B115" s="93">
        <v>84</v>
      </c>
      <c r="C115" s="94" t="s">
        <v>149</v>
      </c>
    </row>
    <row r="116" spans="1:3" x14ac:dyDescent="0.25">
      <c r="A116" s="89">
        <v>115</v>
      </c>
      <c r="B116" s="90">
        <v>85</v>
      </c>
      <c r="C116" s="91" t="s">
        <v>150</v>
      </c>
    </row>
    <row r="117" spans="1:3" x14ac:dyDescent="0.25">
      <c r="A117" s="92">
        <v>116</v>
      </c>
      <c r="B117" s="93">
        <v>86</v>
      </c>
      <c r="C117" s="94" t="s">
        <v>151</v>
      </c>
    </row>
    <row r="118" spans="1:3" x14ac:dyDescent="0.25">
      <c r="A118" s="92">
        <v>117</v>
      </c>
      <c r="B118" s="93">
        <v>171</v>
      </c>
      <c r="C118" s="94" t="s">
        <v>152</v>
      </c>
    </row>
    <row r="119" spans="1:3" x14ac:dyDescent="0.25">
      <c r="A119" s="92">
        <v>118</v>
      </c>
      <c r="B119" s="93">
        <v>87</v>
      </c>
      <c r="C119" s="94" t="s">
        <v>153</v>
      </c>
    </row>
    <row r="120" spans="1:3" x14ac:dyDescent="0.25">
      <c r="A120" s="92">
        <v>119</v>
      </c>
      <c r="B120" s="93">
        <v>88</v>
      </c>
      <c r="C120" s="94" t="s">
        <v>154</v>
      </c>
    </row>
    <row r="121" spans="1:3" x14ac:dyDescent="0.25">
      <c r="A121" s="92">
        <v>120</v>
      </c>
      <c r="B121" s="93">
        <v>89</v>
      </c>
      <c r="C121" s="94" t="s">
        <v>155</v>
      </c>
    </row>
    <row r="122" spans="1:3" x14ac:dyDescent="0.25">
      <c r="A122" s="92">
        <v>121</v>
      </c>
      <c r="B122" s="93">
        <v>90</v>
      </c>
      <c r="C122" s="94" t="s">
        <v>156</v>
      </c>
    </row>
    <row r="123" spans="1:3" x14ac:dyDescent="0.25">
      <c r="A123" s="92">
        <v>122</v>
      </c>
      <c r="B123" s="93">
        <v>91</v>
      </c>
      <c r="C123" s="94" t="s">
        <v>157</v>
      </c>
    </row>
    <row r="124" spans="1:3" x14ac:dyDescent="0.25">
      <c r="A124" s="92">
        <v>123</v>
      </c>
      <c r="B124" s="93">
        <v>92</v>
      </c>
      <c r="C124" s="94" t="s">
        <v>158</v>
      </c>
    </row>
    <row r="125" spans="1:3" x14ac:dyDescent="0.25">
      <c r="A125" s="92">
        <v>124</v>
      </c>
      <c r="B125" s="93">
        <v>172</v>
      </c>
      <c r="C125" s="94" t="s">
        <v>159</v>
      </c>
    </row>
    <row r="126" spans="1:3" x14ac:dyDescent="0.25">
      <c r="A126" s="92">
        <v>125</v>
      </c>
      <c r="B126" s="93">
        <v>93</v>
      </c>
      <c r="C126" s="94" t="s">
        <v>160</v>
      </c>
    </row>
    <row r="127" spans="1:3" x14ac:dyDescent="0.25">
      <c r="A127" s="92">
        <v>126</v>
      </c>
      <c r="B127" s="93">
        <v>200</v>
      </c>
      <c r="C127" s="94" t="s">
        <v>161</v>
      </c>
    </row>
    <row r="128" spans="1:3" x14ac:dyDescent="0.25">
      <c r="A128" s="92">
        <v>127</v>
      </c>
      <c r="B128" s="93">
        <v>173</v>
      </c>
      <c r="C128" s="94" t="s">
        <v>162</v>
      </c>
    </row>
    <row r="129" spans="1:3" x14ac:dyDescent="0.25">
      <c r="A129" s="92">
        <v>128</v>
      </c>
      <c r="B129" s="93">
        <v>94</v>
      </c>
      <c r="C129" s="94" t="s">
        <v>163</v>
      </c>
    </row>
    <row r="130" spans="1:3" x14ac:dyDescent="0.25">
      <c r="A130" s="92">
        <v>129</v>
      </c>
      <c r="B130" s="93">
        <v>174</v>
      </c>
      <c r="C130" s="94" t="s">
        <v>164</v>
      </c>
    </row>
    <row r="131" spans="1:3" x14ac:dyDescent="0.25">
      <c r="A131" s="92">
        <v>130</v>
      </c>
      <c r="B131" s="93">
        <v>95</v>
      </c>
      <c r="C131" s="94" t="s">
        <v>165</v>
      </c>
    </row>
    <row r="132" spans="1:3" x14ac:dyDescent="0.25">
      <c r="A132" s="92">
        <v>131</v>
      </c>
      <c r="B132" s="93">
        <v>175</v>
      </c>
      <c r="C132" s="94" t="s">
        <v>166</v>
      </c>
    </row>
    <row r="133" spans="1:3" x14ac:dyDescent="0.25">
      <c r="A133" s="92">
        <v>132</v>
      </c>
      <c r="B133" s="93">
        <v>96</v>
      </c>
      <c r="C133" s="94" t="s">
        <v>167</v>
      </c>
    </row>
    <row r="134" spans="1:3" x14ac:dyDescent="0.25">
      <c r="A134" s="92">
        <v>133</v>
      </c>
      <c r="B134" s="93">
        <v>97</v>
      </c>
      <c r="C134" s="94" t="s">
        <v>168</v>
      </c>
    </row>
    <row r="135" spans="1:3" x14ac:dyDescent="0.25">
      <c r="A135" s="92">
        <v>134</v>
      </c>
      <c r="B135" s="93">
        <v>98</v>
      </c>
      <c r="C135" s="94" t="s">
        <v>169</v>
      </c>
    </row>
    <row r="136" spans="1:3" x14ac:dyDescent="0.25">
      <c r="A136" s="92">
        <v>135</v>
      </c>
      <c r="B136" s="93">
        <v>99</v>
      </c>
      <c r="C136" s="94" t="s">
        <v>170</v>
      </c>
    </row>
    <row r="137" spans="1:3" x14ac:dyDescent="0.25">
      <c r="A137" s="92">
        <v>136</v>
      </c>
      <c r="B137" s="93">
        <v>100</v>
      </c>
      <c r="C137" s="94" t="s">
        <v>171</v>
      </c>
    </row>
    <row r="138" spans="1:3" x14ac:dyDescent="0.25">
      <c r="A138" s="92">
        <v>137</v>
      </c>
      <c r="B138" s="93">
        <v>101</v>
      </c>
      <c r="C138" s="94" t="s">
        <v>172</v>
      </c>
    </row>
    <row r="139" spans="1:3" x14ac:dyDescent="0.25">
      <c r="A139" s="92">
        <v>138</v>
      </c>
      <c r="B139" s="93">
        <v>102</v>
      </c>
      <c r="C139" s="94" t="s">
        <v>173</v>
      </c>
    </row>
    <row r="140" spans="1:3" x14ac:dyDescent="0.25">
      <c r="A140" s="92">
        <v>139</v>
      </c>
      <c r="B140" s="93">
        <v>103</v>
      </c>
      <c r="C140" s="94" t="s">
        <v>174</v>
      </c>
    </row>
    <row r="141" spans="1:3" x14ac:dyDescent="0.25">
      <c r="A141" s="92">
        <v>140</v>
      </c>
      <c r="B141" s="93">
        <v>176</v>
      </c>
      <c r="C141" s="94" t="s">
        <v>175</v>
      </c>
    </row>
    <row r="142" spans="1:3" x14ac:dyDescent="0.25">
      <c r="A142" s="92">
        <v>141</v>
      </c>
      <c r="B142" s="93">
        <v>209</v>
      </c>
      <c r="C142" s="94" t="s">
        <v>176</v>
      </c>
    </row>
    <row r="143" spans="1:3" x14ac:dyDescent="0.25">
      <c r="A143" s="92">
        <v>142</v>
      </c>
      <c r="B143" s="93">
        <v>201</v>
      </c>
      <c r="C143" s="94" t="s">
        <v>252</v>
      </c>
    </row>
    <row r="144" spans="1:3" ht="14.4" thickBot="1" x14ac:dyDescent="0.3">
      <c r="A144" s="95">
        <v>143</v>
      </c>
      <c r="B144" s="96">
        <v>104</v>
      </c>
      <c r="C144" s="97" t="s">
        <v>178</v>
      </c>
    </row>
    <row r="145" spans="1:3" x14ac:dyDescent="0.25">
      <c r="A145" s="89">
        <v>144</v>
      </c>
      <c r="B145" s="90">
        <v>177</v>
      </c>
      <c r="C145" s="91" t="s">
        <v>179</v>
      </c>
    </row>
    <row r="146" spans="1:3" x14ac:dyDescent="0.25">
      <c r="A146" s="92">
        <v>145</v>
      </c>
      <c r="B146" s="93">
        <v>106</v>
      </c>
      <c r="C146" s="94" t="s">
        <v>180</v>
      </c>
    </row>
    <row r="147" spans="1:3" x14ac:dyDescent="0.25">
      <c r="A147" s="92">
        <v>146</v>
      </c>
      <c r="B147" s="93">
        <v>105</v>
      </c>
      <c r="C147" s="94" t="s">
        <v>181</v>
      </c>
    </row>
    <row r="148" spans="1:3" x14ac:dyDescent="0.25">
      <c r="A148" s="92">
        <v>147</v>
      </c>
      <c r="B148" s="93">
        <v>107</v>
      </c>
      <c r="C148" s="94" t="s">
        <v>182</v>
      </c>
    </row>
    <row r="149" spans="1:3" x14ac:dyDescent="0.25">
      <c r="A149" s="92">
        <v>148</v>
      </c>
      <c r="B149" s="93">
        <v>108</v>
      </c>
      <c r="C149" s="94" t="s">
        <v>183</v>
      </c>
    </row>
    <row r="150" spans="1:3" x14ac:dyDescent="0.25">
      <c r="A150" s="92">
        <v>149</v>
      </c>
      <c r="B150" s="93">
        <v>178</v>
      </c>
      <c r="C150" s="94" t="s">
        <v>184</v>
      </c>
    </row>
    <row r="151" spans="1:3" x14ac:dyDescent="0.25">
      <c r="A151" s="92">
        <v>150</v>
      </c>
      <c r="B151" s="93">
        <v>109</v>
      </c>
      <c r="C151" s="94" t="s">
        <v>185</v>
      </c>
    </row>
    <row r="152" spans="1:3" x14ac:dyDescent="0.25">
      <c r="A152" s="92">
        <v>151</v>
      </c>
      <c r="B152" s="93">
        <v>110</v>
      </c>
      <c r="C152" s="94" t="s">
        <v>186</v>
      </c>
    </row>
    <row r="153" spans="1:3" x14ac:dyDescent="0.25">
      <c r="A153" s="92">
        <v>152</v>
      </c>
      <c r="B153" s="93">
        <v>111</v>
      </c>
      <c r="C153" s="94" t="s">
        <v>187</v>
      </c>
    </row>
    <row r="154" spans="1:3" x14ac:dyDescent="0.25">
      <c r="A154" s="92">
        <v>153</v>
      </c>
      <c r="B154" s="93">
        <v>112</v>
      </c>
      <c r="C154" s="94" t="s">
        <v>188</v>
      </c>
    </row>
    <row r="155" spans="1:3" x14ac:dyDescent="0.25">
      <c r="A155" s="92">
        <v>154</v>
      </c>
      <c r="B155" s="93">
        <v>113</v>
      </c>
      <c r="C155" s="91" t="s">
        <v>189</v>
      </c>
    </row>
    <row r="156" spans="1:3" x14ac:dyDescent="0.25">
      <c r="A156" s="92">
        <v>155</v>
      </c>
      <c r="B156" s="93">
        <v>114</v>
      </c>
      <c r="C156" s="94" t="s">
        <v>190</v>
      </c>
    </row>
    <row r="157" spans="1:3" x14ac:dyDescent="0.25">
      <c r="A157" s="92">
        <v>156</v>
      </c>
      <c r="B157" s="93">
        <v>179</v>
      </c>
      <c r="C157" s="94" t="s">
        <v>191</v>
      </c>
    </row>
    <row r="158" spans="1:3" x14ac:dyDescent="0.25">
      <c r="A158" s="92">
        <v>157</v>
      </c>
      <c r="B158" s="93">
        <v>180</v>
      </c>
      <c r="C158" s="94" t="s">
        <v>192</v>
      </c>
    </row>
    <row r="159" spans="1:3" x14ac:dyDescent="0.25">
      <c r="A159" s="92">
        <v>158</v>
      </c>
      <c r="B159" s="93">
        <v>202</v>
      </c>
      <c r="C159" s="94" t="s">
        <v>193</v>
      </c>
    </row>
    <row r="160" spans="1:3" x14ac:dyDescent="0.25">
      <c r="A160" s="92">
        <v>159</v>
      </c>
      <c r="B160" s="93">
        <v>115</v>
      </c>
      <c r="C160" s="94" t="s">
        <v>194</v>
      </c>
    </row>
    <row r="161" spans="1:3" x14ac:dyDescent="0.25">
      <c r="A161" s="92">
        <v>160</v>
      </c>
      <c r="B161" s="93">
        <v>203</v>
      </c>
      <c r="C161" s="94" t="s">
        <v>195</v>
      </c>
    </row>
    <row r="162" spans="1:3" x14ac:dyDescent="0.25">
      <c r="A162" s="92">
        <v>161</v>
      </c>
      <c r="B162" s="93">
        <v>181</v>
      </c>
      <c r="C162" s="94" t="s">
        <v>196</v>
      </c>
    </row>
    <row r="163" spans="1:3" x14ac:dyDescent="0.25">
      <c r="A163" s="92">
        <v>162</v>
      </c>
      <c r="B163" s="93">
        <v>204</v>
      </c>
      <c r="C163" s="94" t="s">
        <v>197</v>
      </c>
    </row>
    <row r="164" spans="1:3" x14ac:dyDescent="0.25">
      <c r="A164" s="92">
        <v>163</v>
      </c>
      <c r="B164" s="93">
        <v>182</v>
      </c>
      <c r="C164" s="94" t="s">
        <v>198</v>
      </c>
    </row>
    <row r="165" spans="1:3" x14ac:dyDescent="0.25">
      <c r="A165" s="92">
        <v>164</v>
      </c>
      <c r="B165" s="93">
        <v>116</v>
      </c>
      <c r="C165" s="94" t="s">
        <v>199</v>
      </c>
    </row>
    <row r="166" spans="1:3" x14ac:dyDescent="0.25">
      <c r="A166" s="92">
        <v>165</v>
      </c>
      <c r="B166" s="93">
        <v>210</v>
      </c>
      <c r="C166" s="94" t="s">
        <v>200</v>
      </c>
    </row>
    <row r="167" spans="1:3" x14ac:dyDescent="0.25">
      <c r="A167" s="92">
        <v>166</v>
      </c>
      <c r="B167" s="93">
        <v>205</v>
      </c>
      <c r="C167" s="94" t="s">
        <v>201</v>
      </c>
    </row>
    <row r="168" spans="1:3" x14ac:dyDescent="0.25">
      <c r="A168" s="92">
        <v>167</v>
      </c>
      <c r="B168" s="93">
        <v>33</v>
      </c>
      <c r="C168" s="94" t="s">
        <v>202</v>
      </c>
    </row>
    <row r="169" spans="1:3" x14ac:dyDescent="0.25">
      <c r="A169" s="92">
        <v>168</v>
      </c>
      <c r="B169" s="93">
        <v>183</v>
      </c>
      <c r="C169" s="94" t="s">
        <v>203</v>
      </c>
    </row>
    <row r="170" spans="1:3" x14ac:dyDescent="0.25">
      <c r="A170" s="92">
        <v>169</v>
      </c>
      <c r="B170" s="93">
        <v>117</v>
      </c>
      <c r="C170" s="94" t="s">
        <v>204</v>
      </c>
    </row>
    <row r="171" spans="1:3" x14ac:dyDescent="0.25">
      <c r="A171" s="92">
        <v>170</v>
      </c>
      <c r="B171" s="93">
        <v>118</v>
      </c>
      <c r="C171" s="94" t="s">
        <v>205</v>
      </c>
    </row>
    <row r="172" spans="1:3" x14ac:dyDescent="0.25">
      <c r="A172" s="92">
        <v>171</v>
      </c>
      <c r="B172" s="93">
        <v>119</v>
      </c>
      <c r="C172" s="94" t="s">
        <v>206</v>
      </c>
    </row>
    <row r="173" spans="1:3" x14ac:dyDescent="0.25">
      <c r="A173" s="92">
        <v>172</v>
      </c>
      <c r="B173" s="93">
        <v>120</v>
      </c>
      <c r="C173" s="94" t="s">
        <v>207</v>
      </c>
    </row>
    <row r="174" spans="1:3" x14ac:dyDescent="0.25">
      <c r="A174" s="92">
        <v>173</v>
      </c>
      <c r="B174" s="93">
        <v>211</v>
      </c>
      <c r="C174" s="94" t="s">
        <v>208</v>
      </c>
    </row>
    <row r="175" spans="1:3" x14ac:dyDescent="0.25">
      <c r="A175" s="92">
        <v>174</v>
      </c>
      <c r="B175" s="93">
        <v>121</v>
      </c>
      <c r="C175" s="94" t="s">
        <v>209</v>
      </c>
    </row>
    <row r="176" spans="1:3" x14ac:dyDescent="0.25">
      <c r="A176" s="92">
        <v>175</v>
      </c>
      <c r="B176" s="93">
        <v>122</v>
      </c>
      <c r="C176" s="94" t="s">
        <v>210</v>
      </c>
    </row>
    <row r="177" spans="1:3" x14ac:dyDescent="0.25">
      <c r="A177" s="92">
        <v>176</v>
      </c>
      <c r="B177" s="93">
        <v>123</v>
      </c>
      <c r="C177" s="94" t="s">
        <v>211</v>
      </c>
    </row>
    <row r="178" spans="1:3" x14ac:dyDescent="0.25">
      <c r="A178" s="92">
        <v>177</v>
      </c>
      <c r="B178" s="93">
        <v>124</v>
      </c>
      <c r="C178" s="94" t="s">
        <v>212</v>
      </c>
    </row>
    <row r="179" spans="1:3" x14ac:dyDescent="0.25">
      <c r="A179" s="92">
        <v>178</v>
      </c>
      <c r="B179" s="93">
        <v>206</v>
      </c>
      <c r="C179" s="94" t="s">
        <v>213</v>
      </c>
    </row>
    <row r="180" spans="1:3" x14ac:dyDescent="0.25">
      <c r="A180" s="92">
        <v>179</v>
      </c>
      <c r="B180" s="93">
        <v>125</v>
      </c>
      <c r="C180" s="94" t="s">
        <v>214</v>
      </c>
    </row>
    <row r="181" spans="1:3" x14ac:dyDescent="0.25">
      <c r="A181" s="92">
        <v>180</v>
      </c>
      <c r="B181" s="93">
        <v>194</v>
      </c>
      <c r="C181" s="94" t="s">
        <v>215</v>
      </c>
    </row>
    <row r="182" spans="1:3" x14ac:dyDescent="0.25">
      <c r="A182" s="92">
        <v>181</v>
      </c>
      <c r="B182" s="93">
        <v>126</v>
      </c>
      <c r="C182" s="94" t="s">
        <v>216</v>
      </c>
    </row>
    <row r="183" spans="1:3" x14ac:dyDescent="0.25">
      <c r="A183" s="92">
        <v>182</v>
      </c>
      <c r="B183" s="93">
        <v>127</v>
      </c>
      <c r="C183" s="94" t="s">
        <v>217</v>
      </c>
    </row>
    <row r="184" spans="1:3" x14ac:dyDescent="0.25">
      <c r="A184" s="92">
        <v>183</v>
      </c>
      <c r="B184" s="93">
        <v>184</v>
      </c>
      <c r="C184" s="94" t="s">
        <v>218</v>
      </c>
    </row>
    <row r="185" spans="1:3" x14ac:dyDescent="0.25">
      <c r="A185" s="92">
        <v>184</v>
      </c>
      <c r="B185" s="93">
        <v>10</v>
      </c>
      <c r="C185" s="94" t="s">
        <v>219</v>
      </c>
    </row>
    <row r="186" spans="1:3" x14ac:dyDescent="0.25">
      <c r="A186" s="92">
        <v>185</v>
      </c>
      <c r="B186" s="93">
        <v>128</v>
      </c>
      <c r="C186" s="94" t="s">
        <v>220</v>
      </c>
    </row>
    <row r="187" spans="1:3" x14ac:dyDescent="0.25">
      <c r="A187" s="92">
        <v>186</v>
      </c>
      <c r="B187" s="93">
        <v>129</v>
      </c>
      <c r="C187" s="94" t="s">
        <v>221</v>
      </c>
    </row>
    <row r="188" spans="1:3" x14ac:dyDescent="0.25">
      <c r="A188" s="92">
        <v>187</v>
      </c>
      <c r="B188" s="93">
        <v>130</v>
      </c>
      <c r="C188" s="94" t="s">
        <v>222</v>
      </c>
    </row>
    <row r="189" spans="1:3" x14ac:dyDescent="0.25">
      <c r="A189" s="92">
        <v>188</v>
      </c>
      <c r="B189" s="93">
        <v>185</v>
      </c>
      <c r="C189" s="94" t="s">
        <v>223</v>
      </c>
    </row>
    <row r="190" spans="1:3" x14ac:dyDescent="0.25">
      <c r="A190" s="92">
        <v>189</v>
      </c>
      <c r="B190" s="93">
        <v>186</v>
      </c>
      <c r="C190" s="94" t="s">
        <v>224</v>
      </c>
    </row>
    <row r="191" spans="1:3" x14ac:dyDescent="0.25">
      <c r="A191" s="92">
        <v>190</v>
      </c>
      <c r="B191" s="93">
        <v>131</v>
      </c>
      <c r="C191" s="94" t="s">
        <v>225</v>
      </c>
    </row>
    <row r="192" spans="1:3" x14ac:dyDescent="0.25">
      <c r="A192" s="92">
        <v>191</v>
      </c>
      <c r="B192" s="93">
        <v>132</v>
      </c>
      <c r="C192" s="94" t="s">
        <v>226</v>
      </c>
    </row>
    <row r="193" spans="1:3" x14ac:dyDescent="0.25">
      <c r="A193" s="92">
        <v>192</v>
      </c>
      <c r="B193" s="93">
        <v>133</v>
      </c>
      <c r="C193" s="94" t="s">
        <v>227</v>
      </c>
    </row>
    <row r="194" spans="1:3" x14ac:dyDescent="0.25">
      <c r="A194" s="92">
        <v>193</v>
      </c>
      <c r="B194" s="93">
        <v>187</v>
      </c>
      <c r="C194" s="94" t="s">
        <v>228</v>
      </c>
    </row>
    <row r="195" spans="1:3" x14ac:dyDescent="0.25">
      <c r="A195" s="92">
        <v>194</v>
      </c>
      <c r="B195" s="93">
        <v>134</v>
      </c>
      <c r="C195" s="94" t="s">
        <v>229</v>
      </c>
    </row>
    <row r="196" spans="1:3" x14ac:dyDescent="0.25">
      <c r="A196" s="92">
        <v>195</v>
      </c>
      <c r="B196" s="93">
        <v>188</v>
      </c>
      <c r="C196" s="94" t="s">
        <v>230</v>
      </c>
    </row>
    <row r="197" spans="1:3" x14ac:dyDescent="0.25">
      <c r="A197" s="92">
        <v>196</v>
      </c>
      <c r="B197" s="93">
        <v>135</v>
      </c>
      <c r="C197" s="94" t="s">
        <v>231</v>
      </c>
    </row>
    <row r="198" spans="1:3" x14ac:dyDescent="0.25">
      <c r="A198" s="92">
        <v>197</v>
      </c>
      <c r="B198" s="93">
        <v>136</v>
      </c>
      <c r="C198" s="94" t="s">
        <v>232</v>
      </c>
    </row>
    <row r="199" spans="1:3" x14ac:dyDescent="0.25">
      <c r="A199" s="92">
        <v>198</v>
      </c>
      <c r="B199" s="93">
        <v>137</v>
      </c>
      <c r="C199" s="94" t="s">
        <v>233</v>
      </c>
    </row>
    <row r="200" spans="1:3" x14ac:dyDescent="0.25">
      <c r="A200" s="92">
        <v>199</v>
      </c>
      <c r="B200" s="93">
        <v>138</v>
      </c>
      <c r="C200" s="94" t="s">
        <v>234</v>
      </c>
    </row>
    <row r="201" spans="1:3" x14ac:dyDescent="0.25">
      <c r="A201" s="92">
        <v>200</v>
      </c>
      <c r="B201" s="93">
        <v>139</v>
      </c>
      <c r="C201" s="94" t="s">
        <v>235</v>
      </c>
    </row>
    <row r="202" spans="1:3" x14ac:dyDescent="0.25">
      <c r="A202" s="92">
        <v>201</v>
      </c>
      <c r="B202" s="93">
        <v>189</v>
      </c>
      <c r="C202" s="94" t="s">
        <v>236</v>
      </c>
    </row>
    <row r="203" spans="1:3" x14ac:dyDescent="0.25">
      <c r="A203" s="92">
        <v>202</v>
      </c>
      <c r="B203" s="93">
        <v>140</v>
      </c>
      <c r="C203" s="94" t="s">
        <v>237</v>
      </c>
    </row>
    <row r="204" spans="1:3" x14ac:dyDescent="0.25">
      <c r="A204" s="92">
        <v>203</v>
      </c>
      <c r="B204" s="93">
        <v>141</v>
      </c>
      <c r="C204" s="94" t="s">
        <v>238</v>
      </c>
    </row>
    <row r="205" spans="1:3" x14ac:dyDescent="0.25">
      <c r="A205" s="92">
        <v>204</v>
      </c>
      <c r="B205" s="93">
        <v>142</v>
      </c>
      <c r="C205" s="94" t="s">
        <v>239</v>
      </c>
    </row>
    <row r="206" spans="1:3" x14ac:dyDescent="0.25">
      <c r="A206" s="92">
        <v>205</v>
      </c>
      <c r="B206" s="93">
        <v>143</v>
      </c>
      <c r="C206" s="94" t="s">
        <v>240</v>
      </c>
    </row>
    <row r="207" spans="1:3" x14ac:dyDescent="0.25">
      <c r="A207" s="92">
        <v>206</v>
      </c>
      <c r="B207" s="93">
        <v>144</v>
      </c>
      <c r="C207" s="94" t="s">
        <v>241</v>
      </c>
    </row>
    <row r="208" spans="1:3" x14ac:dyDescent="0.25">
      <c r="A208" s="92">
        <v>207</v>
      </c>
      <c r="B208" s="93">
        <v>190</v>
      </c>
      <c r="C208" s="94" t="s">
        <v>242</v>
      </c>
    </row>
    <row r="209" spans="1:3" x14ac:dyDescent="0.25">
      <c r="A209" s="92">
        <v>208</v>
      </c>
      <c r="B209" s="93">
        <v>146</v>
      </c>
      <c r="C209" s="94" t="s">
        <v>243</v>
      </c>
    </row>
    <row r="210" spans="1:3" x14ac:dyDescent="0.25">
      <c r="A210" s="92">
        <v>209</v>
      </c>
      <c r="B210" s="93">
        <v>191</v>
      </c>
      <c r="C210" s="94" t="s">
        <v>244</v>
      </c>
    </row>
    <row r="211" spans="1:3" x14ac:dyDescent="0.25">
      <c r="A211" s="92">
        <v>210</v>
      </c>
      <c r="B211" s="93">
        <v>147</v>
      </c>
      <c r="C211" s="94" t="s">
        <v>245</v>
      </c>
    </row>
    <row r="212" spans="1:3" x14ac:dyDescent="0.25">
      <c r="A212" s="92">
        <v>211</v>
      </c>
      <c r="B212" s="93">
        <v>192</v>
      </c>
      <c r="C212" s="94" t="s">
        <v>246</v>
      </c>
    </row>
    <row r="213" spans="1:3" ht="14.4" thickBot="1" x14ac:dyDescent="0.3">
      <c r="A213" s="95" t="s">
        <v>253</v>
      </c>
      <c r="B213" s="96">
        <v>193</v>
      </c>
      <c r="C213" s="97" t="s">
        <v>247</v>
      </c>
    </row>
    <row r="214" spans="1:3" ht="14.4" thickBot="1" x14ac:dyDescent="0.3">
      <c r="A214" s="99">
        <v>0</v>
      </c>
      <c r="B214" s="100">
        <v>0</v>
      </c>
      <c r="C214" s="101" t="s">
        <v>254</v>
      </c>
    </row>
  </sheetData>
  <sheetProtection sheet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Datumi in zneski nakazil</vt:lpstr>
      <vt:lpstr>Dohodnina - občinski vir</vt:lpstr>
      <vt:lpstr>Nazivi občin</vt:lpstr>
      <vt:lpstr>'Dohodnina - občinski vir'!Področje_tiskanja</vt:lpstr>
      <vt:lpstr>'Datumi in zneski nakazil'!Tiskanje_naslovov</vt:lpstr>
      <vt:lpstr>'Dohodnina - občinski vir'!Tiskanje_naslovov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2019-12-11T16:28:18Z</cp:lastPrinted>
  <dcterms:created xsi:type="dcterms:W3CDTF">2007-01-03T13:31:52Z</dcterms:created>
  <dcterms:modified xsi:type="dcterms:W3CDTF">2025-01-10T09:10:01Z</dcterms:modified>
</cp:coreProperties>
</file>