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Bilance proračunov občin\"/>
    </mc:Choice>
  </mc:AlternateContent>
  <xr:revisionPtr revIDLastSave="0" documentId="13_ncr:1_{6F7771C4-CC3D-4F5D-B2C9-AC53D5BC4DAF}" xr6:coauthVersionLast="47" xr6:coauthVersionMax="47" xr10:uidLastSave="{00000000-0000-0000-0000-000000000000}"/>
  <bookViews>
    <workbookView xWindow="22932" yWindow="-72" windowWidth="20376" windowHeight="12216" xr2:uid="{00000000-000D-0000-FFFF-FFFF00000000}"/>
  </bookViews>
  <sheets>
    <sheet name="2018-2024 v EUR" sheetId="1" r:id="rId1"/>
  </sheets>
  <definedNames>
    <definedName name="_xlnm.Print_Titles" localSheetId="0">'2018-2024 v EUR'!$1:$4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 s="1"/>
  <c r="H20" i="1"/>
  <c r="H32" i="1"/>
  <c r="H34" i="1"/>
  <c r="H38" i="1" s="1"/>
  <c r="H36" i="1"/>
  <c r="H28" i="1" l="1"/>
  <c r="H7" i="1"/>
  <c r="H40" i="1"/>
  <c r="H42" i="1" s="1"/>
  <c r="H27" i="1"/>
  <c r="H26" i="1"/>
  <c r="G42" i="1" l="1"/>
  <c r="G40" i="1"/>
  <c r="G38" i="1"/>
  <c r="G36" i="1"/>
  <c r="G34" i="1"/>
  <c r="G32" i="1"/>
  <c r="G28" i="1"/>
  <c r="G27" i="1"/>
  <c r="G26" i="1"/>
  <c r="G20" i="1"/>
  <c r="G8" i="1"/>
  <c r="G7" i="1"/>
  <c r="G6" i="1"/>
  <c r="F38" i="1"/>
  <c r="F36" i="1"/>
  <c r="F34" i="1"/>
  <c r="F32" i="1"/>
  <c r="F28" i="1"/>
  <c r="F20" i="1"/>
  <c r="F27" i="1" s="1"/>
  <c r="F8" i="1"/>
  <c r="F7" i="1"/>
  <c r="F6" i="1"/>
  <c r="F40" i="1" s="1"/>
  <c r="F42" i="1" s="1"/>
  <c r="D36" i="1"/>
  <c r="C36" i="1"/>
  <c r="B36" i="1"/>
  <c r="D34" i="1"/>
  <c r="C34" i="1"/>
  <c r="B34" i="1"/>
  <c r="D32" i="1"/>
  <c r="C32" i="1"/>
  <c r="B32" i="1"/>
  <c r="D20" i="1"/>
  <c r="C20" i="1"/>
  <c r="B20" i="1"/>
  <c r="D8" i="1"/>
  <c r="D7" i="1" s="1"/>
  <c r="C8" i="1"/>
  <c r="C7" i="1" s="1"/>
  <c r="B8" i="1"/>
  <c r="B28" i="1" s="1"/>
  <c r="F26" i="1" l="1"/>
  <c r="C38" i="1"/>
  <c r="D38" i="1"/>
  <c r="B38" i="1"/>
  <c r="C6" i="1"/>
  <c r="D28" i="1"/>
  <c r="B7" i="1"/>
  <c r="B6" i="1"/>
  <c r="C28" i="1"/>
  <c r="D6" i="1"/>
  <c r="E36" i="1"/>
  <c r="E34" i="1"/>
  <c r="E32" i="1"/>
  <c r="E20" i="1"/>
  <c r="E8" i="1"/>
  <c r="E28" i="1" s="1"/>
  <c r="E7" i="1"/>
  <c r="E6" i="1"/>
  <c r="E38" i="1" l="1"/>
  <c r="E27" i="1"/>
  <c r="E40" i="1"/>
  <c r="E42" i="1" s="1"/>
  <c r="E26" i="1"/>
  <c r="D40" i="1"/>
  <c r="D42" i="1" s="1"/>
  <c r="D27" i="1"/>
  <c r="D26" i="1"/>
  <c r="C26" i="1"/>
  <c r="C40" i="1"/>
  <c r="C42" i="1" s="1"/>
  <c r="C27" i="1"/>
  <c r="B40" i="1"/>
  <c r="B42" i="1" s="1"/>
  <c r="B27" i="1"/>
  <c r="B26" i="1"/>
</calcChain>
</file>

<file path=xl/sharedStrings.xml><?xml version="1.0" encoding="utf-8"?>
<sst xmlns="http://schemas.openxmlformats.org/spreadsheetml/2006/main" count="39" uniqueCount="39">
  <si>
    <t>A. BILANCA PRIHODKOV IN ODHODKOV</t>
  </si>
  <si>
    <t>II.   SKUPAJ   ODHODKI</t>
  </si>
  <si>
    <t>III.  PRORAČUNSKI PRESEŽEK
       (PRORAČUNSKI PRIMANJKLJAJ)
       (I. - II.)</t>
  </si>
  <si>
    <t xml:space="preserve">       PRIMARNI PRESEŽEK (PRIMANJKLJAJ)
       (Skupaj prihodki brez prihodkov od obresti minus
       odhodki brez plačil obresti)</t>
  </si>
  <si>
    <t xml:space="preserve">       TEKOČI PRESEŽEK (PRIMANJKLJAJ)</t>
  </si>
  <si>
    <t>B. RAČUN FINANČNIH TERJATEV IN NALOŽB</t>
  </si>
  <si>
    <t>IV. PREJETA VRAČILA DANIH POSOJIL IN
      PRODAJA KAPITALSKIH DELEŽEV</t>
  </si>
  <si>
    <t>V.  DANA POSOJILA IN POVEČANJE
      KAPITALSKIH DELEŽEV</t>
  </si>
  <si>
    <t>VI.  PREJETA MINUS DANA POSOJILA
       IN SPREMEMBE KAPITALSKIH
       DELEŽEV (IV. - V.)</t>
  </si>
  <si>
    <t>C. RAČUN FINANCIRANJA</t>
  </si>
  <si>
    <t>VII.  ZADOLŽEVANJE</t>
  </si>
  <si>
    <t>VIII. ODPLAČILA DOLGA</t>
  </si>
  <si>
    <t xml:space="preserve">          NETO ZADOLŽEVANJE
          (VII. - VIII.)</t>
  </si>
  <si>
    <t>IX.    SPREMEMBA STANJA
         SREDSTEV NA RAČUNIH
         (I. + IV. + VII. - II. - V. - VIII.)</t>
  </si>
  <si>
    <t>X.     NETO FINANCIRANJE
        (VI. + VII. - VIII. - IX. = - III.)</t>
  </si>
  <si>
    <t>- v EUR</t>
  </si>
  <si>
    <t xml:space="preserve">      v tem: Prihodki od obresti (7102)</t>
  </si>
  <si>
    <t xml:space="preserve">      1. Davčni prihodki (70)</t>
  </si>
  <si>
    <t xml:space="preserve">           Davki na dohodek in dobiček (700)</t>
  </si>
  <si>
    <t xml:space="preserve">           Davki na premoženje (703)</t>
  </si>
  <si>
    <t xml:space="preserve">           Domači davki na blago in storitve (704)</t>
  </si>
  <si>
    <t xml:space="preserve">           Drugi davki in prispevki (706)</t>
  </si>
  <si>
    <t xml:space="preserve">      2. Nedavčni prihodki (71)</t>
  </si>
  <si>
    <t xml:space="preserve">      3. Kapitalski prihodki (72)</t>
  </si>
  <si>
    <t xml:space="preserve">      4. Prejete donacije (73)</t>
  </si>
  <si>
    <t xml:space="preserve">      5. Transferni prihodki (74)</t>
  </si>
  <si>
    <t xml:space="preserve">      v tem: Prejeta sredstva iz DP iz sredstev proračuna EU in
                iz drugih držav (741)</t>
  </si>
  <si>
    <t xml:space="preserve">      6. Prejeta sredstva iz EU in iz drugih držav (78)</t>
  </si>
  <si>
    <t xml:space="preserve">     Tekoči odhodki (40)</t>
  </si>
  <si>
    <t xml:space="preserve">     v tem: Plačila obresti (403)</t>
  </si>
  <si>
    <t xml:space="preserve">     Tekoči transferi (41)</t>
  </si>
  <si>
    <t xml:space="preserve">     Investicijski odhodki (42)</t>
  </si>
  <si>
    <t xml:space="preserve">     Investicijski transferi (43)</t>
  </si>
  <si>
    <t xml:space="preserve">         Domače zadolževanje (500)</t>
  </si>
  <si>
    <t xml:space="preserve">         Odplačila domačega dolga (550)</t>
  </si>
  <si>
    <t>I.  SKUPAJ  PRIHODKI</t>
  </si>
  <si>
    <t xml:space="preserve">   TEKOČI PRIHODKI (70 + 71)</t>
  </si>
  <si>
    <t xml:space="preserve">         STANJE SREDSTEV NA RAČUNIH
         NA 31. 12. PRETEKLEGA LETA</t>
  </si>
  <si>
    <t>BILANCE PRORAČUNOV OBČIN OD LETA 2018 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</si>
</sst>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2"/>
      <name val="Times New Roman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4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0" fontId="0" fillId="0" borderId="0" xfId="0" applyFill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2" fillId="0" borderId="0" xfId="0" applyFont="1"/>
    <xf numFmtId="0" fontId="2" fillId="0" borderId="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/>
    </xf>
    <xf numFmtId="164" fontId="0" fillId="0" borderId="7" xfId="0" applyNumberFormat="1" applyFill="1" applyBorder="1"/>
    <xf numFmtId="0" fontId="2" fillId="0" borderId="2" xfId="0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164" fontId="5" fillId="0" borderId="4" xfId="1" applyNumberFormat="1" applyFill="1" applyBorder="1" applyAlignment="1">
      <alignment horizontal="right"/>
    </xf>
    <xf numFmtId="164" fontId="5" fillId="0" borderId="5" xfId="1" applyNumberFormat="1" applyFill="1" applyBorder="1" applyAlignment="1">
      <alignment horizontal="right"/>
    </xf>
    <xf numFmtId="164" fontId="2" fillId="0" borderId="3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5" fillId="0" borderId="4" xfId="1" applyNumberFormat="1" applyFill="1" applyBorder="1"/>
    <xf numFmtId="164" fontId="2" fillId="0" borderId="2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5" fillId="0" borderId="10" xfId="0" applyFont="1" applyFill="1" applyBorder="1" applyAlignment="1"/>
    <xf numFmtId="0" fontId="5" fillId="0" borderId="10" xfId="0" quotePrefix="1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9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4" xfId="0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2">
    <cellStyle name="Navadno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.6" x14ac:dyDescent="0.3"/>
  <cols>
    <col min="1" max="1" width="53.69921875" customWidth="1"/>
    <col min="2" max="8" width="13.69921875" customWidth="1"/>
  </cols>
  <sheetData>
    <row r="1" spans="1:8" ht="48.75" customHeight="1" x14ac:dyDescent="0.3">
      <c r="A1" s="40" t="s">
        <v>38</v>
      </c>
      <c r="B1" s="40"/>
      <c r="C1" s="40"/>
      <c r="D1" s="40"/>
      <c r="E1" s="40"/>
      <c r="F1" s="40"/>
      <c r="G1" s="40"/>
      <c r="H1" s="40"/>
    </row>
    <row r="2" spans="1:8" x14ac:dyDescent="0.3">
      <c r="A2" s="29"/>
      <c r="B2" s="30"/>
      <c r="C2" s="30"/>
      <c r="D2" s="30"/>
      <c r="E2" s="30"/>
      <c r="F2" s="30"/>
      <c r="G2" s="30"/>
      <c r="H2" s="30"/>
    </row>
    <row r="3" spans="1:8" ht="16.2" thickBot="1" x14ac:dyDescent="0.35">
      <c r="A3" s="29"/>
      <c r="B3" s="31"/>
      <c r="C3" s="31"/>
      <c r="D3" s="31"/>
      <c r="E3" s="31"/>
      <c r="F3" s="31"/>
      <c r="G3" s="31"/>
      <c r="H3" s="32" t="s">
        <v>15</v>
      </c>
    </row>
    <row r="4" spans="1:8" ht="16.2" thickBot="1" x14ac:dyDescent="0.35">
      <c r="A4" s="1"/>
      <c r="B4" s="2">
        <v>2018</v>
      </c>
      <c r="C4" s="2">
        <v>2019</v>
      </c>
      <c r="D4" s="2">
        <v>2020</v>
      </c>
      <c r="E4" s="2">
        <v>2021</v>
      </c>
      <c r="F4" s="2">
        <v>2022</v>
      </c>
      <c r="G4" s="2">
        <v>2023</v>
      </c>
      <c r="H4" s="2">
        <v>2024</v>
      </c>
    </row>
    <row r="5" spans="1:8" ht="24.75" customHeight="1" thickBot="1" x14ac:dyDescent="0.35">
      <c r="A5" s="22" t="s">
        <v>0</v>
      </c>
      <c r="B5" s="33"/>
      <c r="C5" s="33"/>
      <c r="D5" s="38"/>
      <c r="E5" s="38"/>
      <c r="F5" s="38"/>
      <c r="G5" s="39"/>
      <c r="H5" s="39"/>
    </row>
    <row r="6" spans="1:8" s="5" customFormat="1" ht="21.75" customHeight="1" x14ac:dyDescent="0.3">
      <c r="A6" s="3" t="s">
        <v>35</v>
      </c>
      <c r="B6" s="4">
        <f t="shared" ref="B6:H6" si="0">B8+B13+B15+B16+B17+B19</f>
        <v>2154439029</v>
      </c>
      <c r="C6" s="4">
        <f t="shared" si="0"/>
        <v>2232282059</v>
      </c>
      <c r="D6" s="4">
        <f t="shared" si="0"/>
        <v>2327120194</v>
      </c>
      <c r="E6" s="4">
        <f t="shared" si="0"/>
        <v>2498125299</v>
      </c>
      <c r="F6" s="4">
        <f t="shared" si="0"/>
        <v>2785628134</v>
      </c>
      <c r="G6" s="4">
        <f t="shared" ref="G6:H6" si="1">G8+G13+G15+G16+G17+G19</f>
        <v>3309807205.6999993</v>
      </c>
      <c r="H6" s="4">
        <f t="shared" si="0"/>
        <v>3008619239.2900004</v>
      </c>
    </row>
    <row r="7" spans="1:8" ht="20.100000000000001" customHeight="1" x14ac:dyDescent="0.3">
      <c r="A7" s="37" t="s">
        <v>36</v>
      </c>
      <c r="B7" s="6">
        <f t="shared" ref="B7:H7" si="2">B8+B13</f>
        <v>1897285808</v>
      </c>
      <c r="C7" s="6">
        <f t="shared" si="2"/>
        <v>1939565940</v>
      </c>
      <c r="D7" s="6">
        <f t="shared" si="2"/>
        <v>2023180778</v>
      </c>
      <c r="E7" s="6">
        <f t="shared" si="2"/>
        <v>2087784953</v>
      </c>
      <c r="F7" s="6">
        <f t="shared" si="2"/>
        <v>2242235165</v>
      </c>
      <c r="G7" s="6">
        <f t="shared" ref="G7:H7" si="3">G8+G13</f>
        <v>2387567559.4299998</v>
      </c>
      <c r="H7" s="6">
        <f t="shared" si="2"/>
        <v>2469106687.0700002</v>
      </c>
    </row>
    <row r="8" spans="1:8" x14ac:dyDescent="0.3">
      <c r="A8" s="34" t="s">
        <v>17</v>
      </c>
      <c r="B8" s="6">
        <f t="shared" ref="B8:H8" si="4">B9+B10+B11+B12</f>
        <v>1499882390</v>
      </c>
      <c r="C8" s="6">
        <f t="shared" si="4"/>
        <v>1557238752</v>
      </c>
      <c r="D8" s="6">
        <f t="shared" si="4"/>
        <v>1661851056</v>
      </c>
      <c r="E8" s="6">
        <f t="shared" si="4"/>
        <v>1698138559</v>
      </c>
      <c r="F8" s="6">
        <f t="shared" si="4"/>
        <v>1760267371</v>
      </c>
      <c r="G8" s="6">
        <f t="shared" ref="G8:H8" si="5">G9+G10+G11+G12</f>
        <v>1885226765.7899997</v>
      </c>
      <c r="H8" s="6">
        <f t="shared" si="4"/>
        <v>1969604793.6700001</v>
      </c>
    </row>
    <row r="9" spans="1:8" x14ac:dyDescent="0.3">
      <c r="A9" s="34" t="s">
        <v>18</v>
      </c>
      <c r="B9" s="23">
        <v>1167111336</v>
      </c>
      <c r="C9" s="23">
        <v>1200496935</v>
      </c>
      <c r="D9" s="23">
        <v>1323466228</v>
      </c>
      <c r="E9" s="23">
        <v>1331312687</v>
      </c>
      <c r="F9" s="23">
        <v>1358664153</v>
      </c>
      <c r="G9" s="23">
        <v>1476344921</v>
      </c>
      <c r="H9" s="23">
        <v>1527117504</v>
      </c>
    </row>
    <row r="10" spans="1:8" x14ac:dyDescent="0.3">
      <c r="A10" s="34" t="s">
        <v>19</v>
      </c>
      <c r="B10" s="23">
        <v>277440785</v>
      </c>
      <c r="C10" s="23">
        <v>295979498</v>
      </c>
      <c r="D10" s="23">
        <v>286944099</v>
      </c>
      <c r="E10" s="23">
        <v>316065190</v>
      </c>
      <c r="F10" s="23">
        <v>335476427</v>
      </c>
      <c r="G10" s="23">
        <v>345956654.32999998</v>
      </c>
      <c r="H10" s="23">
        <v>366716281.26999998</v>
      </c>
    </row>
    <row r="11" spans="1:8" x14ac:dyDescent="0.3">
      <c r="A11" s="34" t="s">
        <v>20</v>
      </c>
      <c r="B11" s="23">
        <v>54144325</v>
      </c>
      <c r="C11" s="23">
        <v>60444430</v>
      </c>
      <c r="D11" s="23">
        <v>51185466</v>
      </c>
      <c r="E11" s="23">
        <v>50838577</v>
      </c>
      <c r="F11" s="23">
        <v>65435247</v>
      </c>
      <c r="G11" s="23">
        <v>61743561.109999999</v>
      </c>
      <c r="H11" s="23">
        <v>75475629.010000005</v>
      </c>
    </row>
    <row r="12" spans="1:8" x14ac:dyDescent="0.3">
      <c r="A12" s="34" t="s">
        <v>21</v>
      </c>
      <c r="B12" s="23">
        <v>1185944</v>
      </c>
      <c r="C12" s="23">
        <v>317889</v>
      </c>
      <c r="D12" s="23">
        <v>255263</v>
      </c>
      <c r="E12" s="23">
        <v>-77895</v>
      </c>
      <c r="F12" s="23">
        <v>691544</v>
      </c>
      <c r="G12" s="23">
        <v>1181629.3500000001</v>
      </c>
      <c r="H12" s="23">
        <v>295379.39</v>
      </c>
    </row>
    <row r="13" spans="1:8" x14ac:dyDescent="0.3">
      <c r="A13" s="34" t="s">
        <v>22</v>
      </c>
      <c r="B13" s="23">
        <v>397403418</v>
      </c>
      <c r="C13" s="23">
        <v>382327188</v>
      </c>
      <c r="D13" s="23">
        <v>361329722</v>
      </c>
      <c r="E13" s="23">
        <v>389646394</v>
      </c>
      <c r="F13" s="23">
        <v>481967794</v>
      </c>
      <c r="G13" s="23">
        <v>502340793.63999999</v>
      </c>
      <c r="H13" s="23">
        <v>499501893.39999998</v>
      </c>
    </row>
    <row r="14" spans="1:8" x14ac:dyDescent="0.3">
      <c r="A14" s="34" t="s">
        <v>16</v>
      </c>
      <c r="B14" s="23">
        <v>831880</v>
      </c>
      <c r="C14" s="23">
        <v>4984461</v>
      </c>
      <c r="D14" s="23">
        <v>1809444</v>
      </c>
      <c r="E14" s="23">
        <v>611069</v>
      </c>
      <c r="F14" s="23">
        <v>1001639</v>
      </c>
      <c r="G14" s="23">
        <v>10854830.449999999</v>
      </c>
      <c r="H14" s="23">
        <v>17629372.57</v>
      </c>
    </row>
    <row r="15" spans="1:8" x14ac:dyDescent="0.3">
      <c r="A15" s="34" t="s">
        <v>23</v>
      </c>
      <c r="B15" s="23">
        <v>68848463</v>
      </c>
      <c r="C15" s="23">
        <v>53910307</v>
      </c>
      <c r="D15" s="23">
        <v>67503093</v>
      </c>
      <c r="E15" s="23">
        <v>84146685</v>
      </c>
      <c r="F15" s="23">
        <v>67269734</v>
      </c>
      <c r="G15" s="23">
        <v>62413540.310000002</v>
      </c>
      <c r="H15" s="23">
        <v>76829951.650000006</v>
      </c>
    </row>
    <row r="16" spans="1:8" x14ac:dyDescent="0.3">
      <c r="A16" s="34" t="s">
        <v>24</v>
      </c>
      <c r="B16" s="23">
        <v>5025209</v>
      </c>
      <c r="C16" s="23">
        <v>863834</v>
      </c>
      <c r="D16" s="23">
        <v>1783552</v>
      </c>
      <c r="E16" s="23">
        <v>3043294</v>
      </c>
      <c r="F16" s="23">
        <v>25625541</v>
      </c>
      <c r="G16" s="23">
        <v>10571917.35</v>
      </c>
      <c r="H16" s="23">
        <v>10427666.65</v>
      </c>
    </row>
    <row r="17" spans="1:8" x14ac:dyDescent="0.3">
      <c r="A17" s="34" t="s">
        <v>25</v>
      </c>
      <c r="B17" s="23">
        <v>180598916</v>
      </c>
      <c r="C17" s="23">
        <v>234526513</v>
      </c>
      <c r="D17" s="23">
        <v>229364112</v>
      </c>
      <c r="E17" s="23">
        <v>319086118</v>
      </c>
      <c r="F17" s="23">
        <v>446163686</v>
      </c>
      <c r="G17" s="23">
        <v>844318940.37</v>
      </c>
      <c r="H17" s="23">
        <v>444513726.87</v>
      </c>
    </row>
    <row r="18" spans="1:8" ht="31.2" x14ac:dyDescent="0.3">
      <c r="A18" s="36" t="s">
        <v>26</v>
      </c>
      <c r="B18" s="23">
        <v>66457342</v>
      </c>
      <c r="C18" s="23">
        <v>79706833</v>
      </c>
      <c r="D18" s="23">
        <v>78034543</v>
      </c>
      <c r="E18" s="23">
        <v>88765654</v>
      </c>
      <c r="F18" s="23">
        <v>135472527</v>
      </c>
      <c r="G18" s="23">
        <v>188295736.69</v>
      </c>
      <c r="H18" s="23">
        <v>72068068.200000003</v>
      </c>
    </row>
    <row r="19" spans="1:8" x14ac:dyDescent="0.3">
      <c r="A19" s="35" t="s">
        <v>27</v>
      </c>
      <c r="B19" s="24">
        <v>2680633</v>
      </c>
      <c r="C19" s="24">
        <v>3415465</v>
      </c>
      <c r="D19" s="24">
        <v>5288659</v>
      </c>
      <c r="E19" s="24">
        <v>4064249</v>
      </c>
      <c r="F19" s="24">
        <v>4334008</v>
      </c>
      <c r="G19" s="24">
        <v>4935248.24</v>
      </c>
      <c r="H19" s="24">
        <v>7741207.0499999998</v>
      </c>
    </row>
    <row r="20" spans="1:8" s="5" customFormat="1" ht="21.75" customHeight="1" x14ac:dyDescent="0.3">
      <c r="A20" s="7" t="s">
        <v>1</v>
      </c>
      <c r="B20" s="8">
        <f t="shared" ref="B20:H20" si="6">B21+B23+B24+B25</f>
        <v>2198005264</v>
      </c>
      <c r="C20" s="8">
        <f t="shared" si="6"/>
        <v>2244159554</v>
      </c>
      <c r="D20" s="8">
        <f t="shared" si="6"/>
        <v>2295747224</v>
      </c>
      <c r="E20" s="8">
        <f t="shared" si="6"/>
        <v>2455289880</v>
      </c>
      <c r="F20" s="8">
        <f t="shared" si="6"/>
        <v>2887645589</v>
      </c>
      <c r="G20" s="8">
        <f t="shared" ref="G20:H20" si="7">G21+G23+G24+G25</f>
        <v>3180460261.9600005</v>
      </c>
      <c r="H20" s="8">
        <f t="shared" si="6"/>
        <v>3244959123.7800002</v>
      </c>
    </row>
    <row r="21" spans="1:8" x14ac:dyDescent="0.3">
      <c r="A21" s="34" t="s">
        <v>28</v>
      </c>
      <c r="B21" s="23">
        <v>543661246</v>
      </c>
      <c r="C21" s="23">
        <v>536157400</v>
      </c>
      <c r="D21" s="23">
        <v>545277072</v>
      </c>
      <c r="E21" s="23">
        <v>610012219</v>
      </c>
      <c r="F21" s="23">
        <v>633760348</v>
      </c>
      <c r="G21" s="23">
        <v>791628619.70000005</v>
      </c>
      <c r="H21" s="23">
        <v>779496477.83000004</v>
      </c>
    </row>
    <row r="22" spans="1:8" x14ac:dyDescent="0.3">
      <c r="A22" s="34" t="s">
        <v>29</v>
      </c>
      <c r="B22" s="23">
        <v>7352658</v>
      </c>
      <c r="C22" s="23">
        <v>6617770</v>
      </c>
      <c r="D22" s="23">
        <v>6282589</v>
      </c>
      <c r="E22" s="23">
        <v>5420782</v>
      </c>
      <c r="F22" s="23">
        <v>6424704</v>
      </c>
      <c r="G22" s="23">
        <v>26493099.870000001</v>
      </c>
      <c r="H22" s="23">
        <v>35023522.859999999</v>
      </c>
    </row>
    <row r="23" spans="1:8" x14ac:dyDescent="0.3">
      <c r="A23" s="34" t="s">
        <v>30</v>
      </c>
      <c r="B23" s="23">
        <v>906733741</v>
      </c>
      <c r="C23" s="23">
        <v>950998699</v>
      </c>
      <c r="D23" s="23">
        <v>939788303</v>
      </c>
      <c r="E23" s="23">
        <v>945930926</v>
      </c>
      <c r="F23" s="23">
        <v>1026837045</v>
      </c>
      <c r="G23" s="23">
        <v>1143744391.79</v>
      </c>
      <c r="H23" s="23">
        <v>1219442243.1900001</v>
      </c>
    </row>
    <row r="24" spans="1:8" x14ac:dyDescent="0.3">
      <c r="A24" s="34" t="s">
        <v>31</v>
      </c>
      <c r="B24" s="23">
        <v>671211797</v>
      </c>
      <c r="C24" s="23">
        <v>679823629</v>
      </c>
      <c r="D24" s="23">
        <v>732330179</v>
      </c>
      <c r="E24" s="23">
        <v>820417115</v>
      </c>
      <c r="F24" s="23">
        <v>1143468625</v>
      </c>
      <c r="G24" s="23">
        <v>1154205182.9000001</v>
      </c>
      <c r="H24" s="23">
        <v>1153531301.9400001</v>
      </c>
    </row>
    <row r="25" spans="1:8" x14ac:dyDescent="0.3">
      <c r="A25" s="34" t="s">
        <v>32</v>
      </c>
      <c r="B25" s="24">
        <v>76398480</v>
      </c>
      <c r="C25" s="24">
        <v>77179826</v>
      </c>
      <c r="D25" s="24">
        <v>78351670</v>
      </c>
      <c r="E25" s="24">
        <v>78929620</v>
      </c>
      <c r="F25" s="24">
        <v>83579571</v>
      </c>
      <c r="G25" s="24">
        <v>90882067.569999993</v>
      </c>
      <c r="H25" s="24">
        <v>92489100.819999993</v>
      </c>
    </row>
    <row r="26" spans="1:8" s="5" customFormat="1" ht="63.75" customHeight="1" thickBot="1" x14ac:dyDescent="0.35">
      <c r="A26" s="9" t="s">
        <v>2</v>
      </c>
      <c r="B26" s="10">
        <f t="shared" ref="B26:H26" si="8">B6-B20</f>
        <v>-43566235</v>
      </c>
      <c r="C26" s="10">
        <f t="shared" si="8"/>
        <v>-11877495</v>
      </c>
      <c r="D26" s="10">
        <f t="shared" si="8"/>
        <v>31372970</v>
      </c>
      <c r="E26" s="10">
        <f t="shared" si="8"/>
        <v>42835419</v>
      </c>
      <c r="F26" s="10">
        <f t="shared" si="8"/>
        <v>-102017455</v>
      </c>
      <c r="G26" s="10">
        <f t="shared" ref="G26:H26" si="9">G6-G20</f>
        <v>129346943.73999882</v>
      </c>
      <c r="H26" s="10">
        <f t="shared" si="8"/>
        <v>-236339884.48999977</v>
      </c>
    </row>
    <row r="27" spans="1:8" s="5" customFormat="1" ht="63.75" customHeight="1" thickBot="1" x14ac:dyDescent="0.35">
      <c r="A27" s="9" t="s">
        <v>3</v>
      </c>
      <c r="B27" s="10">
        <f t="shared" ref="B27:H27" si="10">(B6-B14)-(B20-B22)</f>
        <v>-37045457</v>
      </c>
      <c r="C27" s="10">
        <f t="shared" si="10"/>
        <v>-10244186</v>
      </c>
      <c r="D27" s="10">
        <f t="shared" si="10"/>
        <v>35846115</v>
      </c>
      <c r="E27" s="10">
        <f t="shared" si="10"/>
        <v>47645132</v>
      </c>
      <c r="F27" s="10">
        <f t="shared" si="10"/>
        <v>-96594390</v>
      </c>
      <c r="G27" s="10">
        <f t="shared" ref="G27:H27" si="11">(G6-G14)-(G20-G22)</f>
        <v>144985213.15999889</v>
      </c>
      <c r="H27" s="10">
        <f t="shared" si="10"/>
        <v>-218945734.19999981</v>
      </c>
    </row>
    <row r="28" spans="1:8" s="5" customFormat="1" ht="29.25" customHeight="1" thickBot="1" x14ac:dyDescent="0.35">
      <c r="A28" s="9" t="s">
        <v>4</v>
      </c>
      <c r="B28" s="10">
        <f t="shared" ref="B28:H28" si="12">(B8+B13)-(B21+B23)</f>
        <v>446890821</v>
      </c>
      <c r="C28" s="10">
        <f t="shared" si="12"/>
        <v>452409841</v>
      </c>
      <c r="D28" s="10">
        <f t="shared" si="12"/>
        <v>538115403</v>
      </c>
      <c r="E28" s="10">
        <f t="shared" si="12"/>
        <v>531841808</v>
      </c>
      <c r="F28" s="10">
        <f t="shared" si="12"/>
        <v>581637772</v>
      </c>
      <c r="G28" s="10">
        <f t="shared" ref="G28:H28" si="13">(G8+G13)-(G21+G23)</f>
        <v>452194547.93999982</v>
      </c>
      <c r="H28" s="10">
        <f t="shared" si="12"/>
        <v>470167966.05000019</v>
      </c>
    </row>
    <row r="29" spans="1:8" s="14" customFormat="1" ht="24.75" customHeight="1" thickBot="1" x14ac:dyDescent="0.35">
      <c r="A29" s="22" t="s">
        <v>5</v>
      </c>
      <c r="B29" s="12"/>
      <c r="C29" s="12"/>
      <c r="D29" s="12"/>
      <c r="E29" s="12"/>
      <c r="F29" s="12"/>
      <c r="G29" s="13"/>
      <c r="H29" s="13"/>
    </row>
    <row r="30" spans="1:8" ht="45" customHeight="1" x14ac:dyDescent="0.3">
      <c r="A30" s="15" t="s">
        <v>6</v>
      </c>
      <c r="B30" s="25">
        <v>1529961</v>
      </c>
      <c r="C30" s="25">
        <v>6514288</v>
      </c>
      <c r="D30" s="25">
        <v>1525521</v>
      </c>
      <c r="E30" s="25">
        <v>935662</v>
      </c>
      <c r="F30" s="25">
        <v>803787</v>
      </c>
      <c r="G30" s="25">
        <v>468882.89</v>
      </c>
      <c r="H30" s="25">
        <v>1076032.42</v>
      </c>
    </row>
    <row r="31" spans="1:8" ht="40.5" customHeight="1" x14ac:dyDescent="0.3">
      <c r="A31" s="16" t="s">
        <v>7</v>
      </c>
      <c r="B31" s="26">
        <v>5021059</v>
      </c>
      <c r="C31" s="26">
        <v>3953364</v>
      </c>
      <c r="D31" s="26">
        <v>3780827</v>
      </c>
      <c r="E31" s="26">
        <v>5678187</v>
      </c>
      <c r="F31" s="26">
        <v>2945309</v>
      </c>
      <c r="G31" s="26">
        <v>2309419.9300000002</v>
      </c>
      <c r="H31" s="26">
        <v>5850730.7699999996</v>
      </c>
    </row>
    <row r="32" spans="1:8" ht="50.25" customHeight="1" thickBot="1" x14ac:dyDescent="0.35">
      <c r="A32" s="17" t="s">
        <v>8</v>
      </c>
      <c r="B32" s="10">
        <f t="shared" ref="B32:H32" si="14">B30-B31</f>
        <v>-3491098</v>
      </c>
      <c r="C32" s="10">
        <f t="shared" si="14"/>
        <v>2560924</v>
      </c>
      <c r="D32" s="10">
        <f t="shared" si="14"/>
        <v>-2255306</v>
      </c>
      <c r="E32" s="10">
        <f t="shared" si="14"/>
        <v>-4742525</v>
      </c>
      <c r="F32" s="10">
        <f t="shared" si="14"/>
        <v>-2141522</v>
      </c>
      <c r="G32" s="10">
        <f t="shared" ref="G32:H32" si="15">G30-G31</f>
        <v>-1840537.04</v>
      </c>
      <c r="H32" s="10">
        <f t="shared" si="14"/>
        <v>-4774698.3499999996</v>
      </c>
    </row>
    <row r="33" spans="1:8" ht="24.75" customHeight="1" thickBot="1" x14ac:dyDescent="0.35">
      <c r="A33" s="18" t="s">
        <v>9</v>
      </c>
      <c r="B33" s="12"/>
      <c r="C33" s="12"/>
      <c r="D33" s="12"/>
      <c r="E33" s="12"/>
      <c r="F33" s="12"/>
      <c r="G33" s="13"/>
      <c r="H33" s="13"/>
    </row>
    <row r="34" spans="1:8" ht="21.75" customHeight="1" x14ac:dyDescent="0.3">
      <c r="A34" s="3" t="s">
        <v>10</v>
      </c>
      <c r="B34" s="4">
        <f t="shared" ref="B34:H34" si="16">B35</f>
        <v>99260830</v>
      </c>
      <c r="C34" s="4">
        <f t="shared" si="16"/>
        <v>124123016</v>
      </c>
      <c r="D34" s="4">
        <f t="shared" si="16"/>
        <v>130311352</v>
      </c>
      <c r="E34" s="4">
        <f t="shared" si="16"/>
        <v>136887351</v>
      </c>
      <c r="F34" s="4">
        <f t="shared" si="16"/>
        <v>186880500</v>
      </c>
      <c r="G34" s="4">
        <f t="shared" si="16"/>
        <v>187369399.19999999</v>
      </c>
      <c r="H34" s="4">
        <f t="shared" si="16"/>
        <v>170874810.22999999</v>
      </c>
    </row>
    <row r="35" spans="1:8" ht="15" customHeight="1" x14ac:dyDescent="0.3">
      <c r="A35" s="34" t="s">
        <v>33</v>
      </c>
      <c r="B35" s="27">
        <v>99260830</v>
      </c>
      <c r="C35" s="27">
        <v>124123016</v>
      </c>
      <c r="D35" s="27">
        <v>130311352</v>
      </c>
      <c r="E35" s="27">
        <v>136887351</v>
      </c>
      <c r="F35" s="27">
        <v>186880500</v>
      </c>
      <c r="G35" s="27">
        <v>187369399.19999999</v>
      </c>
      <c r="H35" s="27">
        <v>170874810.22999999</v>
      </c>
    </row>
    <row r="36" spans="1:8" ht="21.75" customHeight="1" x14ac:dyDescent="0.3">
      <c r="A36" s="7" t="s">
        <v>11</v>
      </c>
      <c r="B36" s="8">
        <f t="shared" ref="B36:H36" si="17">B37</f>
        <v>89303360</v>
      </c>
      <c r="C36" s="8">
        <f t="shared" si="17"/>
        <v>90325898</v>
      </c>
      <c r="D36" s="8">
        <f t="shared" si="17"/>
        <v>94355389</v>
      </c>
      <c r="E36" s="8">
        <f t="shared" si="17"/>
        <v>103223347</v>
      </c>
      <c r="F36" s="8">
        <f t="shared" si="17"/>
        <v>117484272</v>
      </c>
      <c r="G36" s="8">
        <f t="shared" si="17"/>
        <v>110981942.59</v>
      </c>
      <c r="H36" s="8">
        <f t="shared" si="17"/>
        <v>133408964.56999999</v>
      </c>
    </row>
    <row r="37" spans="1:8" x14ac:dyDescent="0.3">
      <c r="A37" s="34" t="s">
        <v>34</v>
      </c>
      <c r="B37" s="27">
        <v>89303360</v>
      </c>
      <c r="C37" s="27">
        <v>90325898</v>
      </c>
      <c r="D37" s="27">
        <v>94355389</v>
      </c>
      <c r="E37" s="27">
        <v>103223347</v>
      </c>
      <c r="F37" s="27">
        <v>117484272</v>
      </c>
      <c r="G37" s="27">
        <v>110981942.59</v>
      </c>
      <c r="H37" s="27">
        <v>133408964.56999999</v>
      </c>
    </row>
    <row r="38" spans="1:8" ht="34.5" customHeight="1" thickBot="1" x14ac:dyDescent="0.35">
      <c r="A38" s="17" t="s">
        <v>12</v>
      </c>
      <c r="B38" s="10">
        <f t="shared" ref="B38:H38" si="18">B34-B36</f>
        <v>9957470</v>
      </c>
      <c r="C38" s="10">
        <f t="shared" si="18"/>
        <v>33797118</v>
      </c>
      <c r="D38" s="10">
        <f t="shared" si="18"/>
        <v>35955963</v>
      </c>
      <c r="E38" s="10">
        <f t="shared" si="18"/>
        <v>33664004</v>
      </c>
      <c r="F38" s="10">
        <f t="shared" si="18"/>
        <v>69396228</v>
      </c>
      <c r="G38" s="10">
        <f t="shared" ref="G38:H38" si="19">G34-G36</f>
        <v>76387456.609999985</v>
      </c>
      <c r="H38" s="10">
        <f t="shared" si="18"/>
        <v>37465845.659999996</v>
      </c>
    </row>
    <row r="39" spans="1:8" ht="16.2" customHeight="1" thickBot="1" x14ac:dyDescent="0.35">
      <c r="A39" s="11"/>
      <c r="B39" s="19"/>
      <c r="C39" s="19"/>
      <c r="D39" s="19"/>
      <c r="E39" s="19"/>
      <c r="F39" s="19"/>
      <c r="G39" s="19"/>
      <c r="H39" s="19"/>
    </row>
    <row r="40" spans="1:8" ht="54.75" customHeight="1" thickBot="1" x14ac:dyDescent="0.35">
      <c r="A40" s="20" t="s">
        <v>13</v>
      </c>
      <c r="B40" s="21">
        <f t="shared" ref="B40:H40" si="20">B6+B30+B34-B20-B31-B36</f>
        <v>-37099863</v>
      </c>
      <c r="C40" s="21">
        <f t="shared" si="20"/>
        <v>24480547</v>
      </c>
      <c r="D40" s="21">
        <f t="shared" si="20"/>
        <v>65073627</v>
      </c>
      <c r="E40" s="21">
        <f t="shared" si="20"/>
        <v>71756898</v>
      </c>
      <c r="F40" s="21">
        <f t="shared" si="20"/>
        <v>-34762749</v>
      </c>
      <c r="G40" s="21">
        <f t="shared" ref="G40:H40" si="21">G6+G30+G34-G20-G31-G36</f>
        <v>203893863.30999848</v>
      </c>
      <c r="H40" s="21">
        <f t="shared" si="20"/>
        <v>-203648737.17999965</v>
      </c>
    </row>
    <row r="41" spans="1:8" ht="16.2" customHeight="1" thickBot="1" x14ac:dyDescent="0.35">
      <c r="A41" s="11"/>
      <c r="B41" s="19"/>
      <c r="C41" s="19"/>
      <c r="D41" s="19"/>
      <c r="E41" s="19"/>
      <c r="F41" s="19"/>
      <c r="G41" s="19"/>
      <c r="H41" s="19"/>
    </row>
    <row r="42" spans="1:8" ht="34.5" customHeight="1" thickBot="1" x14ac:dyDescent="0.35">
      <c r="A42" s="20" t="s">
        <v>14</v>
      </c>
      <c r="B42" s="21">
        <f t="shared" ref="B42:H42" si="22">B32+B34-B36-B40</f>
        <v>43566235</v>
      </c>
      <c r="C42" s="21">
        <f t="shared" si="22"/>
        <v>11877495</v>
      </c>
      <c r="D42" s="21">
        <f t="shared" si="22"/>
        <v>-31372970</v>
      </c>
      <c r="E42" s="21">
        <f t="shared" si="22"/>
        <v>-42835419</v>
      </c>
      <c r="F42" s="21">
        <f t="shared" si="22"/>
        <v>102017455</v>
      </c>
      <c r="G42" s="21">
        <f t="shared" ref="G42:H42" si="23">G32+G34-G36-G40</f>
        <v>-129346943.73999849</v>
      </c>
      <c r="H42" s="21">
        <f t="shared" si="22"/>
        <v>236339884.48999965</v>
      </c>
    </row>
    <row r="43" spans="1:8" ht="16.2" customHeight="1" thickBot="1" x14ac:dyDescent="0.35">
      <c r="A43" s="11"/>
      <c r="B43" s="19"/>
      <c r="C43" s="19"/>
      <c r="D43" s="19"/>
      <c r="E43" s="19"/>
      <c r="F43" s="19"/>
      <c r="G43" s="19"/>
      <c r="H43" s="19"/>
    </row>
    <row r="44" spans="1:8" ht="34.5" customHeight="1" thickBot="1" x14ac:dyDescent="0.35">
      <c r="A44" s="20" t="s">
        <v>37</v>
      </c>
      <c r="B44" s="28">
        <v>236156284</v>
      </c>
      <c r="C44" s="28">
        <v>199536036</v>
      </c>
      <c r="D44" s="28">
        <v>220665020</v>
      </c>
      <c r="E44" s="28">
        <v>287714302</v>
      </c>
      <c r="F44" s="28">
        <v>355071997</v>
      </c>
      <c r="G44" s="28">
        <v>323266891.86000001</v>
      </c>
      <c r="H44" s="28">
        <v>524537951.29000002</v>
      </c>
    </row>
  </sheetData>
  <mergeCells count="1">
    <mergeCell ref="A1:H1"/>
  </mergeCells>
  <phoneticPr fontId="0" type="noConversion"/>
  <pageMargins left="0.59055118110236227" right="0.19685039370078741" top="0.31496062992125984" bottom="0.35433070866141736" header="0.15748031496062992" footer="0.19685039370078741"/>
  <pageSetup paperSize="9" scale="68" orientation="landscape" verticalDpi="360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2018-2024 v EUR</vt:lpstr>
      <vt:lpstr>'2018-2024 v EUR'!Tiskanje_naslovov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2022-05-03T16:10:41Z</cp:lastPrinted>
  <dcterms:created xsi:type="dcterms:W3CDTF">2010-05-10T14:10:09Z</dcterms:created>
  <dcterms:modified xsi:type="dcterms:W3CDTF">2025-04-13T07:37:19Z</dcterms:modified>
</cp:coreProperties>
</file>