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april 2025\SLO\"/>
    </mc:Choice>
  </mc:AlternateContent>
  <xr:revisionPtr revIDLastSave="0" documentId="13_ncr:1_{A7522A8A-E3FD-4D26-A924-F9A2C40078F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I.1.1. eur" sheetId="4" r:id="rId1"/>
    <sheet name="II.1.2. eur" sheetId="5" r:id="rId2"/>
    <sheet name="II.1.3. eur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4" i="7" l="1"/>
  <c r="E94" i="7"/>
  <c r="D94" i="7"/>
  <c r="H94" i="5"/>
  <c r="G94" i="5"/>
  <c r="F94" i="5" s="1"/>
  <c r="D94" i="5"/>
  <c r="M94" i="4"/>
  <c r="H94" i="7"/>
  <c r="F94" i="7" s="1"/>
  <c r="I94" i="4"/>
  <c r="E94" i="5" s="1"/>
  <c r="C94" i="5" s="1"/>
  <c r="B94" i="5" s="1"/>
  <c r="F94" i="4"/>
  <c r="F85" i="7"/>
  <c r="C85" i="7"/>
  <c r="B85" i="7" s="1"/>
  <c r="I85" i="4"/>
  <c r="M84" i="4"/>
  <c r="C84" i="5"/>
  <c r="M83" i="4"/>
  <c r="I83" i="4"/>
  <c r="F83" i="4"/>
  <c r="C83" i="4" s="1"/>
  <c r="B83" i="4" s="1"/>
  <c r="C75" i="7"/>
  <c r="B75" i="7" s="1"/>
  <c r="E65" i="7"/>
  <c r="C94" i="4"/>
  <c r="B94" i="4"/>
  <c r="C94" i="7" l="1"/>
  <c r="B94" i="7"/>
</calcChain>
</file>

<file path=xl/sharedStrings.xml><?xml version="1.0" encoding="utf-8"?>
<sst xmlns="http://schemas.openxmlformats.org/spreadsheetml/2006/main" count="44" uniqueCount="27">
  <si>
    <t>DOLG REPUBLIKE SLOVENIJE SKUPAJ</t>
  </si>
  <si>
    <t>I. Notranji dolg</t>
  </si>
  <si>
    <t>1. Javni sektor</t>
  </si>
  <si>
    <t>2. Banka Slovenije</t>
  </si>
  <si>
    <t>3. Poslovne banke</t>
  </si>
  <si>
    <t>4. Vrednostni papirji na prinosnika</t>
  </si>
  <si>
    <t>4.1 Kratkoročni papirji</t>
  </si>
  <si>
    <t>4.2 Dolgoročni papirji</t>
  </si>
  <si>
    <t>5. Drugi domači upniki</t>
  </si>
  <si>
    <t>II. Zunanji dolg</t>
  </si>
  <si>
    <t>1. Mednarodne organizacije</t>
  </si>
  <si>
    <t>2. Tuje vlade in vladne agencije</t>
  </si>
  <si>
    <t>4. Drugi tuji upniki</t>
  </si>
  <si>
    <t>1=2+12</t>
  </si>
  <si>
    <t>2=3+4+5+8+11</t>
  </si>
  <si>
    <t>5=6+7</t>
  </si>
  <si>
    <t>8=9+10</t>
  </si>
  <si>
    <t>12=13+14+15+16</t>
  </si>
  <si>
    <t>1=2+5</t>
  </si>
  <si>
    <t>2=3+4</t>
  </si>
  <si>
    <t>2. Vrednostni papirji</t>
  </si>
  <si>
    <t>1. Kratkoročni</t>
  </si>
  <si>
    <t>2. Dolgoročni</t>
  </si>
  <si>
    <t>v 1000 EUR</t>
  </si>
  <si>
    <t>3.1 Posojila</t>
  </si>
  <si>
    <t>1. Posojila</t>
  </si>
  <si>
    <t>3.2 Neprenosljivi vred. papirji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</si>
</sst>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1" xfId="0" applyNumberFormat="1" applyFont="1" applyBorder="1"/>
    <xf numFmtId="3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14" fontId="2" fillId="0" borderId="1" xfId="0" applyNumberFormat="1" applyFont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Border="1"/>
    <xf numFmtId="3" fontId="2" fillId="0" borderId="0" xfId="0" applyNumberFormat="1" applyFont="1" applyBorder="1"/>
    <xf numFmtId="14" fontId="2" fillId="0" borderId="1" xfId="0" applyNumberFormat="1" applyFont="1" applyFill="1" applyBorder="1"/>
    <xf numFmtId="2" fontId="2" fillId="0" borderId="0" xfId="0" applyNumberFormat="1" applyFont="1"/>
    <xf numFmtId="3" fontId="2" fillId="0" borderId="1" xfId="0" applyNumberFormat="1" applyFont="1" applyFill="1" applyBorder="1"/>
    <xf numFmtId="0" fontId="2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5"/>
  <sheetViews>
    <sheetView tabSelected="1" zoomScaleNormal="100" workbookViewId="0">
      <pane xSplit="2" ySplit="2" topLeftCell="C93" activePane="bottomRight" state="frozen"/>
      <selection pane="topRight" activeCell="C1" sqref="C1"/>
      <selection pane="bottomLeft" activeCell="A3" sqref="A3"/>
      <selection pane="bottomRight" activeCell="D118" sqref="D118"/>
    </sheetView>
  </sheetViews>
  <sheetFormatPr defaultRowHeight="12.75" x14ac:dyDescent="0.2"/>
  <cols>
    <col min="1" max="1" width="12.625" style="4" customWidth="1"/>
    <col min="2" max="3" width="15.625" style="4" customWidth="1"/>
    <col min="4" max="4" width="13.125" style="4" bestFit="1" customWidth="1"/>
    <col min="5" max="5" width="13.5" style="4" bestFit="1" customWidth="1"/>
    <col min="6" max="6" width="11.375" style="4" customWidth="1"/>
    <col min="7" max="7" width="10.375" style="4" bestFit="1" customWidth="1"/>
    <col min="8" max="8" width="11.75" style="4" bestFit="1" customWidth="1"/>
    <col min="9" max="9" width="12.125" style="4" bestFit="1" customWidth="1"/>
    <col min="10" max="10" width="10.875" style="4" bestFit="1" customWidth="1"/>
    <col min="11" max="11" width="13.625" style="4" bestFit="1" customWidth="1"/>
    <col min="12" max="12" width="12.625" style="4" bestFit="1" customWidth="1"/>
    <col min="13" max="13" width="15.625" style="4" customWidth="1"/>
    <col min="14" max="14" width="13.625" style="4" bestFit="1" customWidth="1"/>
    <col min="15" max="15" width="14" style="4" bestFit="1" customWidth="1"/>
    <col min="16" max="16" width="13.5" style="4" bestFit="1" customWidth="1"/>
    <col min="17" max="17" width="15.25" style="4" bestFit="1" customWidth="1"/>
    <col min="18" max="16384" width="9" style="4"/>
  </cols>
  <sheetData>
    <row r="1" spans="1:17" ht="38.25" x14ac:dyDescent="0.2">
      <c r="A1" s="3" t="s">
        <v>23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24</v>
      </c>
      <c r="H1" s="3" t="s">
        <v>26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4</v>
      </c>
      <c r="Q1" s="3" t="s">
        <v>12</v>
      </c>
    </row>
    <row r="2" spans="1:17" x14ac:dyDescent="0.2">
      <c r="A2" s="5"/>
      <c r="B2" s="6" t="s">
        <v>13</v>
      </c>
      <c r="C2" s="6" t="s">
        <v>14</v>
      </c>
      <c r="D2" s="6">
        <v>3</v>
      </c>
      <c r="E2" s="6">
        <v>4</v>
      </c>
      <c r="F2" s="6" t="s">
        <v>15</v>
      </c>
      <c r="G2" s="6">
        <v>6</v>
      </c>
      <c r="H2" s="6">
        <v>7</v>
      </c>
      <c r="I2" s="6" t="s">
        <v>16</v>
      </c>
      <c r="J2" s="6">
        <v>9</v>
      </c>
      <c r="K2" s="6">
        <v>10</v>
      </c>
      <c r="L2" s="6">
        <v>11</v>
      </c>
      <c r="M2" s="6" t="s">
        <v>17</v>
      </c>
      <c r="N2" s="6">
        <v>13</v>
      </c>
      <c r="O2" s="6">
        <v>14</v>
      </c>
      <c r="P2" s="6">
        <v>15</v>
      </c>
      <c r="Q2" s="6">
        <v>16</v>
      </c>
    </row>
    <row r="3" spans="1:17" x14ac:dyDescent="0.2">
      <c r="A3" s="7"/>
    </row>
    <row r="4" spans="1:17" x14ac:dyDescent="0.2">
      <c r="A4" s="8">
        <v>34334</v>
      </c>
      <c r="B4" s="1">
        <v>1264480.0534134535</v>
      </c>
      <c r="C4" s="1">
        <v>1100671.8410949758</v>
      </c>
      <c r="D4" s="1">
        <v>132632.2817559673</v>
      </c>
      <c r="E4" s="1">
        <v>15356.367885161077</v>
      </c>
      <c r="F4" s="1">
        <v>765055.91720914701</v>
      </c>
      <c r="G4" s="1">
        <v>65469.036888666342</v>
      </c>
      <c r="H4" s="1">
        <v>699586.88032048068</v>
      </c>
      <c r="I4" s="1">
        <v>180704.38991821068</v>
      </c>
      <c r="J4" s="1">
        <v>4006.0090135202809</v>
      </c>
      <c r="K4" s="1">
        <v>176698.38090469039</v>
      </c>
      <c r="L4" s="1">
        <v>6922.884326489735</v>
      </c>
      <c r="M4" s="1">
        <v>163808.21231847774</v>
      </c>
      <c r="N4" s="1">
        <v>116495.57669838092</v>
      </c>
      <c r="O4" s="1">
        <v>0</v>
      </c>
      <c r="P4" s="1">
        <v>47312.635620096815</v>
      </c>
      <c r="Q4" s="1">
        <v>0</v>
      </c>
    </row>
    <row r="5" spans="1:17" x14ac:dyDescent="0.2">
      <c r="A5" s="8">
        <v>34699</v>
      </c>
      <c r="B5" s="1">
        <v>1431238.5244533466</v>
      </c>
      <c r="C5" s="1">
        <v>1214179.6027374393</v>
      </c>
      <c r="D5" s="1">
        <v>147170.75613420131</v>
      </c>
      <c r="E5" s="1">
        <v>3876.6483057920213</v>
      </c>
      <c r="F5" s="1">
        <v>883930.06175930565</v>
      </c>
      <c r="G5" s="1">
        <v>58141.378734768819</v>
      </c>
      <c r="H5" s="1">
        <v>825788.68302453682</v>
      </c>
      <c r="I5" s="1">
        <v>173522.78417626439</v>
      </c>
      <c r="J5" s="1">
        <v>901.35202804206313</v>
      </c>
      <c r="K5" s="1">
        <v>172621.43214822235</v>
      </c>
      <c r="L5" s="1">
        <v>5679.3523618761474</v>
      </c>
      <c r="M5" s="1">
        <v>217058.9217159072</v>
      </c>
      <c r="N5" s="1">
        <v>137748.28910031714</v>
      </c>
      <c r="O5" s="1">
        <v>4861.4588549490909</v>
      </c>
      <c r="P5" s="1">
        <v>74449.173760640959</v>
      </c>
      <c r="Q5" s="1">
        <v>0</v>
      </c>
    </row>
    <row r="6" spans="1:17" x14ac:dyDescent="0.2">
      <c r="A6" s="8">
        <v>35064</v>
      </c>
      <c r="B6" s="1">
        <v>1744792.1882824237</v>
      </c>
      <c r="C6" s="1">
        <v>1443874.1445501586</v>
      </c>
      <c r="D6" s="1">
        <v>85361.375396427975</v>
      </c>
      <c r="E6" s="1">
        <v>2825.0709397429478</v>
      </c>
      <c r="F6" s="1">
        <v>410365.54832248372</v>
      </c>
      <c r="G6" s="1">
        <v>102795.8604573527</v>
      </c>
      <c r="H6" s="1">
        <v>307569.68786513101</v>
      </c>
      <c r="I6" s="1">
        <v>945322.14989150397</v>
      </c>
      <c r="J6" s="1">
        <v>1114.1712568853281</v>
      </c>
      <c r="K6" s="1">
        <v>944207.97863461869</v>
      </c>
      <c r="L6" s="1">
        <v>0</v>
      </c>
      <c r="M6" s="1">
        <v>300918.04373226507</v>
      </c>
      <c r="N6" s="1">
        <v>155437.32265064263</v>
      </c>
      <c r="O6" s="1">
        <v>10131.86446336171</v>
      </c>
      <c r="P6" s="1">
        <v>135348.85661826073</v>
      </c>
      <c r="Q6" s="1">
        <v>0</v>
      </c>
    </row>
    <row r="7" spans="1:17" x14ac:dyDescent="0.2">
      <c r="A7" s="8">
        <v>35430</v>
      </c>
      <c r="B7" s="1">
        <v>2423209.8147220835</v>
      </c>
      <c r="C7" s="1">
        <v>1483471.0398931731</v>
      </c>
      <c r="D7" s="1">
        <v>21377.900183608748</v>
      </c>
      <c r="E7" s="1">
        <v>3626.272742447004</v>
      </c>
      <c r="F7" s="1">
        <v>445209.48088799871</v>
      </c>
      <c r="G7" s="1">
        <v>126773.49357369389</v>
      </c>
      <c r="H7" s="1">
        <v>318435.9873143048</v>
      </c>
      <c r="I7" s="1">
        <v>1013257.3860791187</v>
      </c>
      <c r="J7" s="1">
        <v>0</v>
      </c>
      <c r="K7" s="1">
        <v>1013257.3860791187</v>
      </c>
      <c r="L7" s="1">
        <v>0</v>
      </c>
      <c r="M7" s="1">
        <v>939738.77482891013</v>
      </c>
      <c r="N7" s="1">
        <v>155658.48773159739</v>
      </c>
      <c r="O7" s="1">
        <v>71728.425972291778</v>
      </c>
      <c r="P7" s="1">
        <v>137527.12401936238</v>
      </c>
      <c r="Q7" s="1">
        <v>574824.73710565851</v>
      </c>
    </row>
    <row r="8" spans="1:17" x14ac:dyDescent="0.2">
      <c r="A8" s="8">
        <v>35795</v>
      </c>
      <c r="B8" s="1">
        <v>2809530.9631113335</v>
      </c>
      <c r="C8" s="1">
        <v>1667584.7103989318</v>
      </c>
      <c r="D8" s="1">
        <v>25283.758971791023</v>
      </c>
      <c r="E8" s="1">
        <v>1844.4333166416293</v>
      </c>
      <c r="F8" s="1">
        <v>180908.86329494245</v>
      </c>
      <c r="G8" s="1">
        <v>180908.86329494245</v>
      </c>
      <c r="H8" s="1">
        <v>0</v>
      </c>
      <c r="I8" s="1">
        <v>1459547.6548155567</v>
      </c>
      <c r="J8" s="1">
        <v>0</v>
      </c>
      <c r="K8" s="1">
        <v>1459547.6548155567</v>
      </c>
      <c r="L8" s="1">
        <v>0</v>
      </c>
      <c r="M8" s="1">
        <v>1141946.252712402</v>
      </c>
      <c r="N8" s="1">
        <v>159977.46619929894</v>
      </c>
      <c r="O8" s="1">
        <v>51105.82540477383</v>
      </c>
      <c r="P8" s="1">
        <v>142797.52962777502</v>
      </c>
      <c r="Q8" s="1">
        <v>788065.43148055417</v>
      </c>
    </row>
    <row r="9" spans="1:17" x14ac:dyDescent="0.2">
      <c r="A9" s="8">
        <v>36160</v>
      </c>
      <c r="B9" s="1">
        <v>3218561.1750959773</v>
      </c>
      <c r="C9" s="1">
        <v>1984364.0460691038</v>
      </c>
      <c r="D9" s="1">
        <v>7586.3795693540314</v>
      </c>
      <c r="E9" s="1">
        <v>2608.0787848439327</v>
      </c>
      <c r="F9" s="1">
        <v>339146.21932899352</v>
      </c>
      <c r="G9" s="1">
        <v>339146.21932899352</v>
      </c>
      <c r="H9" s="1">
        <v>0</v>
      </c>
      <c r="I9" s="1">
        <v>1635023.3683859124</v>
      </c>
      <c r="J9" s="1">
        <v>33387.581372058092</v>
      </c>
      <c r="K9" s="1">
        <v>1601635.7870138544</v>
      </c>
      <c r="L9" s="1">
        <v>0</v>
      </c>
      <c r="M9" s="1">
        <v>1234197.1290268737</v>
      </c>
      <c r="N9" s="1">
        <v>153647.13737272576</v>
      </c>
      <c r="O9" s="1">
        <v>40402.270071774336</v>
      </c>
      <c r="P9" s="1">
        <v>191124.18627941914</v>
      </c>
      <c r="Q9" s="1">
        <v>849023.53530295449</v>
      </c>
    </row>
    <row r="10" spans="1:17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">
      <c r="A11" s="8">
        <v>36250</v>
      </c>
      <c r="B11" s="1">
        <v>3679369.0535803707</v>
      </c>
      <c r="C11" s="1">
        <v>2080120.1802704055</v>
      </c>
      <c r="D11" s="1">
        <v>6334.5017526289439</v>
      </c>
      <c r="E11" s="1">
        <v>3196.4613587047238</v>
      </c>
      <c r="F11" s="1">
        <v>396373.72725755302</v>
      </c>
      <c r="G11" s="1">
        <v>396373.72725755302</v>
      </c>
      <c r="H11" s="1">
        <v>0</v>
      </c>
      <c r="I11" s="1">
        <v>1674215.4899015189</v>
      </c>
      <c r="J11" s="1">
        <v>35190.285428142211</v>
      </c>
      <c r="K11" s="1">
        <v>1639025.2044733767</v>
      </c>
      <c r="L11" s="1">
        <v>0</v>
      </c>
      <c r="M11" s="1">
        <v>1599248.873309965</v>
      </c>
      <c r="N11" s="1">
        <v>157427.80837923553</v>
      </c>
      <c r="O11" s="1">
        <v>41449.674511767655</v>
      </c>
      <c r="P11" s="1">
        <v>201214.32148222334</v>
      </c>
      <c r="Q11" s="1">
        <v>1199157.0689367384</v>
      </c>
    </row>
    <row r="12" spans="1:17" x14ac:dyDescent="0.2">
      <c r="A12" s="8">
        <v>36341</v>
      </c>
      <c r="B12" s="1">
        <v>3726285.2612251714</v>
      </c>
      <c r="C12" s="1">
        <v>2105353.8641295279</v>
      </c>
      <c r="D12" s="1">
        <v>59626.940410615927</v>
      </c>
      <c r="E12" s="1">
        <v>3572.0247037222503</v>
      </c>
      <c r="F12" s="1">
        <v>343569.52094808884</v>
      </c>
      <c r="G12" s="1">
        <v>343569.52094808884</v>
      </c>
      <c r="H12" s="1">
        <v>0</v>
      </c>
      <c r="I12" s="1">
        <v>1698585.3780671009</v>
      </c>
      <c r="J12" s="1">
        <v>34964.947421131699</v>
      </c>
      <c r="K12" s="1">
        <v>1663620.4306459692</v>
      </c>
      <c r="L12" s="1">
        <v>0</v>
      </c>
      <c r="M12" s="1">
        <v>1620931.3970956434</v>
      </c>
      <c r="N12" s="1">
        <v>149553.49691203472</v>
      </c>
      <c r="O12" s="1">
        <v>39659.489233850778</v>
      </c>
      <c r="P12" s="1">
        <v>200922.2166583208</v>
      </c>
      <c r="Q12" s="1">
        <v>1230796.194291437</v>
      </c>
    </row>
    <row r="13" spans="1:17" x14ac:dyDescent="0.2">
      <c r="A13" s="8">
        <v>36433</v>
      </c>
      <c r="B13" s="1">
        <v>3724995.8270739443</v>
      </c>
      <c r="C13" s="1">
        <v>2101710.8996828576</v>
      </c>
      <c r="D13" s="1">
        <v>39717.910198631282</v>
      </c>
      <c r="E13" s="1">
        <v>3880.8212318477717</v>
      </c>
      <c r="F13" s="1">
        <v>378976.79853113007</v>
      </c>
      <c r="G13" s="1">
        <v>378976.79853113007</v>
      </c>
      <c r="H13" s="1">
        <v>0</v>
      </c>
      <c r="I13" s="1">
        <v>1679135.3697212485</v>
      </c>
      <c r="J13" s="1">
        <v>43769.82139876482</v>
      </c>
      <c r="K13" s="1">
        <v>1635365.5483224837</v>
      </c>
      <c r="L13" s="1">
        <v>0</v>
      </c>
      <c r="M13" s="1">
        <v>1623284.9273910867</v>
      </c>
      <c r="N13" s="1">
        <v>144650.30879652814</v>
      </c>
      <c r="O13" s="1">
        <v>39955.766983809044</v>
      </c>
      <c r="P13" s="1">
        <v>200588.38257386078</v>
      </c>
      <c r="Q13" s="1">
        <v>1238090.4690368888</v>
      </c>
    </row>
    <row r="14" spans="1:17" x14ac:dyDescent="0.2">
      <c r="A14" s="8">
        <v>36525</v>
      </c>
      <c r="B14" s="1">
        <v>3727645.6351193455</v>
      </c>
      <c r="C14" s="1">
        <v>2080107.6614922383</v>
      </c>
      <c r="D14" s="1">
        <v>23702.219996661661</v>
      </c>
      <c r="E14" s="1">
        <v>993.15640126856954</v>
      </c>
      <c r="F14" s="1">
        <v>344153.73059589387</v>
      </c>
      <c r="G14" s="1">
        <v>344153.73059589387</v>
      </c>
      <c r="H14" s="1">
        <v>0</v>
      </c>
      <c r="I14" s="1">
        <v>1711258.5544984143</v>
      </c>
      <c r="J14" s="1">
        <v>54256.384576865297</v>
      </c>
      <c r="K14" s="1">
        <v>1657002.169921549</v>
      </c>
      <c r="L14" s="1">
        <v>0</v>
      </c>
      <c r="M14" s="1">
        <v>1647537.9736271072</v>
      </c>
      <c r="N14" s="1">
        <v>159305.62510432315</v>
      </c>
      <c r="O14" s="1">
        <v>37381.071607411119</v>
      </c>
      <c r="P14" s="1">
        <v>197800.86796861963</v>
      </c>
      <c r="Q14" s="1">
        <v>1253050.4089467535</v>
      </c>
    </row>
    <row r="15" spans="1:17" x14ac:dyDescent="0.2">
      <c r="A15" s="8">
        <v>36616</v>
      </c>
      <c r="B15" s="1">
        <v>4229360.7077282593</v>
      </c>
      <c r="C15" s="1">
        <v>2136275.2462026374</v>
      </c>
      <c r="D15" s="1">
        <v>19195.459856451344</v>
      </c>
      <c r="E15" s="1">
        <v>1293.6070772825906</v>
      </c>
      <c r="F15" s="1">
        <v>352103.15473209816</v>
      </c>
      <c r="G15" s="1">
        <v>352103.15473209816</v>
      </c>
      <c r="H15" s="1">
        <v>0</v>
      </c>
      <c r="I15" s="1">
        <v>1763683.0245368052</v>
      </c>
      <c r="J15" s="1">
        <v>58450.17526289435</v>
      </c>
      <c r="K15" s="1">
        <v>1705232.849273911</v>
      </c>
      <c r="L15" s="1">
        <v>0</v>
      </c>
      <c r="M15" s="1">
        <v>2093085.4615256218</v>
      </c>
      <c r="N15" s="1">
        <v>171160.90802870973</v>
      </c>
      <c r="O15" s="1">
        <v>38495.242864296444</v>
      </c>
      <c r="P15" s="1">
        <v>249670.33884159575</v>
      </c>
      <c r="Q15" s="1">
        <v>1633758.9717910199</v>
      </c>
    </row>
    <row r="16" spans="1:17" x14ac:dyDescent="0.2">
      <c r="A16" s="8">
        <v>36707</v>
      </c>
      <c r="B16" s="1">
        <v>4244262.2266733442</v>
      </c>
      <c r="C16" s="1">
        <v>2166470.5391420466</v>
      </c>
      <c r="D16" s="1">
        <v>1669.1704223001168</v>
      </c>
      <c r="E16" s="1">
        <v>609.24720413954265</v>
      </c>
      <c r="F16" s="1">
        <v>331104.99081956269</v>
      </c>
      <c r="G16" s="1">
        <v>331104.99081956269</v>
      </c>
      <c r="H16" s="1">
        <v>0</v>
      </c>
      <c r="I16" s="1">
        <v>1833087.1306960441</v>
      </c>
      <c r="J16" s="1">
        <v>80529.127023869136</v>
      </c>
      <c r="K16" s="1">
        <v>1752558.0036721749</v>
      </c>
      <c r="L16" s="1">
        <v>0</v>
      </c>
      <c r="M16" s="1">
        <v>2077791.6875312971</v>
      </c>
      <c r="N16" s="1">
        <v>171536.47137372725</v>
      </c>
      <c r="O16" s="1">
        <v>35966.449674511765</v>
      </c>
      <c r="P16" s="1">
        <v>210908.02870973127</v>
      </c>
      <c r="Q16" s="1">
        <v>1659380.7377733267</v>
      </c>
    </row>
    <row r="17" spans="1:17" x14ac:dyDescent="0.2">
      <c r="A17" s="8">
        <v>36799</v>
      </c>
      <c r="B17" s="1">
        <v>4351406.2760807881</v>
      </c>
      <c r="C17" s="1">
        <v>2202107.3276581541</v>
      </c>
      <c r="D17" s="1">
        <v>48405.942246703395</v>
      </c>
      <c r="E17" s="1">
        <v>1001.5022533800702</v>
      </c>
      <c r="F17" s="1">
        <v>350776.16424636962</v>
      </c>
      <c r="G17" s="1">
        <v>350776.16424636962</v>
      </c>
      <c r="H17" s="1">
        <v>0</v>
      </c>
      <c r="I17" s="1">
        <v>1801923.7189117011</v>
      </c>
      <c r="J17" s="1">
        <v>98460.190285428151</v>
      </c>
      <c r="K17" s="1">
        <v>1703463.5286262729</v>
      </c>
      <c r="L17" s="1">
        <v>0</v>
      </c>
      <c r="M17" s="1">
        <v>2149298.948422634</v>
      </c>
      <c r="N17" s="1">
        <v>176706.72675680189</v>
      </c>
      <c r="O17" s="1">
        <v>36913.703889167082</v>
      </c>
      <c r="P17" s="1">
        <v>223163.91253546989</v>
      </c>
      <c r="Q17" s="1">
        <v>1712514.6052411953</v>
      </c>
    </row>
    <row r="18" spans="1:17" x14ac:dyDescent="0.2">
      <c r="A18" s="8">
        <v>36891</v>
      </c>
      <c r="B18" s="1">
        <v>4228647.1373727266</v>
      </c>
      <c r="C18" s="1">
        <v>2107632.2817559675</v>
      </c>
      <c r="D18" s="1">
        <v>54414.955766983818</v>
      </c>
      <c r="E18" s="1">
        <v>1343.6821899515942</v>
      </c>
      <c r="F18" s="1">
        <v>316407.94525121013</v>
      </c>
      <c r="G18" s="1">
        <v>316407.94525121013</v>
      </c>
      <c r="H18" s="1">
        <v>0</v>
      </c>
      <c r="I18" s="1">
        <v>1735465.698547822</v>
      </c>
      <c r="J18" s="1">
        <v>90080.954765481554</v>
      </c>
      <c r="K18" s="1">
        <v>1645384.7437823403</v>
      </c>
      <c r="L18" s="1">
        <v>0</v>
      </c>
      <c r="M18" s="1">
        <v>2121014.8556167586</v>
      </c>
      <c r="N18" s="1">
        <v>167818.39425805374</v>
      </c>
      <c r="O18" s="1">
        <v>33763.144717075615</v>
      </c>
      <c r="P18" s="1">
        <v>208295.7769988316</v>
      </c>
      <c r="Q18" s="1">
        <v>1711137.5396427978</v>
      </c>
    </row>
    <row r="19" spans="1:17" x14ac:dyDescent="0.2">
      <c r="A19" s="8">
        <v>36981</v>
      </c>
      <c r="B19" s="1">
        <v>4593627.941912869</v>
      </c>
      <c r="C19" s="1">
        <v>2290660.9914872306</v>
      </c>
      <c r="D19" s="1">
        <v>18248.20564179603</v>
      </c>
      <c r="E19" s="1">
        <v>1723.4184610248706</v>
      </c>
      <c r="F19" s="1">
        <v>396761.80938073777</v>
      </c>
      <c r="G19" s="1">
        <v>396761.80938073777</v>
      </c>
      <c r="H19" s="1">
        <v>0</v>
      </c>
      <c r="I19" s="1">
        <v>1873927.5580036722</v>
      </c>
      <c r="J19" s="1">
        <v>113086.29611083293</v>
      </c>
      <c r="K19" s="1">
        <v>1760841.2618928393</v>
      </c>
      <c r="L19" s="1">
        <v>0</v>
      </c>
      <c r="M19" s="1">
        <v>2302966.9504256384</v>
      </c>
      <c r="N19" s="1">
        <v>186713.40343849108</v>
      </c>
      <c r="O19" s="1">
        <v>34576.865297946919</v>
      </c>
      <c r="P19" s="1">
        <v>230892.17159071943</v>
      </c>
      <c r="Q19" s="1">
        <v>1850784.5100984811</v>
      </c>
    </row>
    <row r="20" spans="1:17" x14ac:dyDescent="0.2">
      <c r="A20" s="8">
        <v>37072</v>
      </c>
      <c r="B20" s="1">
        <v>5104999.1654147897</v>
      </c>
      <c r="C20" s="1">
        <v>2357431.9813052914</v>
      </c>
      <c r="D20" s="1">
        <v>25183.608746453014</v>
      </c>
      <c r="E20" s="1">
        <v>2194.959105324654</v>
      </c>
      <c r="F20" s="1">
        <v>334919.04523451847</v>
      </c>
      <c r="G20" s="1">
        <v>334919.04523451847</v>
      </c>
      <c r="H20" s="1">
        <v>0</v>
      </c>
      <c r="I20" s="1">
        <v>1995134.3682189954</v>
      </c>
      <c r="J20" s="1">
        <v>179223.00116841932</v>
      </c>
      <c r="K20" s="1">
        <v>1815911.367050576</v>
      </c>
      <c r="L20" s="1">
        <v>0</v>
      </c>
      <c r="M20" s="1">
        <v>2747567.1841094978</v>
      </c>
      <c r="N20" s="1">
        <v>191215.99065264565</v>
      </c>
      <c r="O20" s="1">
        <v>31380.403939242198</v>
      </c>
      <c r="P20" s="1">
        <v>238232.34852278422</v>
      </c>
      <c r="Q20" s="1">
        <v>2286738.4409948257</v>
      </c>
    </row>
    <row r="21" spans="1:17" x14ac:dyDescent="0.2">
      <c r="A21" s="8">
        <v>37164</v>
      </c>
      <c r="B21" s="1">
        <v>4792250.8763144724</v>
      </c>
      <c r="C21" s="1">
        <v>2409568.5194458356</v>
      </c>
      <c r="D21" s="1">
        <v>22859.288933400101</v>
      </c>
      <c r="E21" s="1">
        <v>705.22450342179934</v>
      </c>
      <c r="F21" s="1">
        <v>347771.65748622938</v>
      </c>
      <c r="G21" s="1">
        <v>347771.65748622938</v>
      </c>
      <c r="H21" s="1">
        <v>0</v>
      </c>
      <c r="I21" s="1">
        <v>2038232.3485227842</v>
      </c>
      <c r="J21" s="1">
        <v>197062.26005675181</v>
      </c>
      <c r="K21" s="1">
        <v>1841170.0884660324</v>
      </c>
      <c r="L21" s="1">
        <v>0</v>
      </c>
      <c r="M21" s="1">
        <v>2382682.3568686363</v>
      </c>
      <c r="N21" s="1">
        <v>176543.98264062763</v>
      </c>
      <c r="O21" s="1">
        <v>31572.358537806711</v>
      </c>
      <c r="P21" s="1">
        <v>219166.2493740611</v>
      </c>
      <c r="Q21" s="1">
        <v>1955399.766316141</v>
      </c>
    </row>
    <row r="22" spans="1:17" x14ac:dyDescent="0.2">
      <c r="A22" s="8">
        <v>37256</v>
      </c>
      <c r="B22" s="1">
        <v>5128004.5067601409</v>
      </c>
      <c r="C22" s="1">
        <v>2650400.6009013522</v>
      </c>
      <c r="D22" s="1">
        <v>3204.8072108162246</v>
      </c>
      <c r="E22" s="1">
        <v>33112.168252378571</v>
      </c>
      <c r="F22" s="1">
        <v>401381.23852445337</v>
      </c>
      <c r="G22" s="1">
        <v>401381.23852445337</v>
      </c>
      <c r="H22" s="1">
        <v>0</v>
      </c>
      <c r="I22" s="1">
        <v>2212702.3869137042</v>
      </c>
      <c r="J22" s="1">
        <v>226231.01318644633</v>
      </c>
      <c r="K22" s="1">
        <v>1986471.3737272578</v>
      </c>
      <c r="L22" s="1">
        <v>0</v>
      </c>
      <c r="M22" s="1">
        <v>2477603.9058587882</v>
      </c>
      <c r="N22" s="1">
        <v>267818.39425805374</v>
      </c>
      <c r="O22" s="1">
        <v>28259.055249540979</v>
      </c>
      <c r="P22" s="1">
        <v>214576.03071273578</v>
      </c>
      <c r="Q22" s="1">
        <v>1966950.4256384578</v>
      </c>
    </row>
    <row r="23" spans="1:17" x14ac:dyDescent="0.2">
      <c r="A23" s="8">
        <v>37346</v>
      </c>
      <c r="B23" s="1">
        <v>5452249.2071440499</v>
      </c>
      <c r="C23" s="1">
        <v>2968435.9873143048</v>
      </c>
      <c r="D23" s="1">
        <v>2307.628108829912</v>
      </c>
      <c r="E23" s="1">
        <v>34201.301952929396</v>
      </c>
      <c r="F23" s="1">
        <v>462589.71791019861</v>
      </c>
      <c r="G23" s="1">
        <v>462589.71791019861</v>
      </c>
      <c r="H23" s="1">
        <v>0</v>
      </c>
      <c r="I23" s="1">
        <v>2469337.3393423469</v>
      </c>
      <c r="J23" s="1">
        <v>248301.61909530964</v>
      </c>
      <c r="K23" s="1">
        <v>2221035.7202470372</v>
      </c>
      <c r="L23" s="1">
        <v>0</v>
      </c>
      <c r="M23" s="1">
        <v>2483813.2198297447</v>
      </c>
      <c r="N23" s="1">
        <v>261062.42697379403</v>
      </c>
      <c r="O23" s="1">
        <v>28617.926890335504</v>
      </c>
      <c r="P23" s="1">
        <v>201877.81672508764</v>
      </c>
      <c r="Q23" s="1">
        <v>1992255.0492405277</v>
      </c>
    </row>
    <row r="24" spans="1:17" x14ac:dyDescent="0.2">
      <c r="A24" s="8">
        <v>37437</v>
      </c>
      <c r="B24" s="1">
        <v>5601301.9529293943</v>
      </c>
      <c r="C24" s="1">
        <v>3144883.9926556507</v>
      </c>
      <c r="D24" s="1">
        <v>0</v>
      </c>
      <c r="E24" s="1">
        <v>32699.04857285929</v>
      </c>
      <c r="F24" s="1">
        <v>435645.13436821901</v>
      </c>
      <c r="G24" s="1">
        <v>435645.13436821901</v>
      </c>
      <c r="H24" s="1">
        <v>0</v>
      </c>
      <c r="I24" s="1">
        <v>2676539.8097145725</v>
      </c>
      <c r="J24" s="1">
        <v>281647.47120681021</v>
      </c>
      <c r="K24" s="1">
        <v>2394892.3385077622</v>
      </c>
      <c r="L24" s="1">
        <v>0</v>
      </c>
      <c r="M24" s="1">
        <v>2456417.9602737441</v>
      </c>
      <c r="N24" s="1">
        <v>245100.98481054918</v>
      </c>
      <c r="O24" s="1">
        <v>26973.794024369887</v>
      </c>
      <c r="P24" s="1">
        <v>185244.53346686697</v>
      </c>
      <c r="Q24" s="1">
        <v>1999098.6479719582</v>
      </c>
    </row>
    <row r="25" spans="1:17" x14ac:dyDescent="0.2">
      <c r="A25" s="8">
        <v>37529</v>
      </c>
      <c r="B25" s="1">
        <v>5757836.7551326994</v>
      </c>
      <c r="C25" s="1">
        <v>3301185.1109998338</v>
      </c>
      <c r="D25" s="1">
        <v>0</v>
      </c>
      <c r="E25" s="1">
        <v>32281.755967284262</v>
      </c>
      <c r="F25" s="1">
        <v>427161.57569687866</v>
      </c>
      <c r="G25" s="1">
        <v>427161.57569687866</v>
      </c>
      <c r="H25" s="1">
        <v>0</v>
      </c>
      <c r="I25" s="1">
        <v>2841741.7793356706</v>
      </c>
      <c r="J25" s="1">
        <v>330065.9322316809</v>
      </c>
      <c r="K25" s="1">
        <v>2511675.8471039897</v>
      </c>
      <c r="L25" s="1">
        <v>0</v>
      </c>
      <c r="M25" s="1">
        <v>2456651.6441328661</v>
      </c>
      <c r="N25" s="1">
        <v>239083.62543815727</v>
      </c>
      <c r="O25" s="1">
        <v>27211.650809547657</v>
      </c>
      <c r="P25" s="1">
        <v>172788.34919045237</v>
      </c>
      <c r="Q25" s="1">
        <v>2017568.0186947088</v>
      </c>
    </row>
    <row r="26" spans="1:17" x14ac:dyDescent="0.2">
      <c r="A26" s="8">
        <v>37621</v>
      </c>
      <c r="B26" s="1">
        <v>5924136.20430646</v>
      </c>
      <c r="C26" s="1">
        <v>3479811.3837422803</v>
      </c>
      <c r="D26" s="1">
        <v>0</v>
      </c>
      <c r="E26" s="1">
        <v>31893.673844099485</v>
      </c>
      <c r="F26" s="1">
        <v>424545.15105992323</v>
      </c>
      <c r="G26" s="1">
        <v>424545.15105992323</v>
      </c>
      <c r="H26" s="1">
        <v>0</v>
      </c>
      <c r="I26" s="1">
        <v>3023372.5588382576</v>
      </c>
      <c r="J26" s="1">
        <v>359760.47404439998</v>
      </c>
      <c r="K26" s="1">
        <v>2663612.0847938578</v>
      </c>
      <c r="L26" s="1">
        <v>0</v>
      </c>
      <c r="M26" s="1">
        <v>2444324.8205641797</v>
      </c>
      <c r="N26" s="1">
        <v>231643.29828075448</v>
      </c>
      <c r="O26" s="1">
        <v>25496.578200634285</v>
      </c>
      <c r="P26" s="1">
        <v>160603.40510766153</v>
      </c>
      <c r="Q26" s="1">
        <v>2026581.5389751294</v>
      </c>
    </row>
    <row r="27" spans="1:17" x14ac:dyDescent="0.2">
      <c r="A27" s="8">
        <v>37711</v>
      </c>
      <c r="B27" s="1">
        <v>5915690.2019696217</v>
      </c>
      <c r="C27" s="1">
        <v>3471624.1028208979</v>
      </c>
      <c r="D27" s="1">
        <v>0</v>
      </c>
      <c r="E27" s="1">
        <v>31155.065932231682</v>
      </c>
      <c r="F27" s="1">
        <v>425062.59389083629</v>
      </c>
      <c r="G27" s="1">
        <v>425062.59389083629</v>
      </c>
      <c r="H27" s="1">
        <v>0</v>
      </c>
      <c r="I27" s="1">
        <v>3015406.44299783</v>
      </c>
      <c r="J27" s="1">
        <v>336321.14838925056</v>
      </c>
      <c r="K27" s="1">
        <v>2679085.2946085795</v>
      </c>
      <c r="L27" s="1">
        <v>0</v>
      </c>
      <c r="M27" s="1">
        <v>2444066.0991487233</v>
      </c>
      <c r="N27" s="1">
        <v>217647.30428976801</v>
      </c>
      <c r="O27" s="1">
        <v>25705.224503421803</v>
      </c>
      <c r="P27" s="1">
        <v>158642.12986145887</v>
      </c>
      <c r="Q27" s="1">
        <v>2042071.4404940745</v>
      </c>
    </row>
    <row r="28" spans="1:17" x14ac:dyDescent="0.2">
      <c r="A28" s="8">
        <v>37802</v>
      </c>
      <c r="B28" s="1">
        <v>6075642.6306125857</v>
      </c>
      <c r="C28" s="1">
        <v>3631417.9602737441</v>
      </c>
      <c r="D28" s="1">
        <v>0</v>
      </c>
      <c r="E28" s="1">
        <v>29615.256217659822</v>
      </c>
      <c r="F28" s="1">
        <v>399207.14404940751</v>
      </c>
      <c r="G28" s="1">
        <v>399207.14404940751</v>
      </c>
      <c r="H28" s="1">
        <v>0</v>
      </c>
      <c r="I28" s="1">
        <v>3202595.5600066767</v>
      </c>
      <c r="J28" s="1">
        <v>333942.58053747291</v>
      </c>
      <c r="K28" s="1">
        <v>2868652.9794692039</v>
      </c>
      <c r="L28" s="1">
        <v>0</v>
      </c>
      <c r="M28" s="1">
        <v>2444224.6703388416</v>
      </c>
      <c r="N28" s="1">
        <v>211867.80170255384</v>
      </c>
      <c r="O28" s="1">
        <v>23910.866299449175</v>
      </c>
      <c r="P28" s="1">
        <v>159743.78234017693</v>
      </c>
      <c r="Q28" s="1">
        <v>2048702.2199966616</v>
      </c>
    </row>
    <row r="29" spans="1:17" x14ac:dyDescent="0.2">
      <c r="A29" s="8">
        <v>37894</v>
      </c>
      <c r="B29" s="1">
        <v>6147533.800701052</v>
      </c>
      <c r="C29" s="1">
        <v>3700371.3904189621</v>
      </c>
      <c r="D29" s="1">
        <v>0</v>
      </c>
      <c r="E29" s="1">
        <v>31342.847604740444</v>
      </c>
      <c r="F29" s="1">
        <v>348510.26539809717</v>
      </c>
      <c r="G29" s="1">
        <v>348510.26539809717</v>
      </c>
      <c r="H29" s="1">
        <v>0</v>
      </c>
      <c r="I29" s="1">
        <v>3320518.2774161245</v>
      </c>
      <c r="J29" s="1">
        <v>327921.04823902523</v>
      </c>
      <c r="K29" s="1">
        <v>2992597.2291770992</v>
      </c>
      <c r="L29" s="1">
        <v>0</v>
      </c>
      <c r="M29" s="1">
        <v>2447162.4102820898</v>
      </c>
      <c r="N29" s="1">
        <v>204419.12869303956</v>
      </c>
      <c r="O29" s="1">
        <v>24056.918711400434</v>
      </c>
      <c r="P29" s="1">
        <v>157411.11667501254</v>
      </c>
      <c r="Q29" s="1">
        <v>2061275.2462026374</v>
      </c>
    </row>
    <row r="30" spans="1:17" x14ac:dyDescent="0.2">
      <c r="A30" s="8">
        <v>37986</v>
      </c>
      <c r="B30" s="1">
        <v>6221144.2163244877</v>
      </c>
      <c r="C30" s="1">
        <v>3807749.1236855285</v>
      </c>
      <c r="D30" s="1">
        <v>0</v>
      </c>
      <c r="E30" s="1">
        <v>29615.256217659822</v>
      </c>
      <c r="F30" s="1">
        <v>342689.03355032549</v>
      </c>
      <c r="G30" s="1">
        <v>342689.03355032549</v>
      </c>
      <c r="H30" s="1">
        <v>0</v>
      </c>
      <c r="I30" s="1">
        <v>3435444.8339175433</v>
      </c>
      <c r="J30" s="1">
        <v>323368.38591220166</v>
      </c>
      <c r="K30" s="1">
        <v>3112076.4480053415</v>
      </c>
      <c r="L30" s="1">
        <v>0</v>
      </c>
      <c r="M30" s="1">
        <v>2413395.0926389587</v>
      </c>
      <c r="N30" s="1">
        <v>195852.11150058423</v>
      </c>
      <c r="O30" s="1">
        <v>22759.138708062095</v>
      </c>
      <c r="P30" s="1">
        <v>128117.17576364547</v>
      </c>
      <c r="Q30" s="1">
        <v>2066666.6666666667</v>
      </c>
    </row>
    <row r="31" spans="1:17" x14ac:dyDescent="0.2">
      <c r="A31" s="8">
        <v>38077</v>
      </c>
      <c r="B31" s="1">
        <v>6356192.622266734</v>
      </c>
      <c r="C31" s="1">
        <v>3941549.8247371064</v>
      </c>
      <c r="D31" s="1">
        <v>0</v>
      </c>
      <c r="E31" s="1">
        <v>30391.420464029379</v>
      </c>
      <c r="F31" s="1">
        <v>354406.60991487233</v>
      </c>
      <c r="G31" s="1">
        <v>354406.60991487233</v>
      </c>
      <c r="H31" s="1">
        <v>0</v>
      </c>
      <c r="I31" s="1">
        <v>3556751.7943582046</v>
      </c>
      <c r="J31" s="1">
        <v>281993.82406943751</v>
      </c>
      <c r="K31" s="1">
        <v>3274757.970288767</v>
      </c>
      <c r="L31" s="1">
        <v>0</v>
      </c>
      <c r="M31" s="1">
        <v>2414642.797529628</v>
      </c>
      <c r="N31" s="1">
        <v>188027.87514605242</v>
      </c>
      <c r="O31" s="1">
        <v>22884.326489734605</v>
      </c>
      <c r="P31" s="1">
        <v>125454.84894007679</v>
      </c>
      <c r="Q31" s="1">
        <v>2078275.7469537642</v>
      </c>
    </row>
    <row r="32" spans="1:17" x14ac:dyDescent="0.2">
      <c r="A32" s="8">
        <v>38168</v>
      </c>
      <c r="B32" s="1">
        <v>6545309.6311133374</v>
      </c>
      <c r="C32" s="1">
        <v>4332098.1472208314</v>
      </c>
      <c r="D32" s="1">
        <v>0</v>
      </c>
      <c r="E32" s="1">
        <v>30362.209981639127</v>
      </c>
      <c r="F32" s="1">
        <v>489684.52679018531</v>
      </c>
      <c r="G32" s="1">
        <v>489684.52679018531</v>
      </c>
      <c r="H32" s="1">
        <v>0</v>
      </c>
      <c r="I32" s="1">
        <v>3812051.4104490071</v>
      </c>
      <c r="J32" s="1">
        <v>305278.75146052416</v>
      </c>
      <c r="K32" s="1">
        <v>3506772.6589884828</v>
      </c>
      <c r="L32" s="1">
        <v>0</v>
      </c>
      <c r="M32" s="1">
        <v>2213211.483892506</v>
      </c>
      <c r="N32" s="1">
        <v>186604.90736104158</v>
      </c>
      <c r="O32" s="1">
        <v>21532.29844767151</v>
      </c>
      <c r="P32" s="1">
        <v>126068.26907027209</v>
      </c>
      <c r="Q32" s="1">
        <v>1879006.0090135206</v>
      </c>
    </row>
    <row r="33" spans="1:17" x14ac:dyDescent="0.2">
      <c r="A33" s="8">
        <v>38260</v>
      </c>
      <c r="B33" s="1">
        <v>6619132.865965616</v>
      </c>
      <c r="C33" s="1">
        <v>4374261.3920881329</v>
      </c>
      <c r="D33" s="1">
        <v>0</v>
      </c>
      <c r="E33" s="1">
        <v>30625.104323151394</v>
      </c>
      <c r="F33" s="1">
        <v>415231.18010348856</v>
      </c>
      <c r="G33" s="1">
        <v>415231.18010348856</v>
      </c>
      <c r="H33" s="1">
        <v>0</v>
      </c>
      <c r="I33" s="1">
        <v>3928405.1076614927</v>
      </c>
      <c r="J33" s="1">
        <v>318569.52094808884</v>
      </c>
      <c r="K33" s="1">
        <v>3609835.5867134039</v>
      </c>
      <c r="L33" s="1">
        <v>0</v>
      </c>
      <c r="M33" s="1">
        <v>2244871.473877483</v>
      </c>
      <c r="N33" s="1">
        <v>216111.66750125188</v>
      </c>
      <c r="O33" s="1">
        <v>21594.892338507765</v>
      </c>
      <c r="P33" s="1">
        <v>123051.24353196462</v>
      </c>
      <c r="Q33" s="1">
        <v>1884113.6705057588</v>
      </c>
    </row>
    <row r="34" spans="1:17" x14ac:dyDescent="0.2">
      <c r="A34" s="8">
        <v>38352</v>
      </c>
      <c r="B34" s="1">
        <v>6675671.8410949763</v>
      </c>
      <c r="C34" s="1">
        <v>4449211.3169754632</v>
      </c>
      <c r="D34" s="1">
        <v>0</v>
      </c>
      <c r="E34" s="1">
        <v>28947.588048739781</v>
      </c>
      <c r="F34" s="1">
        <v>327900.18360874645</v>
      </c>
      <c r="G34" s="1">
        <v>327900.18360874645</v>
      </c>
      <c r="H34" s="1">
        <v>0</v>
      </c>
      <c r="I34" s="1">
        <v>4092363.5453179772</v>
      </c>
      <c r="J34" s="1">
        <v>325087.6314471708</v>
      </c>
      <c r="K34" s="1">
        <v>3767275.9138708063</v>
      </c>
      <c r="L34" s="1">
        <v>0</v>
      </c>
      <c r="M34" s="1">
        <v>2226460.5241195126</v>
      </c>
      <c r="N34" s="1">
        <v>206755.96728425974</v>
      </c>
      <c r="O34" s="1">
        <v>20121.849440827911</v>
      </c>
      <c r="P34" s="1">
        <v>123017.86012351862</v>
      </c>
      <c r="Q34" s="1">
        <v>1876564.8472709064</v>
      </c>
    </row>
    <row r="35" spans="1:17" x14ac:dyDescent="0.2">
      <c r="A35" s="8">
        <v>38442</v>
      </c>
      <c r="B35" s="1">
        <v>7078809.8814889006</v>
      </c>
      <c r="C35" s="1">
        <v>4861396.2610582551</v>
      </c>
      <c r="D35" s="1">
        <v>0</v>
      </c>
      <c r="E35" s="1">
        <v>29273.076281088299</v>
      </c>
      <c r="F35" s="1">
        <v>316770.98981806048</v>
      </c>
      <c r="G35" s="1">
        <v>316770.98981806048</v>
      </c>
      <c r="H35" s="1">
        <v>0</v>
      </c>
      <c r="I35" s="1">
        <v>4515352.1949591059</v>
      </c>
      <c r="J35" s="1">
        <v>329698.71473877481</v>
      </c>
      <c r="K35" s="1">
        <v>4185653.4802203309</v>
      </c>
      <c r="L35" s="1">
        <v>0</v>
      </c>
      <c r="M35" s="1">
        <v>2217413.620430646</v>
      </c>
      <c r="N35" s="1">
        <v>200454.8489400768</v>
      </c>
      <c r="O35" s="1">
        <v>20117.67651477216</v>
      </c>
      <c r="P35" s="1">
        <v>119633.61709230512</v>
      </c>
      <c r="Q35" s="1">
        <v>1877207.4778834919</v>
      </c>
    </row>
    <row r="36" spans="1:17" x14ac:dyDescent="0.2">
      <c r="A36" s="8">
        <v>38533</v>
      </c>
      <c r="B36" s="1">
        <v>6691420.4640293773</v>
      </c>
      <c r="C36" s="1">
        <v>4978822.4002670674</v>
      </c>
      <c r="D36" s="1">
        <v>0</v>
      </c>
      <c r="E36" s="1">
        <v>30645.968953430147</v>
      </c>
      <c r="F36" s="1">
        <v>448577.03221498919</v>
      </c>
      <c r="G36" s="1">
        <v>448577.03221498919</v>
      </c>
      <c r="H36" s="1">
        <v>0</v>
      </c>
      <c r="I36" s="1">
        <v>4499599.3990986478</v>
      </c>
      <c r="J36" s="1">
        <v>329765.48155566689</v>
      </c>
      <c r="K36" s="1">
        <v>4169833.917542981</v>
      </c>
      <c r="L36" s="1">
        <v>0</v>
      </c>
      <c r="M36" s="1">
        <v>1712598.0637623102</v>
      </c>
      <c r="N36" s="1">
        <v>201214.32148222334</v>
      </c>
      <c r="O36" s="1">
        <v>20105.15773660491</v>
      </c>
      <c r="P36" s="1">
        <v>119554.33149724588</v>
      </c>
      <c r="Q36" s="1">
        <v>1371724.253046236</v>
      </c>
    </row>
    <row r="37" spans="1:17" x14ac:dyDescent="0.2">
      <c r="A37" s="8">
        <v>38625</v>
      </c>
      <c r="B37" s="1">
        <v>6889212.9861458857</v>
      </c>
      <c r="C37" s="1">
        <v>5189813.887497914</v>
      </c>
      <c r="D37" s="1">
        <v>0</v>
      </c>
      <c r="E37" s="1">
        <v>30449.841428809887</v>
      </c>
      <c r="F37" s="1">
        <v>518352.52879318985</v>
      </c>
      <c r="G37" s="1">
        <v>518352.52879318985</v>
      </c>
      <c r="H37" s="1">
        <v>0</v>
      </c>
      <c r="I37" s="1">
        <v>4641011.5172759145</v>
      </c>
      <c r="J37" s="1">
        <v>329807.21081622434</v>
      </c>
      <c r="K37" s="1">
        <v>4311204.3064596904</v>
      </c>
      <c r="L37" s="1">
        <v>0</v>
      </c>
      <c r="M37" s="1">
        <v>1699399.0986479721</v>
      </c>
      <c r="N37" s="1">
        <v>191349.52428642963</v>
      </c>
      <c r="O37" s="1">
        <v>20105.15773660491</v>
      </c>
      <c r="P37" s="1">
        <v>116182.60724419964</v>
      </c>
      <c r="Q37" s="1">
        <v>1371761.8093807378</v>
      </c>
    </row>
    <row r="38" spans="1:17" x14ac:dyDescent="0.2">
      <c r="A38" s="8">
        <v>38717</v>
      </c>
      <c r="B38" s="1">
        <v>6985286.2627274245</v>
      </c>
      <c r="C38" s="1">
        <v>5290172.759138708</v>
      </c>
      <c r="D38" s="1">
        <v>0</v>
      </c>
      <c r="E38" s="1">
        <v>30704.389918210651</v>
      </c>
      <c r="F38" s="1">
        <v>438432.64897346019</v>
      </c>
      <c r="G38" s="1">
        <v>438432.64897346019</v>
      </c>
      <c r="H38" s="1">
        <v>0</v>
      </c>
      <c r="I38" s="1">
        <v>4821035.7202470368</v>
      </c>
      <c r="J38" s="1">
        <v>329861.4588549491</v>
      </c>
      <c r="K38" s="1">
        <v>4491174.2613920877</v>
      </c>
      <c r="L38" s="1">
        <v>0</v>
      </c>
      <c r="M38" s="1">
        <v>1695113.5035887165</v>
      </c>
      <c r="N38" s="1">
        <v>192405.27457853447</v>
      </c>
      <c r="O38" s="1">
        <v>20105.15773660491</v>
      </c>
      <c r="P38" s="1">
        <v>116182.60724419964</v>
      </c>
      <c r="Q38" s="1">
        <v>1366420.4640293776</v>
      </c>
    </row>
    <row r="39" spans="1:17" x14ac:dyDescent="0.2">
      <c r="A39" s="8">
        <v>38807</v>
      </c>
      <c r="B39" s="1">
        <v>7004110.3321649134</v>
      </c>
      <c r="C39" s="1">
        <v>5322191.62076448</v>
      </c>
      <c r="D39" s="1">
        <v>0</v>
      </c>
      <c r="E39" s="1">
        <v>30683.525287931901</v>
      </c>
      <c r="F39" s="1">
        <v>345251.21014855616</v>
      </c>
      <c r="G39" s="1">
        <v>345251.21014855616</v>
      </c>
      <c r="H39" s="1">
        <v>0</v>
      </c>
      <c r="I39" s="1">
        <v>4946256.885327992</v>
      </c>
      <c r="J39" s="1">
        <v>334234.68536137539</v>
      </c>
      <c r="K39" s="1">
        <v>4612022.1999666169</v>
      </c>
      <c r="L39" s="1">
        <v>0</v>
      </c>
      <c r="M39" s="1">
        <v>1681918.7114004339</v>
      </c>
      <c r="N39" s="1">
        <v>182707.39442497081</v>
      </c>
      <c r="O39" s="1">
        <v>20109.330662660657</v>
      </c>
      <c r="P39" s="1">
        <v>112815.05591720915</v>
      </c>
      <c r="Q39" s="1">
        <v>1366286.9303955934</v>
      </c>
    </row>
    <row r="40" spans="1:17" x14ac:dyDescent="0.2">
      <c r="A40" s="8">
        <v>38898</v>
      </c>
      <c r="B40" s="1">
        <v>7174657.820063429</v>
      </c>
      <c r="C40" s="1">
        <v>5593907.5279586045</v>
      </c>
      <c r="D40" s="1">
        <v>0</v>
      </c>
      <c r="E40" s="1">
        <v>29494.241362043067</v>
      </c>
      <c r="F40" s="1">
        <v>321361.20847938576</v>
      </c>
      <c r="G40" s="1">
        <v>321361.20847938576</v>
      </c>
      <c r="H40" s="1">
        <v>0</v>
      </c>
      <c r="I40" s="1">
        <v>5243052.078117176</v>
      </c>
      <c r="J40" s="1">
        <v>336408.77983642131</v>
      </c>
      <c r="K40" s="1">
        <v>4906643.2982807551</v>
      </c>
      <c r="L40" s="1">
        <v>0</v>
      </c>
      <c r="M40" s="1">
        <v>1580750.292104824</v>
      </c>
      <c r="N40" s="1">
        <v>176272.74244700384</v>
      </c>
      <c r="O40" s="1">
        <v>20109.330662660657</v>
      </c>
      <c r="P40" s="1">
        <v>23618.761475546653</v>
      </c>
      <c r="Q40" s="1">
        <v>1360749.4575196127</v>
      </c>
    </row>
    <row r="41" spans="1:17" x14ac:dyDescent="0.2">
      <c r="A41" s="8">
        <v>38990</v>
      </c>
      <c r="B41" s="1">
        <v>7259485.06092472</v>
      </c>
      <c r="C41" s="1">
        <v>5692442.8309130361</v>
      </c>
      <c r="D41" s="1">
        <v>0</v>
      </c>
      <c r="E41" s="1">
        <v>29398.264062760813</v>
      </c>
      <c r="F41" s="1">
        <v>255186.94708729762</v>
      </c>
      <c r="G41" s="1">
        <v>255186.94708729762</v>
      </c>
      <c r="H41" s="1">
        <v>0</v>
      </c>
      <c r="I41" s="1">
        <v>5407857.6197629776</v>
      </c>
      <c r="J41" s="1">
        <v>340464.8639626106</v>
      </c>
      <c r="K41" s="1">
        <v>5067392.7558003673</v>
      </c>
      <c r="L41" s="1">
        <v>0</v>
      </c>
      <c r="M41" s="1">
        <v>1567042.2300116844</v>
      </c>
      <c r="N41" s="1">
        <v>166182.60724419964</v>
      </c>
      <c r="O41" s="1">
        <v>20109.330662660657</v>
      </c>
      <c r="P41" s="1">
        <v>20242.86429644467</v>
      </c>
      <c r="Q41" s="1">
        <v>1360507.4278083795</v>
      </c>
    </row>
    <row r="42" spans="1:17" x14ac:dyDescent="0.2">
      <c r="A42" s="8">
        <v>39082</v>
      </c>
      <c r="B42" s="1">
        <v>7351498.0804540152</v>
      </c>
      <c r="C42" s="1">
        <v>5796069.1036554836</v>
      </c>
      <c r="D42" s="1">
        <v>0</v>
      </c>
      <c r="E42" s="1">
        <v>29026.873643799034</v>
      </c>
      <c r="F42" s="1">
        <v>297675.68018694711</v>
      </c>
      <c r="G42" s="1">
        <v>297675.68018694711</v>
      </c>
      <c r="H42" s="1">
        <v>0</v>
      </c>
      <c r="I42" s="1">
        <v>5469366.549824737</v>
      </c>
      <c r="J42" s="1">
        <v>342413.620430646</v>
      </c>
      <c r="K42" s="1">
        <v>5126952.9293940915</v>
      </c>
      <c r="L42" s="1">
        <v>0</v>
      </c>
      <c r="M42" s="1">
        <v>1555428.9767985311</v>
      </c>
      <c r="N42" s="1">
        <v>165068.43598731433</v>
      </c>
      <c r="O42" s="1">
        <v>20113.503588716409</v>
      </c>
      <c r="P42" s="1">
        <v>20247.037222500418</v>
      </c>
      <c r="Q42" s="1">
        <v>1350000</v>
      </c>
    </row>
    <row r="43" spans="1:17" x14ac:dyDescent="0.2">
      <c r="A43" s="8">
        <v>39172</v>
      </c>
      <c r="B43" s="1">
        <v>8104926</v>
      </c>
      <c r="C43" s="1">
        <v>5567749</v>
      </c>
      <c r="D43" s="1">
        <v>0</v>
      </c>
      <c r="E43" s="1">
        <v>28979</v>
      </c>
      <c r="F43" s="1">
        <v>354821</v>
      </c>
      <c r="G43" s="1">
        <v>354821</v>
      </c>
      <c r="H43" s="1">
        <v>0</v>
      </c>
      <c r="I43" s="1">
        <v>5183949</v>
      </c>
      <c r="J43" s="1">
        <v>367501</v>
      </c>
      <c r="K43" s="1">
        <v>4816448</v>
      </c>
      <c r="L43" s="1">
        <v>0</v>
      </c>
      <c r="M43" s="1">
        <v>2537177</v>
      </c>
      <c r="N43" s="1">
        <v>150193</v>
      </c>
      <c r="O43" s="1">
        <v>20112</v>
      </c>
      <c r="P43" s="1">
        <v>16872</v>
      </c>
      <c r="Q43" s="1">
        <v>2350000</v>
      </c>
    </row>
    <row r="44" spans="1:17" x14ac:dyDescent="0.2">
      <c r="A44" s="8">
        <v>39263</v>
      </c>
      <c r="B44" s="1">
        <v>7164609</v>
      </c>
      <c r="C44" s="1">
        <v>4633318</v>
      </c>
      <c r="D44" s="1">
        <v>0</v>
      </c>
      <c r="E44" s="1">
        <v>28582</v>
      </c>
      <c r="F44" s="1">
        <v>315627</v>
      </c>
      <c r="G44" s="1">
        <v>315627</v>
      </c>
      <c r="H44" s="1">
        <v>0</v>
      </c>
      <c r="I44" s="1">
        <v>4289109</v>
      </c>
      <c r="J44" s="1">
        <v>281219</v>
      </c>
      <c r="K44" s="1">
        <v>4007890</v>
      </c>
      <c r="L44" s="1">
        <v>0</v>
      </c>
      <c r="M44" s="1">
        <v>2531291</v>
      </c>
      <c r="N44" s="1">
        <v>144307</v>
      </c>
      <c r="O44" s="1">
        <v>20112</v>
      </c>
      <c r="P44" s="1">
        <v>16872</v>
      </c>
      <c r="Q44" s="1">
        <v>2350000</v>
      </c>
    </row>
    <row r="45" spans="1:17" x14ac:dyDescent="0.2">
      <c r="A45" s="8">
        <v>39355</v>
      </c>
      <c r="B45" s="1">
        <v>7021575</v>
      </c>
      <c r="C45" s="1">
        <v>4504684</v>
      </c>
      <c r="D45" s="1">
        <v>0</v>
      </c>
      <c r="E45" s="1">
        <v>28403</v>
      </c>
      <c r="F45" s="1">
        <v>311008</v>
      </c>
      <c r="G45" s="1">
        <v>311008</v>
      </c>
      <c r="H45" s="1">
        <v>0</v>
      </c>
      <c r="I45" s="1">
        <v>4165273</v>
      </c>
      <c r="J45" s="1">
        <v>176114</v>
      </c>
      <c r="K45" s="1">
        <v>3989159</v>
      </c>
      <c r="L45" s="1">
        <v>0</v>
      </c>
      <c r="M45" s="1">
        <v>2516891</v>
      </c>
      <c r="N45" s="1">
        <v>133281</v>
      </c>
      <c r="O45" s="1">
        <v>20112</v>
      </c>
      <c r="P45" s="1">
        <v>13498</v>
      </c>
      <c r="Q45" s="1">
        <v>2350000</v>
      </c>
    </row>
    <row r="46" spans="1:17" x14ac:dyDescent="0.2">
      <c r="A46" s="8">
        <v>39447</v>
      </c>
      <c r="B46" s="1">
        <v>7395458</v>
      </c>
      <c r="C46" s="1">
        <v>4884662</v>
      </c>
      <c r="D46" s="1">
        <v>0</v>
      </c>
      <c r="E46" s="1">
        <v>27313</v>
      </c>
      <c r="F46" s="1">
        <v>718298</v>
      </c>
      <c r="G46" s="1">
        <v>718298</v>
      </c>
      <c r="H46" s="1">
        <v>0</v>
      </c>
      <c r="I46" s="1">
        <v>4139051</v>
      </c>
      <c r="J46" s="1">
        <v>148498</v>
      </c>
      <c r="K46" s="1">
        <v>3990553</v>
      </c>
      <c r="L46" s="1">
        <v>0</v>
      </c>
      <c r="M46" s="1">
        <v>2510796</v>
      </c>
      <c r="N46" s="1">
        <v>127186</v>
      </c>
      <c r="O46" s="1">
        <v>20112</v>
      </c>
      <c r="P46" s="1">
        <v>13498</v>
      </c>
      <c r="Q46" s="1">
        <v>2350000</v>
      </c>
    </row>
    <row r="47" spans="1:17" x14ac:dyDescent="0.2">
      <c r="A47" s="8">
        <v>39538</v>
      </c>
      <c r="B47" s="1">
        <v>7773293</v>
      </c>
      <c r="C47" s="1">
        <v>5280746</v>
      </c>
      <c r="D47" s="1">
        <v>0</v>
      </c>
      <c r="E47" s="1">
        <v>27004</v>
      </c>
      <c r="F47" s="1">
        <v>273281</v>
      </c>
      <c r="G47" s="1">
        <v>273281</v>
      </c>
      <c r="H47" s="1">
        <v>0</v>
      </c>
      <c r="I47" s="1">
        <v>4980460</v>
      </c>
      <c r="J47" s="1">
        <v>99014</v>
      </c>
      <c r="K47" s="1">
        <v>4881446</v>
      </c>
      <c r="L47" s="1">
        <v>0</v>
      </c>
      <c r="M47" s="1">
        <v>2492547</v>
      </c>
      <c r="N47" s="1">
        <v>112312</v>
      </c>
      <c r="O47" s="1">
        <v>20112</v>
      </c>
      <c r="P47" s="1">
        <v>10123</v>
      </c>
      <c r="Q47" s="1">
        <v>2350000</v>
      </c>
    </row>
    <row r="48" spans="1:17" x14ac:dyDescent="0.2">
      <c r="A48" s="8">
        <v>39629</v>
      </c>
      <c r="B48" s="1">
        <v>7187077</v>
      </c>
      <c r="C48" s="1">
        <v>4699946</v>
      </c>
      <c r="D48" s="1">
        <v>0</v>
      </c>
      <c r="E48" s="1">
        <v>26577</v>
      </c>
      <c r="F48" s="1">
        <v>196010</v>
      </c>
      <c r="G48" s="1">
        <v>196010</v>
      </c>
      <c r="H48" s="1">
        <v>0</v>
      </c>
      <c r="I48" s="1">
        <v>4477360</v>
      </c>
      <c r="J48" s="1">
        <v>98955</v>
      </c>
      <c r="K48" s="1">
        <v>4378405</v>
      </c>
      <c r="L48" s="1">
        <v>0</v>
      </c>
      <c r="M48" s="1">
        <v>2487131</v>
      </c>
      <c r="N48" s="1">
        <v>106896</v>
      </c>
      <c r="O48" s="1">
        <v>20112</v>
      </c>
      <c r="P48" s="1">
        <v>10123</v>
      </c>
      <c r="Q48" s="1">
        <v>2350000</v>
      </c>
    </row>
    <row r="49" spans="1:17" x14ac:dyDescent="0.2">
      <c r="A49" s="8">
        <v>39721</v>
      </c>
      <c r="B49" s="1">
        <v>7176583</v>
      </c>
      <c r="C49" s="1">
        <v>4702184</v>
      </c>
      <c r="D49" s="1">
        <v>0</v>
      </c>
      <c r="E49" s="1">
        <v>27129</v>
      </c>
      <c r="F49" s="1">
        <v>219170</v>
      </c>
      <c r="G49" s="1">
        <v>219170</v>
      </c>
      <c r="H49" s="1">
        <v>0</v>
      </c>
      <c r="I49" s="1">
        <v>4455885</v>
      </c>
      <c r="J49" s="1">
        <v>98872</v>
      </c>
      <c r="K49" s="1">
        <v>4357014</v>
      </c>
      <c r="L49" s="1">
        <v>0</v>
      </c>
      <c r="M49" s="1">
        <v>2474399</v>
      </c>
      <c r="N49" s="1">
        <v>97538</v>
      </c>
      <c r="O49" s="1">
        <v>20112</v>
      </c>
      <c r="P49" s="1">
        <v>6749</v>
      </c>
      <c r="Q49" s="1">
        <v>2350000</v>
      </c>
    </row>
    <row r="50" spans="1:17" x14ac:dyDescent="0.2">
      <c r="A50" s="8">
        <v>39813</v>
      </c>
      <c r="B50" s="1">
        <v>7181615</v>
      </c>
      <c r="C50" s="1">
        <v>4712209</v>
      </c>
      <c r="D50" s="1">
        <v>0</v>
      </c>
      <c r="E50" s="1">
        <v>28096</v>
      </c>
      <c r="F50" s="1">
        <v>238724</v>
      </c>
      <c r="G50" s="1">
        <v>238724</v>
      </c>
      <c r="H50" s="1">
        <v>0</v>
      </c>
      <c r="I50" s="1">
        <v>4445389</v>
      </c>
      <c r="J50" s="1">
        <v>89345</v>
      </c>
      <c r="K50" s="1">
        <v>4356043</v>
      </c>
      <c r="L50" s="1">
        <v>0</v>
      </c>
      <c r="M50" s="1">
        <v>2469407</v>
      </c>
      <c r="N50" s="1">
        <v>92545</v>
      </c>
      <c r="O50" s="1">
        <v>20112</v>
      </c>
      <c r="P50" s="1">
        <v>6749</v>
      </c>
      <c r="Q50" s="1">
        <v>2350000</v>
      </c>
    </row>
    <row r="51" spans="1:17" x14ac:dyDescent="0.2">
      <c r="A51" s="8">
        <v>39903</v>
      </c>
      <c r="B51" s="1">
        <v>8287602</v>
      </c>
      <c r="C51" s="1">
        <v>6229708</v>
      </c>
      <c r="D51" s="1">
        <v>0</v>
      </c>
      <c r="E51" s="1">
        <v>29513</v>
      </c>
      <c r="F51" s="1">
        <v>183724</v>
      </c>
      <c r="G51" s="1">
        <v>183724</v>
      </c>
      <c r="H51" s="1">
        <v>0</v>
      </c>
      <c r="I51" s="1">
        <v>6016471</v>
      </c>
      <c r="J51" s="1">
        <v>864497</v>
      </c>
      <c r="K51" s="1">
        <v>5151974</v>
      </c>
      <c r="L51" s="1">
        <v>0</v>
      </c>
      <c r="M51" s="1">
        <v>2057895</v>
      </c>
      <c r="N51" s="1">
        <v>84408</v>
      </c>
      <c r="O51" s="1">
        <v>20112</v>
      </c>
      <c r="P51" s="1">
        <v>3375</v>
      </c>
      <c r="Q51" s="1">
        <v>1950000</v>
      </c>
    </row>
    <row r="52" spans="1:17" x14ac:dyDescent="0.2">
      <c r="A52" s="8">
        <v>39994</v>
      </c>
      <c r="B52" s="1">
        <v>9881520.7469999995</v>
      </c>
      <c r="C52" s="1">
        <v>7827273.2790000001</v>
      </c>
      <c r="D52" s="1">
        <v>0</v>
      </c>
      <c r="E52" s="1">
        <v>27692.2</v>
      </c>
      <c r="F52" s="1">
        <v>181691.5</v>
      </c>
      <c r="G52" s="1">
        <v>181691.5</v>
      </c>
      <c r="H52" s="1">
        <v>0</v>
      </c>
      <c r="I52" s="1">
        <v>7617889.5</v>
      </c>
      <c r="J52" s="1">
        <v>965089.79</v>
      </c>
      <c r="K52" s="1">
        <v>6652799.7149999999</v>
      </c>
      <c r="L52" s="1">
        <v>0</v>
      </c>
      <c r="M52" s="1">
        <v>2054247.4680000001</v>
      </c>
      <c r="N52" s="1">
        <v>80760.75</v>
      </c>
      <c r="O52" s="1">
        <v>20112.169999999998</v>
      </c>
      <c r="P52" s="1">
        <v>3374.54</v>
      </c>
      <c r="Q52" s="1">
        <v>1950000</v>
      </c>
    </row>
    <row r="53" spans="1:17" x14ac:dyDescent="0.2">
      <c r="A53" s="8">
        <v>40086</v>
      </c>
      <c r="B53" s="1">
        <v>11228596</v>
      </c>
      <c r="C53" s="1">
        <v>9181609</v>
      </c>
      <c r="D53" s="17">
        <v>0</v>
      </c>
      <c r="E53" s="1">
        <v>27867</v>
      </c>
      <c r="F53" s="1">
        <v>144062</v>
      </c>
      <c r="G53" s="1">
        <v>144062</v>
      </c>
      <c r="H53" s="17">
        <v>0</v>
      </c>
      <c r="I53" s="1">
        <v>9009679</v>
      </c>
      <c r="J53" s="1">
        <v>856739</v>
      </c>
      <c r="K53" s="1">
        <v>8152940</v>
      </c>
      <c r="L53" s="17">
        <v>0</v>
      </c>
      <c r="M53" s="1">
        <v>2046988</v>
      </c>
      <c r="N53" s="1">
        <v>76875</v>
      </c>
      <c r="O53" s="1">
        <v>20112</v>
      </c>
      <c r="P53" s="1">
        <v>0</v>
      </c>
      <c r="Q53" s="1">
        <v>1950000</v>
      </c>
    </row>
    <row r="54" spans="1:17" x14ac:dyDescent="0.2">
      <c r="A54" s="8">
        <v>40178</v>
      </c>
      <c r="B54" s="1">
        <v>11083366.307469999</v>
      </c>
      <c r="C54" s="1">
        <v>9039046.2240900006</v>
      </c>
      <c r="D54" s="17">
        <v>0</v>
      </c>
      <c r="E54" s="1">
        <v>27684.066490000001</v>
      </c>
      <c r="F54" s="1">
        <v>118626.20598</v>
      </c>
      <c r="G54" s="1">
        <v>118626.20598</v>
      </c>
      <c r="H54" s="17">
        <v>0</v>
      </c>
      <c r="I54" s="1">
        <v>8892735.9516199995</v>
      </c>
      <c r="J54" s="1">
        <v>739486.848</v>
      </c>
      <c r="K54" s="1">
        <v>8153249.1036200002</v>
      </c>
      <c r="L54" s="1">
        <v>0</v>
      </c>
      <c r="M54" s="1">
        <v>2044320.08338</v>
      </c>
      <c r="N54" s="1">
        <v>74207.905939999997</v>
      </c>
      <c r="O54" s="1">
        <v>20112.177439999999</v>
      </c>
      <c r="P54" s="1">
        <v>0</v>
      </c>
      <c r="Q54" s="1">
        <v>1950000</v>
      </c>
    </row>
    <row r="55" spans="1:17" x14ac:dyDescent="0.2">
      <c r="A55" s="8">
        <v>40268</v>
      </c>
      <c r="B55" s="1">
        <v>12004701.42924</v>
      </c>
      <c r="C55" s="1">
        <v>10466981.704</v>
      </c>
      <c r="D55" s="17">
        <v>0</v>
      </c>
      <c r="E55" s="1">
        <v>28721.18721</v>
      </c>
      <c r="F55" s="1">
        <v>108201.40270999999</v>
      </c>
      <c r="G55" s="1">
        <v>108201.40211</v>
      </c>
      <c r="H55" s="17">
        <v>0</v>
      </c>
      <c r="I55" s="1">
        <v>10330059.11468</v>
      </c>
      <c r="J55" s="1">
        <v>49943</v>
      </c>
      <c r="K55" s="1">
        <v>10280116.11468</v>
      </c>
      <c r="L55" s="1">
        <v>0</v>
      </c>
      <c r="M55" s="1">
        <v>1537719.7252400001</v>
      </c>
      <c r="N55" s="1">
        <v>67607.5478</v>
      </c>
      <c r="O55" s="1">
        <v>20112.177439999999</v>
      </c>
      <c r="P55" s="1">
        <v>0</v>
      </c>
      <c r="Q55" s="1">
        <v>1450000</v>
      </c>
    </row>
    <row r="56" spans="1:17" x14ac:dyDescent="0.2">
      <c r="A56" s="8">
        <v>40359</v>
      </c>
      <c r="B56" s="1">
        <v>11948039.028720001</v>
      </c>
      <c r="C56" s="1">
        <v>10412335.438720001</v>
      </c>
      <c r="D56" s="17">
        <v>0</v>
      </c>
      <c r="E56" s="1">
        <v>30465.27463</v>
      </c>
      <c r="F56" s="1">
        <v>96702.623940000005</v>
      </c>
      <c r="G56" s="1">
        <v>96702.623940000005</v>
      </c>
      <c r="H56" s="17">
        <v>0</v>
      </c>
      <c r="I56" s="1">
        <v>10285167.54015</v>
      </c>
      <c r="J56" s="1">
        <v>49939.5</v>
      </c>
      <c r="K56" s="1">
        <v>10235228.04015</v>
      </c>
      <c r="L56" s="1">
        <v>0</v>
      </c>
      <c r="M56" s="1">
        <v>1535703.59</v>
      </c>
      <c r="N56" s="1">
        <v>65591.412559999997</v>
      </c>
      <c r="O56" s="1">
        <v>20112.177439999999</v>
      </c>
      <c r="P56" s="1">
        <v>0</v>
      </c>
      <c r="Q56" s="1">
        <v>1450000</v>
      </c>
    </row>
    <row r="57" spans="1:17" x14ac:dyDescent="0.2">
      <c r="A57" s="8">
        <v>40451</v>
      </c>
      <c r="B57" s="1">
        <v>11925121.876250001</v>
      </c>
      <c r="C57" s="1">
        <v>10392966.99866</v>
      </c>
      <c r="D57" s="17">
        <v>0</v>
      </c>
      <c r="E57" s="1">
        <v>30262.61751</v>
      </c>
      <c r="F57" s="1">
        <v>95682.623940000005</v>
      </c>
      <c r="G57" s="1">
        <v>95682.623940000005</v>
      </c>
      <c r="H57" s="17">
        <v>0</v>
      </c>
      <c r="I57" s="1">
        <v>10267021.757209999</v>
      </c>
      <c r="J57" s="1">
        <v>31066.757099999999</v>
      </c>
      <c r="K57" s="1">
        <v>10235955.00011</v>
      </c>
      <c r="L57" s="17">
        <v>0</v>
      </c>
      <c r="M57" s="1">
        <v>1532154.8775899999</v>
      </c>
      <c r="N57" s="1">
        <v>62042.700149999997</v>
      </c>
      <c r="O57" s="1">
        <v>20112.177439999999</v>
      </c>
      <c r="P57" s="1">
        <v>0</v>
      </c>
      <c r="Q57" s="1">
        <v>1450000</v>
      </c>
    </row>
    <row r="58" spans="1:17" x14ac:dyDescent="0.2">
      <c r="A58" s="8">
        <v>40543</v>
      </c>
      <c r="B58" s="1">
        <v>11884529.41047</v>
      </c>
      <c r="C58" s="1">
        <v>10354837.13538</v>
      </c>
      <c r="D58" s="17">
        <v>0</v>
      </c>
      <c r="E58" s="1">
        <v>29428.618709999999</v>
      </c>
      <c r="F58" s="1">
        <v>63968.385920000001</v>
      </c>
      <c r="G58" s="1">
        <v>63968.685920000004</v>
      </c>
      <c r="H58" s="17">
        <v>0</v>
      </c>
      <c r="I58" s="1">
        <v>10261440.13075</v>
      </c>
      <c r="J58" s="1">
        <v>24955.25</v>
      </c>
      <c r="K58" s="1">
        <v>10236484.88075</v>
      </c>
      <c r="L58" s="17">
        <v>0</v>
      </c>
      <c r="M58" s="1">
        <v>1529692.2750899999</v>
      </c>
      <c r="N58" s="1">
        <v>59580.097650000003</v>
      </c>
      <c r="O58" s="1">
        <v>20112.177439999999</v>
      </c>
      <c r="P58" s="1">
        <v>0</v>
      </c>
      <c r="Q58" s="1">
        <v>1450000</v>
      </c>
    </row>
    <row r="59" spans="1:17" x14ac:dyDescent="0.2">
      <c r="A59" s="8">
        <v>40633</v>
      </c>
      <c r="B59" s="1">
        <v>14832175</v>
      </c>
      <c r="C59" s="1">
        <v>13308376</v>
      </c>
      <c r="D59" s="17">
        <v>0</v>
      </c>
      <c r="E59" s="1">
        <v>28917</v>
      </c>
      <c r="F59" s="1">
        <v>388771</v>
      </c>
      <c r="G59" s="1">
        <v>388771</v>
      </c>
      <c r="H59" s="17">
        <v>0</v>
      </c>
      <c r="I59" s="1">
        <v>12890688</v>
      </c>
      <c r="J59" s="1">
        <v>22462</v>
      </c>
      <c r="K59" s="1">
        <v>12868226</v>
      </c>
      <c r="L59" s="17">
        <v>0</v>
      </c>
      <c r="M59" s="1">
        <v>1523799</v>
      </c>
      <c r="N59" s="1">
        <v>53687</v>
      </c>
      <c r="O59" s="1">
        <v>20112</v>
      </c>
      <c r="P59" s="1">
        <v>0</v>
      </c>
      <c r="Q59" s="1">
        <v>1450000</v>
      </c>
    </row>
    <row r="60" spans="1:17" x14ac:dyDescent="0.2">
      <c r="A60" s="8">
        <v>40724</v>
      </c>
      <c r="B60" s="1">
        <v>14315326.787350001</v>
      </c>
      <c r="C60" s="1">
        <v>13244025.21576</v>
      </c>
      <c r="D60" s="17">
        <v>0</v>
      </c>
      <c r="E60" s="1">
        <v>28162.04292</v>
      </c>
      <c r="F60" s="1">
        <v>373771.23888999998</v>
      </c>
      <c r="G60" s="1">
        <v>373771.23888999998</v>
      </c>
      <c r="H60" s="17">
        <v>0</v>
      </c>
      <c r="I60" s="1">
        <v>12842091.93395</v>
      </c>
      <c r="J60" s="1">
        <v>23832.841</v>
      </c>
      <c r="K60" s="1">
        <v>12818259.092949999</v>
      </c>
      <c r="L60" s="17">
        <v>0</v>
      </c>
      <c r="M60" s="1">
        <v>1071301.5715900001</v>
      </c>
      <c r="N60" s="1">
        <v>51189.39415</v>
      </c>
      <c r="O60" s="1">
        <v>20112.177439999999</v>
      </c>
      <c r="P60" s="1">
        <v>0</v>
      </c>
      <c r="Q60" s="1">
        <v>1000000</v>
      </c>
    </row>
    <row r="61" spans="1:17" x14ac:dyDescent="0.2">
      <c r="A61" s="8">
        <v>40816</v>
      </c>
      <c r="B61" s="1">
        <v>14310379.33237</v>
      </c>
      <c r="C61" s="1">
        <v>13241608.09736</v>
      </c>
      <c r="D61" s="17">
        <v>0</v>
      </c>
      <c r="E61" s="1">
        <v>28305.60527</v>
      </c>
      <c r="F61" s="1">
        <v>373771.23888999998</v>
      </c>
      <c r="G61" s="1">
        <v>373771.23888999998</v>
      </c>
      <c r="H61" s="17">
        <v>0</v>
      </c>
      <c r="I61" s="1">
        <v>12839531.2532</v>
      </c>
      <c r="J61" s="1">
        <v>26506.9</v>
      </c>
      <c r="K61" s="1">
        <v>12813024.3532</v>
      </c>
      <c r="L61" s="17">
        <v>0</v>
      </c>
      <c r="M61" s="1">
        <v>1068771.2350099999</v>
      </c>
      <c r="N61" s="1">
        <v>48659.057569999997</v>
      </c>
      <c r="O61" s="1">
        <v>20112.177439999999</v>
      </c>
      <c r="P61" s="1">
        <v>0</v>
      </c>
      <c r="Q61" s="1">
        <v>1000000</v>
      </c>
    </row>
    <row r="62" spans="1:17" x14ac:dyDescent="0.2">
      <c r="A62" s="8">
        <v>40908</v>
      </c>
      <c r="B62" s="1">
        <v>15156757</v>
      </c>
      <c r="C62" s="1">
        <v>14090135</v>
      </c>
      <c r="D62" s="17">
        <v>0</v>
      </c>
      <c r="E62" s="1">
        <v>30179</v>
      </c>
      <c r="F62" s="1">
        <v>351912</v>
      </c>
      <c r="G62" s="1">
        <v>351912</v>
      </c>
      <c r="H62" s="17">
        <v>0</v>
      </c>
      <c r="I62" s="1">
        <v>13708044</v>
      </c>
      <c r="J62" s="1">
        <v>28175</v>
      </c>
      <c r="K62" s="1">
        <v>13679869</v>
      </c>
      <c r="L62" s="17">
        <v>0</v>
      </c>
      <c r="M62" s="1">
        <v>1066623</v>
      </c>
      <c r="N62" s="1">
        <v>46511</v>
      </c>
      <c r="O62" s="1">
        <v>20112</v>
      </c>
      <c r="P62" s="1">
        <v>0</v>
      </c>
      <c r="Q62" s="1">
        <v>1000000</v>
      </c>
    </row>
    <row r="63" spans="1:17" x14ac:dyDescent="0.2">
      <c r="A63" s="8">
        <v>40999</v>
      </c>
      <c r="B63" s="1">
        <v>15023569</v>
      </c>
      <c r="C63" s="1">
        <v>13959698</v>
      </c>
      <c r="D63" s="17">
        <v>0</v>
      </c>
      <c r="E63" s="1">
        <v>29413</v>
      </c>
      <c r="F63" s="1">
        <v>658031</v>
      </c>
      <c r="G63" s="1">
        <v>658031</v>
      </c>
      <c r="H63" s="17">
        <v>0</v>
      </c>
      <c r="I63" s="1">
        <v>13272254</v>
      </c>
      <c r="J63" s="1">
        <v>671816</v>
      </c>
      <c r="K63" s="1">
        <v>12600438</v>
      </c>
      <c r="L63" s="17">
        <v>0</v>
      </c>
      <c r="M63" s="1">
        <v>1063871</v>
      </c>
      <c r="N63" s="1">
        <v>43759</v>
      </c>
      <c r="O63" s="1">
        <v>20112</v>
      </c>
      <c r="P63" s="1">
        <v>0</v>
      </c>
      <c r="Q63" s="1">
        <v>1000000</v>
      </c>
    </row>
    <row r="64" spans="1:17" x14ac:dyDescent="0.2">
      <c r="A64" s="8">
        <v>41090</v>
      </c>
      <c r="B64" s="1">
        <v>15128394</v>
      </c>
      <c r="C64" s="1">
        <v>14066540</v>
      </c>
      <c r="D64" s="17">
        <v>0</v>
      </c>
      <c r="E64" s="1">
        <v>30966</v>
      </c>
      <c r="F64" s="1">
        <v>623854</v>
      </c>
      <c r="G64" s="1">
        <v>623854</v>
      </c>
      <c r="H64" s="17">
        <v>0</v>
      </c>
      <c r="I64" s="1">
        <v>13411721</v>
      </c>
      <c r="J64" s="1">
        <v>816914</v>
      </c>
      <c r="K64" s="1">
        <v>12594807</v>
      </c>
      <c r="L64" s="17">
        <v>0</v>
      </c>
      <c r="M64" s="1">
        <v>1061853</v>
      </c>
      <c r="N64" s="1">
        <v>41741</v>
      </c>
      <c r="O64" s="1">
        <v>20112</v>
      </c>
      <c r="P64" s="1">
        <v>0</v>
      </c>
      <c r="Q64" s="1">
        <v>1000000</v>
      </c>
    </row>
    <row r="65" spans="1:17" x14ac:dyDescent="0.2">
      <c r="A65" s="8">
        <v>41182</v>
      </c>
      <c r="B65" s="1">
        <v>15050067.19101</v>
      </c>
      <c r="C65" s="1">
        <v>13990951.724819999</v>
      </c>
      <c r="D65" s="17">
        <v>0</v>
      </c>
      <c r="E65" s="1">
        <v>30658.092830000001</v>
      </c>
      <c r="F65" s="1">
        <v>623854</v>
      </c>
      <c r="G65" s="1">
        <v>623853.63358000002</v>
      </c>
      <c r="H65" s="17">
        <v>0</v>
      </c>
      <c r="I65" s="1">
        <v>13336439.99841</v>
      </c>
      <c r="J65" s="1">
        <v>741661.19570000004</v>
      </c>
      <c r="K65" s="1">
        <v>12594778.80271</v>
      </c>
      <c r="L65" s="17">
        <v>0</v>
      </c>
      <c r="M65" s="1">
        <v>1059115.4661900001</v>
      </c>
      <c r="N65" s="1">
        <v>39003.28875</v>
      </c>
      <c r="O65" s="1">
        <v>20112</v>
      </c>
      <c r="P65" s="1">
        <v>0</v>
      </c>
      <c r="Q65" s="1">
        <v>1000000</v>
      </c>
    </row>
    <row r="66" spans="1:17" x14ac:dyDescent="0.2">
      <c r="A66" s="8">
        <v>41274</v>
      </c>
      <c r="B66" s="1">
        <v>16836118.483959999</v>
      </c>
      <c r="C66" s="1">
        <v>14052315.98477</v>
      </c>
      <c r="D66" s="17">
        <v>0</v>
      </c>
      <c r="E66" s="1">
        <v>29644.77405</v>
      </c>
      <c r="F66" s="1">
        <v>783417.10622000007</v>
      </c>
      <c r="G66" s="1">
        <v>783417.10622000007</v>
      </c>
      <c r="H66" s="17">
        <v>0</v>
      </c>
      <c r="I66" s="1">
        <v>13239254.104499999</v>
      </c>
      <c r="J66" s="1">
        <v>705294.72161999997</v>
      </c>
      <c r="K66" s="1">
        <v>12533959.382879999</v>
      </c>
      <c r="L66" s="17">
        <v>0</v>
      </c>
      <c r="M66" s="1">
        <v>2783802.4991899999</v>
      </c>
      <c r="N66" s="1">
        <v>36773.444009999999</v>
      </c>
      <c r="O66" s="1">
        <v>20112.177440000003</v>
      </c>
      <c r="P66" s="1">
        <v>0</v>
      </c>
      <c r="Q66" s="1">
        <v>2726916.8777400004</v>
      </c>
    </row>
    <row r="67" spans="1:17" x14ac:dyDescent="0.2">
      <c r="A67" s="8">
        <v>41364</v>
      </c>
      <c r="B67" s="1">
        <v>16703174.819349999</v>
      </c>
      <c r="C67" s="1">
        <v>13921916.6182</v>
      </c>
      <c r="D67" s="17">
        <v>0</v>
      </c>
      <c r="E67" s="1">
        <v>29332.050749999999</v>
      </c>
      <c r="F67" s="1">
        <v>783417.10622000007</v>
      </c>
      <c r="G67" s="1">
        <v>783417.10622000007</v>
      </c>
      <c r="H67" s="17">
        <v>0</v>
      </c>
      <c r="I67" s="1">
        <v>13109167.461229999</v>
      </c>
      <c r="J67" s="1">
        <v>623408.17139999999</v>
      </c>
      <c r="K67" s="1">
        <v>12485759.289829999</v>
      </c>
      <c r="L67" s="17">
        <v>0</v>
      </c>
      <c r="M67" s="1">
        <v>2781258.2011500001</v>
      </c>
      <c r="N67" s="1">
        <v>34229.145969999998</v>
      </c>
      <c r="O67" s="1">
        <v>20112.177440000003</v>
      </c>
      <c r="P67" s="1">
        <v>0</v>
      </c>
      <c r="Q67" s="1">
        <v>2726916.8777400004</v>
      </c>
    </row>
    <row r="68" spans="1:17" x14ac:dyDescent="0.2">
      <c r="A68" s="8">
        <v>41455</v>
      </c>
      <c r="B68" s="1">
        <v>19361173.283659998</v>
      </c>
      <c r="C68" s="1">
        <v>13895324.47022</v>
      </c>
      <c r="D68" s="1">
        <v>0</v>
      </c>
      <c r="E68" s="1">
        <v>29266.563859999998</v>
      </c>
      <c r="F68" s="1">
        <v>699239.96795000008</v>
      </c>
      <c r="G68" s="1">
        <v>699239.96795000008</v>
      </c>
      <c r="H68" s="1">
        <v>0</v>
      </c>
      <c r="I68" s="1">
        <v>13166817.938409999</v>
      </c>
      <c r="J68" s="1">
        <v>496880.16980000003</v>
      </c>
      <c r="K68" s="1">
        <v>12669937.768610001</v>
      </c>
      <c r="L68" s="1">
        <v>0</v>
      </c>
      <c r="M68" s="1">
        <v>5465848.8134399997</v>
      </c>
      <c r="N68" s="1">
        <v>32092.192440000003</v>
      </c>
      <c r="O68" s="1">
        <v>20112.177440000003</v>
      </c>
      <c r="P68" s="1">
        <v>0</v>
      </c>
      <c r="Q68" s="1">
        <v>5413644.4435599996</v>
      </c>
    </row>
    <row r="69" spans="1:17" x14ac:dyDescent="0.2">
      <c r="A69" s="8">
        <v>41547</v>
      </c>
      <c r="B69" s="1">
        <v>19367622</v>
      </c>
      <c r="C69" s="1">
        <v>13754512</v>
      </c>
      <c r="D69" s="1">
        <v>0</v>
      </c>
      <c r="E69" s="1">
        <v>29116</v>
      </c>
      <c r="F69" s="1">
        <v>665063</v>
      </c>
      <c r="G69" s="1">
        <v>665063</v>
      </c>
      <c r="H69" s="1">
        <v>0</v>
      </c>
      <c r="I69" s="1">
        <v>13060334</v>
      </c>
      <c r="J69" s="1">
        <v>391638</v>
      </c>
      <c r="K69" s="1">
        <v>12668696</v>
      </c>
      <c r="L69" s="1">
        <v>0</v>
      </c>
      <c r="M69" s="1">
        <v>5613109</v>
      </c>
      <c r="N69" s="1">
        <v>179353</v>
      </c>
      <c r="O69" s="1">
        <v>20112</v>
      </c>
      <c r="P69" s="1">
        <v>0</v>
      </c>
      <c r="Q69" s="1">
        <v>5413644</v>
      </c>
    </row>
    <row r="70" spans="1:17" x14ac:dyDescent="0.2">
      <c r="A70" s="8">
        <v>41639</v>
      </c>
      <c r="B70" s="1">
        <v>21995515.698709998</v>
      </c>
      <c r="C70" s="1">
        <v>14762909.288139999</v>
      </c>
      <c r="D70" s="1">
        <v>0</v>
      </c>
      <c r="E70" s="1">
        <v>28439.375809999998</v>
      </c>
      <c r="F70" s="1">
        <v>665062.82967999997</v>
      </c>
      <c r="G70" s="1">
        <v>665062.82967999997</v>
      </c>
      <c r="H70" s="1">
        <v>0</v>
      </c>
      <c r="I70" s="1">
        <v>14069407.08265</v>
      </c>
      <c r="J70" s="1">
        <v>603854.09034</v>
      </c>
      <c r="K70" s="1">
        <v>13465552.992309999</v>
      </c>
      <c r="L70" s="1">
        <v>0</v>
      </c>
      <c r="M70" s="1">
        <v>7232606.4105699994</v>
      </c>
      <c r="N70" s="1">
        <v>298849.78956</v>
      </c>
      <c r="O70" s="1">
        <v>20112.177440000003</v>
      </c>
      <c r="P70" s="1">
        <v>0</v>
      </c>
      <c r="Q70" s="1">
        <v>6913644.4435599996</v>
      </c>
    </row>
    <row r="71" spans="1:17" x14ac:dyDescent="0.2">
      <c r="A71" s="8">
        <v>41729</v>
      </c>
      <c r="B71" s="1">
        <v>24636215</v>
      </c>
      <c r="C71" s="1">
        <v>14836482</v>
      </c>
      <c r="D71" s="1">
        <v>0</v>
      </c>
      <c r="E71" s="1">
        <v>28489</v>
      </c>
      <c r="F71" s="1">
        <v>630886</v>
      </c>
      <c r="G71" s="1">
        <v>630886</v>
      </c>
      <c r="H71" s="1">
        <v>0</v>
      </c>
      <c r="I71" s="1">
        <v>14177108</v>
      </c>
      <c r="J71" s="1">
        <v>712428</v>
      </c>
      <c r="K71" s="1">
        <v>13464679</v>
      </c>
      <c r="L71" s="1">
        <v>0</v>
      </c>
      <c r="M71" s="1">
        <v>9799732</v>
      </c>
      <c r="N71" s="1">
        <v>296225</v>
      </c>
      <c r="O71" s="1">
        <v>20112</v>
      </c>
      <c r="P71" s="1">
        <v>0</v>
      </c>
      <c r="Q71" s="1">
        <v>9483395</v>
      </c>
    </row>
    <row r="72" spans="1:17" x14ac:dyDescent="0.2">
      <c r="A72" s="8">
        <v>41820</v>
      </c>
      <c r="B72" s="1">
        <v>25308600</v>
      </c>
      <c r="C72" s="1">
        <v>15509183</v>
      </c>
      <c r="D72" s="1">
        <v>0</v>
      </c>
      <c r="E72" s="1">
        <v>28791</v>
      </c>
      <c r="F72" s="1">
        <v>630886</v>
      </c>
      <c r="G72" s="1">
        <v>630886</v>
      </c>
      <c r="H72" s="1">
        <v>0</v>
      </c>
      <c r="I72" s="1">
        <v>14849507</v>
      </c>
      <c r="J72" s="1">
        <v>890962</v>
      </c>
      <c r="K72" s="1">
        <v>13958545</v>
      </c>
      <c r="L72" s="1">
        <v>0</v>
      </c>
      <c r="M72" s="1">
        <v>9799416</v>
      </c>
      <c r="N72" s="1">
        <v>295909</v>
      </c>
      <c r="O72" s="1">
        <v>20112</v>
      </c>
      <c r="P72" s="1">
        <v>0</v>
      </c>
      <c r="Q72" s="1">
        <v>9483395</v>
      </c>
    </row>
    <row r="73" spans="1:17" x14ac:dyDescent="0.2">
      <c r="A73" s="8">
        <v>41912</v>
      </c>
      <c r="B73" s="1">
        <v>25333744</v>
      </c>
      <c r="C73" s="1">
        <v>15536790</v>
      </c>
      <c r="D73" s="1">
        <v>0</v>
      </c>
      <c r="E73" s="1">
        <v>29279</v>
      </c>
      <c r="F73" s="1">
        <v>596709</v>
      </c>
      <c r="G73" s="1">
        <v>596709</v>
      </c>
      <c r="H73" s="1">
        <v>0</v>
      </c>
      <c r="I73" s="1">
        <v>14910802</v>
      </c>
      <c r="J73" s="1">
        <v>952461</v>
      </c>
      <c r="K73" s="1">
        <v>13958342</v>
      </c>
      <c r="L73" s="1">
        <v>0</v>
      </c>
      <c r="M73" s="1">
        <v>9796954</v>
      </c>
      <c r="N73" s="1">
        <v>293447</v>
      </c>
      <c r="O73" s="1">
        <v>20112</v>
      </c>
      <c r="P73" s="1">
        <v>0</v>
      </c>
      <c r="Q73" s="1">
        <v>9483395</v>
      </c>
    </row>
    <row r="74" spans="1:17" x14ac:dyDescent="0.2">
      <c r="A74" s="8">
        <v>42004</v>
      </c>
      <c r="B74" s="1">
        <v>26015110</v>
      </c>
      <c r="C74" s="1">
        <v>15988251</v>
      </c>
      <c r="D74" s="1">
        <v>0</v>
      </c>
      <c r="E74" s="1">
        <v>28543</v>
      </c>
      <c r="F74" s="1">
        <v>596709</v>
      </c>
      <c r="G74" s="1">
        <v>596709</v>
      </c>
      <c r="H74" s="1">
        <v>0</v>
      </c>
      <c r="I74" s="1">
        <v>15363000</v>
      </c>
      <c r="J74" s="1">
        <v>894796</v>
      </c>
      <c r="K74" s="1">
        <v>14468203</v>
      </c>
      <c r="L74" s="1">
        <v>0</v>
      </c>
      <c r="M74" s="1">
        <v>10026859</v>
      </c>
      <c r="N74" s="1">
        <v>523352</v>
      </c>
      <c r="O74" s="1">
        <v>20112</v>
      </c>
      <c r="P74" s="1">
        <v>0</v>
      </c>
      <c r="Q74" s="1">
        <v>9483395</v>
      </c>
    </row>
    <row r="75" spans="1:17" x14ac:dyDescent="0.2">
      <c r="A75" s="8">
        <v>42094</v>
      </c>
      <c r="B75" s="1">
        <v>25684747</v>
      </c>
      <c r="C75" s="1">
        <v>15659791</v>
      </c>
      <c r="D75" s="1">
        <v>0</v>
      </c>
      <c r="E75" s="1">
        <v>31843</v>
      </c>
      <c r="F75" s="1">
        <v>502531</v>
      </c>
      <c r="G75" s="1">
        <v>502531</v>
      </c>
      <c r="H75" s="1">
        <v>0</v>
      </c>
      <c r="I75" s="1">
        <v>15125417</v>
      </c>
      <c r="J75" s="1">
        <v>753994</v>
      </c>
      <c r="K75" s="1">
        <v>14371422</v>
      </c>
      <c r="L75" s="1">
        <v>0</v>
      </c>
      <c r="M75" s="1">
        <v>10024956</v>
      </c>
      <c r="N75" s="1">
        <v>521449</v>
      </c>
      <c r="O75" s="1">
        <v>20112</v>
      </c>
      <c r="P75" s="1">
        <v>0</v>
      </c>
      <c r="Q75" s="1">
        <v>9483395</v>
      </c>
    </row>
    <row r="76" spans="1:17" x14ac:dyDescent="0.2">
      <c r="A76" s="8">
        <v>42185</v>
      </c>
      <c r="B76" s="1">
        <v>25632822</v>
      </c>
      <c r="C76" s="1">
        <v>15606387</v>
      </c>
      <c r="D76" s="1">
        <v>0</v>
      </c>
      <c r="E76" s="1">
        <v>32235</v>
      </c>
      <c r="F76" s="1">
        <v>517531</v>
      </c>
      <c r="G76" s="1">
        <v>517531</v>
      </c>
      <c r="H76" s="1">
        <v>0</v>
      </c>
      <c r="I76" s="1">
        <v>15056620</v>
      </c>
      <c r="J76" s="1">
        <v>606146</v>
      </c>
      <c r="K76" s="1">
        <v>14450474</v>
      </c>
      <c r="L76" s="1">
        <v>0</v>
      </c>
      <c r="M76" s="1">
        <v>10026435</v>
      </c>
      <c r="N76" s="1">
        <v>521373</v>
      </c>
      <c r="O76" s="1">
        <v>21667</v>
      </c>
      <c r="P76" s="1">
        <v>0</v>
      </c>
      <c r="Q76" s="1">
        <v>9483395</v>
      </c>
    </row>
    <row r="77" spans="1:17" x14ac:dyDescent="0.2">
      <c r="A77" s="8">
        <v>42277</v>
      </c>
      <c r="B77" s="1">
        <v>27280696</v>
      </c>
      <c r="C77" s="1">
        <v>17258071</v>
      </c>
      <c r="D77" s="1">
        <v>0</v>
      </c>
      <c r="E77" s="1">
        <v>31930</v>
      </c>
      <c r="F77" s="1">
        <v>513354</v>
      </c>
      <c r="G77" s="1">
        <v>513354</v>
      </c>
      <c r="H77" s="1">
        <v>0</v>
      </c>
      <c r="I77" s="1">
        <v>16712787</v>
      </c>
      <c r="J77" s="1">
        <v>446407</v>
      </c>
      <c r="K77" s="1">
        <v>16266380</v>
      </c>
      <c r="L77" s="1">
        <v>0</v>
      </c>
      <c r="M77" s="1">
        <v>10022625</v>
      </c>
      <c r="N77" s="1">
        <v>519118</v>
      </c>
      <c r="O77" s="1">
        <v>20112</v>
      </c>
      <c r="P77" s="1">
        <v>0</v>
      </c>
      <c r="Q77" s="1">
        <v>9483395</v>
      </c>
    </row>
    <row r="78" spans="1:17" x14ac:dyDescent="0.2">
      <c r="A78" s="8">
        <v>42369</v>
      </c>
      <c r="B78" s="1">
        <v>27279079</v>
      </c>
      <c r="C78" s="1">
        <v>17256387</v>
      </c>
      <c r="D78" s="1">
        <v>0</v>
      </c>
      <c r="E78" s="1">
        <v>32368</v>
      </c>
      <c r="F78" s="1">
        <v>491132</v>
      </c>
      <c r="G78" s="1">
        <v>491132</v>
      </c>
      <c r="H78" s="1">
        <v>0</v>
      </c>
      <c r="I78" s="1">
        <v>16732887</v>
      </c>
      <c r="J78" s="1">
        <v>373021</v>
      </c>
      <c r="K78" s="1">
        <v>16359866</v>
      </c>
      <c r="L78" s="1">
        <v>0</v>
      </c>
      <c r="M78" s="1">
        <v>10022692</v>
      </c>
      <c r="N78" s="1">
        <v>519185</v>
      </c>
      <c r="O78" s="1">
        <v>20112</v>
      </c>
      <c r="P78" s="1">
        <v>0</v>
      </c>
      <c r="Q78" s="1">
        <v>9483395</v>
      </c>
    </row>
    <row r="79" spans="1:17" x14ac:dyDescent="0.2">
      <c r="A79" s="8">
        <v>42460</v>
      </c>
      <c r="B79" s="1">
        <v>27955232.789000005</v>
      </c>
      <c r="C79" s="1">
        <v>17934870.352000002</v>
      </c>
      <c r="D79" s="1">
        <v>0</v>
      </c>
      <c r="E79" s="1">
        <v>32431</v>
      </c>
      <c r="F79" s="1">
        <v>456954.91600000003</v>
      </c>
      <c r="G79" s="1">
        <v>456954.91600000003</v>
      </c>
      <c r="H79" s="1">
        <v>0</v>
      </c>
      <c r="I79" s="1">
        <v>17445484.436000001</v>
      </c>
      <c r="J79" s="1">
        <v>418876.93199999997</v>
      </c>
      <c r="K79" s="1">
        <v>17026607.504000001</v>
      </c>
      <c r="L79" s="1">
        <v>0</v>
      </c>
      <c r="M79" s="1">
        <v>10020362.437000001</v>
      </c>
      <c r="N79" s="1">
        <v>516855.45</v>
      </c>
      <c r="O79" s="1">
        <v>20112.177</v>
      </c>
      <c r="P79" s="1">
        <v>0</v>
      </c>
      <c r="Q79" s="1">
        <v>9483394.8100000005</v>
      </c>
    </row>
    <row r="80" spans="1:17" x14ac:dyDescent="0.2">
      <c r="A80" s="8">
        <v>42551</v>
      </c>
      <c r="B80" s="1">
        <v>27769850.260430001</v>
      </c>
      <c r="C80" s="1">
        <v>18698891.889900003</v>
      </c>
      <c r="D80" s="1">
        <v>0</v>
      </c>
      <c r="E80" s="1">
        <v>31985.31972</v>
      </c>
      <c r="F80" s="1">
        <v>434732.69389</v>
      </c>
      <c r="G80" s="1">
        <v>434732.69389</v>
      </c>
      <c r="H80" s="1">
        <v>0</v>
      </c>
      <c r="I80" s="1">
        <v>18232173.876290001</v>
      </c>
      <c r="J80" s="1">
        <v>387725.44</v>
      </c>
      <c r="K80" s="1">
        <v>17844448.43629</v>
      </c>
      <c r="L80" s="1">
        <v>0</v>
      </c>
      <c r="M80" s="1">
        <v>9070958.37053</v>
      </c>
      <c r="N80" s="1">
        <v>516905.51552999998</v>
      </c>
      <c r="O80" s="1">
        <v>20112.177</v>
      </c>
      <c r="P80" s="1">
        <v>0</v>
      </c>
      <c r="Q80" s="1">
        <v>8533940.6779999994</v>
      </c>
    </row>
    <row r="81" spans="1:17" x14ac:dyDescent="0.2">
      <c r="A81" s="8">
        <v>42643</v>
      </c>
      <c r="B81" s="1">
        <v>28299957.148699999</v>
      </c>
      <c r="C81" s="1">
        <v>19622591.364999998</v>
      </c>
      <c r="D81" s="1">
        <v>0</v>
      </c>
      <c r="E81" s="1">
        <v>31853.511999999999</v>
      </c>
      <c r="F81" s="1">
        <v>400555.55599999998</v>
      </c>
      <c r="G81" s="1">
        <v>400555.55599999998</v>
      </c>
      <c r="H81" s="1">
        <v>0</v>
      </c>
      <c r="I81" s="1">
        <v>19190182.296999998</v>
      </c>
      <c r="J81" s="1">
        <v>345754</v>
      </c>
      <c r="K81" s="1">
        <v>18844428.296999998</v>
      </c>
      <c r="L81" s="1">
        <v>0</v>
      </c>
      <c r="M81" s="1">
        <v>8677365.7837000005</v>
      </c>
      <c r="N81" s="1">
        <v>514640.45699999999</v>
      </c>
      <c r="O81" s="1">
        <v>20112.177</v>
      </c>
      <c r="P81" s="1">
        <v>0</v>
      </c>
      <c r="Q81" s="1">
        <v>8142613.1497</v>
      </c>
    </row>
    <row r="82" spans="1:17" x14ac:dyDescent="0.2">
      <c r="A82" s="8">
        <v>42735</v>
      </c>
      <c r="B82" s="1">
        <v>27129077.116270002</v>
      </c>
      <c r="C82" s="1">
        <v>20500412.500250001</v>
      </c>
      <c r="D82" s="1">
        <v>0</v>
      </c>
      <c r="E82" s="1">
        <v>32414.204140000002</v>
      </c>
      <c r="F82" s="1">
        <v>378333.33333999995</v>
      </c>
      <c r="G82" s="1">
        <v>378333.33333999995</v>
      </c>
      <c r="H82" s="1">
        <v>0</v>
      </c>
      <c r="I82" s="1">
        <v>20089664.96277</v>
      </c>
      <c r="J82" s="1">
        <v>305560</v>
      </c>
      <c r="K82" s="1">
        <v>19784104.96277</v>
      </c>
      <c r="L82" s="1">
        <v>0</v>
      </c>
      <c r="M82" s="1">
        <v>6628664.6160200005</v>
      </c>
      <c r="N82" s="1">
        <v>614780.88624000002</v>
      </c>
      <c r="O82" s="1">
        <v>20112.177</v>
      </c>
      <c r="P82" s="1">
        <v>0</v>
      </c>
      <c r="Q82" s="1">
        <v>5993771.5527800005</v>
      </c>
    </row>
    <row r="83" spans="1:17" x14ac:dyDescent="0.2">
      <c r="A83" s="8">
        <v>42825</v>
      </c>
      <c r="B83" s="1">
        <f>+C83+M83</f>
        <v>28703956.49543</v>
      </c>
      <c r="C83" s="1">
        <f>+D83+E83+F83+I83+L83</f>
        <v>22534513.387400001</v>
      </c>
      <c r="D83" s="1">
        <v>0</v>
      </c>
      <c r="E83" s="1">
        <v>32490.817800000001</v>
      </c>
      <c r="F83" s="1">
        <f>+G83</f>
        <v>478333.33334000001</v>
      </c>
      <c r="G83" s="1">
        <v>478333.33334000001</v>
      </c>
      <c r="H83" s="1">
        <v>0</v>
      </c>
      <c r="I83" s="1">
        <f>+J83+K83</f>
        <v>22023689.236260001</v>
      </c>
      <c r="J83" s="1">
        <v>427060</v>
      </c>
      <c r="K83" s="1">
        <v>21596629.236260001</v>
      </c>
      <c r="L83" s="1">
        <v>0</v>
      </c>
      <c r="M83" s="1">
        <f>+N83+O83+P83+Q83</f>
        <v>6169443.1080299998</v>
      </c>
      <c r="N83" s="1">
        <v>612491.99919999996</v>
      </c>
      <c r="O83" s="1">
        <v>20112.177</v>
      </c>
      <c r="P83" s="1">
        <v>0</v>
      </c>
      <c r="Q83" s="1">
        <v>5536838.9318300001</v>
      </c>
    </row>
    <row r="84" spans="1:17" x14ac:dyDescent="0.2">
      <c r="A84" s="8">
        <v>42916</v>
      </c>
      <c r="B84" s="1">
        <v>29607008</v>
      </c>
      <c r="C84" s="1">
        <v>24259077</v>
      </c>
      <c r="D84" s="1">
        <v>0</v>
      </c>
      <c r="E84" s="1">
        <v>31374</v>
      </c>
      <c r="F84" s="1">
        <v>456111</v>
      </c>
      <c r="G84" s="1">
        <v>456111</v>
      </c>
      <c r="H84" s="1">
        <v>0</v>
      </c>
      <c r="I84" s="1">
        <v>23771592</v>
      </c>
      <c r="J84" s="1">
        <v>445000</v>
      </c>
      <c r="K84" s="1">
        <v>23326592</v>
      </c>
      <c r="L84" s="1">
        <v>0</v>
      </c>
      <c r="M84" s="1">
        <f>+N84+O84+Q84</f>
        <v>5347929.7249999996</v>
      </c>
      <c r="N84" s="1">
        <v>612370.72499999998</v>
      </c>
      <c r="O84" s="1">
        <v>20112</v>
      </c>
      <c r="P84" s="1">
        <v>0</v>
      </c>
      <c r="Q84" s="1">
        <v>4715447</v>
      </c>
    </row>
    <row r="85" spans="1:17" x14ac:dyDescent="0.2">
      <c r="A85" s="8">
        <v>43008</v>
      </c>
      <c r="B85" s="1">
        <v>30079738.6076</v>
      </c>
      <c r="C85" s="1">
        <v>24951172.395720001</v>
      </c>
      <c r="D85" s="1">
        <v>0</v>
      </c>
      <c r="E85" s="1">
        <v>30396.45248</v>
      </c>
      <c r="F85" s="1">
        <v>456111.11112000002</v>
      </c>
      <c r="G85" s="1">
        <v>456111.11112000002</v>
      </c>
      <c r="H85" s="1">
        <v>0</v>
      </c>
      <c r="I85" s="1">
        <f>K85+J85</f>
        <v>24464664.832120001</v>
      </c>
      <c r="J85" s="1">
        <v>439000</v>
      </c>
      <c r="K85" s="1">
        <v>24025664.832120001</v>
      </c>
      <c r="L85" s="1">
        <v>0</v>
      </c>
      <c r="M85" s="1">
        <v>5128566.2118800003</v>
      </c>
      <c r="N85" s="1">
        <v>610080.61852000002</v>
      </c>
      <c r="O85" s="1">
        <v>20112.117440000002</v>
      </c>
      <c r="P85" s="1">
        <v>0</v>
      </c>
      <c r="Q85" s="1">
        <v>4498373.4159199996</v>
      </c>
    </row>
    <row r="86" spans="1:17" x14ac:dyDescent="0.2">
      <c r="A86" s="8">
        <v>43100</v>
      </c>
      <c r="B86" s="1">
        <v>28739724</v>
      </c>
      <c r="C86" s="1">
        <v>23614820</v>
      </c>
      <c r="D86" s="1">
        <v>0</v>
      </c>
      <c r="E86" s="1">
        <v>30202</v>
      </c>
      <c r="F86" s="1">
        <v>433888.88890000002</v>
      </c>
      <c r="G86" s="1">
        <v>433888.88890000002</v>
      </c>
      <c r="H86" s="1">
        <v>0</v>
      </c>
      <c r="I86" s="1">
        <v>23150728.970029999</v>
      </c>
      <c r="J86" s="1">
        <v>398000</v>
      </c>
      <c r="K86" s="1">
        <v>22752728.970029999</v>
      </c>
      <c r="L86" s="1">
        <v>0</v>
      </c>
      <c r="M86" s="1">
        <v>5124904.0397456903</v>
      </c>
      <c r="N86" s="1">
        <v>606418.44637999998</v>
      </c>
      <c r="O86" s="1">
        <v>20112.177439999999</v>
      </c>
      <c r="P86" s="1">
        <v>0</v>
      </c>
      <c r="Q86" s="1">
        <v>4498373.4159207698</v>
      </c>
    </row>
    <row r="87" spans="1:17" x14ac:dyDescent="0.2">
      <c r="A87" s="8">
        <v>43190</v>
      </c>
      <c r="B87" s="1">
        <v>30139293.091866199</v>
      </c>
      <c r="C87" s="1">
        <v>26354605.437727176</v>
      </c>
      <c r="D87" s="1">
        <v>0</v>
      </c>
      <c r="E87" s="1">
        <v>30104.988517176898</v>
      </c>
      <c r="F87" s="1">
        <v>433888.88890000002</v>
      </c>
      <c r="G87" s="1">
        <v>433888.88890000002</v>
      </c>
      <c r="H87" s="1">
        <v>0</v>
      </c>
      <c r="I87" s="1">
        <v>25890611.560309999</v>
      </c>
      <c r="J87" s="1">
        <v>388000</v>
      </c>
      <c r="K87" s="1">
        <v>25502611.560309999</v>
      </c>
      <c r="L87" s="1">
        <v>0</v>
      </c>
      <c r="M87" s="1">
        <v>3784687.65413898</v>
      </c>
      <c r="N87" s="1">
        <v>604157.73179898004</v>
      </c>
      <c r="O87" s="1">
        <v>20112.177439999999</v>
      </c>
      <c r="P87" s="1">
        <v>0</v>
      </c>
      <c r="Q87" s="1">
        <v>3160417.7448999998</v>
      </c>
    </row>
    <row r="88" spans="1:17" x14ac:dyDescent="0.2">
      <c r="A88" s="8">
        <v>43281</v>
      </c>
      <c r="B88" s="1">
        <v>29369211.775333457</v>
      </c>
      <c r="C88" s="1">
        <v>26355718.009271774</v>
      </c>
      <c r="D88" s="1">
        <v>0</v>
      </c>
      <c r="E88" s="1">
        <v>30794.710711777399</v>
      </c>
      <c r="F88" s="1">
        <v>371666.66668000002</v>
      </c>
      <c r="G88" s="1">
        <v>371666.66668000002</v>
      </c>
      <c r="H88" s="1">
        <v>0</v>
      </c>
      <c r="I88" s="1">
        <v>25953256.63188</v>
      </c>
      <c r="J88" s="1">
        <v>507000</v>
      </c>
      <c r="K88" s="1">
        <v>25446256.63188</v>
      </c>
      <c r="L88" s="1">
        <v>0</v>
      </c>
      <c r="M88" s="1">
        <v>3013493.7660616827</v>
      </c>
      <c r="N88" s="1">
        <v>600600.29110168293</v>
      </c>
      <c r="O88" s="1">
        <v>20112.177440000003</v>
      </c>
      <c r="P88" s="1">
        <v>0</v>
      </c>
      <c r="Q88" s="1">
        <v>2392781.29752</v>
      </c>
    </row>
    <row r="89" spans="1:17" x14ac:dyDescent="0.2">
      <c r="A89" s="8">
        <v>43373</v>
      </c>
      <c r="B89" s="1">
        <v>29265832.866568927</v>
      </c>
      <c r="C89" s="1">
        <v>26254558.808363542</v>
      </c>
      <c r="D89" s="1">
        <v>0</v>
      </c>
      <c r="E89" s="1">
        <v>30588.397743537898</v>
      </c>
      <c r="F89" s="1">
        <v>341666.66668000002</v>
      </c>
      <c r="G89" s="1">
        <v>341666.66668000002</v>
      </c>
      <c r="H89" s="1">
        <v>0</v>
      </c>
      <c r="I89" s="1">
        <v>25882303.743940003</v>
      </c>
      <c r="J89" s="1">
        <v>436000</v>
      </c>
      <c r="K89" s="1">
        <v>25446303.743940003</v>
      </c>
      <c r="L89" s="1">
        <v>0</v>
      </c>
      <c r="M89" s="1">
        <v>3011274.0582053834</v>
      </c>
      <c r="N89" s="1">
        <v>598380.58324538346</v>
      </c>
      <c r="O89" s="1">
        <v>20112.177440000003</v>
      </c>
      <c r="P89" s="1">
        <v>0</v>
      </c>
      <c r="Q89" s="1">
        <v>2392781.29752</v>
      </c>
    </row>
    <row r="90" spans="1:17" x14ac:dyDescent="0.2">
      <c r="A90" s="8">
        <v>43465</v>
      </c>
      <c r="B90" s="1">
        <v>29180932.26907257</v>
      </c>
      <c r="C90" s="1">
        <v>26178629.479523748</v>
      </c>
      <c r="D90" s="1">
        <v>0</v>
      </c>
      <c r="E90" s="1">
        <v>30908.716123747199</v>
      </c>
      <c r="F90" s="1">
        <v>319444.44446000003</v>
      </c>
      <c r="G90" s="1">
        <v>319444.44446000003</v>
      </c>
      <c r="H90" s="1">
        <v>0</v>
      </c>
      <c r="I90" s="1">
        <v>25828276.318940002</v>
      </c>
      <c r="J90" s="1">
        <v>381000</v>
      </c>
      <c r="K90" s="1">
        <v>25447276.318940002</v>
      </c>
      <c r="L90" s="1">
        <v>0</v>
      </c>
      <c r="M90" s="1">
        <v>3002302.7895488208</v>
      </c>
      <c r="N90" s="1">
        <v>589409.31458882091</v>
      </c>
      <c r="O90" s="1">
        <v>20112.177440000003</v>
      </c>
      <c r="P90" s="1">
        <v>0</v>
      </c>
      <c r="Q90" s="1">
        <v>2392781.29752</v>
      </c>
    </row>
    <row r="91" spans="1:17" x14ac:dyDescent="0.2">
      <c r="A91" s="8">
        <v>43555</v>
      </c>
      <c r="B91" s="1">
        <v>28587060.755452648</v>
      </c>
      <c r="C91" s="1">
        <v>26688291.558722261</v>
      </c>
      <c r="D91" s="1">
        <v>0</v>
      </c>
      <c r="E91" s="1">
        <v>31142.023732259</v>
      </c>
      <c r="F91" s="1">
        <v>319444.44446000003</v>
      </c>
      <c r="G91" s="1">
        <v>319444.44446000003</v>
      </c>
      <c r="H91" s="1">
        <v>0</v>
      </c>
      <c r="I91" s="1">
        <v>26337705.090530001</v>
      </c>
      <c r="J91" s="1">
        <v>589000</v>
      </c>
      <c r="K91" s="1">
        <v>25748705.090530001</v>
      </c>
      <c r="L91" s="1">
        <v>0</v>
      </c>
      <c r="M91" s="1">
        <v>1898769.1967303874</v>
      </c>
      <c r="N91" s="1">
        <v>587197.30767038732</v>
      </c>
      <c r="O91" s="1">
        <v>20112.177440000003</v>
      </c>
      <c r="P91" s="1">
        <v>0</v>
      </c>
      <c r="Q91" s="1">
        <v>1291459.71162</v>
      </c>
    </row>
    <row r="92" spans="1:17" x14ac:dyDescent="0.2">
      <c r="A92" s="8">
        <v>43646</v>
      </c>
      <c r="B92" s="1">
        <v>28658957.496984646</v>
      </c>
      <c r="C92" s="1">
        <v>26763838.514997475</v>
      </c>
      <c r="D92" s="1">
        <v>0</v>
      </c>
      <c r="E92" s="1">
        <v>31417.879027475799</v>
      </c>
      <c r="F92" s="1">
        <v>297222.22224000003</v>
      </c>
      <c r="G92" s="1">
        <v>297222.22224000003</v>
      </c>
      <c r="H92" s="1">
        <v>0</v>
      </c>
      <c r="I92" s="1">
        <v>26435198.413729999</v>
      </c>
      <c r="J92" s="1">
        <v>666000</v>
      </c>
      <c r="K92" s="1">
        <v>25769198.413729999</v>
      </c>
      <c r="L92" s="1">
        <v>0</v>
      </c>
      <c r="M92" s="1">
        <v>1895118.9819871704</v>
      </c>
      <c r="N92" s="1">
        <v>583547.09292717057</v>
      </c>
      <c r="O92" s="1">
        <v>20112.177440000003</v>
      </c>
      <c r="P92" s="1">
        <v>0</v>
      </c>
      <c r="Q92" s="1">
        <v>1291459.71162</v>
      </c>
    </row>
    <row r="93" spans="1:17" x14ac:dyDescent="0.2">
      <c r="A93" s="8">
        <v>43738</v>
      </c>
      <c r="B93" s="1">
        <v>28987592.166420337</v>
      </c>
      <c r="C93" s="1">
        <v>27098471.584198009</v>
      </c>
      <c r="D93" s="1">
        <v>0</v>
      </c>
      <c r="E93" s="1">
        <v>31531.627238010198</v>
      </c>
      <c r="F93" s="1">
        <v>297222.22223999997</v>
      </c>
      <c r="G93" s="1">
        <v>297222.22223999997</v>
      </c>
      <c r="H93" s="1">
        <v>0</v>
      </c>
      <c r="I93" s="1">
        <v>26769717.734719999</v>
      </c>
      <c r="J93" s="1">
        <v>650500</v>
      </c>
      <c r="K93" s="1">
        <v>26119217.734719999</v>
      </c>
      <c r="L93" s="1">
        <v>0</v>
      </c>
      <c r="M93" s="1">
        <v>1889120.582222329</v>
      </c>
      <c r="N93" s="1">
        <v>577548.69316232903</v>
      </c>
      <c r="O93" s="1">
        <v>20112.177440000003</v>
      </c>
      <c r="P93" s="1">
        <v>0</v>
      </c>
      <c r="Q93" s="1">
        <v>1291459.71162</v>
      </c>
    </row>
    <row r="94" spans="1:17" x14ac:dyDescent="0.2">
      <c r="A94" s="8">
        <v>43830</v>
      </c>
      <c r="B94" s="1">
        <f>C94+M94</f>
        <v>28560185.428983998</v>
      </c>
      <c r="C94" s="1">
        <f>E94+F94+I94</f>
        <v>26680077.603749998</v>
      </c>
      <c r="D94" s="1">
        <v>0</v>
      </c>
      <c r="E94" s="1">
        <v>31379.190019999998</v>
      </c>
      <c r="F94" s="1">
        <f>G94</f>
        <v>275000</v>
      </c>
      <c r="G94" s="1">
        <v>275000</v>
      </c>
      <c r="H94" s="1">
        <v>0</v>
      </c>
      <c r="I94" s="1">
        <f>J94+K94</f>
        <v>26373698.413729999</v>
      </c>
      <c r="J94" s="1">
        <v>245500</v>
      </c>
      <c r="K94" s="1">
        <v>26128198.413729999</v>
      </c>
      <c r="L94" s="1">
        <v>0</v>
      </c>
      <c r="M94" s="1">
        <f>N94+O94+Q94</f>
        <v>1880107.8252339989</v>
      </c>
      <c r="N94" s="1">
        <v>568535.93617399898</v>
      </c>
      <c r="O94" s="1">
        <v>20112.177439999999</v>
      </c>
      <c r="P94" s="1">
        <v>0</v>
      </c>
      <c r="Q94" s="1">
        <v>1291459.71162</v>
      </c>
    </row>
    <row r="95" spans="1:17" x14ac:dyDescent="0.2">
      <c r="A95" s="8">
        <v>43921</v>
      </c>
      <c r="B95" s="1">
        <v>30736596</v>
      </c>
      <c r="C95" s="1">
        <v>28857163</v>
      </c>
      <c r="D95" s="1">
        <v>0</v>
      </c>
      <c r="E95" s="1">
        <v>31680</v>
      </c>
      <c r="F95" s="1">
        <v>975000</v>
      </c>
      <c r="G95" s="1">
        <v>975000</v>
      </c>
      <c r="H95" s="1">
        <v>0</v>
      </c>
      <c r="I95" s="1">
        <v>27850483</v>
      </c>
      <c r="J95" s="1">
        <v>668000</v>
      </c>
      <c r="K95" s="1">
        <v>27182483</v>
      </c>
      <c r="L95" s="1">
        <v>0</v>
      </c>
      <c r="M95" s="1">
        <v>1879433</v>
      </c>
      <c r="N95" s="1">
        <v>567861</v>
      </c>
      <c r="O95" s="1">
        <v>20112</v>
      </c>
      <c r="P95" s="1">
        <v>0</v>
      </c>
      <c r="Q95" s="1">
        <v>1291460</v>
      </c>
    </row>
    <row r="96" spans="1:17" x14ac:dyDescent="0.2">
      <c r="A96" s="8">
        <v>44012</v>
      </c>
      <c r="B96" s="1">
        <v>33583850.659071892</v>
      </c>
      <c r="C96" s="1">
        <v>31713417.181632116</v>
      </c>
      <c r="D96" s="1">
        <v>0</v>
      </c>
      <c r="E96" s="1">
        <v>31332.332902113001</v>
      </c>
      <c r="F96" s="1">
        <v>275000</v>
      </c>
      <c r="G96" s="1">
        <v>275000</v>
      </c>
      <c r="H96" s="1">
        <v>0</v>
      </c>
      <c r="I96" s="1">
        <v>31407084.848730002</v>
      </c>
      <c r="J96" s="1">
        <v>516300</v>
      </c>
      <c r="K96" s="1">
        <v>30890784.848730002</v>
      </c>
      <c r="L96" s="1">
        <v>0</v>
      </c>
      <c r="M96" s="1">
        <v>1870433.477439777</v>
      </c>
      <c r="N96" s="1">
        <v>558861.76581977704</v>
      </c>
      <c r="O96" s="1">
        <v>20112</v>
      </c>
      <c r="P96" s="1">
        <v>0</v>
      </c>
      <c r="Q96" s="1">
        <v>1291459.71162</v>
      </c>
    </row>
    <row r="97" spans="1:17" x14ac:dyDescent="0.2">
      <c r="A97" s="8">
        <v>44104</v>
      </c>
      <c r="B97" s="1">
        <v>33487094.500915229</v>
      </c>
      <c r="C97" s="1">
        <v>31617371.792778019</v>
      </c>
      <c r="D97" s="1">
        <v>0</v>
      </c>
      <c r="E97" s="1">
        <v>30221.2599080203</v>
      </c>
      <c r="F97" s="1">
        <v>275000</v>
      </c>
      <c r="G97" s="1">
        <v>275000</v>
      </c>
      <c r="H97" s="1">
        <v>0</v>
      </c>
      <c r="I97" s="1">
        <v>31312150.532869998</v>
      </c>
      <c r="J97" s="1">
        <v>277300</v>
      </c>
      <c r="K97" s="1">
        <v>31034850.532869998</v>
      </c>
      <c r="L97" s="1">
        <v>0</v>
      </c>
      <c r="M97" s="1">
        <v>1869722.7081372119</v>
      </c>
      <c r="N97" s="1">
        <v>558150.99651721201</v>
      </c>
      <c r="O97" s="1">
        <v>20112</v>
      </c>
      <c r="P97" s="1">
        <v>0</v>
      </c>
      <c r="Q97" s="1">
        <v>1291459.71162</v>
      </c>
    </row>
    <row r="98" spans="1:17" x14ac:dyDescent="0.2">
      <c r="A98" s="8">
        <v>44196</v>
      </c>
      <c r="B98" s="1">
        <v>34319056.243730001</v>
      </c>
      <c r="C98" s="1">
        <v>32258337.70321</v>
      </c>
      <c r="D98" s="1">
        <v>0</v>
      </c>
      <c r="E98" s="1">
        <v>29972.854480000002</v>
      </c>
      <c r="F98" s="1">
        <v>275000</v>
      </c>
      <c r="G98" s="1">
        <v>275000</v>
      </c>
      <c r="H98" s="1">
        <v>0</v>
      </c>
      <c r="I98" s="1">
        <v>31953364.848729998</v>
      </c>
      <c r="J98" s="1">
        <v>120000</v>
      </c>
      <c r="K98" s="1">
        <v>31833364.848729998</v>
      </c>
      <c r="L98" s="1">
        <v>0</v>
      </c>
      <c r="M98" s="1">
        <v>2060718.54052</v>
      </c>
      <c r="N98" s="1">
        <v>749146.65146000008</v>
      </c>
      <c r="O98" s="1">
        <v>20112.177440000003</v>
      </c>
      <c r="P98" s="1">
        <v>0</v>
      </c>
      <c r="Q98" s="1">
        <v>1291459.71162</v>
      </c>
    </row>
    <row r="99" spans="1:17" x14ac:dyDescent="0.2">
      <c r="A99" s="8">
        <v>44286</v>
      </c>
      <c r="B99" s="1">
        <v>37126881.183520004</v>
      </c>
      <c r="C99" s="1">
        <v>34153826.065010004</v>
      </c>
      <c r="D99" s="1">
        <v>0</v>
      </c>
      <c r="E99" s="1">
        <v>30197.216680000001</v>
      </c>
      <c r="F99" s="1">
        <v>225000</v>
      </c>
      <c r="G99" s="1">
        <v>225000</v>
      </c>
      <c r="H99" s="1">
        <v>0</v>
      </c>
      <c r="I99" s="1">
        <v>33898628.848330006</v>
      </c>
      <c r="J99" s="1">
        <v>673000</v>
      </c>
      <c r="K99" s="1">
        <v>33225628.848330002</v>
      </c>
      <c r="L99" s="1">
        <v>0</v>
      </c>
      <c r="M99" s="1">
        <v>2973055.1185099999</v>
      </c>
      <c r="N99" s="1">
        <v>1661483.22945</v>
      </c>
      <c r="O99" s="1">
        <v>20112.177440000003</v>
      </c>
      <c r="P99" s="1">
        <v>0</v>
      </c>
      <c r="Q99" s="1">
        <v>1291459.71162</v>
      </c>
    </row>
    <row r="100" spans="1:17" x14ac:dyDescent="0.2">
      <c r="A100" s="8">
        <v>44377</v>
      </c>
      <c r="B100" s="1">
        <v>36501383.825829998</v>
      </c>
      <c r="C100" s="1">
        <v>33537316.695459999</v>
      </c>
      <c r="D100" s="1">
        <v>0</v>
      </c>
      <c r="E100" s="1">
        <v>30085.7562</v>
      </c>
      <c r="F100" s="1">
        <v>225000</v>
      </c>
      <c r="G100" s="1">
        <v>225000</v>
      </c>
      <c r="H100" s="1">
        <v>0</v>
      </c>
      <c r="I100" s="1">
        <v>33282230.939259999</v>
      </c>
      <c r="J100" s="1">
        <v>1041500</v>
      </c>
      <c r="K100" s="1">
        <v>32240730.939259999</v>
      </c>
      <c r="L100" s="1">
        <v>0</v>
      </c>
      <c r="M100" s="1">
        <v>2964067.1303699999</v>
      </c>
      <c r="N100" s="1">
        <v>1652495.24131</v>
      </c>
      <c r="O100" s="1">
        <v>20112.177440000003</v>
      </c>
      <c r="P100" s="1">
        <v>0</v>
      </c>
      <c r="Q100" s="1">
        <v>1291459.71162</v>
      </c>
    </row>
    <row r="101" spans="1:17" x14ac:dyDescent="0.2">
      <c r="A101" s="8">
        <v>44469</v>
      </c>
      <c r="B101" s="1">
        <v>37232605.609530002</v>
      </c>
      <c r="C101" s="1">
        <v>34269217.652850002</v>
      </c>
      <c r="D101" s="1">
        <v>0</v>
      </c>
      <c r="E101" s="1">
        <v>30606.804749999999</v>
      </c>
      <c r="F101" s="1">
        <v>225000</v>
      </c>
      <c r="G101" s="1">
        <v>225000</v>
      </c>
      <c r="H101" s="1">
        <v>0</v>
      </c>
      <c r="I101" s="1">
        <v>34013610.848099999</v>
      </c>
      <c r="J101" s="1">
        <v>757500</v>
      </c>
      <c r="K101" s="1">
        <v>33256110.848099999</v>
      </c>
      <c r="L101" s="1">
        <v>0</v>
      </c>
      <c r="M101" s="1">
        <v>2963387.9566799998</v>
      </c>
      <c r="N101" s="1">
        <v>1651816.0676200001</v>
      </c>
      <c r="O101" s="1">
        <v>20112.177439999999</v>
      </c>
      <c r="P101" s="1">
        <v>0</v>
      </c>
      <c r="Q101" s="1">
        <v>1291459.71162</v>
      </c>
    </row>
    <row r="102" spans="1:17" x14ac:dyDescent="0.2">
      <c r="A102" s="8">
        <v>44561</v>
      </c>
      <c r="B102" s="1">
        <v>35874122.421346299</v>
      </c>
      <c r="C102" s="1">
        <v>32919719.665516302</v>
      </c>
      <c r="D102" s="1">
        <v>0</v>
      </c>
      <c r="E102" s="1">
        <v>30387.6264663041</v>
      </c>
      <c r="F102" s="1">
        <v>225000</v>
      </c>
      <c r="G102" s="1">
        <v>225000</v>
      </c>
      <c r="H102" s="1">
        <v>0</v>
      </c>
      <c r="I102" s="1">
        <v>32664332.039049998</v>
      </c>
      <c r="J102" s="1">
        <v>144500</v>
      </c>
      <c r="K102" s="1">
        <v>32519832.039049998</v>
      </c>
      <c r="L102" s="1">
        <v>0</v>
      </c>
      <c r="M102" s="1">
        <v>2954402.7558300002</v>
      </c>
      <c r="N102" s="1">
        <v>1642830.86677</v>
      </c>
      <c r="O102" s="1">
        <v>20112.177439999999</v>
      </c>
      <c r="P102" s="1">
        <v>0</v>
      </c>
      <c r="Q102" s="1">
        <v>1291459.71162</v>
      </c>
    </row>
    <row r="103" spans="1:17" x14ac:dyDescent="0.2">
      <c r="A103" s="8">
        <v>44651</v>
      </c>
      <c r="B103" s="1">
        <v>37754471.791419998</v>
      </c>
      <c r="C103" s="1">
        <v>35228148.592649996</v>
      </c>
      <c r="D103" s="1">
        <v>130000</v>
      </c>
      <c r="E103" s="1">
        <v>31674.58151</v>
      </c>
      <c r="F103" s="1">
        <v>225000</v>
      </c>
      <c r="G103" s="1">
        <v>225000</v>
      </c>
      <c r="H103" s="1">
        <v>0</v>
      </c>
      <c r="I103" s="1">
        <v>34841474.148939997</v>
      </c>
      <c r="J103" s="1">
        <v>520000</v>
      </c>
      <c r="K103" s="1">
        <v>34321474.148939997</v>
      </c>
      <c r="L103" s="1">
        <v>0</v>
      </c>
      <c r="M103" s="1">
        <v>2526323.1987700001</v>
      </c>
      <c r="N103" s="1">
        <v>1642830.86677</v>
      </c>
      <c r="O103" s="1">
        <v>20112.177439999999</v>
      </c>
      <c r="P103" s="1">
        <v>0</v>
      </c>
      <c r="Q103" s="1">
        <v>863380.15456000005</v>
      </c>
    </row>
    <row r="104" spans="1:17" x14ac:dyDescent="0.2">
      <c r="A104" s="8">
        <v>44742</v>
      </c>
      <c r="B104" s="1">
        <v>37799899.121460006</v>
      </c>
      <c r="C104" s="1">
        <v>35282561.123540007</v>
      </c>
      <c r="D104" s="1">
        <v>130000</v>
      </c>
      <c r="E104" s="1">
        <v>32039.721320000001</v>
      </c>
      <c r="F104" s="1">
        <v>225000</v>
      </c>
      <c r="G104" s="1">
        <v>225000</v>
      </c>
      <c r="H104" s="1">
        <v>0</v>
      </c>
      <c r="I104" s="1">
        <v>34895521.402220003</v>
      </c>
      <c r="J104" s="1">
        <v>554100</v>
      </c>
      <c r="K104" s="1">
        <v>34341421.402220003</v>
      </c>
      <c r="L104" s="1">
        <v>0</v>
      </c>
      <c r="M104" s="1">
        <v>2517337.99792</v>
      </c>
      <c r="N104" s="1">
        <v>1633845.6659200001</v>
      </c>
      <c r="O104" s="1">
        <v>20112.177439999999</v>
      </c>
      <c r="P104" s="1">
        <v>0</v>
      </c>
      <c r="Q104" s="1">
        <v>863380.15456000005</v>
      </c>
    </row>
    <row r="105" spans="1:17" x14ac:dyDescent="0.2">
      <c r="A105" s="8">
        <v>44834</v>
      </c>
      <c r="B105" s="1">
        <v>38124337.003629997</v>
      </c>
      <c r="C105" s="1">
        <v>35606999.005709998</v>
      </c>
      <c r="D105" s="1">
        <v>0</v>
      </c>
      <c r="E105" s="1">
        <v>33094.175210000001</v>
      </c>
      <c r="F105" s="1">
        <v>225000</v>
      </c>
      <c r="G105" s="1">
        <v>225000</v>
      </c>
      <c r="H105" s="1">
        <v>0</v>
      </c>
      <c r="I105" s="1">
        <v>35348904.830499999</v>
      </c>
      <c r="J105" s="1">
        <v>351332.43800000002</v>
      </c>
      <c r="K105" s="1">
        <v>34997572.392499998</v>
      </c>
      <c r="L105" s="1">
        <v>0</v>
      </c>
      <c r="M105" s="1">
        <v>2517337.99792</v>
      </c>
      <c r="N105" s="1">
        <v>1633845.6659200001</v>
      </c>
      <c r="O105" s="1">
        <v>20112.177440000003</v>
      </c>
      <c r="P105" s="1">
        <v>0</v>
      </c>
      <c r="Q105" s="1">
        <v>863380.15455999994</v>
      </c>
    </row>
    <row r="106" spans="1:17" x14ac:dyDescent="0.2">
      <c r="A106" s="8">
        <v>44926</v>
      </c>
      <c r="B106" s="1">
        <v>37845266.458459996</v>
      </c>
      <c r="C106" s="1">
        <v>35546070.158429995</v>
      </c>
      <c r="D106" s="1">
        <v>0</v>
      </c>
      <c r="E106" s="1">
        <v>32225.67066</v>
      </c>
      <c r="F106" s="1">
        <v>225000</v>
      </c>
      <c r="G106" s="1">
        <v>225000</v>
      </c>
      <c r="H106" s="1">
        <v>0</v>
      </c>
      <c r="I106" s="1">
        <v>35288844.487769999</v>
      </c>
      <c r="J106" s="1">
        <v>193355.11</v>
      </c>
      <c r="K106" s="1">
        <v>35095489.377769999</v>
      </c>
      <c r="L106" s="1">
        <v>0</v>
      </c>
      <c r="M106" s="1">
        <v>2299196.30003</v>
      </c>
      <c r="N106" s="1">
        <v>1624860.4650699999</v>
      </c>
      <c r="O106" s="1">
        <v>20112.177440000003</v>
      </c>
      <c r="P106" s="1">
        <v>0</v>
      </c>
      <c r="Q106" s="1">
        <v>654223.65752000001</v>
      </c>
    </row>
    <row r="107" spans="1:17" x14ac:dyDescent="0.2">
      <c r="A107" s="8">
        <v>45016</v>
      </c>
      <c r="B107" s="1">
        <v>38565880.848990001</v>
      </c>
      <c r="C107" s="1">
        <v>36266684.54896</v>
      </c>
      <c r="D107" s="1">
        <v>0</v>
      </c>
      <c r="E107" s="1">
        <v>31822.421320000001</v>
      </c>
      <c r="F107" s="1">
        <v>225000</v>
      </c>
      <c r="G107" s="1">
        <v>225000</v>
      </c>
      <c r="H107" s="1">
        <v>0</v>
      </c>
      <c r="I107" s="1">
        <v>36009862.127640001</v>
      </c>
      <c r="J107" s="1">
        <v>429433.94413999998</v>
      </c>
      <c r="K107" s="1">
        <v>35580428.183499999</v>
      </c>
      <c r="L107" s="1">
        <v>0</v>
      </c>
      <c r="M107" s="1">
        <v>2299196.30003</v>
      </c>
      <c r="N107" s="1">
        <v>1624860.4650699999</v>
      </c>
      <c r="O107" s="1">
        <v>20112.177440000003</v>
      </c>
      <c r="P107" s="1">
        <v>0</v>
      </c>
      <c r="Q107" s="1">
        <v>654223.65752000001</v>
      </c>
    </row>
    <row r="108" spans="1:17" x14ac:dyDescent="0.2">
      <c r="A108" s="8">
        <v>45107</v>
      </c>
      <c r="B108" s="1">
        <v>38730344.296469994</v>
      </c>
      <c r="C108" s="1">
        <v>36537173.958799995</v>
      </c>
      <c r="D108" s="1">
        <v>0</v>
      </c>
      <c r="E108" s="1">
        <v>31600.19384</v>
      </c>
      <c r="F108" s="1">
        <v>225000</v>
      </c>
      <c r="G108" s="1">
        <v>225000</v>
      </c>
      <c r="H108" s="1">
        <v>0</v>
      </c>
      <c r="I108" s="1">
        <v>36280573.764959998</v>
      </c>
      <c r="J108" s="1">
        <v>644872.18486000004</v>
      </c>
      <c r="K108" s="1">
        <v>35635701.5801</v>
      </c>
      <c r="L108" s="1">
        <v>0</v>
      </c>
      <c r="M108" s="1">
        <v>2193170.3376700003</v>
      </c>
      <c r="N108" s="1">
        <v>1615875.26422</v>
      </c>
      <c r="O108" s="1">
        <v>20112.177440000003</v>
      </c>
      <c r="P108" s="1">
        <v>0</v>
      </c>
      <c r="Q108" s="1">
        <v>557182.89601000003</v>
      </c>
    </row>
    <row r="109" spans="1:17" x14ac:dyDescent="0.2">
      <c r="A109" s="8">
        <v>45199</v>
      </c>
      <c r="B109" s="1">
        <v>39746689.474409997</v>
      </c>
      <c r="C109" s="1">
        <v>36621318.936739996</v>
      </c>
      <c r="D109" s="1">
        <v>0</v>
      </c>
      <c r="E109" s="1">
        <v>31120.301520000001</v>
      </c>
      <c r="F109" s="1">
        <v>225000</v>
      </c>
      <c r="G109" s="1">
        <v>225000</v>
      </c>
      <c r="H109" s="1">
        <v>0</v>
      </c>
      <c r="I109" s="1">
        <v>36365198.635219999</v>
      </c>
      <c r="J109" s="1">
        <v>629497.05512000003</v>
      </c>
      <c r="K109" s="1">
        <v>35735701.5801</v>
      </c>
      <c r="L109" s="1">
        <v>0</v>
      </c>
      <c r="M109" s="1">
        <v>3125370</v>
      </c>
      <c r="N109" s="1">
        <v>1615875.26422</v>
      </c>
      <c r="O109" s="1">
        <v>20112.177440000003</v>
      </c>
      <c r="P109" s="1">
        <v>0</v>
      </c>
      <c r="Q109" s="1">
        <v>1489383.09601</v>
      </c>
    </row>
    <row r="110" spans="1:17" x14ac:dyDescent="0.2">
      <c r="A110" s="8">
        <v>45291</v>
      </c>
      <c r="B110" s="1">
        <v>39827355.670589477</v>
      </c>
      <c r="C110" s="1">
        <v>36403581.634469472</v>
      </c>
      <c r="D110" s="1">
        <v>0</v>
      </c>
      <c r="E110" s="1">
        <v>30916.343999484543</v>
      </c>
      <c r="F110" s="1">
        <v>225000</v>
      </c>
      <c r="G110" s="1">
        <v>225000</v>
      </c>
      <c r="H110" s="1">
        <v>0</v>
      </c>
      <c r="I110" s="1">
        <v>36147665.290469997</v>
      </c>
      <c r="J110" s="1">
        <v>397337.83626999997</v>
      </c>
      <c r="K110" s="1">
        <v>35750327.4542</v>
      </c>
      <c r="L110" s="1">
        <v>0</v>
      </c>
      <c r="M110" s="1">
        <v>3423774.0361199998</v>
      </c>
      <c r="N110" s="1">
        <v>1914278.9626699998</v>
      </c>
      <c r="O110" s="1">
        <v>20112.177440000003</v>
      </c>
      <c r="P110" s="1">
        <v>0</v>
      </c>
      <c r="Q110" s="1">
        <v>1489382.89601</v>
      </c>
    </row>
    <row r="111" spans="1:17" x14ac:dyDescent="0.2">
      <c r="A111" s="8">
        <v>45382</v>
      </c>
      <c r="B111" s="1">
        <v>41581612.542769991</v>
      </c>
      <c r="C111" s="1">
        <v>38715021.40265999</v>
      </c>
      <c r="D111" s="1">
        <v>0</v>
      </c>
      <c r="E111" s="1">
        <v>31158.04898</v>
      </c>
      <c r="F111" s="1">
        <v>225000</v>
      </c>
      <c r="G111" s="1">
        <v>225000</v>
      </c>
      <c r="H111" s="1">
        <v>0</v>
      </c>
      <c r="I111" s="1">
        <v>38458863.353679992</v>
      </c>
      <c r="J111" s="1">
        <v>447535.89947999996</v>
      </c>
      <c r="K111" s="1">
        <v>38011327.454199992</v>
      </c>
      <c r="L111" s="1">
        <v>0</v>
      </c>
      <c r="M111" s="1">
        <v>2866591.14011</v>
      </c>
      <c r="N111" s="1">
        <v>1914278.96267</v>
      </c>
      <c r="O111" s="1">
        <v>20112.177440000003</v>
      </c>
      <c r="P111" s="1">
        <v>0</v>
      </c>
      <c r="Q111" s="1">
        <v>932200</v>
      </c>
    </row>
    <row r="112" spans="1:17" x14ac:dyDescent="0.2">
      <c r="A112" s="8">
        <v>45473</v>
      </c>
      <c r="B112" s="1">
        <v>41561674.724880002</v>
      </c>
      <c r="C112" s="1">
        <v>38701422.651110001</v>
      </c>
      <c r="D112" s="1">
        <v>0</v>
      </c>
      <c r="E112" s="1">
        <v>30994.00129</v>
      </c>
      <c r="F112" s="1">
        <v>225000</v>
      </c>
      <c r="G112" s="1">
        <v>225000</v>
      </c>
      <c r="H112" s="1">
        <v>0</v>
      </c>
      <c r="I112" s="1">
        <v>38445428.64982</v>
      </c>
      <c r="J112" s="1">
        <v>397838.93576999998</v>
      </c>
      <c r="K112" s="1">
        <v>38047589.714050002</v>
      </c>
      <c r="L112" s="1">
        <v>0</v>
      </c>
      <c r="M112" s="1">
        <v>2860252.0737699997</v>
      </c>
      <c r="N112" s="1">
        <v>1907939.8963299999</v>
      </c>
      <c r="O112" s="1">
        <v>20112.177440000003</v>
      </c>
      <c r="P112" s="1">
        <v>0</v>
      </c>
      <c r="Q112" s="1">
        <v>932200</v>
      </c>
    </row>
    <row r="113" spans="1:17" x14ac:dyDescent="0.2">
      <c r="A113" s="8">
        <v>45565</v>
      </c>
      <c r="B113" s="1">
        <v>40419003.625079997</v>
      </c>
      <c r="C113" s="1">
        <v>37223575.783979997</v>
      </c>
      <c r="D113" s="1">
        <v>0</v>
      </c>
      <c r="E113" s="1">
        <v>30921.644400000001</v>
      </c>
      <c r="F113" s="1">
        <v>225000</v>
      </c>
      <c r="G113" s="1">
        <v>225000</v>
      </c>
      <c r="H113" s="1">
        <v>0</v>
      </c>
      <c r="I113" s="1">
        <v>36967654.139579996</v>
      </c>
      <c r="J113" s="1">
        <v>311521.36463000003</v>
      </c>
      <c r="K113" s="1">
        <v>36656132.774949998</v>
      </c>
      <c r="L113" s="1">
        <v>0</v>
      </c>
      <c r="M113" s="1">
        <v>3195427.8410999998</v>
      </c>
      <c r="N113" s="1">
        <v>1902591.0591200001</v>
      </c>
      <c r="O113" s="1">
        <v>20112.177440000003</v>
      </c>
      <c r="P113" s="1">
        <v>0</v>
      </c>
      <c r="Q113" s="1">
        <v>1272724.60454</v>
      </c>
    </row>
    <row r="114" spans="1:17" x14ac:dyDescent="0.2">
      <c r="A114" s="8">
        <v>45657</v>
      </c>
      <c r="B114" s="1">
        <v>41245895.857310005</v>
      </c>
      <c r="C114" s="1">
        <v>37976028.092760004</v>
      </c>
      <c r="D114" s="1">
        <v>0</v>
      </c>
      <c r="E114" s="1">
        <v>31900.50591</v>
      </c>
      <c r="F114" s="1">
        <v>225000</v>
      </c>
      <c r="G114" s="1">
        <v>225000</v>
      </c>
      <c r="H114" s="1">
        <v>0</v>
      </c>
      <c r="I114" s="1">
        <v>37719127.586850002</v>
      </c>
      <c r="J114" s="1">
        <v>327781.67761000001</v>
      </c>
      <c r="K114" s="1">
        <v>37391345.90924</v>
      </c>
      <c r="L114" s="1">
        <v>0</v>
      </c>
      <c r="M114" s="1">
        <v>3269867.76455</v>
      </c>
      <c r="N114" s="1">
        <v>2007030.98257</v>
      </c>
      <c r="O114" s="1">
        <v>20112.177440000003</v>
      </c>
      <c r="P114" s="1">
        <v>0</v>
      </c>
      <c r="Q114" s="1">
        <v>1242724.60454</v>
      </c>
    </row>
    <row r="115" spans="1:17" x14ac:dyDescent="0.2">
      <c r="A115" s="8">
        <v>45747</v>
      </c>
      <c r="B115" s="1">
        <v>42670330.065919995</v>
      </c>
      <c r="C115" s="1">
        <v>39400462.301369995</v>
      </c>
      <c r="D115" s="1">
        <v>0</v>
      </c>
      <c r="E115" s="1">
        <v>32073.260180000001</v>
      </c>
      <c r="F115" s="1">
        <v>325000</v>
      </c>
      <c r="G115" s="1">
        <v>325000</v>
      </c>
      <c r="H115" s="1">
        <v>0</v>
      </c>
      <c r="I115" s="1">
        <v>39043389.041189998</v>
      </c>
      <c r="J115" s="1">
        <v>393457.63244000002</v>
      </c>
      <c r="K115" s="1">
        <v>38649931.408749998</v>
      </c>
      <c r="L115" s="1">
        <v>0</v>
      </c>
      <c r="M115" s="1">
        <v>3269867.76455</v>
      </c>
      <c r="N115" s="1">
        <v>2007030.98257</v>
      </c>
      <c r="O115" s="1">
        <v>20112.177440000003</v>
      </c>
      <c r="P115" s="1">
        <v>0</v>
      </c>
      <c r="Q115" s="1">
        <v>1242724.60454</v>
      </c>
    </row>
  </sheetData>
  <phoneticPr fontId="1" type="noConversion"/>
  <pageMargins left="0.75" right="0.75" top="1" bottom="1" header="0.5" footer="0.5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5"/>
  <sheetViews>
    <sheetView zoomScaleNormal="100" workbookViewId="0">
      <pane xSplit="2" ySplit="2" topLeftCell="C90" activePane="bottomRight" state="frozen"/>
      <selection pane="topRight" activeCell="C1" sqref="C1"/>
      <selection pane="bottomLeft" activeCell="A3" sqref="A3"/>
      <selection pane="bottomRight" activeCell="C123" sqref="C123"/>
    </sheetView>
  </sheetViews>
  <sheetFormatPr defaultRowHeight="12.75" x14ac:dyDescent="0.2"/>
  <cols>
    <col min="1" max="2" width="15.625" style="4" customWidth="1"/>
    <col min="3" max="4" width="14.875" style="4" customWidth="1"/>
    <col min="5" max="5" width="12.75" style="11" customWidth="1"/>
    <col min="6" max="7" width="12.75" style="4" customWidth="1"/>
    <col min="8" max="8" width="12.75" style="11" customWidth="1"/>
    <col min="9" max="9" width="9" style="4"/>
    <col min="10" max="10" width="9.25" style="4" customWidth="1"/>
    <col min="11" max="16384" width="9" style="4"/>
  </cols>
  <sheetData>
    <row r="1" spans="1:11" ht="38.25" x14ac:dyDescent="0.2">
      <c r="A1" s="3" t="s">
        <v>23</v>
      </c>
      <c r="B1" s="3" t="s">
        <v>0</v>
      </c>
      <c r="C1" s="3" t="s">
        <v>1</v>
      </c>
      <c r="D1" s="3" t="s">
        <v>25</v>
      </c>
      <c r="E1" s="9" t="s">
        <v>20</v>
      </c>
      <c r="F1" s="3" t="s">
        <v>9</v>
      </c>
      <c r="G1" s="3" t="s">
        <v>25</v>
      </c>
      <c r="H1" s="9" t="s">
        <v>20</v>
      </c>
    </row>
    <row r="2" spans="1:11" x14ac:dyDescent="0.2">
      <c r="A2" s="5"/>
      <c r="B2" s="6" t="s">
        <v>18</v>
      </c>
      <c r="C2" s="6" t="s">
        <v>19</v>
      </c>
      <c r="D2" s="6">
        <v>3</v>
      </c>
      <c r="E2" s="10">
        <v>4</v>
      </c>
      <c r="F2" s="6" t="s">
        <v>15</v>
      </c>
      <c r="G2" s="6">
        <v>6</v>
      </c>
      <c r="H2" s="10">
        <v>7</v>
      </c>
    </row>
    <row r="4" spans="1:11" x14ac:dyDescent="0.2">
      <c r="A4" s="8">
        <v>34334</v>
      </c>
      <c r="B4" s="1">
        <v>1264480.0534134535</v>
      </c>
      <c r="C4" s="1">
        <v>1100671.8410949758</v>
      </c>
      <c r="D4" s="1">
        <v>87748.289100317153</v>
      </c>
      <c r="E4" s="1">
        <v>1012923.5519946587</v>
      </c>
      <c r="F4" s="1">
        <v>163808.21231847772</v>
      </c>
      <c r="G4" s="1">
        <v>163808.21231847772</v>
      </c>
      <c r="H4" s="1">
        <v>0</v>
      </c>
    </row>
    <row r="5" spans="1:11" x14ac:dyDescent="0.2">
      <c r="A5" s="8">
        <v>34699</v>
      </c>
      <c r="B5" s="1">
        <v>1431238.5244533469</v>
      </c>
      <c r="C5" s="1">
        <v>1214179.6027374396</v>
      </c>
      <c r="D5" s="1">
        <v>67697.379402436985</v>
      </c>
      <c r="E5" s="1">
        <v>1146482.2233350025</v>
      </c>
      <c r="F5" s="1">
        <v>217058.92171590723</v>
      </c>
      <c r="G5" s="1">
        <v>217058.92171590723</v>
      </c>
      <c r="H5" s="1">
        <v>0</v>
      </c>
    </row>
    <row r="6" spans="1:11" x14ac:dyDescent="0.2">
      <c r="A6" s="8">
        <v>35064</v>
      </c>
      <c r="B6" s="1">
        <v>1744792.1882824237</v>
      </c>
      <c r="C6" s="1">
        <v>1443874.1445501586</v>
      </c>
      <c r="D6" s="1">
        <v>105620.93139709566</v>
      </c>
      <c r="E6" s="1">
        <v>1338253.2131530631</v>
      </c>
      <c r="F6" s="1">
        <v>300918.04373226507</v>
      </c>
      <c r="G6" s="1">
        <v>300918.04373226507</v>
      </c>
      <c r="H6" s="1">
        <v>0</v>
      </c>
    </row>
    <row r="7" spans="1:11" x14ac:dyDescent="0.2">
      <c r="A7" s="8">
        <v>35430</v>
      </c>
      <c r="B7" s="1">
        <v>2423209.8147220835</v>
      </c>
      <c r="C7" s="1">
        <v>1483471.0398931734</v>
      </c>
      <c r="D7" s="1">
        <v>130403.93924219663</v>
      </c>
      <c r="E7" s="1">
        <v>1353067.1006509766</v>
      </c>
      <c r="F7" s="1">
        <v>939738.77482891013</v>
      </c>
      <c r="G7" s="1">
        <v>364914.03772325156</v>
      </c>
      <c r="H7" s="1">
        <v>574824.73710565851</v>
      </c>
    </row>
    <row r="8" spans="1:11" x14ac:dyDescent="0.2">
      <c r="A8" s="8">
        <v>35795</v>
      </c>
      <c r="B8" s="1">
        <v>2809530.9631113335</v>
      </c>
      <c r="C8" s="1">
        <v>1667584.7103989318</v>
      </c>
      <c r="D8" s="1">
        <v>182753.29661158405</v>
      </c>
      <c r="E8" s="1">
        <v>1484831.4137873477</v>
      </c>
      <c r="F8" s="1">
        <v>1141946.252712402</v>
      </c>
      <c r="G8" s="1">
        <v>353880.82123184775</v>
      </c>
      <c r="H8" s="1">
        <v>788065.43148055417</v>
      </c>
    </row>
    <row r="9" spans="1:11" x14ac:dyDescent="0.2">
      <c r="A9" s="8">
        <v>36160</v>
      </c>
      <c r="B9" s="1">
        <v>3218561.1750959773</v>
      </c>
      <c r="C9" s="1">
        <v>1984364.0460691035</v>
      </c>
      <c r="D9" s="1">
        <v>341754.29811383743</v>
      </c>
      <c r="E9" s="1">
        <v>1642609.7479552662</v>
      </c>
      <c r="F9" s="1">
        <v>1234197.1290268737</v>
      </c>
      <c r="G9" s="1">
        <v>385173.59372391918</v>
      </c>
      <c r="H9" s="1">
        <v>849023.53530295449</v>
      </c>
    </row>
    <row r="10" spans="1:11" x14ac:dyDescent="0.2">
      <c r="B10" s="2"/>
      <c r="C10" s="2"/>
      <c r="D10" s="2"/>
      <c r="E10" s="2"/>
      <c r="F10" s="2"/>
      <c r="G10" s="2"/>
      <c r="H10" s="2"/>
    </row>
    <row r="11" spans="1:11" x14ac:dyDescent="0.2">
      <c r="A11" s="8">
        <v>36250</v>
      </c>
      <c r="B11" s="1">
        <v>3679369.0535803707</v>
      </c>
      <c r="C11" s="1">
        <v>2080120.180270406</v>
      </c>
      <c r="D11" s="1">
        <v>399570.18861625774</v>
      </c>
      <c r="E11" s="1">
        <v>1680549.9916541481</v>
      </c>
      <c r="F11" s="1">
        <v>1599248.873309965</v>
      </c>
      <c r="G11" s="1">
        <v>400091.80437322654</v>
      </c>
      <c r="H11" s="1">
        <v>1199157.0689367384</v>
      </c>
      <c r="J11" s="15"/>
      <c r="K11" s="2"/>
    </row>
    <row r="12" spans="1:11" x14ac:dyDescent="0.2">
      <c r="A12" s="8">
        <v>36341</v>
      </c>
      <c r="B12" s="1">
        <v>3726285.2612251714</v>
      </c>
      <c r="C12" s="1">
        <v>2105353.8641295279</v>
      </c>
      <c r="D12" s="1">
        <v>347141.54565181106</v>
      </c>
      <c r="E12" s="1">
        <v>1758212.3184777168</v>
      </c>
      <c r="F12" s="1">
        <v>1620931.3970956434</v>
      </c>
      <c r="G12" s="1">
        <v>390135.20280420629</v>
      </c>
      <c r="H12" s="1">
        <v>1230796.194291437</v>
      </c>
      <c r="K12" s="2"/>
    </row>
    <row r="13" spans="1:11" x14ac:dyDescent="0.2">
      <c r="A13" s="8">
        <v>36433</v>
      </c>
      <c r="B13" s="1">
        <v>3724995.8270739443</v>
      </c>
      <c r="C13" s="1">
        <v>2101710.8996828576</v>
      </c>
      <c r="D13" s="1">
        <v>382849.27391086629</v>
      </c>
      <c r="E13" s="1">
        <v>1718861.6257719914</v>
      </c>
      <c r="F13" s="1">
        <v>1623284.9273910867</v>
      </c>
      <c r="G13" s="1">
        <v>385194.45835419797</v>
      </c>
      <c r="H13" s="1">
        <v>1238090.4690368888</v>
      </c>
      <c r="K13" s="2"/>
    </row>
    <row r="14" spans="1:11" x14ac:dyDescent="0.2">
      <c r="A14" s="8">
        <v>36525</v>
      </c>
      <c r="B14" s="1">
        <v>3727645.6351193455</v>
      </c>
      <c r="C14" s="1">
        <v>2080107.6614922383</v>
      </c>
      <c r="D14" s="1">
        <v>345151.05992321821</v>
      </c>
      <c r="E14" s="1">
        <v>1734956.6015690202</v>
      </c>
      <c r="F14" s="1">
        <v>1647537.9736271072</v>
      </c>
      <c r="G14" s="1">
        <v>394491.73760640959</v>
      </c>
      <c r="H14" s="1">
        <v>1253046.2360206977</v>
      </c>
      <c r="K14" s="2"/>
    </row>
    <row r="15" spans="1:11" x14ac:dyDescent="0.2">
      <c r="A15" s="8">
        <v>36616</v>
      </c>
      <c r="B15" s="1">
        <v>4229360.7077282593</v>
      </c>
      <c r="C15" s="1">
        <v>2136275.2462026374</v>
      </c>
      <c r="D15" s="1">
        <v>353400.93473543652</v>
      </c>
      <c r="E15" s="1">
        <v>1782874.311467201</v>
      </c>
      <c r="F15" s="1">
        <v>2093085.4615256218</v>
      </c>
      <c r="G15" s="1">
        <v>459326.48973460193</v>
      </c>
      <c r="H15" s="1">
        <v>1633758.9717910199</v>
      </c>
      <c r="K15" s="2"/>
    </row>
    <row r="16" spans="1:11" x14ac:dyDescent="0.2">
      <c r="A16" s="8">
        <v>36707</v>
      </c>
      <c r="B16" s="1">
        <v>4244262.2266733442</v>
      </c>
      <c r="C16" s="1">
        <v>2166470.5391420466</v>
      </c>
      <c r="D16" s="1">
        <v>333383.40844600234</v>
      </c>
      <c r="E16" s="1">
        <v>1833087.1306960443</v>
      </c>
      <c r="F16" s="1">
        <v>2077791.6875312971</v>
      </c>
      <c r="G16" s="1">
        <v>418410.94975797035</v>
      </c>
      <c r="H16" s="1">
        <v>1659380.7377733267</v>
      </c>
      <c r="K16" s="2"/>
    </row>
    <row r="17" spans="1:11" x14ac:dyDescent="0.2">
      <c r="A17" s="8">
        <v>36799</v>
      </c>
      <c r="B17" s="1">
        <v>4351406.2760807881</v>
      </c>
      <c r="C17" s="1">
        <v>2202107.3276581541</v>
      </c>
      <c r="D17" s="1">
        <v>351777.66649974964</v>
      </c>
      <c r="E17" s="1">
        <v>1850329.6611584043</v>
      </c>
      <c r="F17" s="1">
        <v>2149298.948422634</v>
      </c>
      <c r="G17" s="1">
        <v>436784.34318143886</v>
      </c>
      <c r="H17" s="1">
        <v>1712514.6052411953</v>
      </c>
      <c r="K17" s="2"/>
    </row>
    <row r="18" spans="1:11" x14ac:dyDescent="0.2">
      <c r="A18" s="8">
        <v>36891</v>
      </c>
      <c r="B18" s="1">
        <v>4228638.7915206142</v>
      </c>
      <c r="C18" s="1">
        <v>2107628.1088299118</v>
      </c>
      <c r="D18" s="1">
        <v>317751.62744116178</v>
      </c>
      <c r="E18" s="1">
        <v>1789876.4813887498</v>
      </c>
      <c r="F18" s="1">
        <v>2121010.6826907028</v>
      </c>
      <c r="G18" s="1">
        <v>409873.14304790518</v>
      </c>
      <c r="H18" s="1">
        <v>1711137.5396427978</v>
      </c>
      <c r="K18" s="2"/>
    </row>
    <row r="19" spans="1:11" x14ac:dyDescent="0.2">
      <c r="A19" s="8">
        <v>36981</v>
      </c>
      <c r="B19" s="1">
        <v>4593627.941912869</v>
      </c>
      <c r="C19" s="1">
        <v>2290660.9914872311</v>
      </c>
      <c r="D19" s="1">
        <v>398485.22784176265</v>
      </c>
      <c r="E19" s="1">
        <v>1892175.7636454683</v>
      </c>
      <c r="F19" s="1">
        <v>2302966.9504256384</v>
      </c>
      <c r="G19" s="1">
        <v>452178.26740110165</v>
      </c>
      <c r="H19" s="1">
        <v>1850788.6830245368</v>
      </c>
      <c r="K19" s="2"/>
    </row>
    <row r="20" spans="1:11" x14ac:dyDescent="0.2">
      <c r="A20" s="8">
        <v>37072</v>
      </c>
      <c r="B20" s="1">
        <v>5104999.1654147897</v>
      </c>
      <c r="C20" s="1">
        <v>2357431.9813052914</v>
      </c>
      <c r="D20" s="1">
        <v>337114.00433984312</v>
      </c>
      <c r="E20" s="1">
        <v>2020317.9769654484</v>
      </c>
      <c r="F20" s="1">
        <v>2747567.1841094978</v>
      </c>
      <c r="G20" s="1">
        <v>460828.74311467202</v>
      </c>
      <c r="H20" s="1">
        <v>2286738.4409948257</v>
      </c>
      <c r="K20" s="2"/>
    </row>
    <row r="21" spans="1:11" x14ac:dyDescent="0.2">
      <c r="A21" s="8">
        <v>37164</v>
      </c>
      <c r="B21" s="1">
        <v>4792250.8763144724</v>
      </c>
      <c r="C21" s="1">
        <v>2409568.5194458356</v>
      </c>
      <c r="D21" s="1">
        <v>348476.88198965113</v>
      </c>
      <c r="E21" s="1">
        <v>2061091.6374561845</v>
      </c>
      <c r="F21" s="1">
        <v>2382682.3568686363</v>
      </c>
      <c r="G21" s="1">
        <v>427282.59055249544</v>
      </c>
      <c r="H21" s="1">
        <v>1955399.766316141</v>
      </c>
      <c r="K21" s="2"/>
    </row>
    <row r="22" spans="1:11" x14ac:dyDescent="0.2">
      <c r="A22" s="8">
        <v>37256</v>
      </c>
      <c r="B22" s="1">
        <v>5128004.5067601409</v>
      </c>
      <c r="C22" s="1">
        <v>2650400.6009013522</v>
      </c>
      <c r="D22" s="1">
        <v>434489.23385077622</v>
      </c>
      <c r="E22" s="1">
        <v>2215911.367050576</v>
      </c>
      <c r="F22" s="1">
        <v>2477603.9058587882</v>
      </c>
      <c r="G22" s="1">
        <v>510653.48022033053</v>
      </c>
      <c r="H22" s="1">
        <v>1966950.4256384578</v>
      </c>
      <c r="K22" s="2"/>
    </row>
    <row r="23" spans="1:11" x14ac:dyDescent="0.2">
      <c r="A23" s="8">
        <v>37346</v>
      </c>
      <c r="B23" s="1">
        <v>5452249.2071440499</v>
      </c>
      <c r="C23" s="1">
        <v>2968435.9873143053</v>
      </c>
      <c r="D23" s="1">
        <v>496791.01986312808</v>
      </c>
      <c r="E23" s="1">
        <v>2471644.9674511771</v>
      </c>
      <c r="F23" s="1">
        <v>2483813.2198297447</v>
      </c>
      <c r="G23" s="1">
        <v>491558.17058921716</v>
      </c>
      <c r="H23" s="1">
        <v>1992255.0492405277</v>
      </c>
      <c r="K23" s="2"/>
    </row>
    <row r="24" spans="1:11" x14ac:dyDescent="0.2">
      <c r="A24" s="8">
        <v>37437</v>
      </c>
      <c r="B24" s="1">
        <v>5601301.9529293943</v>
      </c>
      <c r="C24" s="1">
        <v>3144883.9926556502</v>
      </c>
      <c r="D24" s="1">
        <v>468344.18294107832</v>
      </c>
      <c r="E24" s="1">
        <v>2676539.809714572</v>
      </c>
      <c r="F24" s="1">
        <v>2456417.9602737441</v>
      </c>
      <c r="G24" s="1">
        <v>457319.31230178609</v>
      </c>
      <c r="H24" s="1">
        <v>1999098.6479719582</v>
      </c>
      <c r="K24" s="2"/>
    </row>
    <row r="25" spans="1:11" x14ac:dyDescent="0.2">
      <c r="A25" s="8">
        <v>37529</v>
      </c>
      <c r="B25" s="1">
        <v>5757836.7551326994</v>
      </c>
      <c r="C25" s="1">
        <v>3301185.1109998338</v>
      </c>
      <c r="D25" s="1">
        <v>459443.33166416292</v>
      </c>
      <c r="E25" s="1">
        <v>2841741.7793356706</v>
      </c>
      <c r="F25" s="1">
        <v>2456651.6441328661</v>
      </c>
      <c r="G25" s="1">
        <v>439083.62543815724</v>
      </c>
      <c r="H25" s="1">
        <v>2017568.0186947088</v>
      </c>
      <c r="K25" s="2"/>
    </row>
    <row r="26" spans="1:11" x14ac:dyDescent="0.2">
      <c r="A26" s="8">
        <v>37621</v>
      </c>
      <c r="B26" s="1">
        <v>5924136.20430646</v>
      </c>
      <c r="C26" s="1">
        <v>3479811.3837422803</v>
      </c>
      <c r="D26" s="1">
        <v>456442.99783007847</v>
      </c>
      <c r="E26" s="1">
        <v>3023368.3859122018</v>
      </c>
      <c r="F26" s="1">
        <v>2444324.8205641797</v>
      </c>
      <c r="G26" s="1">
        <v>417743.28158905031</v>
      </c>
      <c r="H26" s="1">
        <v>2026581.5389751294</v>
      </c>
      <c r="K26" s="2"/>
    </row>
    <row r="27" spans="1:11" x14ac:dyDescent="0.2">
      <c r="A27" s="8">
        <v>37711</v>
      </c>
      <c r="B27" s="1">
        <v>5915690.2019696217</v>
      </c>
      <c r="C27" s="1">
        <v>3471624.1028208979</v>
      </c>
      <c r="D27" s="1">
        <v>456213.48689701222</v>
      </c>
      <c r="E27" s="1">
        <v>3015410.6159238857</v>
      </c>
      <c r="F27" s="1">
        <v>2444066.0991487233</v>
      </c>
      <c r="G27" s="1">
        <v>401994.65865464864</v>
      </c>
      <c r="H27" s="1">
        <v>2042071.4404940745</v>
      </c>
      <c r="K27" s="2"/>
    </row>
    <row r="28" spans="1:11" x14ac:dyDescent="0.2">
      <c r="A28" s="8">
        <v>37802</v>
      </c>
      <c r="B28" s="1">
        <v>6075642.6306125857</v>
      </c>
      <c r="C28" s="1">
        <v>3631417.9602737441</v>
      </c>
      <c r="D28" s="1">
        <v>420480.72108162247</v>
      </c>
      <c r="E28" s="1">
        <v>3210937.2391921217</v>
      </c>
      <c r="F28" s="1">
        <v>2444224.6703388416</v>
      </c>
      <c r="G28" s="1">
        <v>395522.45034217997</v>
      </c>
      <c r="H28" s="1">
        <v>2048702.2199966616</v>
      </c>
      <c r="K28" s="2"/>
    </row>
    <row r="29" spans="1:11" x14ac:dyDescent="0.2">
      <c r="A29" s="8">
        <v>37894</v>
      </c>
      <c r="B29" s="1">
        <v>6147529.6277749967</v>
      </c>
      <c r="C29" s="1">
        <v>3700371.3904189621</v>
      </c>
      <c r="D29" s="1">
        <v>379853.11300283758</v>
      </c>
      <c r="E29" s="1">
        <v>3320518.2774161245</v>
      </c>
      <c r="F29" s="1">
        <v>2447158.2373560341</v>
      </c>
      <c r="G29" s="1">
        <v>385882.99115339678</v>
      </c>
      <c r="H29" s="1">
        <v>2061275.2462026374</v>
      </c>
      <c r="K29" s="2"/>
    </row>
    <row r="30" spans="1:11" x14ac:dyDescent="0.2">
      <c r="A30" s="8">
        <v>37986</v>
      </c>
      <c r="B30" s="1">
        <v>6221144.2163244877</v>
      </c>
      <c r="C30" s="1">
        <v>3807749.1236855285</v>
      </c>
      <c r="D30" s="1">
        <v>372304.28976798535</v>
      </c>
      <c r="E30" s="1">
        <v>3435444.8339175433</v>
      </c>
      <c r="F30" s="1">
        <v>2413395.0926389587</v>
      </c>
      <c r="G30" s="1">
        <v>346728.42597229179</v>
      </c>
      <c r="H30" s="1">
        <v>2066666.6666666667</v>
      </c>
      <c r="K30" s="2"/>
    </row>
    <row r="31" spans="1:11" x14ac:dyDescent="0.2">
      <c r="A31" s="8">
        <v>38077</v>
      </c>
      <c r="B31" s="1">
        <v>6356192.622266734</v>
      </c>
      <c r="C31" s="1">
        <v>3941553.9976631617</v>
      </c>
      <c r="D31" s="1">
        <v>384798.03037890175</v>
      </c>
      <c r="E31" s="1">
        <v>3556755.9672842599</v>
      </c>
      <c r="F31" s="1">
        <v>2414638.6246035723</v>
      </c>
      <c r="G31" s="1">
        <v>336362.87764980807</v>
      </c>
      <c r="H31" s="1">
        <v>2078275.7469537642</v>
      </c>
      <c r="K31" s="2"/>
    </row>
    <row r="32" spans="1:11" x14ac:dyDescent="0.2">
      <c r="A32" s="8">
        <v>38168</v>
      </c>
      <c r="B32" s="1">
        <v>6545309.6311133374</v>
      </c>
      <c r="C32" s="1">
        <v>4332098.1472208314</v>
      </c>
      <c r="D32" s="1">
        <v>520046.73677182442</v>
      </c>
      <c r="E32" s="1">
        <v>3812051.4104490071</v>
      </c>
      <c r="F32" s="1">
        <v>2213211.4838925055</v>
      </c>
      <c r="G32" s="1">
        <v>334205.47487898514</v>
      </c>
      <c r="H32" s="1">
        <v>1879006.0090135206</v>
      </c>
      <c r="K32" s="2"/>
    </row>
    <row r="33" spans="1:11" x14ac:dyDescent="0.2">
      <c r="A33" s="8">
        <v>38260</v>
      </c>
      <c r="B33" s="1">
        <v>6619132.865965615</v>
      </c>
      <c r="C33" s="1">
        <v>4374261.392088132</v>
      </c>
      <c r="D33" s="1">
        <v>445856.28442663996</v>
      </c>
      <c r="E33" s="1">
        <v>3928405.1076614922</v>
      </c>
      <c r="F33" s="1">
        <v>2244871.473877483</v>
      </c>
      <c r="G33" s="1">
        <v>360757.80337172427</v>
      </c>
      <c r="H33" s="1">
        <v>1884113.6705057588</v>
      </c>
      <c r="K33" s="2"/>
    </row>
    <row r="34" spans="1:11" x14ac:dyDescent="0.2">
      <c r="A34" s="8">
        <v>38352</v>
      </c>
      <c r="B34" s="1">
        <v>6675671.8410949763</v>
      </c>
      <c r="C34" s="1">
        <v>4449211.3169754632</v>
      </c>
      <c r="D34" s="1">
        <v>356847.77165748627</v>
      </c>
      <c r="E34" s="1">
        <v>4092363.5453179772</v>
      </c>
      <c r="F34" s="1">
        <v>2226460.5241195126</v>
      </c>
      <c r="G34" s="1">
        <v>349895.67684860626</v>
      </c>
      <c r="H34" s="1">
        <v>1876564.8472709064</v>
      </c>
      <c r="K34" s="2"/>
    </row>
    <row r="35" spans="1:11" x14ac:dyDescent="0.2">
      <c r="A35" s="8">
        <v>38442</v>
      </c>
      <c r="B35" s="1">
        <v>7078809.8814889006</v>
      </c>
      <c r="C35" s="1">
        <v>4861396.2610582551</v>
      </c>
      <c r="D35" s="1">
        <v>346044.06609914877</v>
      </c>
      <c r="E35" s="1">
        <v>4515352.1949591059</v>
      </c>
      <c r="F35" s="1">
        <v>2217413.620430646</v>
      </c>
      <c r="G35" s="1">
        <v>340206.14254715404</v>
      </c>
      <c r="H35" s="1">
        <v>1877207.4778834919</v>
      </c>
      <c r="K35" s="2"/>
    </row>
    <row r="36" spans="1:11" x14ac:dyDescent="0.2">
      <c r="A36" s="8">
        <v>38533</v>
      </c>
      <c r="B36" s="1">
        <v>6691420.4640293783</v>
      </c>
      <c r="C36" s="1">
        <v>4978818.2273410121</v>
      </c>
      <c r="D36" s="1">
        <v>479223.00116841932</v>
      </c>
      <c r="E36" s="1">
        <v>4499595.2261725925</v>
      </c>
      <c r="F36" s="1">
        <v>1712602.2366883659</v>
      </c>
      <c r="G36" s="1">
        <v>340877.98364212993</v>
      </c>
      <c r="H36" s="1">
        <v>1371724.253046236</v>
      </c>
      <c r="K36" s="2"/>
    </row>
    <row r="37" spans="1:11" x14ac:dyDescent="0.2">
      <c r="A37" s="8">
        <v>38625</v>
      </c>
      <c r="B37" s="1">
        <v>6889212.9861458857</v>
      </c>
      <c r="C37" s="1">
        <v>5189813.887497914</v>
      </c>
      <c r="D37" s="1">
        <v>548802.37022199959</v>
      </c>
      <c r="E37" s="1">
        <v>4641011.5172759145</v>
      </c>
      <c r="F37" s="1">
        <v>1699399.0986479721</v>
      </c>
      <c r="G37" s="1">
        <v>327637.28926723421</v>
      </c>
      <c r="H37" s="1">
        <v>1371761.8093807378</v>
      </c>
      <c r="K37" s="2"/>
    </row>
    <row r="38" spans="1:11" x14ac:dyDescent="0.2">
      <c r="A38" s="8">
        <v>38717</v>
      </c>
      <c r="B38" s="1">
        <v>6985286.2627274245</v>
      </c>
      <c r="C38" s="1">
        <v>5290168.5862126527</v>
      </c>
      <c r="D38" s="1">
        <v>469132.86596561508</v>
      </c>
      <c r="E38" s="1">
        <v>4821035.7202470377</v>
      </c>
      <c r="F38" s="1">
        <v>1695117.6765147722</v>
      </c>
      <c r="G38" s="1">
        <v>328697.21248539479</v>
      </c>
      <c r="H38" s="1">
        <v>1366420.4640293776</v>
      </c>
      <c r="K38" s="2"/>
    </row>
    <row r="39" spans="1:11" x14ac:dyDescent="0.2">
      <c r="A39" s="8">
        <v>38807</v>
      </c>
      <c r="B39" s="1">
        <v>7004110.3321649134</v>
      </c>
      <c r="C39" s="1">
        <v>5322191.62076448</v>
      </c>
      <c r="D39" s="1">
        <v>375934.73543648812</v>
      </c>
      <c r="E39" s="1">
        <v>4946256.885327992</v>
      </c>
      <c r="F39" s="1">
        <v>1681918.7114004339</v>
      </c>
      <c r="G39" s="1">
        <v>315631.78100484062</v>
      </c>
      <c r="H39" s="1">
        <v>1366286.9303955934</v>
      </c>
      <c r="K39" s="2"/>
    </row>
    <row r="40" spans="1:11" x14ac:dyDescent="0.2">
      <c r="A40" s="8">
        <v>38898</v>
      </c>
      <c r="B40" s="1">
        <v>7174657.820063429</v>
      </c>
      <c r="C40" s="1">
        <v>5593907.5279586045</v>
      </c>
      <c r="D40" s="1">
        <v>350855.44984142884</v>
      </c>
      <c r="E40" s="1">
        <v>5243052.078117176</v>
      </c>
      <c r="F40" s="1">
        <v>1580750.292104824</v>
      </c>
      <c r="G40" s="1">
        <v>220000.83458521115</v>
      </c>
      <c r="H40" s="1">
        <v>1360749.4575196127</v>
      </c>
      <c r="K40" s="2"/>
    </row>
    <row r="41" spans="1:11" x14ac:dyDescent="0.2">
      <c r="A41" s="8">
        <v>38990</v>
      </c>
      <c r="B41" s="1">
        <v>7259485.0609247219</v>
      </c>
      <c r="C41" s="1">
        <v>5692442.8309130371</v>
      </c>
      <c r="D41" s="1">
        <v>284585.21115005843</v>
      </c>
      <c r="E41" s="1">
        <v>5407857.6197629785</v>
      </c>
      <c r="F41" s="1">
        <v>1567042.2300116844</v>
      </c>
      <c r="G41" s="1">
        <v>206530.62927724922</v>
      </c>
      <c r="H41" s="1">
        <v>1360511.600734435</v>
      </c>
      <c r="K41" s="2"/>
    </row>
    <row r="42" spans="1:11" x14ac:dyDescent="0.2">
      <c r="A42" s="8">
        <v>39082</v>
      </c>
      <c r="B42" s="1">
        <v>7351498.0804540142</v>
      </c>
      <c r="C42" s="1">
        <v>5796069.1036554836</v>
      </c>
      <c r="D42" s="1">
        <v>297675.68018694711</v>
      </c>
      <c r="E42" s="1">
        <v>5498393.4234685367</v>
      </c>
      <c r="F42" s="1">
        <v>1555428.9767985311</v>
      </c>
      <c r="G42" s="1">
        <v>205428.97679853113</v>
      </c>
      <c r="H42" s="1">
        <v>1350000</v>
      </c>
      <c r="K42" s="2"/>
    </row>
    <row r="43" spans="1:11" x14ac:dyDescent="0.2">
      <c r="A43" s="8">
        <v>39172</v>
      </c>
      <c r="B43" s="1">
        <v>8104926</v>
      </c>
      <c r="C43" s="1">
        <v>5567749</v>
      </c>
      <c r="D43" s="1">
        <v>383800</v>
      </c>
      <c r="E43" s="1">
        <v>5183949</v>
      </c>
      <c r="F43" s="1">
        <v>2537177</v>
      </c>
      <c r="G43" s="1">
        <v>187177</v>
      </c>
      <c r="H43" s="1">
        <v>2350000</v>
      </c>
      <c r="K43" s="2"/>
    </row>
    <row r="44" spans="1:11" x14ac:dyDescent="0.2">
      <c r="A44" s="8">
        <v>39263</v>
      </c>
      <c r="B44" s="1">
        <v>7164609</v>
      </c>
      <c r="C44" s="1">
        <v>4633318</v>
      </c>
      <c r="D44" s="1">
        <v>315627</v>
      </c>
      <c r="E44" s="1">
        <v>4317691</v>
      </c>
      <c r="F44" s="1">
        <v>2531291</v>
      </c>
      <c r="G44" s="1">
        <v>181291</v>
      </c>
      <c r="H44" s="1">
        <v>2350000</v>
      </c>
      <c r="K44" s="2"/>
    </row>
    <row r="45" spans="1:11" x14ac:dyDescent="0.2">
      <c r="A45" s="8">
        <v>39355</v>
      </c>
      <c r="B45" s="1">
        <v>7021575</v>
      </c>
      <c r="C45" s="1">
        <v>4504684</v>
      </c>
      <c r="D45" s="1">
        <v>311008</v>
      </c>
      <c r="E45" s="1">
        <v>4193676</v>
      </c>
      <c r="F45" s="1">
        <v>2516891</v>
      </c>
      <c r="G45" s="1">
        <v>166891</v>
      </c>
      <c r="H45" s="1">
        <v>2350000</v>
      </c>
      <c r="K45" s="2"/>
    </row>
    <row r="46" spans="1:11" x14ac:dyDescent="0.2">
      <c r="A46" s="8">
        <v>39447</v>
      </c>
      <c r="B46" s="1">
        <v>7395458</v>
      </c>
      <c r="C46" s="1">
        <v>4884662</v>
      </c>
      <c r="D46" s="1">
        <v>718298</v>
      </c>
      <c r="E46" s="1">
        <v>4166364</v>
      </c>
      <c r="F46" s="1">
        <v>2510796</v>
      </c>
      <c r="G46" s="1">
        <v>160796</v>
      </c>
      <c r="H46" s="1">
        <v>2350000</v>
      </c>
      <c r="K46" s="2"/>
    </row>
    <row r="47" spans="1:11" x14ac:dyDescent="0.2">
      <c r="A47" s="8">
        <v>39538</v>
      </c>
      <c r="B47" s="1">
        <v>7773293</v>
      </c>
      <c r="C47" s="1">
        <v>5280746</v>
      </c>
      <c r="D47" s="1">
        <v>273281</v>
      </c>
      <c r="E47" s="1">
        <v>5007465</v>
      </c>
      <c r="F47" s="1">
        <v>2492547</v>
      </c>
      <c r="G47" s="1">
        <v>142547</v>
      </c>
      <c r="H47" s="1">
        <v>2350000</v>
      </c>
      <c r="K47" s="2"/>
    </row>
    <row r="48" spans="1:11" x14ac:dyDescent="0.2">
      <c r="A48" s="8">
        <v>39629</v>
      </c>
      <c r="B48" s="1">
        <v>7187077</v>
      </c>
      <c r="C48" s="1">
        <v>4699946</v>
      </c>
      <c r="D48" s="1">
        <v>196010</v>
      </c>
      <c r="E48" s="1">
        <v>4503937</v>
      </c>
      <c r="F48" s="1">
        <v>2487131</v>
      </c>
      <c r="G48" s="1">
        <v>137131</v>
      </c>
      <c r="H48" s="1">
        <v>2350000</v>
      </c>
    </row>
    <row r="49" spans="1:8" x14ac:dyDescent="0.2">
      <c r="A49" s="8">
        <v>39721</v>
      </c>
      <c r="B49" s="1">
        <v>7176583</v>
      </c>
      <c r="C49" s="1">
        <v>4702184</v>
      </c>
      <c r="D49" s="1">
        <v>219170</v>
      </c>
      <c r="E49" s="1">
        <v>4483014</v>
      </c>
      <c r="F49" s="1">
        <v>2474399</v>
      </c>
      <c r="G49" s="1">
        <v>124399</v>
      </c>
      <c r="H49" s="1">
        <v>2350000</v>
      </c>
    </row>
    <row r="50" spans="1:8" x14ac:dyDescent="0.2">
      <c r="A50" s="8">
        <v>39813</v>
      </c>
      <c r="B50" s="1">
        <v>7181615</v>
      </c>
      <c r="C50" s="1">
        <v>4712209</v>
      </c>
      <c r="D50" s="1">
        <v>238724</v>
      </c>
      <c r="E50" s="1">
        <v>4473485</v>
      </c>
      <c r="F50" s="1">
        <v>2469407</v>
      </c>
      <c r="G50" s="1">
        <v>119407</v>
      </c>
      <c r="H50" s="1">
        <v>2350000</v>
      </c>
    </row>
    <row r="51" spans="1:8" x14ac:dyDescent="0.2">
      <c r="A51" s="8">
        <v>39903</v>
      </c>
      <c r="B51" s="1">
        <v>8287602</v>
      </c>
      <c r="C51" s="1">
        <v>6229708</v>
      </c>
      <c r="D51" s="1">
        <v>183724</v>
      </c>
      <c r="E51" s="1">
        <v>6045984</v>
      </c>
      <c r="F51" s="1">
        <v>2057895</v>
      </c>
      <c r="G51" s="1">
        <v>107895</v>
      </c>
      <c r="H51" s="1">
        <v>1950000</v>
      </c>
    </row>
    <row r="52" spans="1:8" x14ac:dyDescent="0.2">
      <c r="A52" s="8">
        <v>39994</v>
      </c>
      <c r="B52" s="1">
        <v>9881520.7469999995</v>
      </c>
      <c r="C52" s="1">
        <v>7827273.2699999996</v>
      </c>
      <c r="D52" s="1">
        <v>181691.5</v>
      </c>
      <c r="E52" s="1">
        <v>7645581.7400000002</v>
      </c>
      <c r="F52" s="1">
        <v>2054247.46</v>
      </c>
      <c r="G52" s="1">
        <v>104247.46</v>
      </c>
      <c r="H52" s="1">
        <v>1950000</v>
      </c>
    </row>
    <row r="53" spans="1:8" x14ac:dyDescent="0.2">
      <c r="A53" s="8">
        <v>40086</v>
      </c>
      <c r="B53" s="1">
        <v>11228596</v>
      </c>
      <c r="C53" s="1">
        <v>9181609</v>
      </c>
      <c r="D53" s="1">
        <v>144062</v>
      </c>
      <c r="E53" s="1">
        <v>9037546</v>
      </c>
      <c r="F53" s="1">
        <v>2046988</v>
      </c>
      <c r="G53" s="1">
        <v>96988</v>
      </c>
      <c r="H53" s="1">
        <v>1950000</v>
      </c>
    </row>
    <row r="54" spans="1:8" x14ac:dyDescent="0.2">
      <c r="A54" s="8">
        <v>40178</v>
      </c>
      <c r="B54" s="1">
        <v>11083366.307469999</v>
      </c>
      <c r="C54" s="1">
        <v>9039046.2240900006</v>
      </c>
      <c r="D54" s="1">
        <v>118626.20598</v>
      </c>
      <c r="E54" s="1">
        <v>8920420.0181099996</v>
      </c>
      <c r="F54" s="1">
        <v>2044320.08338</v>
      </c>
      <c r="G54" s="1">
        <v>94320.083379999996</v>
      </c>
      <c r="H54" s="1">
        <v>1950000</v>
      </c>
    </row>
    <row r="55" spans="1:8" x14ac:dyDescent="0.2">
      <c r="A55" s="8">
        <v>40268</v>
      </c>
      <c r="B55" s="1">
        <v>12004701.42924</v>
      </c>
      <c r="C55" s="1">
        <v>10468981.704</v>
      </c>
      <c r="D55" s="1">
        <v>108201.40211</v>
      </c>
      <c r="E55" s="1">
        <v>10358780.301890001</v>
      </c>
      <c r="F55" s="1">
        <v>1537719.7252400001</v>
      </c>
      <c r="G55" s="1">
        <v>87719.72524</v>
      </c>
      <c r="H55" s="1">
        <v>1450000</v>
      </c>
    </row>
    <row r="56" spans="1:8" x14ac:dyDescent="0.2">
      <c r="A56" s="8">
        <v>40359</v>
      </c>
      <c r="B56" s="1">
        <v>11948039.028720001</v>
      </c>
      <c r="C56" s="1">
        <v>10412335.438720001</v>
      </c>
      <c r="D56" s="1">
        <v>96702.623940000005</v>
      </c>
      <c r="E56" s="1">
        <v>10315632.814780001</v>
      </c>
      <c r="F56" s="1">
        <v>1535703.59</v>
      </c>
      <c r="G56" s="1">
        <v>85703.59</v>
      </c>
      <c r="H56" s="1">
        <v>1450000</v>
      </c>
    </row>
    <row r="57" spans="1:8" ht="12" customHeight="1" x14ac:dyDescent="0.2">
      <c r="A57" s="8">
        <v>40451</v>
      </c>
      <c r="B57" s="1">
        <v>11925121.876250001</v>
      </c>
      <c r="C57" s="1">
        <v>10392966.99866</v>
      </c>
      <c r="D57" s="1">
        <v>95682.623940000005</v>
      </c>
      <c r="E57" s="1">
        <v>10297284.37472</v>
      </c>
      <c r="F57" s="1">
        <v>1532154.8775899999</v>
      </c>
      <c r="G57" s="1">
        <v>82154.877590000004</v>
      </c>
      <c r="H57" s="1">
        <v>1450000</v>
      </c>
    </row>
    <row r="58" spans="1:8" ht="12" customHeight="1" x14ac:dyDescent="0.2">
      <c r="A58" s="8">
        <v>40543</v>
      </c>
      <c r="B58" s="1">
        <v>11884529.41</v>
      </c>
      <c r="C58" s="1">
        <v>10354837.13538</v>
      </c>
      <c r="D58" s="1">
        <v>63968.385920000001</v>
      </c>
      <c r="E58" s="1">
        <v>10290868.749460001</v>
      </c>
      <c r="F58" s="1">
        <v>1529692.2750899999</v>
      </c>
      <c r="G58" s="1">
        <v>79692.275089999996</v>
      </c>
      <c r="H58" s="1">
        <v>1450000</v>
      </c>
    </row>
    <row r="59" spans="1:8" ht="12" customHeight="1" x14ac:dyDescent="0.2">
      <c r="A59" s="8">
        <v>40633</v>
      </c>
      <c r="B59" s="1">
        <v>14832175</v>
      </c>
      <c r="C59" s="1">
        <v>13308376</v>
      </c>
      <c r="D59" s="1">
        <v>388771</v>
      </c>
      <c r="E59" s="1">
        <v>12919605</v>
      </c>
      <c r="F59" s="1">
        <v>1523799</v>
      </c>
      <c r="G59" s="1">
        <v>73799</v>
      </c>
      <c r="H59" s="1">
        <v>1450000</v>
      </c>
    </row>
    <row r="60" spans="1:8" ht="12" customHeight="1" x14ac:dyDescent="0.2">
      <c r="A60" s="8">
        <v>40724</v>
      </c>
      <c r="B60" s="1">
        <v>14315326.787350001</v>
      </c>
      <c r="C60" s="1">
        <v>13244025.21576</v>
      </c>
      <c r="D60" s="1">
        <v>373771.23888999998</v>
      </c>
      <c r="E60" s="1">
        <v>12870253.97687</v>
      </c>
      <c r="F60" s="1">
        <v>1071301.5715900001</v>
      </c>
      <c r="G60" s="1">
        <v>71301.571590000007</v>
      </c>
      <c r="H60" s="1">
        <v>1000000</v>
      </c>
    </row>
    <row r="61" spans="1:8" ht="12" customHeight="1" x14ac:dyDescent="0.2">
      <c r="A61" s="8">
        <v>40816</v>
      </c>
      <c r="B61" s="1">
        <v>14310379.33237</v>
      </c>
      <c r="C61" s="1">
        <v>13241608.09736</v>
      </c>
      <c r="D61" s="1">
        <v>373771.23888999998</v>
      </c>
      <c r="E61" s="1">
        <v>12867836.85847</v>
      </c>
      <c r="F61" s="1">
        <v>1068771.2350099999</v>
      </c>
      <c r="G61" s="1">
        <v>68771.235010000004</v>
      </c>
      <c r="H61" s="1">
        <v>1000000</v>
      </c>
    </row>
    <row r="62" spans="1:8" ht="12" customHeight="1" x14ac:dyDescent="0.2">
      <c r="A62" s="8">
        <v>40908</v>
      </c>
      <c r="B62" s="1">
        <v>15156767</v>
      </c>
      <c r="C62" s="1">
        <v>14090135</v>
      </c>
      <c r="D62" s="1">
        <v>351912</v>
      </c>
      <c r="E62" s="1">
        <v>13738223</v>
      </c>
      <c r="F62" s="1">
        <v>1066623</v>
      </c>
      <c r="G62" s="1">
        <v>66623</v>
      </c>
      <c r="H62" s="1">
        <v>1000000</v>
      </c>
    </row>
    <row r="63" spans="1:8" x14ac:dyDescent="0.2">
      <c r="A63" s="8">
        <v>40999</v>
      </c>
      <c r="B63" s="1">
        <v>15023569</v>
      </c>
      <c r="C63" s="1">
        <v>13959698</v>
      </c>
      <c r="D63" s="1">
        <v>658031</v>
      </c>
      <c r="E63" s="1">
        <v>13301667</v>
      </c>
      <c r="F63" s="1">
        <v>1063871</v>
      </c>
      <c r="G63" s="1">
        <v>63871</v>
      </c>
      <c r="H63" s="1">
        <v>1000000</v>
      </c>
    </row>
    <row r="64" spans="1:8" x14ac:dyDescent="0.2">
      <c r="A64" s="8">
        <v>41090</v>
      </c>
      <c r="B64" s="1">
        <v>15128394</v>
      </c>
      <c r="C64" s="1">
        <v>14066540</v>
      </c>
      <c r="D64" s="1">
        <v>623854</v>
      </c>
      <c r="E64" s="1">
        <v>13442687</v>
      </c>
      <c r="F64" s="1">
        <v>1061853</v>
      </c>
      <c r="G64" s="1">
        <v>61853</v>
      </c>
      <c r="H64" s="1">
        <v>1000000</v>
      </c>
    </row>
    <row r="65" spans="1:8" x14ac:dyDescent="0.2">
      <c r="A65" s="8">
        <v>41182</v>
      </c>
      <c r="B65" s="1">
        <v>15050067.19101</v>
      </c>
      <c r="C65" s="1">
        <v>13990951.724819999</v>
      </c>
      <c r="D65" s="1">
        <v>623854</v>
      </c>
      <c r="E65" s="1">
        <v>13367098.09124</v>
      </c>
      <c r="F65" s="1">
        <v>1059115.4661900001</v>
      </c>
      <c r="G65" s="1">
        <v>59115.466189999999</v>
      </c>
      <c r="H65" s="1">
        <v>1000000</v>
      </c>
    </row>
    <row r="66" spans="1:8" x14ac:dyDescent="0.2">
      <c r="A66" s="8">
        <v>41274</v>
      </c>
      <c r="B66" s="1">
        <v>16836118.483959999</v>
      </c>
      <c r="C66" s="1">
        <v>14052315.984769998</v>
      </c>
      <c r="D66" s="1">
        <v>783417.10622000007</v>
      </c>
      <c r="E66" s="1">
        <v>13268898.878549999</v>
      </c>
      <c r="F66" s="1">
        <v>2783802.4991899999</v>
      </c>
      <c r="G66" s="1">
        <v>56885.621450000006</v>
      </c>
      <c r="H66" s="1">
        <v>2726916.8777400004</v>
      </c>
    </row>
    <row r="67" spans="1:8" x14ac:dyDescent="0.2">
      <c r="A67" s="8">
        <v>41364</v>
      </c>
      <c r="B67" s="1">
        <v>16703174.819349999</v>
      </c>
      <c r="C67" s="1">
        <v>13921916.618199999</v>
      </c>
      <c r="D67" s="1">
        <v>783417.10622000007</v>
      </c>
      <c r="E67" s="1">
        <v>13138499.511979999</v>
      </c>
      <c r="F67" s="1">
        <v>2781258.2011500001</v>
      </c>
      <c r="G67" s="1">
        <v>54341.323409999997</v>
      </c>
      <c r="H67" s="1">
        <v>2726916.8777400004</v>
      </c>
    </row>
    <row r="68" spans="1:8" x14ac:dyDescent="0.2">
      <c r="A68" s="8">
        <v>41455</v>
      </c>
      <c r="B68" s="1">
        <v>19361173.283659998</v>
      </c>
      <c r="C68" s="1">
        <v>13895324.47022</v>
      </c>
      <c r="D68" s="1">
        <v>699239.96795000008</v>
      </c>
      <c r="E68" s="1">
        <v>13196084.50227</v>
      </c>
      <c r="F68" s="1">
        <v>5465848.8134399997</v>
      </c>
      <c r="G68" s="1">
        <v>52204.369880000006</v>
      </c>
      <c r="H68" s="1">
        <v>5413644.4435599996</v>
      </c>
    </row>
    <row r="69" spans="1:8" x14ac:dyDescent="0.2">
      <c r="A69" s="8">
        <v>41547</v>
      </c>
      <c r="B69" s="1">
        <v>19367622</v>
      </c>
      <c r="C69" s="1">
        <v>13754512</v>
      </c>
      <c r="D69" s="1">
        <v>665063</v>
      </c>
      <c r="E69" s="1">
        <v>13089450</v>
      </c>
      <c r="F69" s="1">
        <v>5613109</v>
      </c>
      <c r="G69" s="1">
        <v>199465</v>
      </c>
      <c r="H69" s="1">
        <v>5413644</v>
      </c>
    </row>
    <row r="70" spans="1:8" x14ac:dyDescent="0.2">
      <c r="A70" s="8">
        <v>41639</v>
      </c>
      <c r="B70" s="1">
        <v>21995515.698709998</v>
      </c>
      <c r="C70" s="1">
        <v>14762909.288139999</v>
      </c>
      <c r="D70" s="1">
        <v>665062.82967999997</v>
      </c>
      <c r="E70" s="1">
        <v>14097846.458459999</v>
      </c>
      <c r="F70" s="1">
        <v>7232606.4105699994</v>
      </c>
      <c r="G70" s="1">
        <v>318961.967</v>
      </c>
      <c r="H70" s="1">
        <v>6913644.4435599996</v>
      </c>
    </row>
    <row r="71" spans="1:8" x14ac:dyDescent="0.2">
      <c r="A71" s="8">
        <v>41729</v>
      </c>
      <c r="B71" s="1">
        <v>24636215</v>
      </c>
      <c r="C71" s="1">
        <v>14836482</v>
      </c>
      <c r="D71" s="1">
        <v>630886</v>
      </c>
      <c r="E71" s="1">
        <v>14205596</v>
      </c>
      <c r="F71" s="1">
        <v>9799732</v>
      </c>
      <c r="G71" s="1">
        <v>316338</v>
      </c>
      <c r="H71" s="1">
        <v>9483395</v>
      </c>
    </row>
    <row r="72" spans="1:8" x14ac:dyDescent="0.2">
      <c r="A72" s="8">
        <v>41820</v>
      </c>
      <c r="B72" s="1">
        <v>25308600</v>
      </c>
      <c r="C72" s="1">
        <v>15509183</v>
      </c>
      <c r="D72" s="1">
        <v>630886</v>
      </c>
      <c r="E72" s="1">
        <v>14878297</v>
      </c>
      <c r="F72" s="1">
        <v>9799416</v>
      </c>
      <c r="G72" s="1">
        <v>316021</v>
      </c>
      <c r="H72" s="1">
        <v>9483395</v>
      </c>
    </row>
    <row r="73" spans="1:8" x14ac:dyDescent="0.2">
      <c r="A73" s="8">
        <v>41912</v>
      </c>
      <c r="B73" s="1">
        <v>25333744</v>
      </c>
      <c r="C73" s="1">
        <v>15536790</v>
      </c>
      <c r="D73" s="1">
        <v>596709</v>
      </c>
      <c r="E73" s="1">
        <v>14940082</v>
      </c>
      <c r="F73" s="1">
        <v>9796954</v>
      </c>
      <c r="G73" s="1">
        <v>313559</v>
      </c>
      <c r="H73" s="1">
        <v>9483395</v>
      </c>
    </row>
    <row r="74" spans="1:8" x14ac:dyDescent="0.2">
      <c r="A74" s="8">
        <v>42004</v>
      </c>
      <c r="B74" s="1">
        <v>26015110</v>
      </c>
      <c r="C74" s="1">
        <v>15988251</v>
      </c>
      <c r="D74" s="1">
        <v>596709</v>
      </c>
      <c r="E74" s="1">
        <v>15391543</v>
      </c>
      <c r="F74" s="1">
        <v>10026859</v>
      </c>
      <c r="G74" s="1">
        <v>543464</v>
      </c>
      <c r="H74" s="1">
        <v>9483395</v>
      </c>
    </row>
    <row r="75" spans="1:8" x14ac:dyDescent="0.2">
      <c r="A75" s="8">
        <v>42094</v>
      </c>
      <c r="B75" s="1">
        <v>25684747</v>
      </c>
      <c r="C75" s="1">
        <v>15659791</v>
      </c>
      <c r="D75" s="1">
        <v>502531</v>
      </c>
      <c r="E75" s="1">
        <v>15157260</v>
      </c>
      <c r="F75" s="1">
        <v>10024956</v>
      </c>
      <c r="G75" s="1">
        <v>541561</v>
      </c>
      <c r="H75" s="1">
        <v>9483395</v>
      </c>
    </row>
    <row r="76" spans="1:8" x14ac:dyDescent="0.2">
      <c r="A76" s="8">
        <v>42185</v>
      </c>
      <c r="B76" s="1">
        <v>25632822</v>
      </c>
      <c r="C76" s="1">
        <v>15606387</v>
      </c>
      <c r="D76" s="1">
        <v>517531</v>
      </c>
      <c r="E76" s="1">
        <v>15088855</v>
      </c>
      <c r="F76" s="1">
        <v>10026435</v>
      </c>
      <c r="G76" s="1">
        <v>543040</v>
      </c>
      <c r="H76" s="1">
        <v>9483395</v>
      </c>
    </row>
    <row r="77" spans="1:8" x14ac:dyDescent="0.2">
      <c r="A77" s="8">
        <v>42277</v>
      </c>
      <c r="B77" s="1">
        <v>27280696</v>
      </c>
      <c r="C77" s="1">
        <v>17258071</v>
      </c>
      <c r="D77" s="1">
        <v>513354</v>
      </c>
      <c r="E77" s="1">
        <v>16744717</v>
      </c>
      <c r="F77" s="1">
        <v>10022625</v>
      </c>
      <c r="G77" s="1">
        <v>539230</v>
      </c>
      <c r="H77" s="1">
        <v>9483395</v>
      </c>
    </row>
    <row r="78" spans="1:8" x14ac:dyDescent="0.2">
      <c r="A78" s="8">
        <v>42369</v>
      </c>
      <c r="B78" s="1">
        <v>27279079</v>
      </c>
      <c r="C78" s="1">
        <v>17256387</v>
      </c>
      <c r="D78" s="1">
        <v>491132</v>
      </c>
      <c r="E78" s="1">
        <v>16765255</v>
      </c>
      <c r="F78" s="1">
        <v>10022692</v>
      </c>
      <c r="G78" s="1">
        <v>539297</v>
      </c>
      <c r="H78" s="1">
        <v>9483395</v>
      </c>
    </row>
    <row r="79" spans="1:8" x14ac:dyDescent="0.2">
      <c r="A79" s="8">
        <v>42460</v>
      </c>
      <c r="B79" s="1">
        <v>27955232.979000002</v>
      </c>
      <c r="C79" s="1">
        <v>17934870.352000002</v>
      </c>
      <c r="D79" s="1">
        <v>456954.91600000003</v>
      </c>
      <c r="E79" s="1">
        <v>17477915.436000001</v>
      </c>
      <c r="F79" s="1">
        <v>10020362.627</v>
      </c>
      <c r="G79" s="1">
        <v>536967.62699999998</v>
      </c>
      <c r="H79" s="1">
        <v>9483395</v>
      </c>
    </row>
    <row r="80" spans="1:8" x14ac:dyDescent="0.2">
      <c r="A80" s="8">
        <v>42551</v>
      </c>
      <c r="B80" s="1">
        <v>27769850.260430001</v>
      </c>
      <c r="C80" s="1">
        <v>18698891.889900003</v>
      </c>
      <c r="D80" s="1">
        <v>434732.69389</v>
      </c>
      <c r="E80" s="1">
        <v>18264159.196010001</v>
      </c>
      <c r="F80" s="1">
        <v>9070958.37053</v>
      </c>
      <c r="G80" s="1">
        <v>537017.69253</v>
      </c>
      <c r="H80" s="1">
        <v>8533940.6779999994</v>
      </c>
    </row>
    <row r="81" spans="1:8" x14ac:dyDescent="0.2">
      <c r="A81" s="8">
        <v>42643</v>
      </c>
      <c r="B81" s="1">
        <v>28299957.149700001</v>
      </c>
      <c r="C81" s="1">
        <v>19622591.365000002</v>
      </c>
      <c r="D81" s="1">
        <v>400555.55599999998</v>
      </c>
      <c r="E81" s="1">
        <v>19222035.809</v>
      </c>
      <c r="F81" s="1">
        <v>8677365.7847000007</v>
      </c>
      <c r="G81" s="1">
        <v>534752.63500000001</v>
      </c>
      <c r="H81" s="1">
        <v>8142613.1497</v>
      </c>
    </row>
    <row r="82" spans="1:8" x14ac:dyDescent="0.2">
      <c r="A82" s="8">
        <v>42735</v>
      </c>
      <c r="B82" s="1">
        <v>27129077.116270002</v>
      </c>
      <c r="C82" s="1">
        <v>20500412.500250001</v>
      </c>
      <c r="D82" s="1">
        <v>378333.33333999995</v>
      </c>
      <c r="E82" s="1">
        <v>20122079.16691</v>
      </c>
      <c r="F82" s="1">
        <v>6628664.6160200005</v>
      </c>
      <c r="G82" s="1">
        <v>634893.06324000005</v>
      </c>
      <c r="H82" s="1">
        <v>5993771.5527800005</v>
      </c>
    </row>
    <row r="83" spans="1:8" x14ac:dyDescent="0.2">
      <c r="A83" s="8">
        <v>42825</v>
      </c>
      <c r="B83" s="1">
        <v>28703956.495870002</v>
      </c>
      <c r="C83" s="1">
        <v>22534513.387400001</v>
      </c>
      <c r="D83" s="1">
        <v>478333.33334000001</v>
      </c>
      <c r="E83" s="1">
        <v>22056180.054060001</v>
      </c>
      <c r="F83" s="1">
        <v>6169443.1084700003</v>
      </c>
      <c r="G83" s="1">
        <v>632604.17663999996</v>
      </c>
      <c r="H83" s="1">
        <v>5536838.9318300001</v>
      </c>
    </row>
    <row r="84" spans="1:8" x14ac:dyDescent="0.2">
      <c r="A84" s="8">
        <v>42916</v>
      </c>
      <c r="B84" s="1">
        <v>29607008</v>
      </c>
      <c r="C84" s="1">
        <f t="shared" ref="C84" si="0">+D84+E84</f>
        <v>24259077</v>
      </c>
      <c r="D84" s="1">
        <v>456111</v>
      </c>
      <c r="E84" s="1">
        <v>23802966</v>
      </c>
      <c r="F84" s="1">
        <v>5347930</v>
      </c>
      <c r="G84" s="1">
        <v>632483</v>
      </c>
      <c r="H84" s="1">
        <v>4715447</v>
      </c>
    </row>
    <row r="85" spans="1:8" x14ac:dyDescent="0.2">
      <c r="A85" s="8">
        <v>43008</v>
      </c>
      <c r="B85" s="1">
        <v>30079738.6076</v>
      </c>
      <c r="C85" s="1">
        <v>24951172.395720001</v>
      </c>
      <c r="D85" s="1">
        <v>456111.11112000002</v>
      </c>
      <c r="E85" s="1">
        <v>24495061.284600001</v>
      </c>
      <c r="F85" s="1">
        <v>5128566.2118800003</v>
      </c>
      <c r="G85" s="1">
        <v>630192.73595999996</v>
      </c>
      <c r="H85" s="1">
        <v>4498373.4159199996</v>
      </c>
    </row>
    <row r="86" spans="1:8" x14ac:dyDescent="0.2">
      <c r="A86" s="8">
        <v>43100</v>
      </c>
      <c r="B86" s="1">
        <v>28739724</v>
      </c>
      <c r="C86" s="1">
        <v>23614820</v>
      </c>
      <c r="D86" s="1">
        <v>433889</v>
      </c>
      <c r="E86" s="1">
        <v>23180931</v>
      </c>
      <c r="F86" s="1">
        <v>5124904.0397456903</v>
      </c>
      <c r="G86" s="1">
        <v>626530.62382491899</v>
      </c>
      <c r="H86" s="1">
        <v>4498373.4159207698</v>
      </c>
    </row>
    <row r="87" spans="1:8" x14ac:dyDescent="0.2">
      <c r="A87" s="8">
        <v>43190</v>
      </c>
      <c r="B87" s="1">
        <v>30139293.091866199</v>
      </c>
      <c r="C87" s="1">
        <v>26354605.437727176</v>
      </c>
      <c r="D87" s="1">
        <v>433888.88890000002</v>
      </c>
      <c r="E87" s="1">
        <v>25920716.548827175</v>
      </c>
      <c r="F87" s="1">
        <v>3784687.65413898</v>
      </c>
      <c r="G87" s="1">
        <v>624269.90923898015</v>
      </c>
      <c r="H87" s="1">
        <v>3160417.7448999998</v>
      </c>
    </row>
    <row r="88" spans="1:8" x14ac:dyDescent="0.2">
      <c r="A88" s="8">
        <v>43281</v>
      </c>
      <c r="B88" s="1">
        <v>29369211.775333457</v>
      </c>
      <c r="C88" s="1">
        <v>26355718.009271774</v>
      </c>
      <c r="D88" s="1">
        <v>371666.66668000002</v>
      </c>
      <c r="E88" s="1">
        <v>25984051.342591777</v>
      </c>
      <c r="F88" s="1">
        <v>3013493.7660616827</v>
      </c>
      <c r="G88" s="1">
        <v>620712.46854168293</v>
      </c>
      <c r="H88" s="1">
        <v>2392781.29752</v>
      </c>
    </row>
    <row r="89" spans="1:8" x14ac:dyDescent="0.2">
      <c r="A89" s="8">
        <v>43373</v>
      </c>
      <c r="B89" s="1">
        <v>29265832.866568927</v>
      </c>
      <c r="C89" s="1">
        <v>26254558.808363542</v>
      </c>
      <c r="D89" s="1">
        <v>341666.66668000002</v>
      </c>
      <c r="E89" s="1">
        <v>25912892.141683541</v>
      </c>
      <c r="F89" s="1">
        <v>3011274.0582053834</v>
      </c>
      <c r="G89" s="1">
        <v>618492.76068538346</v>
      </c>
      <c r="H89" s="1">
        <v>2392781.29752</v>
      </c>
    </row>
    <row r="90" spans="1:8" x14ac:dyDescent="0.2">
      <c r="A90" s="8">
        <v>43465</v>
      </c>
      <c r="B90" s="1">
        <v>29180932.269072574</v>
      </c>
      <c r="C90" s="1">
        <v>26178629.479523752</v>
      </c>
      <c r="D90" s="1">
        <v>319444.44446000003</v>
      </c>
      <c r="E90" s="1">
        <v>25859185.035063751</v>
      </c>
      <c r="F90" s="1">
        <v>3002302.7895488208</v>
      </c>
      <c r="G90" s="1">
        <v>609521.49202882091</v>
      </c>
      <c r="H90" s="1">
        <v>2392781.29752</v>
      </c>
    </row>
    <row r="91" spans="1:8" x14ac:dyDescent="0.2">
      <c r="A91" s="8">
        <v>43555</v>
      </c>
      <c r="B91" s="1">
        <v>28587060.755452648</v>
      </c>
      <c r="C91" s="1">
        <v>26688291.558722261</v>
      </c>
      <c r="D91" s="1">
        <v>319444.44446000003</v>
      </c>
      <c r="E91" s="1">
        <v>26368847.11426226</v>
      </c>
      <c r="F91" s="1">
        <v>1898769.1967303874</v>
      </c>
      <c r="G91" s="1">
        <v>607309.48511038732</v>
      </c>
      <c r="H91" s="1">
        <v>1291459.71162</v>
      </c>
    </row>
    <row r="92" spans="1:8" x14ac:dyDescent="0.2">
      <c r="A92" s="8">
        <v>43646</v>
      </c>
      <c r="B92" s="1">
        <v>28658957.496984646</v>
      </c>
      <c r="C92" s="1">
        <v>26763838.514997475</v>
      </c>
      <c r="D92" s="1">
        <v>297222.22224000003</v>
      </c>
      <c r="E92" s="1">
        <v>26466616.292757474</v>
      </c>
      <c r="F92" s="1">
        <v>1895118.9819871704</v>
      </c>
      <c r="G92" s="1">
        <v>603659.27036717057</v>
      </c>
      <c r="H92" s="1">
        <v>1291459.71162</v>
      </c>
    </row>
    <row r="93" spans="1:8" x14ac:dyDescent="0.2">
      <c r="A93" s="8">
        <v>43738</v>
      </c>
      <c r="B93" s="1">
        <v>28987592.166420337</v>
      </c>
      <c r="C93" s="1">
        <v>27098471.584198009</v>
      </c>
      <c r="D93" s="1">
        <v>297222.22223999997</v>
      </c>
      <c r="E93" s="1">
        <v>26801249.361958008</v>
      </c>
      <c r="F93" s="1">
        <v>1889120.582222329</v>
      </c>
      <c r="G93" s="1">
        <v>597660.87060232903</v>
      </c>
      <c r="H93" s="1">
        <v>1291459.71162</v>
      </c>
    </row>
    <row r="94" spans="1:8" x14ac:dyDescent="0.2">
      <c r="A94" s="8">
        <v>43830</v>
      </c>
      <c r="B94" s="1">
        <f>C94+F94</f>
        <v>28560185.428983998</v>
      </c>
      <c r="C94" s="1">
        <f>D94+E94</f>
        <v>26680077.603749998</v>
      </c>
      <c r="D94" s="1">
        <f>'II.1.1. eur'!G94</f>
        <v>275000</v>
      </c>
      <c r="E94" s="1">
        <f>'II.1.1. eur'!I94+'II.1.1. eur'!E94</f>
        <v>26405077.603749998</v>
      </c>
      <c r="F94" s="1">
        <f>G94+H94</f>
        <v>1880107.8252339989</v>
      </c>
      <c r="G94" s="1">
        <f>'II.1.1. eur'!N94+'II.1.1. eur'!O94</f>
        <v>588648.11361399898</v>
      </c>
      <c r="H94" s="1">
        <f>'II.1.1. eur'!Q94</f>
        <v>1291459.71162</v>
      </c>
    </row>
    <row r="95" spans="1:8" x14ac:dyDescent="0.2">
      <c r="A95" s="8">
        <v>43921</v>
      </c>
      <c r="B95" s="1">
        <v>30736596</v>
      </c>
      <c r="C95" s="1">
        <v>28857163</v>
      </c>
      <c r="D95" s="1">
        <v>975000</v>
      </c>
      <c r="E95" s="1">
        <v>27882163</v>
      </c>
      <c r="F95" s="1">
        <v>1879434</v>
      </c>
      <c r="G95" s="1">
        <v>587974</v>
      </c>
      <c r="H95" s="1">
        <v>1291460</v>
      </c>
    </row>
    <row r="96" spans="1:8" x14ac:dyDescent="0.2">
      <c r="A96" s="8">
        <v>44012</v>
      </c>
      <c r="B96" s="1">
        <v>33583850.659071892</v>
      </c>
      <c r="C96" s="1">
        <v>31713417.181632116</v>
      </c>
      <c r="D96" s="1">
        <v>275000</v>
      </c>
      <c r="E96" s="1">
        <v>31438417.181632116</v>
      </c>
      <c r="F96" s="1">
        <v>1870433.477439777</v>
      </c>
      <c r="G96" s="1">
        <v>578973.76581977704</v>
      </c>
      <c r="H96" s="1">
        <v>1291459.71162</v>
      </c>
    </row>
    <row r="97" spans="1:8" x14ac:dyDescent="0.2">
      <c r="A97" s="8">
        <v>44104</v>
      </c>
      <c r="B97" s="1">
        <v>33487094.500915229</v>
      </c>
      <c r="C97" s="1">
        <v>31617371.792778019</v>
      </c>
      <c r="D97" s="1">
        <v>275000</v>
      </c>
      <c r="E97" s="1">
        <v>31342371.792778019</v>
      </c>
      <c r="F97" s="1">
        <v>1869722.7081372119</v>
      </c>
      <c r="G97" s="1">
        <v>578262.99651721201</v>
      </c>
      <c r="H97" s="1">
        <v>1291459.71162</v>
      </c>
    </row>
    <row r="98" spans="1:8" x14ac:dyDescent="0.2">
      <c r="A98" s="8">
        <v>44196</v>
      </c>
      <c r="B98" s="1">
        <v>34319056.243730001</v>
      </c>
      <c r="C98" s="1">
        <v>32258337.70321</v>
      </c>
      <c r="D98" s="1">
        <v>275000</v>
      </c>
      <c r="E98" s="1">
        <v>31983337.70321</v>
      </c>
      <c r="F98" s="1">
        <v>2060718.54052</v>
      </c>
      <c r="G98" s="1">
        <v>769258.82890000008</v>
      </c>
      <c r="H98" s="1">
        <v>1291459.71162</v>
      </c>
    </row>
    <row r="99" spans="1:8" x14ac:dyDescent="0.2">
      <c r="A99" s="8">
        <v>44286</v>
      </c>
      <c r="B99" s="1">
        <v>37126881.183520004</v>
      </c>
      <c r="C99" s="1">
        <v>34153826.065010004</v>
      </c>
      <c r="D99" s="1">
        <v>225000</v>
      </c>
      <c r="E99" s="1">
        <v>33928826.065010004</v>
      </c>
      <c r="F99" s="1">
        <v>2973055.1185099999</v>
      </c>
      <c r="G99" s="1">
        <v>1681595.40689</v>
      </c>
      <c r="H99" s="1">
        <v>1291459.71162</v>
      </c>
    </row>
    <row r="100" spans="1:8" x14ac:dyDescent="0.2">
      <c r="A100" s="8">
        <v>44377</v>
      </c>
      <c r="B100" s="1">
        <v>36501383.825829998</v>
      </c>
      <c r="C100" s="1">
        <v>33537316.695459999</v>
      </c>
      <c r="D100" s="1">
        <v>225000</v>
      </c>
      <c r="E100" s="1">
        <v>33312316.695459999</v>
      </c>
      <c r="F100" s="1">
        <v>2964067.1303699999</v>
      </c>
      <c r="G100" s="1">
        <v>1672607.41875</v>
      </c>
      <c r="H100" s="1">
        <v>1291459.71162</v>
      </c>
    </row>
    <row r="101" spans="1:8" x14ac:dyDescent="0.2">
      <c r="A101" s="8">
        <v>44469</v>
      </c>
      <c r="B101" s="1">
        <v>37232605.609530002</v>
      </c>
      <c r="C101" s="1">
        <v>34269217.652850002</v>
      </c>
      <c r="D101" s="1">
        <v>225000</v>
      </c>
      <c r="E101" s="1">
        <v>34044217.652850002</v>
      </c>
      <c r="F101" s="1">
        <v>2963387.9566799998</v>
      </c>
      <c r="G101" s="1">
        <v>1671928.2450600001</v>
      </c>
      <c r="H101" s="1">
        <v>1291459.71162</v>
      </c>
    </row>
    <row r="102" spans="1:8" x14ac:dyDescent="0.2">
      <c r="A102" s="8">
        <v>44561</v>
      </c>
      <c r="B102" s="1">
        <v>35874122.421346299</v>
      </c>
      <c r="C102" s="1">
        <v>32919719.665516302</v>
      </c>
      <c r="D102" s="1">
        <v>225000</v>
      </c>
      <c r="E102" s="1">
        <v>32694719.665516302</v>
      </c>
      <c r="F102" s="1">
        <v>2954402.7558300002</v>
      </c>
      <c r="G102" s="1">
        <v>1662943.04421</v>
      </c>
      <c r="H102" s="1">
        <v>1291459.71162</v>
      </c>
    </row>
    <row r="103" spans="1:8" x14ac:dyDescent="0.2">
      <c r="A103" s="8">
        <v>44651</v>
      </c>
      <c r="B103" s="1">
        <v>37754471.929219998</v>
      </c>
      <c r="C103" s="1">
        <v>35228148.730449997</v>
      </c>
      <c r="D103" s="1">
        <v>355000</v>
      </c>
      <c r="E103" s="1">
        <v>34873148.730449997</v>
      </c>
      <c r="F103" s="1">
        <v>2526323.1987700001</v>
      </c>
      <c r="G103" s="1">
        <v>1662943.04421</v>
      </c>
      <c r="H103" s="1">
        <v>863380.15456000005</v>
      </c>
    </row>
    <row r="104" spans="1:8" x14ac:dyDescent="0.2">
      <c r="A104" s="8">
        <v>44742</v>
      </c>
      <c r="B104" s="1">
        <v>37799899.121460006</v>
      </c>
      <c r="C104" s="1">
        <v>35282561.123540007</v>
      </c>
      <c r="D104" s="1">
        <v>355000</v>
      </c>
      <c r="E104" s="1">
        <v>34927561.123540007</v>
      </c>
      <c r="F104" s="1">
        <v>2517337.99792</v>
      </c>
      <c r="G104" s="1">
        <v>1653957.8433600001</v>
      </c>
      <c r="H104" s="1">
        <v>863380.15456000005</v>
      </c>
    </row>
    <row r="105" spans="1:8" x14ac:dyDescent="0.2">
      <c r="A105" s="8">
        <v>44834</v>
      </c>
      <c r="B105" s="1">
        <v>38124337.003629997</v>
      </c>
      <c r="C105" s="1">
        <v>35606999.005709998</v>
      </c>
      <c r="D105" s="1">
        <v>225000</v>
      </c>
      <c r="E105" s="1">
        <v>35381999.005709998</v>
      </c>
      <c r="F105" s="1">
        <v>2517337.99792</v>
      </c>
      <c r="G105" s="1">
        <v>1653957.8433600001</v>
      </c>
      <c r="H105" s="1">
        <v>863380.15455999994</v>
      </c>
    </row>
    <row r="106" spans="1:8" x14ac:dyDescent="0.2">
      <c r="A106" s="8">
        <v>44926</v>
      </c>
      <c r="B106" s="1">
        <v>37845266.458459996</v>
      </c>
      <c r="C106" s="1">
        <v>35546070.158429995</v>
      </c>
      <c r="D106" s="1">
        <v>225000</v>
      </c>
      <c r="E106" s="1">
        <v>35321070.158429995</v>
      </c>
      <c r="F106" s="1">
        <v>2299196.30003</v>
      </c>
      <c r="G106" s="1">
        <v>1644972.6425099999</v>
      </c>
      <c r="H106" s="1">
        <v>654223.65752000001</v>
      </c>
    </row>
    <row r="107" spans="1:8" x14ac:dyDescent="0.2">
      <c r="A107" s="8">
        <v>45016</v>
      </c>
      <c r="B107" s="1">
        <v>38565880.848990001</v>
      </c>
      <c r="C107" s="1">
        <v>36266684.54896</v>
      </c>
      <c r="D107" s="1">
        <v>225000</v>
      </c>
      <c r="E107" s="1">
        <v>36041684.54896</v>
      </c>
      <c r="F107" s="1">
        <v>2299196.30003</v>
      </c>
      <c r="G107" s="1">
        <v>1644972.6425099999</v>
      </c>
      <c r="H107" s="1">
        <v>654223.65752000001</v>
      </c>
    </row>
    <row r="108" spans="1:8" x14ac:dyDescent="0.2">
      <c r="A108" s="8">
        <v>45107</v>
      </c>
      <c r="B108" s="1">
        <v>38730344.296469994</v>
      </c>
      <c r="C108" s="1">
        <v>36537173.958799995</v>
      </c>
      <c r="D108" s="1">
        <v>225000</v>
      </c>
      <c r="E108" s="1">
        <v>36312173.958799995</v>
      </c>
      <c r="F108" s="1">
        <v>2193170.3376700003</v>
      </c>
      <c r="G108" s="1">
        <v>1635987.44166</v>
      </c>
      <c r="H108" s="1">
        <v>557182.89601000003</v>
      </c>
    </row>
    <row r="109" spans="1:8" x14ac:dyDescent="0.2">
      <c r="A109" s="8">
        <v>45199</v>
      </c>
      <c r="B109" s="1">
        <v>39746689.474409997</v>
      </c>
      <c r="C109" s="1">
        <v>36621318.936739996</v>
      </c>
      <c r="D109" s="1">
        <v>225000</v>
      </c>
      <c r="E109" s="1">
        <v>36396318.936739996</v>
      </c>
      <c r="F109" s="1">
        <v>3125370</v>
      </c>
      <c r="G109" s="1">
        <v>1635987.44166</v>
      </c>
      <c r="H109" s="1">
        <v>1489383.09601</v>
      </c>
    </row>
    <row r="110" spans="1:8" x14ac:dyDescent="0.2">
      <c r="A110" s="8">
        <v>45291</v>
      </c>
      <c r="B110" s="1">
        <v>39827355.670589484</v>
      </c>
      <c r="C110" s="1">
        <v>36403581.634469487</v>
      </c>
      <c r="D110" s="1">
        <v>225000</v>
      </c>
      <c r="E110" s="1">
        <v>36178581.634469487</v>
      </c>
      <c r="F110" s="1">
        <v>3423774.0361199998</v>
      </c>
      <c r="G110" s="1">
        <v>1934391.1401099998</v>
      </c>
      <c r="H110" s="1">
        <v>1489382.89601</v>
      </c>
    </row>
    <row r="111" spans="1:8" x14ac:dyDescent="0.2">
      <c r="A111" s="8">
        <v>45382</v>
      </c>
      <c r="B111" s="1">
        <v>41581612.542769991</v>
      </c>
      <c r="C111" s="1">
        <v>38715021.40265999</v>
      </c>
      <c r="D111" s="1">
        <v>225000</v>
      </c>
      <c r="E111" s="1">
        <v>38490021.40265999</v>
      </c>
      <c r="F111" s="1">
        <v>2866591.14011</v>
      </c>
      <c r="G111" s="1">
        <v>1934391.14011</v>
      </c>
      <c r="H111" s="1">
        <v>932200</v>
      </c>
    </row>
    <row r="112" spans="1:8" x14ac:dyDescent="0.2">
      <c r="A112" s="8">
        <v>45473</v>
      </c>
      <c r="B112" s="1">
        <v>41561674.724880002</v>
      </c>
      <c r="C112" s="1">
        <v>38701422.651110001</v>
      </c>
      <c r="D112" s="1">
        <v>225000</v>
      </c>
      <c r="E112" s="1">
        <v>38476422.651110001</v>
      </c>
      <c r="F112" s="1">
        <v>2860252.0737699997</v>
      </c>
      <c r="G112" s="1">
        <v>1928052.0737699999</v>
      </c>
      <c r="H112" s="1">
        <v>932200</v>
      </c>
    </row>
    <row r="113" spans="1:8" x14ac:dyDescent="0.2">
      <c r="A113" s="8">
        <v>45565</v>
      </c>
      <c r="B113" s="1">
        <v>40419003.625079997</v>
      </c>
      <c r="C113" s="1">
        <v>37223575.783979997</v>
      </c>
      <c r="D113" s="1">
        <v>225000</v>
      </c>
      <c r="E113" s="1">
        <v>36998575.783979997</v>
      </c>
      <c r="F113" s="1">
        <v>3195427.8410999998</v>
      </c>
      <c r="G113" s="1">
        <v>1922703.2365600001</v>
      </c>
      <c r="H113" s="1">
        <v>1272724.60454</v>
      </c>
    </row>
    <row r="114" spans="1:8" x14ac:dyDescent="0.2">
      <c r="A114" s="8">
        <v>45657</v>
      </c>
      <c r="B114" s="1">
        <v>41245895.857310005</v>
      </c>
      <c r="C114" s="1">
        <v>37976028.092760004</v>
      </c>
      <c r="D114" s="1">
        <v>225000</v>
      </c>
      <c r="E114" s="1">
        <v>37751028.092760004</v>
      </c>
      <c r="F114" s="1">
        <v>3269867.76455</v>
      </c>
      <c r="G114" s="1">
        <v>2027143.16001</v>
      </c>
      <c r="H114" s="1">
        <v>1242724.60454</v>
      </c>
    </row>
    <row r="115" spans="1:8" x14ac:dyDescent="0.2">
      <c r="A115" s="8">
        <v>45747</v>
      </c>
      <c r="B115" s="1">
        <v>42670330.065919995</v>
      </c>
      <c r="C115" s="1">
        <v>39400462.301369995</v>
      </c>
      <c r="D115" s="1">
        <v>325000</v>
      </c>
      <c r="E115" s="1">
        <v>39075462.301369995</v>
      </c>
      <c r="F115" s="1">
        <v>3269867.76455</v>
      </c>
      <c r="G115" s="1">
        <v>2027143.16001</v>
      </c>
      <c r="H115" s="1">
        <v>1242724.60454</v>
      </c>
    </row>
  </sheetData>
  <phoneticPr fontId="1" type="noConversion"/>
  <pageMargins left="0.75" right="0.75" top="1" bottom="1" header="0.5" footer="0.5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5"/>
  <sheetViews>
    <sheetView zoomScaleNormal="100" workbookViewId="0">
      <pane xSplit="2" ySplit="2" topLeftCell="C87" activePane="bottomRight" state="frozen"/>
      <selection pane="topRight" activeCell="C1" sqref="C1"/>
      <selection pane="bottomLeft" activeCell="A3" sqref="A3"/>
      <selection pane="bottomRight" activeCell="D121" sqref="D121"/>
    </sheetView>
  </sheetViews>
  <sheetFormatPr defaultRowHeight="12.75" x14ac:dyDescent="0.2"/>
  <cols>
    <col min="1" max="2" width="15.75" style="4" customWidth="1"/>
    <col min="3" max="8" width="15.875" style="4" customWidth="1"/>
    <col min="9" max="16384" width="9" style="4"/>
  </cols>
  <sheetData>
    <row r="1" spans="1:8" ht="38.25" x14ac:dyDescent="0.2">
      <c r="A1" s="3" t="s">
        <v>23</v>
      </c>
      <c r="B1" s="3" t="s">
        <v>0</v>
      </c>
      <c r="C1" s="3" t="s">
        <v>1</v>
      </c>
      <c r="D1" s="3" t="s">
        <v>21</v>
      </c>
      <c r="E1" s="3" t="s">
        <v>22</v>
      </c>
      <c r="F1" s="3" t="s">
        <v>9</v>
      </c>
      <c r="G1" s="3" t="s">
        <v>21</v>
      </c>
      <c r="H1" s="3" t="s">
        <v>22</v>
      </c>
    </row>
    <row r="2" spans="1:8" x14ac:dyDescent="0.2">
      <c r="A2" s="5"/>
      <c r="B2" s="6" t="s">
        <v>18</v>
      </c>
      <c r="C2" s="6" t="s">
        <v>19</v>
      </c>
      <c r="D2" s="6">
        <v>3</v>
      </c>
      <c r="E2" s="6">
        <v>4</v>
      </c>
      <c r="F2" s="6" t="s">
        <v>15</v>
      </c>
      <c r="G2" s="6">
        <v>6</v>
      </c>
      <c r="H2" s="6">
        <v>7</v>
      </c>
    </row>
    <row r="4" spans="1:8" x14ac:dyDescent="0.2">
      <c r="A4" s="8">
        <v>34334</v>
      </c>
      <c r="B4" s="1">
        <v>1264480.0534134535</v>
      </c>
      <c r="C4" s="1">
        <v>1100671.8410949758</v>
      </c>
      <c r="D4" s="1">
        <v>4006.0090135202809</v>
      </c>
      <c r="E4" s="1">
        <v>1096665.8320814555</v>
      </c>
      <c r="F4" s="1">
        <v>163808.21231847772</v>
      </c>
      <c r="G4" s="1">
        <v>0</v>
      </c>
      <c r="H4" s="1">
        <v>163808.21231847772</v>
      </c>
    </row>
    <row r="5" spans="1:8" x14ac:dyDescent="0.2">
      <c r="A5" s="8">
        <v>34699</v>
      </c>
      <c r="B5" s="1">
        <v>1431238.5244533469</v>
      </c>
      <c r="C5" s="1">
        <v>1214179.6027374396</v>
      </c>
      <c r="D5" s="1">
        <v>897.17910198631284</v>
      </c>
      <c r="E5" s="1">
        <v>1213282.4236354532</v>
      </c>
      <c r="F5" s="1">
        <v>217058.92171590723</v>
      </c>
      <c r="G5" s="1">
        <v>0</v>
      </c>
      <c r="H5" s="1">
        <v>217058.92171590723</v>
      </c>
    </row>
    <row r="6" spans="1:8" x14ac:dyDescent="0.2">
      <c r="A6" s="8">
        <v>35064</v>
      </c>
      <c r="B6" s="1">
        <v>1744792.1882824239</v>
      </c>
      <c r="C6" s="1">
        <v>1443874.1445501589</v>
      </c>
      <c r="D6" s="1">
        <v>1109.9983308295778</v>
      </c>
      <c r="E6" s="1">
        <v>1442764.1462193292</v>
      </c>
      <c r="F6" s="1">
        <v>300918.04373226507</v>
      </c>
      <c r="G6" s="1">
        <v>0</v>
      </c>
      <c r="H6" s="1">
        <v>300918.04373226507</v>
      </c>
    </row>
    <row r="7" spans="1:8" x14ac:dyDescent="0.2">
      <c r="A7" s="8">
        <v>35430</v>
      </c>
      <c r="B7" s="1">
        <v>2423209.8147220835</v>
      </c>
      <c r="C7" s="1">
        <v>1483471.0398931731</v>
      </c>
      <c r="D7" s="1">
        <v>21377.900183608748</v>
      </c>
      <c r="E7" s="1">
        <v>1462093.1397095644</v>
      </c>
      <c r="F7" s="1">
        <v>939738.77482891013</v>
      </c>
      <c r="G7" s="1">
        <v>1210.148556167585</v>
      </c>
      <c r="H7" s="1">
        <v>938528.62627274252</v>
      </c>
    </row>
    <row r="8" spans="1:8" x14ac:dyDescent="0.2">
      <c r="A8" s="8">
        <v>35795</v>
      </c>
      <c r="B8" s="1">
        <v>2809530.9631113335</v>
      </c>
      <c r="C8" s="1">
        <v>1667584.7103989318</v>
      </c>
      <c r="D8" s="1">
        <v>25283.758971791023</v>
      </c>
      <c r="E8" s="1">
        <v>1642300.9514271407</v>
      </c>
      <c r="F8" s="1">
        <v>1141946.252712402</v>
      </c>
      <c r="G8" s="1">
        <v>0</v>
      </c>
      <c r="H8" s="1">
        <v>1141946.252712402</v>
      </c>
    </row>
    <row r="9" spans="1:8" x14ac:dyDescent="0.2">
      <c r="A9" s="8">
        <v>36160</v>
      </c>
      <c r="B9" s="1">
        <v>3218561.1750959773</v>
      </c>
      <c r="C9" s="1">
        <v>1984364.0460691038</v>
      </c>
      <c r="D9" s="1">
        <v>80662.660657653149</v>
      </c>
      <c r="E9" s="1">
        <v>1903701.3854114506</v>
      </c>
      <c r="F9" s="1">
        <v>1234197.1290268737</v>
      </c>
      <c r="G9" s="1">
        <v>0</v>
      </c>
      <c r="H9" s="1">
        <v>1234197.1290268737</v>
      </c>
    </row>
    <row r="10" spans="1:8" x14ac:dyDescent="0.2">
      <c r="A10" s="12"/>
      <c r="B10" s="13"/>
      <c r="C10" s="13"/>
      <c r="D10" s="13"/>
      <c r="E10" s="13"/>
      <c r="F10" s="13"/>
      <c r="G10" s="13"/>
      <c r="H10" s="13"/>
    </row>
    <row r="11" spans="1:8" x14ac:dyDescent="0.2">
      <c r="A11" s="8">
        <v>36250</v>
      </c>
      <c r="B11" s="1">
        <v>3679369.0535803707</v>
      </c>
      <c r="C11" s="1">
        <v>2080120.1802704057</v>
      </c>
      <c r="D11" s="1">
        <v>85277.916875312963</v>
      </c>
      <c r="E11" s="1">
        <v>1994842.2633950927</v>
      </c>
      <c r="F11" s="1">
        <v>1599248.8733099652</v>
      </c>
      <c r="G11" s="1">
        <v>0</v>
      </c>
      <c r="H11" s="1">
        <v>1599248.8733099652</v>
      </c>
    </row>
    <row r="12" spans="1:8" x14ac:dyDescent="0.2">
      <c r="A12" s="8">
        <v>36341</v>
      </c>
      <c r="B12" s="1">
        <v>3726285.2612251709</v>
      </c>
      <c r="C12" s="1">
        <v>2105353.8641295275</v>
      </c>
      <c r="D12" s="1">
        <v>102937.73994324821</v>
      </c>
      <c r="E12" s="1">
        <v>2002416.1241862795</v>
      </c>
      <c r="F12" s="1">
        <v>1620931.3970956434</v>
      </c>
      <c r="G12" s="1">
        <v>0</v>
      </c>
      <c r="H12" s="1">
        <v>1620931.3970956434</v>
      </c>
    </row>
    <row r="13" spans="1:8" x14ac:dyDescent="0.2">
      <c r="A13" s="8">
        <v>36433</v>
      </c>
      <c r="B13" s="1">
        <v>3724995.8270739443</v>
      </c>
      <c r="C13" s="1">
        <v>2101710.8996828576</v>
      </c>
      <c r="D13" s="1">
        <v>124799.699549324</v>
      </c>
      <c r="E13" s="1">
        <v>1976911.2001335337</v>
      </c>
      <c r="F13" s="1">
        <v>1623284.9273910867</v>
      </c>
      <c r="G13" s="1">
        <v>0</v>
      </c>
      <c r="H13" s="1">
        <v>1623284.9273910867</v>
      </c>
    </row>
    <row r="14" spans="1:8" x14ac:dyDescent="0.2">
      <c r="A14" s="8">
        <v>36525</v>
      </c>
      <c r="B14" s="1">
        <v>3727645.635119346</v>
      </c>
      <c r="C14" s="1">
        <v>2080107.6614922385</v>
      </c>
      <c r="D14" s="1">
        <v>100909.69788015357</v>
      </c>
      <c r="E14" s="1">
        <v>1979197.963612085</v>
      </c>
      <c r="F14" s="1">
        <v>1647537.9736271075</v>
      </c>
      <c r="G14" s="1">
        <v>0</v>
      </c>
      <c r="H14" s="1">
        <v>1647537.9736271075</v>
      </c>
    </row>
    <row r="15" spans="1:8" x14ac:dyDescent="0.2">
      <c r="A15" s="8">
        <v>36616</v>
      </c>
      <c r="B15" s="1">
        <v>4229360.7077282593</v>
      </c>
      <c r="C15" s="1">
        <v>2136275.2462026374</v>
      </c>
      <c r="D15" s="1">
        <v>77645.635119345694</v>
      </c>
      <c r="E15" s="1">
        <v>2058629.6110832917</v>
      </c>
      <c r="F15" s="1">
        <v>2093085.4615256218</v>
      </c>
      <c r="G15" s="1">
        <v>43043.73226506426</v>
      </c>
      <c r="H15" s="1">
        <v>2050041.7292605576</v>
      </c>
    </row>
    <row r="16" spans="1:8" x14ac:dyDescent="0.2">
      <c r="A16" s="8">
        <v>36707</v>
      </c>
      <c r="B16" s="1">
        <v>4244262.2266733432</v>
      </c>
      <c r="C16" s="1">
        <v>2166470.5391420466</v>
      </c>
      <c r="D16" s="1">
        <v>82198.29744616925</v>
      </c>
      <c r="E16" s="1">
        <v>2084272.2416958774</v>
      </c>
      <c r="F16" s="1">
        <v>2077791.6875312969</v>
      </c>
      <c r="G16" s="1">
        <v>0</v>
      </c>
      <c r="H16" s="1">
        <v>2077791.6875312969</v>
      </c>
    </row>
    <row r="17" spans="1:8" x14ac:dyDescent="0.2">
      <c r="A17" s="8">
        <v>36799</v>
      </c>
      <c r="B17" s="1">
        <v>4351402.1031547319</v>
      </c>
      <c r="C17" s="1">
        <v>2202107.3276581541</v>
      </c>
      <c r="D17" s="1">
        <v>146866.13253213157</v>
      </c>
      <c r="E17" s="1">
        <v>2055241.1951260227</v>
      </c>
      <c r="F17" s="1">
        <v>2149294.7754965783</v>
      </c>
      <c r="G17" s="1">
        <v>0</v>
      </c>
      <c r="H17" s="1">
        <v>2149294.7754965783</v>
      </c>
    </row>
    <row r="18" spans="1:8" x14ac:dyDescent="0.2">
      <c r="A18" s="8">
        <v>36891</v>
      </c>
      <c r="B18" s="1">
        <v>4228647.1373727256</v>
      </c>
      <c r="C18" s="1">
        <v>2107632.2817559671</v>
      </c>
      <c r="D18" s="1">
        <v>144495.91053246538</v>
      </c>
      <c r="E18" s="1">
        <v>1963136.3712235019</v>
      </c>
      <c r="F18" s="1">
        <v>2121014.8556167586</v>
      </c>
      <c r="G18" s="1">
        <v>0</v>
      </c>
      <c r="H18" s="1">
        <v>2121014.8556167586</v>
      </c>
    </row>
    <row r="19" spans="1:8" x14ac:dyDescent="0.2">
      <c r="A19" s="8">
        <v>36981</v>
      </c>
      <c r="B19" s="1">
        <v>4593627.9419128699</v>
      </c>
      <c r="C19" s="1">
        <v>2290660.9914872311</v>
      </c>
      <c r="D19" s="1">
        <v>131334.50175262894</v>
      </c>
      <c r="E19" s="1">
        <v>2159326.4897346022</v>
      </c>
      <c r="F19" s="1">
        <v>2302966.9504256388</v>
      </c>
      <c r="G19" s="1">
        <v>0</v>
      </c>
      <c r="H19" s="1">
        <v>2302966.9504256388</v>
      </c>
    </row>
    <row r="20" spans="1:8" x14ac:dyDescent="0.2">
      <c r="A20" s="8">
        <v>37072</v>
      </c>
      <c r="B20" s="1">
        <v>5104999.1654147888</v>
      </c>
      <c r="C20" s="1">
        <v>2357431.9813052914</v>
      </c>
      <c r="D20" s="1">
        <v>204402.43698881657</v>
      </c>
      <c r="E20" s="1">
        <v>2153029.5443164748</v>
      </c>
      <c r="F20" s="1">
        <v>2747567.1841094973</v>
      </c>
      <c r="G20" s="1">
        <v>0</v>
      </c>
      <c r="H20" s="1">
        <v>2747567.1841094973</v>
      </c>
    </row>
    <row r="21" spans="1:8" x14ac:dyDescent="0.2">
      <c r="A21" s="8">
        <v>37164</v>
      </c>
      <c r="B21" s="1">
        <v>4792250.8763144724</v>
      </c>
      <c r="C21" s="1">
        <v>2409568.5194458356</v>
      </c>
      <c r="D21" s="1">
        <v>246498.91503922551</v>
      </c>
      <c r="E21" s="1">
        <v>2163069.6044066101</v>
      </c>
      <c r="F21" s="1">
        <v>2382682.3568686368</v>
      </c>
      <c r="G21" s="1">
        <v>0</v>
      </c>
      <c r="H21" s="1">
        <v>2382682.3568686368</v>
      </c>
    </row>
    <row r="22" spans="1:8" x14ac:dyDescent="0.2">
      <c r="A22" s="8">
        <v>37256</v>
      </c>
      <c r="B22" s="1">
        <v>5128004.5067601409</v>
      </c>
      <c r="C22" s="1">
        <v>2650400.6009013522</v>
      </c>
      <c r="D22" s="1">
        <v>229435.82039726258</v>
      </c>
      <c r="E22" s="1">
        <v>2420964.7805040898</v>
      </c>
      <c r="F22" s="1">
        <v>2477603.9058587886</v>
      </c>
      <c r="G22" s="1">
        <v>0</v>
      </c>
      <c r="H22" s="1">
        <v>2477603.9058587886</v>
      </c>
    </row>
    <row r="23" spans="1:8" x14ac:dyDescent="0.2">
      <c r="A23" s="8">
        <v>37346</v>
      </c>
      <c r="B23" s="1">
        <v>5452249.2071440499</v>
      </c>
      <c r="C23" s="1">
        <v>2968435.9873143048</v>
      </c>
      <c r="D23" s="1">
        <v>292338.50776164245</v>
      </c>
      <c r="E23" s="1">
        <v>2676097.4795526625</v>
      </c>
      <c r="F23" s="1">
        <v>2483813.2198297447</v>
      </c>
      <c r="G23" s="1">
        <v>0</v>
      </c>
      <c r="H23" s="1">
        <v>2483813.2198297447</v>
      </c>
    </row>
    <row r="24" spans="1:8" x14ac:dyDescent="0.2">
      <c r="A24" s="8">
        <v>37437</v>
      </c>
      <c r="B24" s="1">
        <v>5601301.9529293943</v>
      </c>
      <c r="C24" s="1">
        <v>3144883.9926556502</v>
      </c>
      <c r="D24" s="1">
        <v>281647.47120681021</v>
      </c>
      <c r="E24" s="1">
        <v>2863236.5214488399</v>
      </c>
      <c r="F24" s="1">
        <v>2456417.9602737441</v>
      </c>
      <c r="G24" s="1">
        <v>0</v>
      </c>
      <c r="H24" s="1">
        <v>2456417.9602737441</v>
      </c>
    </row>
    <row r="25" spans="1:8" x14ac:dyDescent="0.2">
      <c r="A25" s="8">
        <v>37529</v>
      </c>
      <c r="B25" s="1">
        <v>5757836.7551326994</v>
      </c>
      <c r="C25" s="1">
        <v>3301185.1109998333</v>
      </c>
      <c r="D25" s="1">
        <v>330065.9322316809</v>
      </c>
      <c r="E25" s="1">
        <v>2971119.1787681524</v>
      </c>
      <c r="F25" s="1">
        <v>2456651.6441328661</v>
      </c>
      <c r="G25" s="1">
        <v>0</v>
      </c>
      <c r="H25" s="1">
        <v>2456651.6441328661</v>
      </c>
    </row>
    <row r="26" spans="1:8" x14ac:dyDescent="0.2">
      <c r="A26" s="8">
        <v>37621</v>
      </c>
      <c r="B26" s="1">
        <v>5924136.2043064591</v>
      </c>
      <c r="C26" s="1">
        <v>3479811.3837422798</v>
      </c>
      <c r="D26" s="1">
        <v>359760.47404439998</v>
      </c>
      <c r="E26" s="1">
        <v>3120050.90969788</v>
      </c>
      <c r="F26" s="1">
        <v>2444324.8205641797</v>
      </c>
      <c r="G26" s="1">
        <v>0</v>
      </c>
      <c r="H26" s="1">
        <v>2444324.8205641797</v>
      </c>
    </row>
    <row r="27" spans="1:8" x14ac:dyDescent="0.2">
      <c r="A27" s="8">
        <v>37711</v>
      </c>
      <c r="B27" s="1">
        <v>5915690.2019696217</v>
      </c>
      <c r="C27" s="1">
        <v>3471624.1028208984</v>
      </c>
      <c r="D27" s="1">
        <v>336321.14838925056</v>
      </c>
      <c r="E27" s="1">
        <v>3135302.9544316479</v>
      </c>
      <c r="F27" s="1">
        <v>2444066.0991487233</v>
      </c>
      <c r="G27" s="1">
        <v>0</v>
      </c>
      <c r="H27" s="1">
        <v>2444066.0991487233</v>
      </c>
    </row>
    <row r="28" spans="1:8" x14ac:dyDescent="0.2">
      <c r="A28" s="8">
        <v>37802</v>
      </c>
      <c r="B28" s="1">
        <v>6075642.6306125857</v>
      </c>
      <c r="C28" s="1">
        <v>3631417.9602737441</v>
      </c>
      <c r="D28" s="1">
        <v>333942.58053747291</v>
      </c>
      <c r="E28" s="1">
        <v>3297475.3797362712</v>
      </c>
      <c r="F28" s="1">
        <v>2444224.6703388421</v>
      </c>
      <c r="G28" s="1">
        <v>0</v>
      </c>
      <c r="H28" s="1">
        <v>2444224.6703388421</v>
      </c>
    </row>
    <row r="29" spans="1:8" x14ac:dyDescent="0.2">
      <c r="A29" s="8">
        <v>37894</v>
      </c>
      <c r="B29" s="1">
        <v>6147533.800701052</v>
      </c>
      <c r="C29" s="1">
        <v>3700371.3904189621</v>
      </c>
      <c r="D29" s="1">
        <v>327921.04823902523</v>
      </c>
      <c r="E29" s="1">
        <v>3372450.3421799368</v>
      </c>
      <c r="F29" s="1">
        <v>2447162.4102820898</v>
      </c>
      <c r="G29" s="1">
        <v>0</v>
      </c>
      <c r="H29" s="1">
        <v>2447162.4102820898</v>
      </c>
    </row>
    <row r="30" spans="1:8" x14ac:dyDescent="0.2">
      <c r="A30" s="8">
        <v>37986</v>
      </c>
      <c r="B30" s="1">
        <v>6221144.2163244868</v>
      </c>
      <c r="C30" s="1">
        <v>3807749.1236855285</v>
      </c>
      <c r="D30" s="1">
        <v>323368.38591220166</v>
      </c>
      <c r="E30" s="1">
        <v>3484380.7377733267</v>
      </c>
      <c r="F30" s="1">
        <v>2413395.0926389582</v>
      </c>
      <c r="G30" s="1">
        <v>0</v>
      </c>
      <c r="H30" s="1">
        <v>2413395.0926389582</v>
      </c>
    </row>
    <row r="31" spans="1:8" x14ac:dyDescent="0.2">
      <c r="A31" s="8">
        <v>38077</v>
      </c>
      <c r="B31" s="1">
        <v>6356188.4493406788</v>
      </c>
      <c r="C31" s="1">
        <v>3941549.824737106</v>
      </c>
      <c r="D31" s="1">
        <v>281993.82406943751</v>
      </c>
      <c r="E31" s="1">
        <v>3659556.0006676684</v>
      </c>
      <c r="F31" s="1">
        <v>2414638.6246035723</v>
      </c>
      <c r="G31" s="1">
        <v>0</v>
      </c>
      <c r="H31" s="1">
        <v>2414638.6246035723</v>
      </c>
    </row>
    <row r="32" spans="1:8" x14ac:dyDescent="0.2">
      <c r="A32" s="8">
        <v>38168</v>
      </c>
      <c r="B32" s="1">
        <v>6545309.6311133374</v>
      </c>
      <c r="C32" s="1">
        <v>4332098.1472208314</v>
      </c>
      <c r="D32" s="1">
        <v>450988.98347521288</v>
      </c>
      <c r="E32" s="1">
        <v>3881109.1637456189</v>
      </c>
      <c r="F32" s="1">
        <v>2213211.4838925055</v>
      </c>
      <c r="G32" s="1">
        <v>0</v>
      </c>
      <c r="H32" s="1">
        <v>2213211.4838925055</v>
      </c>
    </row>
    <row r="33" spans="1:8" x14ac:dyDescent="0.2">
      <c r="A33" s="8">
        <v>38260</v>
      </c>
      <c r="B33" s="1">
        <v>6619132.865965615</v>
      </c>
      <c r="C33" s="1">
        <v>4374261.392088132</v>
      </c>
      <c r="D33" s="1">
        <v>397621.43214822235</v>
      </c>
      <c r="E33" s="1">
        <v>3976639.9599399101</v>
      </c>
      <c r="F33" s="1">
        <v>2244871.473877483</v>
      </c>
      <c r="G33" s="1">
        <v>0</v>
      </c>
      <c r="H33" s="1">
        <v>2244871.473877483</v>
      </c>
    </row>
    <row r="34" spans="1:8" x14ac:dyDescent="0.2">
      <c r="A34" s="8">
        <v>38352</v>
      </c>
      <c r="B34" s="1">
        <v>6675671.8410949763</v>
      </c>
      <c r="C34" s="1">
        <v>4449211.3169754632</v>
      </c>
      <c r="D34" s="1">
        <v>325087.6314471708</v>
      </c>
      <c r="E34" s="1">
        <v>4124123.6855282928</v>
      </c>
      <c r="F34" s="1">
        <v>2226460.5241195126</v>
      </c>
      <c r="G34" s="1">
        <v>0</v>
      </c>
      <c r="H34" s="1">
        <v>2226460.5241195126</v>
      </c>
    </row>
    <row r="35" spans="1:8" x14ac:dyDescent="0.2">
      <c r="A35" s="8">
        <v>38442</v>
      </c>
      <c r="B35" s="1">
        <v>7078809.8814889006</v>
      </c>
      <c r="C35" s="1">
        <v>4861396.2610582542</v>
      </c>
      <c r="D35" s="1">
        <v>331367.88516107493</v>
      </c>
      <c r="E35" s="1">
        <v>4530028.3758971794</v>
      </c>
      <c r="F35" s="1">
        <v>2217413.620430646</v>
      </c>
      <c r="G35" s="1">
        <v>0</v>
      </c>
      <c r="H35" s="1">
        <v>2217413.620430646</v>
      </c>
    </row>
    <row r="36" spans="1:8" x14ac:dyDescent="0.2">
      <c r="A36" s="8">
        <v>38533</v>
      </c>
      <c r="B36" s="1">
        <v>6691416.2911033221</v>
      </c>
      <c r="C36" s="1">
        <v>4978818.2273410121</v>
      </c>
      <c r="D36" s="1">
        <v>504844.76715072611</v>
      </c>
      <c r="E36" s="1">
        <v>4473973.4601902859</v>
      </c>
      <c r="F36" s="1">
        <v>1712598.0637623102</v>
      </c>
      <c r="G36" s="1">
        <v>0</v>
      </c>
      <c r="H36" s="1">
        <v>1712598.0637623102</v>
      </c>
    </row>
    <row r="37" spans="1:8" x14ac:dyDescent="0.2">
      <c r="A37" s="8">
        <v>38625</v>
      </c>
      <c r="B37" s="1">
        <v>6889212.9861458857</v>
      </c>
      <c r="C37" s="1">
        <v>5189813.8874979131</v>
      </c>
      <c r="D37" s="1">
        <v>436408.77983642131</v>
      </c>
      <c r="E37" s="1">
        <v>4753405.1076614922</v>
      </c>
      <c r="F37" s="1">
        <v>1699399.0986479721</v>
      </c>
      <c r="G37" s="1">
        <v>0</v>
      </c>
      <c r="H37" s="1">
        <v>1699399.0986479721</v>
      </c>
    </row>
    <row r="38" spans="1:8" x14ac:dyDescent="0.2">
      <c r="A38" s="8">
        <v>38717</v>
      </c>
      <c r="B38" s="1">
        <v>6985286.2627274245</v>
      </c>
      <c r="C38" s="1">
        <v>5290168.5862126527</v>
      </c>
      <c r="D38" s="1">
        <v>411233.51694207976</v>
      </c>
      <c r="E38" s="1">
        <v>4878935.0692705726</v>
      </c>
      <c r="F38" s="1">
        <v>1695117.6765147722</v>
      </c>
      <c r="G38" s="1">
        <v>0</v>
      </c>
      <c r="H38" s="1">
        <v>1695117.6765147722</v>
      </c>
    </row>
    <row r="39" spans="1:8" s="11" customFormat="1" x14ac:dyDescent="0.2">
      <c r="A39" s="14">
        <v>38807</v>
      </c>
      <c r="B39" s="1">
        <v>7004110.3321649134</v>
      </c>
      <c r="C39" s="1">
        <v>5322191.62076448</v>
      </c>
      <c r="D39" s="1">
        <v>453163.07795025874</v>
      </c>
      <c r="E39" s="1">
        <v>4869028.5428142212</v>
      </c>
      <c r="F39" s="1">
        <v>1681918.7114004339</v>
      </c>
      <c r="G39" s="1">
        <v>0</v>
      </c>
      <c r="H39" s="1">
        <v>1681918.7114004339</v>
      </c>
    </row>
    <row r="40" spans="1:8" s="11" customFormat="1" x14ac:dyDescent="0.2">
      <c r="A40" s="14">
        <v>38898</v>
      </c>
      <c r="B40" s="1">
        <v>7174657.820063429</v>
      </c>
      <c r="C40" s="1">
        <v>5593907.5279586054</v>
      </c>
      <c r="D40" s="1">
        <v>454652.81255216157</v>
      </c>
      <c r="E40" s="1">
        <v>5139254.7154064439</v>
      </c>
      <c r="F40" s="1">
        <v>1580750.292104824</v>
      </c>
      <c r="G40" s="1">
        <v>0</v>
      </c>
      <c r="H40" s="1">
        <v>1580750.292104824</v>
      </c>
    </row>
    <row r="41" spans="1:8" s="11" customFormat="1" x14ac:dyDescent="0.2">
      <c r="A41" s="14">
        <v>38990</v>
      </c>
      <c r="B41" s="1">
        <v>7259485.06092472</v>
      </c>
      <c r="C41" s="1">
        <v>5692442.8309130361</v>
      </c>
      <c r="D41" s="1">
        <v>394712.90268736437</v>
      </c>
      <c r="E41" s="1">
        <v>5297729.9282256719</v>
      </c>
      <c r="F41" s="1">
        <v>1567042.2300116841</v>
      </c>
      <c r="G41" s="1">
        <v>0</v>
      </c>
      <c r="H41" s="1">
        <v>1567042.2300116841</v>
      </c>
    </row>
    <row r="42" spans="1:8" s="11" customFormat="1" x14ac:dyDescent="0.2">
      <c r="A42" s="14">
        <v>39082</v>
      </c>
      <c r="B42" s="1">
        <v>7351498.0804540152</v>
      </c>
      <c r="C42" s="1">
        <v>5796069.1036554836</v>
      </c>
      <c r="D42" s="1">
        <v>396661.65915539977</v>
      </c>
      <c r="E42" s="1">
        <v>5399407.444500084</v>
      </c>
      <c r="F42" s="1">
        <v>1555428.9767985314</v>
      </c>
      <c r="G42" s="1">
        <v>0</v>
      </c>
      <c r="H42" s="1">
        <v>1555428.9767985314</v>
      </c>
    </row>
    <row r="43" spans="1:8" x14ac:dyDescent="0.2">
      <c r="A43" s="8">
        <v>39172</v>
      </c>
      <c r="B43" s="1">
        <v>8104926</v>
      </c>
      <c r="C43" s="1">
        <v>5567749</v>
      </c>
      <c r="D43" s="1">
        <v>367501</v>
      </c>
      <c r="E43" s="1">
        <v>5200248</v>
      </c>
      <c r="F43" s="1">
        <v>2537177</v>
      </c>
      <c r="G43" s="1">
        <v>0</v>
      </c>
      <c r="H43" s="1">
        <v>2537177</v>
      </c>
    </row>
    <row r="44" spans="1:8" s="11" customFormat="1" x14ac:dyDescent="0.2">
      <c r="A44" s="14">
        <v>39263</v>
      </c>
      <c r="B44" s="16">
        <v>7164609</v>
      </c>
      <c r="C44" s="16">
        <v>4633318</v>
      </c>
      <c r="D44" s="16">
        <v>314820</v>
      </c>
      <c r="E44" s="16">
        <v>4318498</v>
      </c>
      <c r="F44" s="16">
        <v>2531291</v>
      </c>
      <c r="G44" s="16">
        <v>0</v>
      </c>
      <c r="H44" s="16">
        <v>2531291</v>
      </c>
    </row>
    <row r="45" spans="1:8" x14ac:dyDescent="0.2">
      <c r="A45" s="8">
        <v>39355</v>
      </c>
      <c r="B45" s="1">
        <v>7021575</v>
      </c>
      <c r="C45" s="1">
        <v>4504684</v>
      </c>
      <c r="D45" s="1">
        <v>217114</v>
      </c>
      <c r="E45" s="1">
        <v>4287570</v>
      </c>
      <c r="F45" s="1">
        <v>2516891</v>
      </c>
      <c r="G45" s="1">
        <v>0</v>
      </c>
      <c r="H45" s="1">
        <v>2516891</v>
      </c>
    </row>
    <row r="46" spans="1:8" x14ac:dyDescent="0.2">
      <c r="A46" s="8">
        <v>39447</v>
      </c>
      <c r="B46" s="1">
        <v>7395458</v>
      </c>
      <c r="C46" s="1">
        <v>4884662</v>
      </c>
      <c r="D46" s="1">
        <v>588498</v>
      </c>
      <c r="E46" s="1">
        <v>4296164</v>
      </c>
      <c r="F46" s="1">
        <v>2510796</v>
      </c>
      <c r="G46" s="1">
        <v>0</v>
      </c>
      <c r="H46" s="1">
        <v>2510796</v>
      </c>
    </row>
    <row r="47" spans="1:8" x14ac:dyDescent="0.2">
      <c r="A47" s="8">
        <v>39538</v>
      </c>
      <c r="B47" s="1">
        <v>7773293</v>
      </c>
      <c r="C47" s="1">
        <v>5280746</v>
      </c>
      <c r="D47" s="1">
        <v>119614</v>
      </c>
      <c r="E47" s="1">
        <v>5161132</v>
      </c>
      <c r="F47" s="1">
        <v>2492547</v>
      </c>
      <c r="G47" s="1">
        <v>0</v>
      </c>
      <c r="H47" s="1">
        <v>2492547</v>
      </c>
    </row>
    <row r="48" spans="1:8" x14ac:dyDescent="0.2">
      <c r="A48" s="8">
        <v>39629</v>
      </c>
      <c r="B48" s="1">
        <v>7187077</v>
      </c>
      <c r="C48" s="1">
        <v>4699946</v>
      </c>
      <c r="D48" s="1">
        <v>98955</v>
      </c>
      <c r="E48" s="1">
        <v>4600992</v>
      </c>
      <c r="F48" s="1">
        <v>2487131</v>
      </c>
      <c r="G48" s="1">
        <v>0</v>
      </c>
      <c r="H48" s="1">
        <v>2487131</v>
      </c>
    </row>
    <row r="49" spans="1:8" x14ac:dyDescent="0.2">
      <c r="A49" s="8">
        <v>39721</v>
      </c>
      <c r="B49" s="1">
        <v>7176583</v>
      </c>
      <c r="C49" s="1">
        <v>4702184</v>
      </c>
      <c r="D49" s="1">
        <v>127522</v>
      </c>
      <c r="E49" s="1">
        <v>4574663</v>
      </c>
      <c r="F49" s="1">
        <v>2474399</v>
      </c>
      <c r="G49" s="1">
        <v>0</v>
      </c>
      <c r="H49" s="1">
        <v>2474399</v>
      </c>
    </row>
    <row r="50" spans="1:8" x14ac:dyDescent="0.2">
      <c r="A50" s="8">
        <v>39813</v>
      </c>
      <c r="B50" s="1">
        <v>7181615</v>
      </c>
      <c r="C50" s="1">
        <v>4712209</v>
      </c>
      <c r="D50" s="1">
        <v>144345</v>
      </c>
      <c r="E50" s="1">
        <v>4567863</v>
      </c>
      <c r="F50" s="1">
        <v>2469407</v>
      </c>
      <c r="G50" s="1">
        <v>0</v>
      </c>
      <c r="H50" s="1">
        <v>2469407</v>
      </c>
    </row>
    <row r="51" spans="1:8" x14ac:dyDescent="0.2">
      <c r="A51" s="8">
        <v>39903</v>
      </c>
      <c r="B51" s="1">
        <v>8287602</v>
      </c>
      <c r="C51" s="1">
        <v>6229708</v>
      </c>
      <c r="D51" s="1">
        <v>864497</v>
      </c>
      <c r="E51" s="1">
        <v>5365211</v>
      </c>
      <c r="F51" s="1">
        <v>2057895</v>
      </c>
      <c r="G51" s="1">
        <v>0</v>
      </c>
      <c r="H51" s="1">
        <v>2057895</v>
      </c>
    </row>
    <row r="52" spans="1:8" x14ac:dyDescent="0.2">
      <c r="A52" s="8">
        <v>39994</v>
      </c>
      <c r="B52" s="1">
        <v>9881520.7469999995</v>
      </c>
      <c r="C52" s="1">
        <v>7827273.2699999996</v>
      </c>
      <c r="D52" s="1">
        <v>973489.78</v>
      </c>
      <c r="E52" s="1">
        <v>6853783.4800000004</v>
      </c>
      <c r="F52" s="1">
        <v>2054247.46</v>
      </c>
      <c r="G52" s="1">
        <v>0</v>
      </c>
      <c r="H52" s="1">
        <v>2054247.46</v>
      </c>
    </row>
    <row r="53" spans="1:8" x14ac:dyDescent="0.2">
      <c r="A53" s="8">
        <v>40086</v>
      </c>
      <c r="B53" s="1">
        <v>11228596</v>
      </c>
      <c r="C53" s="1">
        <v>9181609</v>
      </c>
      <c r="D53" s="1">
        <v>869239</v>
      </c>
      <c r="E53" s="1">
        <v>8312370</v>
      </c>
      <c r="F53" s="1">
        <v>2046988</v>
      </c>
      <c r="G53" s="17">
        <v>0</v>
      </c>
      <c r="H53" s="1">
        <v>2046988</v>
      </c>
    </row>
    <row r="54" spans="1:8" x14ac:dyDescent="0.2">
      <c r="A54" s="8">
        <v>40178</v>
      </c>
      <c r="B54" s="1">
        <v>11083366.307469999</v>
      </c>
      <c r="C54" s="1">
        <v>9039046.2240900006</v>
      </c>
      <c r="D54" s="1">
        <v>739486.848</v>
      </c>
      <c r="E54" s="1">
        <v>8299559.3760900004</v>
      </c>
      <c r="F54" s="1">
        <v>2044320.07338</v>
      </c>
      <c r="G54" s="17">
        <v>0</v>
      </c>
      <c r="H54" s="1">
        <v>2044320.08338</v>
      </c>
    </row>
    <row r="55" spans="1:8" x14ac:dyDescent="0.2">
      <c r="A55" s="8">
        <v>40268</v>
      </c>
      <c r="B55" s="1">
        <v>12004701.42924</v>
      </c>
      <c r="C55" s="1">
        <v>10466981.704</v>
      </c>
      <c r="D55" s="1">
        <v>49943</v>
      </c>
      <c r="E55" s="1">
        <v>10417038.704</v>
      </c>
      <c r="F55" s="1">
        <v>1537719.7252400001</v>
      </c>
      <c r="G55" s="17">
        <v>0</v>
      </c>
      <c r="H55" s="1">
        <v>1537719.7252400001</v>
      </c>
    </row>
    <row r="56" spans="1:8" x14ac:dyDescent="0.2">
      <c r="A56" s="8">
        <v>40359</v>
      </c>
      <c r="B56" s="1">
        <v>11948039.028720001</v>
      </c>
      <c r="C56" s="1">
        <v>10412335.438720001</v>
      </c>
      <c r="D56" s="1">
        <v>50959.5</v>
      </c>
      <c r="E56" s="1">
        <v>10361375.938720001</v>
      </c>
      <c r="F56" s="1">
        <v>1535703.59</v>
      </c>
      <c r="G56" s="17">
        <v>0</v>
      </c>
      <c r="H56" s="1">
        <v>1535703.59</v>
      </c>
    </row>
    <row r="57" spans="1:8" x14ac:dyDescent="0.2">
      <c r="A57" s="8">
        <v>40451</v>
      </c>
      <c r="B57" s="1">
        <v>11925121.876250001</v>
      </c>
      <c r="C57" s="1">
        <v>10392966.99866</v>
      </c>
      <c r="D57" s="1">
        <v>31066.757099999999</v>
      </c>
      <c r="E57" s="1">
        <v>10361900.241560001</v>
      </c>
      <c r="F57" s="1">
        <v>1532154.8775899999</v>
      </c>
      <c r="G57" s="17">
        <v>0</v>
      </c>
      <c r="H57" s="1">
        <v>1532154.8775899999</v>
      </c>
    </row>
    <row r="58" spans="1:8" x14ac:dyDescent="0.2">
      <c r="A58" s="8">
        <v>40543</v>
      </c>
      <c r="B58" s="1">
        <v>11884529.41047</v>
      </c>
      <c r="C58" s="1">
        <v>10354837.13538</v>
      </c>
      <c r="D58" s="1">
        <v>24955.25</v>
      </c>
      <c r="E58" s="1">
        <v>10329881.88538</v>
      </c>
      <c r="F58" s="1">
        <v>1529692.2750899999</v>
      </c>
      <c r="G58" s="17">
        <v>0</v>
      </c>
      <c r="H58" s="1">
        <v>1529692.2750899999</v>
      </c>
    </row>
    <row r="59" spans="1:8" x14ac:dyDescent="0.2">
      <c r="A59" s="8">
        <v>40633</v>
      </c>
      <c r="B59" s="1">
        <v>14832175</v>
      </c>
      <c r="C59" s="1">
        <v>13308376</v>
      </c>
      <c r="D59" s="1">
        <v>22462</v>
      </c>
      <c r="E59" s="1">
        <v>13285914</v>
      </c>
      <c r="F59" s="1">
        <v>1523799</v>
      </c>
      <c r="G59" s="17">
        <v>0</v>
      </c>
      <c r="H59" s="1">
        <v>1523799</v>
      </c>
    </row>
    <row r="60" spans="1:8" x14ac:dyDescent="0.2">
      <c r="A60" s="8">
        <v>40724</v>
      </c>
      <c r="B60" s="1">
        <v>14315326.787350001</v>
      </c>
      <c r="C60" s="1">
        <v>13244025.21576</v>
      </c>
      <c r="D60" s="1">
        <v>23832.841</v>
      </c>
      <c r="E60" s="1">
        <v>13220192.37476</v>
      </c>
      <c r="F60" s="1">
        <v>1071301.5715900001</v>
      </c>
      <c r="G60" s="17">
        <v>0</v>
      </c>
      <c r="H60" s="1">
        <v>1071301.5715900001</v>
      </c>
    </row>
    <row r="61" spans="1:8" x14ac:dyDescent="0.2">
      <c r="A61" s="8">
        <v>40816</v>
      </c>
      <c r="B61" s="1">
        <v>14310379.33237</v>
      </c>
      <c r="C61" s="1">
        <v>13241608.09736</v>
      </c>
      <c r="D61" s="1">
        <v>26506.9</v>
      </c>
      <c r="E61" s="1">
        <v>13215101.19736</v>
      </c>
      <c r="F61" s="1">
        <v>1068771.2350099999</v>
      </c>
      <c r="G61" s="17">
        <v>0</v>
      </c>
      <c r="H61" s="1">
        <v>1068771.2350099999</v>
      </c>
    </row>
    <row r="62" spans="1:8" x14ac:dyDescent="0.2">
      <c r="A62" s="8">
        <v>40908</v>
      </c>
      <c r="B62" s="1">
        <v>15156757</v>
      </c>
      <c r="C62" s="1">
        <v>14090135</v>
      </c>
      <c r="D62" s="1">
        <v>28175</v>
      </c>
      <c r="E62" s="1">
        <v>14061960</v>
      </c>
      <c r="F62" s="1">
        <v>1066623</v>
      </c>
      <c r="G62" s="17">
        <v>0</v>
      </c>
      <c r="H62" s="1">
        <v>1066623</v>
      </c>
    </row>
    <row r="63" spans="1:8" x14ac:dyDescent="0.2">
      <c r="A63" s="8">
        <v>40999</v>
      </c>
      <c r="B63" s="1">
        <v>15023569</v>
      </c>
      <c r="C63" s="1">
        <v>13959698</v>
      </c>
      <c r="D63" s="1">
        <v>671816</v>
      </c>
      <c r="E63" s="1">
        <v>13287882</v>
      </c>
      <c r="F63" s="1">
        <v>1063871</v>
      </c>
      <c r="G63" s="17">
        <v>0</v>
      </c>
      <c r="H63" s="1">
        <v>1063871</v>
      </c>
    </row>
    <row r="64" spans="1:8" x14ac:dyDescent="0.2">
      <c r="A64" s="8">
        <v>41090</v>
      </c>
      <c r="B64" s="1">
        <v>15128394</v>
      </c>
      <c r="C64" s="1">
        <v>14066540</v>
      </c>
      <c r="D64" s="1">
        <v>816914</v>
      </c>
      <c r="E64" s="1">
        <v>13249627</v>
      </c>
      <c r="F64" s="1">
        <v>1061853</v>
      </c>
      <c r="G64" s="17">
        <v>0</v>
      </c>
      <c r="H64" s="1">
        <v>1061853</v>
      </c>
    </row>
    <row r="65" spans="1:8" x14ac:dyDescent="0.2">
      <c r="A65" s="8">
        <v>41182</v>
      </c>
      <c r="B65" s="1">
        <v>15050067.19101</v>
      </c>
      <c r="C65" s="1">
        <v>13990951.724819999</v>
      </c>
      <c r="D65" s="1">
        <v>741661.19570000004</v>
      </c>
      <c r="E65" s="1">
        <f>+C65-D65</f>
        <v>13249290.529119998</v>
      </c>
      <c r="F65" s="1">
        <v>1059115.4661900001</v>
      </c>
      <c r="G65" s="17">
        <v>0</v>
      </c>
      <c r="H65" s="1">
        <v>1059115.4661900001</v>
      </c>
    </row>
    <row r="66" spans="1:8" x14ac:dyDescent="0.2">
      <c r="A66" s="8">
        <v>41274</v>
      </c>
      <c r="B66" s="1">
        <v>16836118.483960003</v>
      </c>
      <c r="C66" s="1">
        <v>14052315.98477</v>
      </c>
      <c r="D66" s="1">
        <v>705294.72161999997</v>
      </c>
      <c r="E66" s="1">
        <v>13347021.263149999</v>
      </c>
      <c r="F66" s="1">
        <v>2783802.4991899999</v>
      </c>
      <c r="G66" s="17">
        <v>0</v>
      </c>
      <c r="H66" s="1">
        <v>2783802.4991899999</v>
      </c>
    </row>
    <row r="67" spans="1:8" x14ac:dyDescent="0.2">
      <c r="A67" s="8">
        <v>41364</v>
      </c>
      <c r="B67" s="1">
        <v>16703174.819349999</v>
      </c>
      <c r="C67" s="1">
        <v>13921916.618199999</v>
      </c>
      <c r="D67" s="1">
        <v>623408.17139999999</v>
      </c>
      <c r="E67" s="1">
        <v>13298508.446799999</v>
      </c>
      <c r="F67" s="1">
        <v>2781258.2011500001</v>
      </c>
      <c r="G67" s="17">
        <v>0</v>
      </c>
      <c r="H67" s="1">
        <v>2781258.2011500001</v>
      </c>
    </row>
    <row r="68" spans="1:8" x14ac:dyDescent="0.2">
      <c r="A68" s="8">
        <v>41455</v>
      </c>
      <c r="B68" s="1">
        <v>19361173.283659998</v>
      </c>
      <c r="C68" s="1">
        <v>13895324.47022</v>
      </c>
      <c r="D68" s="1">
        <v>496880.16980000003</v>
      </c>
      <c r="E68" s="1">
        <v>13398444.300419999</v>
      </c>
      <c r="F68" s="1">
        <v>5465848.8134399997</v>
      </c>
      <c r="G68" s="17">
        <v>0</v>
      </c>
      <c r="H68" s="1">
        <v>5465848.8134399997</v>
      </c>
    </row>
    <row r="69" spans="1:8" x14ac:dyDescent="0.2">
      <c r="A69" s="8">
        <v>41547</v>
      </c>
      <c r="B69" s="1">
        <v>19367622</v>
      </c>
      <c r="C69" s="1">
        <v>13754512</v>
      </c>
      <c r="D69" s="1">
        <v>391638</v>
      </c>
      <c r="E69" s="1">
        <v>13362875</v>
      </c>
      <c r="F69" s="1">
        <v>5613109</v>
      </c>
      <c r="G69" s="17">
        <v>0</v>
      </c>
      <c r="H69" s="1">
        <v>5613109</v>
      </c>
    </row>
    <row r="70" spans="1:8" x14ac:dyDescent="0.2">
      <c r="A70" s="8">
        <v>41639</v>
      </c>
      <c r="B70" s="1">
        <v>21995515.698709998</v>
      </c>
      <c r="C70" s="1">
        <v>14762909.288139999</v>
      </c>
      <c r="D70" s="1">
        <v>603854.09034</v>
      </c>
      <c r="E70" s="1">
        <v>14159055.197799999</v>
      </c>
      <c r="F70" s="1">
        <v>7232606.4105699994</v>
      </c>
      <c r="G70" s="17">
        <v>0</v>
      </c>
      <c r="H70" s="1">
        <v>7232606.4105699994</v>
      </c>
    </row>
    <row r="71" spans="1:8" x14ac:dyDescent="0.2">
      <c r="A71" s="8">
        <v>41729</v>
      </c>
      <c r="B71" s="1">
        <v>24636215</v>
      </c>
      <c r="C71" s="1">
        <v>14836482</v>
      </c>
      <c r="D71" s="1">
        <v>712428</v>
      </c>
      <c r="E71" s="1">
        <v>14124054</v>
      </c>
      <c r="F71" s="1">
        <v>9799732</v>
      </c>
      <c r="G71" s="17">
        <v>0</v>
      </c>
      <c r="H71" s="1">
        <v>9799732</v>
      </c>
    </row>
    <row r="72" spans="1:8" x14ac:dyDescent="0.2">
      <c r="A72" s="8">
        <v>41820</v>
      </c>
      <c r="B72" s="1">
        <v>25308600</v>
      </c>
      <c r="C72" s="1">
        <v>15509183</v>
      </c>
      <c r="D72" s="1">
        <v>890962</v>
      </c>
      <c r="E72" s="1">
        <v>14618221</v>
      </c>
      <c r="F72" s="1">
        <v>9799416</v>
      </c>
      <c r="G72" s="17">
        <v>0</v>
      </c>
      <c r="H72" s="1">
        <v>9799416</v>
      </c>
    </row>
    <row r="73" spans="1:8" x14ac:dyDescent="0.2">
      <c r="A73" s="8">
        <v>41912</v>
      </c>
      <c r="B73" s="1">
        <v>25333744</v>
      </c>
      <c r="C73" s="1">
        <v>15536790</v>
      </c>
      <c r="D73" s="1">
        <v>952461</v>
      </c>
      <c r="E73" s="1">
        <v>14584330</v>
      </c>
      <c r="F73" s="1">
        <v>9796954</v>
      </c>
      <c r="G73" s="17">
        <v>0</v>
      </c>
      <c r="H73" s="1">
        <v>9796954</v>
      </c>
    </row>
    <row r="74" spans="1:8" x14ac:dyDescent="0.2">
      <c r="A74" s="8">
        <v>42004</v>
      </c>
      <c r="B74" s="1">
        <v>26015110</v>
      </c>
      <c r="C74" s="1">
        <v>15988251</v>
      </c>
      <c r="D74" s="1">
        <v>894796</v>
      </c>
      <c r="E74" s="1">
        <v>15093455</v>
      </c>
      <c r="F74" s="1">
        <v>10026859</v>
      </c>
      <c r="G74" s="17">
        <v>0</v>
      </c>
      <c r="H74" s="1">
        <v>10026859</v>
      </c>
    </row>
    <row r="75" spans="1:8" x14ac:dyDescent="0.2">
      <c r="A75" s="8">
        <v>42094</v>
      </c>
      <c r="B75" s="1">
        <f>+C75+F75</f>
        <v>25684747</v>
      </c>
      <c r="C75" s="1">
        <f>+D75+E75</f>
        <v>15659791</v>
      </c>
      <c r="D75" s="1">
        <v>753994</v>
      </c>
      <c r="E75" s="1">
        <v>14905797</v>
      </c>
      <c r="F75" s="1">
        <v>10024956</v>
      </c>
      <c r="G75" s="17">
        <v>0</v>
      </c>
      <c r="H75" s="1">
        <v>10024956</v>
      </c>
    </row>
    <row r="76" spans="1:8" x14ac:dyDescent="0.2">
      <c r="A76" s="8">
        <v>42185</v>
      </c>
      <c r="B76" s="1">
        <v>25632822</v>
      </c>
      <c r="C76" s="1">
        <v>15606387</v>
      </c>
      <c r="D76" s="1">
        <v>606146</v>
      </c>
      <c r="E76" s="1">
        <v>15000241</v>
      </c>
      <c r="F76" s="1">
        <v>10026435</v>
      </c>
      <c r="G76" s="17">
        <v>0</v>
      </c>
      <c r="H76" s="1">
        <v>10026435</v>
      </c>
    </row>
    <row r="77" spans="1:8" x14ac:dyDescent="0.2">
      <c r="A77" s="8">
        <v>42277</v>
      </c>
      <c r="B77" s="1">
        <v>27280696</v>
      </c>
      <c r="C77" s="1">
        <v>17258071</v>
      </c>
      <c r="D77" s="1">
        <v>446407</v>
      </c>
      <c r="E77" s="1">
        <v>16811664</v>
      </c>
      <c r="F77" s="1">
        <v>10022625</v>
      </c>
      <c r="G77" s="17">
        <v>0</v>
      </c>
      <c r="H77" s="1">
        <v>10022625</v>
      </c>
    </row>
    <row r="78" spans="1:8" x14ac:dyDescent="0.2">
      <c r="A78" s="8">
        <v>42369</v>
      </c>
      <c r="B78" s="1">
        <v>27279079</v>
      </c>
      <c r="C78" s="1">
        <v>17256387</v>
      </c>
      <c r="D78" s="1">
        <v>373021</v>
      </c>
      <c r="E78" s="1">
        <v>16883366</v>
      </c>
      <c r="F78" s="1">
        <v>10022692</v>
      </c>
      <c r="G78" s="17">
        <v>0</v>
      </c>
      <c r="H78" s="1">
        <v>10022692</v>
      </c>
    </row>
    <row r="79" spans="1:8" x14ac:dyDescent="0.2">
      <c r="A79" s="8">
        <v>42460</v>
      </c>
      <c r="B79" s="1">
        <v>27955232.789000005</v>
      </c>
      <c r="C79" s="1">
        <v>17934870.352000002</v>
      </c>
      <c r="D79" s="1">
        <v>418876.93199999997</v>
      </c>
      <c r="E79" s="1">
        <v>17515993.420000002</v>
      </c>
      <c r="F79" s="1">
        <v>10020362.437000001</v>
      </c>
      <c r="G79" s="17">
        <v>0</v>
      </c>
      <c r="H79" s="1">
        <v>10020362.437000001</v>
      </c>
    </row>
    <row r="80" spans="1:8" x14ac:dyDescent="0.2">
      <c r="A80" s="8">
        <v>42551</v>
      </c>
      <c r="B80" s="1">
        <v>27769850.260430001</v>
      </c>
      <c r="C80" s="1">
        <v>18698891.889900003</v>
      </c>
      <c r="D80" s="1">
        <v>387725.44</v>
      </c>
      <c r="E80" s="1">
        <v>18311166.449900001</v>
      </c>
      <c r="F80" s="1">
        <v>9070958.37053</v>
      </c>
      <c r="G80" s="17">
        <v>0</v>
      </c>
      <c r="H80" s="1">
        <v>9070958.37053</v>
      </c>
    </row>
    <row r="81" spans="1:8" x14ac:dyDescent="0.2">
      <c r="A81" s="8">
        <v>42643</v>
      </c>
      <c r="B81" s="1">
        <v>28299957.148999996</v>
      </c>
      <c r="C81" s="1">
        <v>19622591.364999998</v>
      </c>
      <c r="D81" s="1">
        <v>345754</v>
      </c>
      <c r="E81" s="1">
        <v>19276837.364999998</v>
      </c>
      <c r="F81" s="1">
        <v>8677365.784</v>
      </c>
      <c r="G81" s="17">
        <v>0</v>
      </c>
      <c r="H81" s="1">
        <v>8677365.784</v>
      </c>
    </row>
    <row r="82" spans="1:8" x14ac:dyDescent="0.2">
      <c r="A82" s="8">
        <v>42735</v>
      </c>
      <c r="B82" s="1">
        <v>27129077.116270002</v>
      </c>
      <c r="C82" s="1">
        <v>20500412.500250001</v>
      </c>
      <c r="D82" s="1">
        <v>305560</v>
      </c>
      <c r="E82" s="1">
        <v>20194852.500250001</v>
      </c>
      <c r="F82" s="1">
        <v>6628664.6160200005</v>
      </c>
      <c r="G82" s="17"/>
      <c r="H82" s="1">
        <v>6628664.6160200005</v>
      </c>
    </row>
    <row r="83" spans="1:8" x14ac:dyDescent="0.2">
      <c r="A83" s="8">
        <v>42825</v>
      </c>
      <c r="B83" s="1">
        <v>28703956.495870002</v>
      </c>
      <c r="C83" s="1">
        <v>22534513.387400001</v>
      </c>
      <c r="D83" s="1">
        <v>427060</v>
      </c>
      <c r="E83" s="1">
        <v>22107453.387400001</v>
      </c>
      <c r="F83" s="1">
        <v>6169443.1084700003</v>
      </c>
      <c r="G83" s="17">
        <v>0</v>
      </c>
      <c r="H83" s="1">
        <v>6169443.1084700003</v>
      </c>
    </row>
    <row r="84" spans="1:8" x14ac:dyDescent="0.2">
      <c r="A84" s="8">
        <v>42916</v>
      </c>
      <c r="B84" s="1">
        <v>29607008</v>
      </c>
      <c r="C84" s="1">
        <v>24259077</v>
      </c>
      <c r="D84" s="1">
        <v>445000</v>
      </c>
      <c r="E84" s="1">
        <v>23814077</v>
      </c>
      <c r="F84" s="1">
        <v>5347930</v>
      </c>
      <c r="G84" s="17">
        <v>0</v>
      </c>
      <c r="H84" s="1">
        <v>5347930</v>
      </c>
    </row>
    <row r="85" spans="1:8" x14ac:dyDescent="0.2">
      <c r="A85" s="8">
        <v>43008</v>
      </c>
      <c r="B85" s="1">
        <f>C85+F85</f>
        <v>30079738.607600003</v>
      </c>
      <c r="C85" s="1">
        <f>E85+D85</f>
        <v>24951172.395720001</v>
      </c>
      <c r="D85" s="1">
        <v>439000</v>
      </c>
      <c r="E85" s="1">
        <v>24512172.395720001</v>
      </c>
      <c r="F85" s="1">
        <f>H85+G85</f>
        <v>5128566.2118800003</v>
      </c>
      <c r="G85" s="17">
        <v>0</v>
      </c>
      <c r="H85" s="1">
        <v>5128566.2118800003</v>
      </c>
    </row>
    <row r="86" spans="1:8" x14ac:dyDescent="0.2">
      <c r="A86" s="8">
        <v>43100</v>
      </c>
      <c r="B86" s="1">
        <v>28739724</v>
      </c>
      <c r="C86" s="1">
        <v>23614820</v>
      </c>
      <c r="D86" s="1">
        <v>398000</v>
      </c>
      <c r="E86" s="1">
        <v>23216820</v>
      </c>
      <c r="F86" s="1">
        <v>5124904.0397456903</v>
      </c>
      <c r="G86" s="17">
        <v>0</v>
      </c>
      <c r="H86" s="1">
        <v>5124904.0397456903</v>
      </c>
    </row>
    <row r="87" spans="1:8" x14ac:dyDescent="0.2">
      <c r="A87" s="8">
        <v>43190</v>
      </c>
      <c r="B87" s="1">
        <v>30139293.091866199</v>
      </c>
      <c r="C87" s="1">
        <v>26354605.437727176</v>
      </c>
      <c r="D87" s="1">
        <v>388000</v>
      </c>
      <c r="E87" s="1">
        <v>25966605.437727176</v>
      </c>
      <c r="F87" s="1">
        <v>3784687.65413898</v>
      </c>
      <c r="G87" s="17">
        <v>0</v>
      </c>
      <c r="H87" s="1">
        <v>3784687.65413898</v>
      </c>
    </row>
    <row r="88" spans="1:8" x14ac:dyDescent="0.2">
      <c r="A88" s="8">
        <v>43281</v>
      </c>
      <c r="B88" s="1">
        <v>29369211.775333457</v>
      </c>
      <c r="C88" s="1">
        <v>26355718.009271774</v>
      </c>
      <c r="D88" s="1">
        <v>507000</v>
      </c>
      <c r="E88" s="1">
        <v>25848718.009271774</v>
      </c>
      <c r="F88" s="1">
        <v>3013493.7660616827</v>
      </c>
      <c r="G88" s="17">
        <v>0</v>
      </c>
      <c r="H88" s="1">
        <v>3013493.7660616827</v>
      </c>
    </row>
    <row r="89" spans="1:8" x14ac:dyDescent="0.2">
      <c r="A89" s="8">
        <v>43373</v>
      </c>
      <c r="B89" s="1">
        <v>29265832.866568927</v>
      </c>
      <c r="C89" s="1">
        <v>26254558.808363542</v>
      </c>
      <c r="D89" s="1">
        <v>436000</v>
      </c>
      <c r="E89" s="1">
        <v>25818558.808363542</v>
      </c>
      <c r="F89" s="1">
        <v>3011274.0582053834</v>
      </c>
      <c r="G89" s="17">
        <v>0</v>
      </c>
      <c r="H89" s="1">
        <v>3011274.0582053834</v>
      </c>
    </row>
    <row r="90" spans="1:8" x14ac:dyDescent="0.2">
      <c r="A90" s="8">
        <v>43465</v>
      </c>
      <c r="B90" s="1">
        <v>29180932.269072574</v>
      </c>
      <c r="C90" s="1">
        <v>26178629.479523752</v>
      </c>
      <c r="D90" s="1">
        <v>381000</v>
      </c>
      <c r="E90" s="1">
        <v>25797629.479523752</v>
      </c>
      <c r="F90" s="1">
        <v>3002302.7895488208</v>
      </c>
      <c r="G90" s="17">
        <v>0</v>
      </c>
      <c r="H90" s="1">
        <v>3002302.7895488208</v>
      </c>
    </row>
    <row r="91" spans="1:8" x14ac:dyDescent="0.2">
      <c r="A91" s="8">
        <v>43555</v>
      </c>
      <c r="B91" s="1">
        <v>28587060.755452648</v>
      </c>
      <c r="C91" s="1">
        <v>26688291.558722261</v>
      </c>
      <c r="D91" s="1">
        <v>589000</v>
      </c>
      <c r="E91" s="1">
        <v>26099291.558722261</v>
      </c>
      <c r="F91" s="1">
        <v>1898769.1967303874</v>
      </c>
      <c r="G91" s="1">
        <v>0</v>
      </c>
      <c r="H91" s="1">
        <v>1898769.1967303874</v>
      </c>
    </row>
    <row r="92" spans="1:8" x14ac:dyDescent="0.2">
      <c r="A92" s="8">
        <v>43646</v>
      </c>
      <c r="B92" s="1">
        <v>28658957.496984646</v>
      </c>
      <c r="C92" s="1">
        <v>26763838.514997475</v>
      </c>
      <c r="D92" s="1">
        <v>666000</v>
      </c>
      <c r="E92" s="1">
        <v>26097838.514997475</v>
      </c>
      <c r="F92" s="1">
        <v>1895118.9819871704</v>
      </c>
      <c r="G92" s="17">
        <v>0</v>
      </c>
      <c r="H92" s="1">
        <v>1895118.9819871704</v>
      </c>
    </row>
    <row r="93" spans="1:8" x14ac:dyDescent="0.2">
      <c r="A93" s="8">
        <v>43738</v>
      </c>
      <c r="B93" s="1">
        <v>28987592.166420337</v>
      </c>
      <c r="C93" s="1">
        <v>27098471.584198009</v>
      </c>
      <c r="D93" s="1">
        <v>650500</v>
      </c>
      <c r="E93" s="1">
        <v>26447971.584198009</v>
      </c>
      <c r="F93" s="1">
        <v>1889120.582222329</v>
      </c>
      <c r="G93" s="17">
        <v>0</v>
      </c>
      <c r="H93" s="1">
        <v>1889120.582222329</v>
      </c>
    </row>
    <row r="94" spans="1:8" x14ac:dyDescent="0.2">
      <c r="A94" s="8">
        <v>43830</v>
      </c>
      <c r="B94" s="1">
        <f>C94+F94</f>
        <v>28560185.428983998</v>
      </c>
      <c r="C94" s="1">
        <f>D94+E94</f>
        <v>26680077.603749998</v>
      </c>
      <c r="D94" s="1">
        <f>'II.1.1. eur'!J94</f>
        <v>245500</v>
      </c>
      <c r="E94" s="1">
        <f>'II.1.1. eur'!K94+'II.1.1. eur'!G94+'II.1.1. eur'!E94</f>
        <v>26434577.603749998</v>
      </c>
      <c r="F94" s="1">
        <f>H94</f>
        <v>1880107.8252339989</v>
      </c>
      <c r="G94" s="17">
        <f>0</f>
        <v>0</v>
      </c>
      <c r="H94" s="1">
        <f>'II.1.1. eur'!M94</f>
        <v>1880107.8252339989</v>
      </c>
    </row>
    <row r="95" spans="1:8" x14ac:dyDescent="0.2">
      <c r="A95" s="8">
        <v>43921</v>
      </c>
      <c r="B95" s="1">
        <v>30736596</v>
      </c>
      <c r="C95" s="1">
        <v>28857163</v>
      </c>
      <c r="D95" s="1">
        <v>1368500</v>
      </c>
      <c r="E95" s="1">
        <v>27489163</v>
      </c>
      <c r="F95" s="1">
        <v>1879433</v>
      </c>
      <c r="G95" s="17">
        <v>0</v>
      </c>
      <c r="H95" s="1">
        <v>1879433</v>
      </c>
    </row>
    <row r="96" spans="1:8" x14ac:dyDescent="0.2">
      <c r="A96" s="8">
        <v>44012</v>
      </c>
      <c r="B96" s="1">
        <v>33583850.659071892</v>
      </c>
      <c r="C96" s="1">
        <v>31713417.181632116</v>
      </c>
      <c r="D96" s="1">
        <v>516300</v>
      </c>
      <c r="E96" s="1">
        <v>31197117.181632116</v>
      </c>
      <c r="F96" s="1">
        <v>1870433.477439777</v>
      </c>
      <c r="G96" s="17">
        <v>0</v>
      </c>
      <c r="H96" s="1">
        <v>1870433.477439777</v>
      </c>
    </row>
    <row r="97" spans="1:8" x14ac:dyDescent="0.2">
      <c r="A97" s="8">
        <v>44104</v>
      </c>
      <c r="B97" s="1">
        <v>33487094.500915229</v>
      </c>
      <c r="C97" s="1">
        <v>31617371.792778019</v>
      </c>
      <c r="D97" s="1">
        <v>277300</v>
      </c>
      <c r="E97" s="1">
        <v>31340071.792778019</v>
      </c>
      <c r="F97" s="1">
        <v>1869722.7081372119</v>
      </c>
      <c r="G97" s="17">
        <v>0</v>
      </c>
      <c r="H97" s="1">
        <v>1869722.7081372119</v>
      </c>
    </row>
    <row r="98" spans="1:8" x14ac:dyDescent="0.2">
      <c r="A98" s="8">
        <v>44196</v>
      </c>
      <c r="B98" s="1">
        <v>34319056.243730001</v>
      </c>
      <c r="C98" s="1">
        <v>32258337.70321</v>
      </c>
      <c r="D98" s="1">
        <v>120000</v>
      </c>
      <c r="E98" s="1">
        <v>32138337.70321</v>
      </c>
      <c r="F98" s="1">
        <v>2060718.54052</v>
      </c>
      <c r="G98" s="17">
        <v>0</v>
      </c>
      <c r="H98" s="1">
        <v>2060718.54052</v>
      </c>
    </row>
    <row r="99" spans="1:8" x14ac:dyDescent="0.2">
      <c r="A99" s="8">
        <v>44286</v>
      </c>
      <c r="B99" s="1">
        <v>37126881.183520004</v>
      </c>
      <c r="C99" s="1">
        <v>34153826.065010004</v>
      </c>
      <c r="D99" s="1">
        <v>673000</v>
      </c>
      <c r="E99" s="1">
        <v>33480826.065010004</v>
      </c>
      <c r="F99" s="1">
        <v>2973055.1185099999</v>
      </c>
      <c r="G99" s="17">
        <v>0</v>
      </c>
      <c r="H99" s="1">
        <v>2973055.1185099999</v>
      </c>
    </row>
    <row r="100" spans="1:8" x14ac:dyDescent="0.2">
      <c r="A100" s="8">
        <v>44377</v>
      </c>
      <c r="B100" s="1">
        <v>36501383.825829998</v>
      </c>
      <c r="C100" s="1">
        <v>33537316.695459999</v>
      </c>
      <c r="D100" s="1">
        <v>1041500</v>
      </c>
      <c r="E100" s="1">
        <v>32495816.695459999</v>
      </c>
      <c r="F100" s="1">
        <v>2964067.1303699999</v>
      </c>
      <c r="G100" s="17">
        <v>0</v>
      </c>
      <c r="H100" s="1">
        <v>2964067.1303699999</v>
      </c>
    </row>
    <row r="101" spans="1:8" x14ac:dyDescent="0.2">
      <c r="A101" s="8">
        <v>44469</v>
      </c>
      <c r="B101" s="1">
        <v>37232605.609530002</v>
      </c>
      <c r="C101" s="1">
        <v>34269217.652850002</v>
      </c>
      <c r="D101" s="1">
        <v>757500</v>
      </c>
      <c r="E101" s="1">
        <v>33511717.652850002</v>
      </c>
      <c r="F101" s="1">
        <v>2963387.9566799998</v>
      </c>
      <c r="G101" s="17">
        <v>0</v>
      </c>
      <c r="H101" s="1">
        <v>2963387.9566799998</v>
      </c>
    </row>
    <row r="102" spans="1:8" x14ac:dyDescent="0.2">
      <c r="A102" s="8">
        <v>44561</v>
      </c>
      <c r="B102" s="1">
        <v>35874122.421346299</v>
      </c>
      <c r="C102" s="1">
        <v>32919719.665516302</v>
      </c>
      <c r="D102" s="1">
        <v>144500</v>
      </c>
      <c r="E102" s="1">
        <v>32775219.665516302</v>
      </c>
      <c r="F102" s="1">
        <v>2954402.7558300002</v>
      </c>
      <c r="G102" s="17">
        <v>0</v>
      </c>
      <c r="H102" s="1">
        <v>2954402.7558300002</v>
      </c>
    </row>
    <row r="103" spans="1:8" x14ac:dyDescent="0.2">
      <c r="A103" s="8">
        <v>44651</v>
      </c>
      <c r="B103" s="1">
        <v>37754471.929219998</v>
      </c>
      <c r="C103" s="1">
        <v>35228148.730449997</v>
      </c>
      <c r="D103" s="1">
        <v>650000</v>
      </c>
      <c r="E103" s="1">
        <v>34578148.730449997</v>
      </c>
      <c r="F103" s="1">
        <v>2526323.1987700001</v>
      </c>
      <c r="G103" s="17">
        <v>0</v>
      </c>
      <c r="H103" s="1">
        <v>2526323.1987700001</v>
      </c>
    </row>
    <row r="104" spans="1:8" x14ac:dyDescent="0.2">
      <c r="A104" s="8">
        <v>44742</v>
      </c>
      <c r="B104" s="1">
        <v>37799899.121460006</v>
      </c>
      <c r="C104" s="1">
        <v>35282561.123540007</v>
      </c>
      <c r="D104" s="1">
        <v>684099.86219999997</v>
      </c>
      <c r="E104" s="1">
        <v>34598461.123540007</v>
      </c>
      <c r="F104" s="1">
        <v>2517337.99792</v>
      </c>
      <c r="G104" s="17">
        <v>0</v>
      </c>
      <c r="H104" s="1">
        <v>2517337.99792</v>
      </c>
    </row>
    <row r="105" spans="1:8" x14ac:dyDescent="0.2">
      <c r="A105" s="8">
        <v>44834</v>
      </c>
      <c r="B105" s="1">
        <v>38124337.003629997</v>
      </c>
      <c r="C105" s="1">
        <v>35606999.005709998</v>
      </c>
      <c r="D105" s="1">
        <v>351332.43800000002</v>
      </c>
      <c r="E105" s="1">
        <v>35255666.567709997</v>
      </c>
      <c r="F105" s="1">
        <v>2517337.99792</v>
      </c>
      <c r="G105" s="17">
        <v>0</v>
      </c>
      <c r="H105" s="1">
        <v>2517337.99792</v>
      </c>
    </row>
    <row r="106" spans="1:8" x14ac:dyDescent="0.2">
      <c r="A106" s="8">
        <v>44926</v>
      </c>
      <c r="B106" s="1">
        <v>37845266.458459996</v>
      </c>
      <c r="C106" s="1">
        <v>35546070.158429995</v>
      </c>
      <c r="D106" s="1">
        <v>193355.11</v>
      </c>
      <c r="E106" s="1">
        <v>35352715.048429996</v>
      </c>
      <c r="F106" s="1">
        <v>2299196.30003</v>
      </c>
      <c r="G106" s="17">
        <v>0</v>
      </c>
      <c r="H106" s="1">
        <v>2299196.30003</v>
      </c>
    </row>
    <row r="107" spans="1:8" x14ac:dyDescent="0.2">
      <c r="A107" s="8">
        <v>45016</v>
      </c>
      <c r="B107" s="1">
        <v>38565880.848990001</v>
      </c>
      <c r="C107" s="1">
        <v>36266684.54896</v>
      </c>
      <c r="D107" s="1">
        <v>429433.94413999998</v>
      </c>
      <c r="E107" s="1">
        <v>35837250.604819998</v>
      </c>
      <c r="F107" s="1">
        <v>2299196.30003</v>
      </c>
      <c r="G107" s="17">
        <v>0</v>
      </c>
      <c r="H107" s="1">
        <v>2299196.30003</v>
      </c>
    </row>
    <row r="108" spans="1:8" x14ac:dyDescent="0.2">
      <c r="A108" s="8">
        <v>45107</v>
      </c>
      <c r="B108" s="1">
        <v>38730344.296469994</v>
      </c>
      <c r="C108" s="1">
        <v>36537173.958799995</v>
      </c>
      <c r="D108" s="1">
        <v>644872.18486000004</v>
      </c>
      <c r="E108" s="1">
        <v>35892301.773939997</v>
      </c>
      <c r="F108" s="1">
        <v>2193170.3376700003</v>
      </c>
      <c r="G108" s="17">
        <v>0</v>
      </c>
      <c r="H108" s="1">
        <v>2193170.3376700003</v>
      </c>
    </row>
    <row r="109" spans="1:8" x14ac:dyDescent="0.2">
      <c r="A109" s="8">
        <v>45199</v>
      </c>
      <c r="B109" s="1">
        <v>39746689.474409997</v>
      </c>
      <c r="C109" s="1">
        <v>36621318.936739996</v>
      </c>
      <c r="D109" s="1">
        <v>629497.05512000003</v>
      </c>
      <c r="E109" s="1">
        <v>35991821.881619997</v>
      </c>
      <c r="F109" s="1">
        <v>3125370</v>
      </c>
      <c r="G109" s="17">
        <v>0</v>
      </c>
      <c r="H109" s="1">
        <v>3125370</v>
      </c>
    </row>
    <row r="110" spans="1:8" x14ac:dyDescent="0.2">
      <c r="A110" s="8">
        <v>45291</v>
      </c>
      <c r="B110" s="1">
        <v>39827355.670589477</v>
      </c>
      <c r="C110" s="1">
        <v>36403581.634469479</v>
      </c>
      <c r="D110" s="1">
        <v>397337.83626999997</v>
      </c>
      <c r="E110" s="1">
        <v>36006243.798199482</v>
      </c>
      <c r="F110" s="1">
        <v>3423774.0361199998</v>
      </c>
      <c r="G110" s="17">
        <v>0</v>
      </c>
      <c r="H110" s="1">
        <v>3423774.0361199998</v>
      </c>
    </row>
    <row r="111" spans="1:8" x14ac:dyDescent="0.2">
      <c r="A111" s="8">
        <v>45382</v>
      </c>
      <c r="B111" s="1">
        <v>41581612.542769991</v>
      </c>
      <c r="C111" s="1">
        <v>38715021.40265999</v>
      </c>
      <c r="D111" s="1">
        <v>447535.89947999996</v>
      </c>
      <c r="E111" s="1">
        <v>38267485.50317999</v>
      </c>
      <c r="F111" s="1">
        <v>2866591.14011</v>
      </c>
      <c r="G111" s="17">
        <v>0</v>
      </c>
      <c r="H111" s="1">
        <v>2866591.14011</v>
      </c>
    </row>
    <row r="112" spans="1:8" x14ac:dyDescent="0.2">
      <c r="A112" s="8">
        <v>45473</v>
      </c>
      <c r="B112" s="1">
        <v>41561674.724880002</v>
      </c>
      <c r="C112" s="1">
        <v>38701422.651110001</v>
      </c>
      <c r="D112" s="1">
        <v>397838.93576999998</v>
      </c>
      <c r="E112" s="1">
        <v>38303583.715340003</v>
      </c>
      <c r="F112" s="1">
        <v>2860252.0737699997</v>
      </c>
      <c r="G112" s="17">
        <v>0</v>
      </c>
      <c r="H112" s="1">
        <v>2860252.0737699997</v>
      </c>
    </row>
    <row r="113" spans="1:8" x14ac:dyDescent="0.2">
      <c r="A113" s="8">
        <v>45565</v>
      </c>
      <c r="B113" s="1">
        <v>40419003.625079997</v>
      </c>
      <c r="C113" s="1">
        <v>37223575.783979997</v>
      </c>
      <c r="D113" s="1">
        <v>311521.36463000003</v>
      </c>
      <c r="E113" s="1">
        <v>36912054.419349998</v>
      </c>
      <c r="F113" s="1">
        <v>3195427.8410999998</v>
      </c>
      <c r="G113" s="1">
        <v>30000</v>
      </c>
      <c r="H113" s="1">
        <v>3165427.8410999998</v>
      </c>
    </row>
    <row r="114" spans="1:8" x14ac:dyDescent="0.2">
      <c r="A114" s="8">
        <v>45657</v>
      </c>
      <c r="B114" s="1">
        <v>41245895.857310005</v>
      </c>
      <c r="C114" s="1">
        <v>37976028.092760004</v>
      </c>
      <c r="D114" s="1">
        <v>327781.67761000001</v>
      </c>
      <c r="E114" s="1">
        <v>37648246.415150002</v>
      </c>
      <c r="F114" s="1">
        <v>3269867.76455</v>
      </c>
      <c r="G114" s="1">
        <v>0</v>
      </c>
      <c r="H114" s="1">
        <v>3269867.76455</v>
      </c>
    </row>
    <row r="115" spans="1:8" x14ac:dyDescent="0.2">
      <c r="A115" s="8">
        <v>45747</v>
      </c>
      <c r="B115" s="1">
        <v>42670330.065919995</v>
      </c>
      <c r="C115" s="1">
        <v>39400462.301369995</v>
      </c>
      <c r="D115" s="1">
        <v>393457.63244000002</v>
      </c>
      <c r="E115" s="1">
        <v>39007004.668929994</v>
      </c>
      <c r="F115" s="1">
        <v>3269867.76455</v>
      </c>
      <c r="G115" s="1">
        <v>0</v>
      </c>
      <c r="H115" s="1">
        <v>3269867.76455</v>
      </c>
    </row>
  </sheetData>
  <phoneticPr fontId="1" type="noConversion"/>
  <pageMargins left="0.36" right="0.18" top="0.65" bottom="0.54" header="0.5" footer="0.28000000000000003"/>
  <pageSetup paperSize="9" scale="71" orientation="portrait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II.1.1. eur</vt:lpstr>
      <vt:lpstr>II.1.2. eur</vt:lpstr>
      <vt:lpstr>II.1.3. eur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Sandi Lakner</cp:lastModifiedBy>
  <cp:lastPrinted>2009-01-22T13:46:12Z</cp:lastPrinted>
  <dcterms:created xsi:type="dcterms:W3CDTF">2008-01-18T07:04:15Z</dcterms:created>
  <dcterms:modified xsi:type="dcterms:W3CDTF">2025-04-04T12:01:17Z</dcterms:modified>
</cp:coreProperties>
</file>