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a_delovni_zvezek"/>
  <xr:revisionPtr revIDLastSave="0" documentId="13_ncr:1_{84219C7A-89D0-4B29-AB00-56D728E11882}" xr6:coauthVersionLast="41" xr6:coauthVersionMax="41" xr10:uidLastSave="{00000000-0000-0000-0000-000000000000}"/>
  <bookViews>
    <workbookView xWindow="-108" yWindow="-108" windowWidth="23256" windowHeight="14016" tabRatio="950" activeTab="1" xr2:uid="{00000000-000D-0000-FFFF-FFFF00000000}"/>
  </bookViews>
  <sheets>
    <sheet name="REKAPITULACIJA" sheetId="42" r:id="rId1"/>
    <sheet name="SD" sheetId="43" r:id="rId2"/>
    <sheet name="Rek. GO+ZU del" sheetId="57" r:id="rId3"/>
    <sheet name="GRADBENA DELA" sheetId="58" r:id="rId4"/>
    <sheet name="OBRTNIŠKA DELA" sheetId="59" r:id="rId5"/>
    <sheet name="ZUNANJA UREDITEV" sheetId="60" r:id="rId6"/>
    <sheet name="Rek. EI" sheetId="48" r:id="rId7"/>
    <sheet name="JAKI" sheetId="49" r:id="rId8"/>
    <sheet name="ŠIBKI" sheetId="50" r:id="rId9"/>
    <sheet name="NN priključek" sheetId="51" r:id="rId10"/>
    <sheet name="Rek. SI" sheetId="52" r:id="rId11"/>
    <sheet name="VOD. PRIKLJUČEK" sheetId="53" r:id="rId12"/>
    <sheet name="VO-KA" sheetId="54" r:id="rId13"/>
    <sheet name="OGREVANJE IN HLAJENJE" sheetId="55" r:id="rId14"/>
    <sheet name="PREZRACEVANJE" sheetId="56" r:id="rId15"/>
  </sheets>
  <definedNames>
    <definedName name="cena_skupaj_v_€" localSheetId="3">#REF!</definedName>
    <definedName name="cena_skupaj_v_€" localSheetId="4">#REF!</definedName>
    <definedName name="cena_skupaj_v_€" localSheetId="2">#REF!</definedName>
    <definedName name="cena_skupaj_v_€" localSheetId="5">#REF!</definedName>
    <definedName name="cena_skupaj_v_€">#REF!</definedName>
    <definedName name="_xlnm.Print_Area" localSheetId="3">'GRADBENA DELA'!$A$3:$F$653</definedName>
    <definedName name="_xlnm.Print_Area" localSheetId="7">JAKI!$A$1:$F$176</definedName>
    <definedName name="_xlnm.Print_Area" localSheetId="9">'NN priključek'!$A$1:$F$53</definedName>
    <definedName name="_xlnm.Print_Area" localSheetId="4">'OBRTNIŠKA DELA'!$A$3:$F$803</definedName>
    <definedName name="_xlnm.Print_Area" localSheetId="13">'OGREVANJE IN HLAJENJE'!$A$1:$F$436</definedName>
    <definedName name="_xlnm.Print_Area" localSheetId="14">PREZRACEVANJE!$A$1:$F$246</definedName>
    <definedName name="_xlnm.Print_Area" localSheetId="6">'Rek. EI'!$A$1:$D$87</definedName>
    <definedName name="_xlnm.Print_Area" localSheetId="10">'Rek. SI'!$A$1:$F$99</definedName>
    <definedName name="_xlnm.Print_Area" localSheetId="0">REKAPITULACIJA!$A$1:$E$24</definedName>
    <definedName name="_xlnm.Print_Area" localSheetId="1">SD!$A$1:$B$39</definedName>
    <definedName name="_xlnm.Print_Area" localSheetId="8">ŠIBKI!$A$1:$F$87</definedName>
    <definedName name="_xlnm.Print_Area" localSheetId="11">'VOD. PRIKLJUČEK'!$A$1:$F$130</definedName>
    <definedName name="_xlnm.Print_Area" localSheetId="12">'VO-KA'!$A$1:$F$371</definedName>
    <definedName name="_xlnm.Print_Area" localSheetId="5">'ZUNANJA UREDITEV'!$A$1:$F$241</definedName>
    <definedName name="_xlnm.Print_Titles" localSheetId="13">'OGREVANJE IN HLAJENJE'!$1:$3</definedName>
    <definedName name="_xlnm.Print_Titles" localSheetId="14">PREZRACEVANJE!$1:$3</definedName>
    <definedName name="_xlnm.Print_Titles" localSheetId="10">'Rek. SI'!$1:$3</definedName>
    <definedName name="_xlnm.Print_Titles" localSheetId="11">'VOD. PRIKLJUČEK'!$1:$3</definedName>
    <definedName name="_xlnm.Print_Titles" localSheetId="12">'VO-KA'!$1:$3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50" l="1"/>
  <c r="F241" i="56"/>
  <c r="F216" i="56"/>
  <c r="F198" i="56"/>
  <c r="F183" i="56"/>
  <c r="F165" i="56"/>
  <c r="F163" i="56"/>
  <c r="F161" i="56"/>
  <c r="F121" i="56"/>
  <c r="F117" i="56"/>
  <c r="F104" i="56"/>
  <c r="F91" i="56"/>
  <c r="F89" i="56"/>
  <c r="F76" i="56"/>
  <c r="F54" i="56"/>
  <c r="F429" i="55"/>
  <c r="F422" i="55"/>
  <c r="F408" i="55"/>
  <c r="F405" i="55"/>
  <c r="F399" i="55"/>
  <c r="F392" i="55"/>
  <c r="F389" i="55"/>
  <c r="F379" i="55"/>
  <c r="F376" i="55"/>
  <c r="F374" i="55"/>
  <c r="F366" i="55"/>
  <c r="F340" i="55"/>
  <c r="F322" i="55"/>
  <c r="F298" i="55"/>
  <c r="F285" i="55"/>
  <c r="F273" i="55"/>
  <c r="F270" i="55"/>
  <c r="F260" i="55"/>
  <c r="F233" i="55"/>
  <c r="F221" i="55"/>
  <c r="F160" i="55"/>
  <c r="F134" i="55"/>
  <c r="F78" i="55"/>
  <c r="F59" i="55"/>
  <c r="F427" i="55"/>
  <c r="F355" i="55"/>
  <c r="F335" i="55"/>
  <c r="F202" i="55"/>
  <c r="F199" i="55"/>
  <c r="F186" i="55"/>
  <c r="F109" i="55"/>
  <c r="F67" i="55"/>
  <c r="F53" i="55"/>
  <c r="F51" i="55"/>
  <c r="F366" i="54"/>
  <c r="F362" i="54"/>
  <c r="F360" i="54"/>
  <c r="F358" i="54"/>
  <c r="F351" i="54"/>
  <c r="F348" i="54"/>
  <c r="F342" i="54"/>
  <c r="F339" i="54"/>
  <c r="F323" i="54"/>
  <c r="F313" i="54"/>
  <c r="F309" i="54"/>
  <c r="F301" i="54"/>
  <c r="F298" i="54"/>
  <c r="F273" i="54"/>
  <c r="F266" i="54"/>
  <c r="F261" i="54"/>
  <c r="F239" i="54"/>
  <c r="F236" i="54"/>
  <c r="F228" i="54"/>
  <c r="F188" i="54"/>
  <c r="F177" i="54"/>
  <c r="F174" i="54"/>
  <c r="F160" i="54"/>
  <c r="F133" i="54"/>
  <c r="F129" i="54"/>
  <c r="F60" i="54"/>
  <c r="F44" i="54"/>
  <c r="F122" i="53"/>
  <c r="F120" i="53"/>
  <c r="F118" i="53"/>
  <c r="F116" i="53"/>
  <c r="F127" i="53" s="1"/>
  <c r="F25" i="53" s="1"/>
  <c r="F108" i="53"/>
  <c r="F89" i="53"/>
  <c r="F75" i="53"/>
  <c r="F50" i="53"/>
  <c r="F21" i="51"/>
  <c r="F12" i="51"/>
  <c r="D29" i="48"/>
  <c r="F80" i="50"/>
  <c r="F82" i="50" s="1"/>
  <c r="F79" i="50"/>
  <c r="F70" i="50"/>
  <c r="F31" i="50"/>
  <c r="F17" i="49"/>
  <c r="F13" i="49"/>
  <c r="F237" i="60"/>
  <c r="F179" i="60"/>
  <c r="F172" i="60"/>
  <c r="F170" i="60"/>
  <c r="F143" i="60"/>
  <c r="F133" i="60"/>
  <c r="F69" i="60"/>
  <c r="F56" i="60"/>
  <c r="F52" i="60"/>
  <c r="F50" i="60"/>
  <c r="F48" i="60"/>
  <c r="F34" i="60"/>
  <c r="F32" i="60"/>
  <c r="F794" i="59"/>
  <c r="F792" i="59"/>
  <c r="F768" i="59"/>
  <c r="F755" i="59"/>
  <c r="F753" i="59"/>
  <c r="F750" i="59"/>
  <c r="F666" i="59"/>
  <c r="F664" i="59"/>
  <c r="F662" i="59"/>
  <c r="F660" i="59"/>
  <c r="F650" i="59"/>
  <c r="F638" i="59"/>
  <c r="F610" i="59"/>
  <c r="F243" i="59"/>
  <c r="F242" i="59"/>
  <c r="F96" i="59"/>
  <c r="F83" i="59"/>
  <c r="F50" i="59"/>
  <c r="F45" i="59"/>
  <c r="F393" i="58"/>
  <c r="F392" i="58"/>
  <c r="F365" i="58"/>
  <c r="F233" i="58"/>
  <c r="F56" i="58"/>
  <c r="F47" i="58"/>
  <c r="F36" i="58"/>
  <c r="F9" i="58" s="1"/>
  <c r="F34" i="58"/>
  <c r="F32" i="58"/>
  <c r="F30" i="58"/>
  <c r="F796" i="59" l="1"/>
  <c r="F19" i="59" s="1"/>
  <c r="F194" i="60"/>
  <c r="F190" i="60"/>
  <c r="F183" i="60"/>
  <c r="F184" i="60"/>
  <c r="F185" i="60"/>
  <c r="F186" i="60"/>
  <c r="F187" i="60"/>
  <c r="F188" i="60"/>
  <c r="F189" i="60"/>
  <c r="F191" i="60"/>
  <c r="F192" i="60"/>
  <c r="F193" i="60"/>
  <c r="F785" i="59"/>
  <c r="F783" i="59"/>
  <c r="F734" i="59"/>
  <c r="F735" i="59"/>
  <c r="F736" i="59"/>
  <c r="F737" i="59"/>
  <c r="F716" i="59"/>
  <c r="F608" i="59"/>
  <c r="F42" i="51"/>
  <c r="F43" i="51"/>
  <c r="F44" i="51"/>
  <c r="F41" i="51"/>
  <c r="F33" i="51"/>
  <c r="F34" i="51"/>
  <c r="F35" i="51"/>
  <c r="F36" i="51"/>
  <c r="F32" i="51"/>
  <c r="F25" i="51"/>
  <c r="F24" i="51"/>
  <c r="F22" i="51"/>
  <c r="F23" i="51"/>
  <c r="F20" i="51"/>
  <c r="F27" i="51" s="1"/>
  <c r="F7" i="51"/>
  <c r="F8" i="51"/>
  <c r="F9" i="51"/>
  <c r="F10" i="51"/>
  <c r="F11" i="51"/>
  <c r="F13" i="51"/>
  <c r="F6" i="51"/>
  <c r="F28" i="60"/>
  <c r="F36" i="60" s="1"/>
  <c r="F7" i="60" s="1"/>
  <c r="F114" i="58"/>
  <c r="F230" i="60"/>
  <c r="F228" i="60"/>
  <c r="F225" i="60"/>
  <c r="F232" i="60" s="1"/>
  <c r="F15" i="60" s="1"/>
  <c r="F218" i="60"/>
  <c r="F216" i="60"/>
  <c r="F213" i="60"/>
  <c r="F212" i="60"/>
  <c r="F209" i="60"/>
  <c r="F202" i="60"/>
  <c r="F200" i="60"/>
  <c r="F199" i="60"/>
  <c r="F198" i="60"/>
  <c r="F197" i="60"/>
  <c r="F182" i="60"/>
  <c r="F168" i="60"/>
  <c r="F166" i="60"/>
  <c r="F164" i="60"/>
  <c r="F162" i="60"/>
  <c r="F159" i="60"/>
  <c r="F174" i="60" s="1"/>
  <c r="F12" i="60" s="1"/>
  <c r="F151" i="60"/>
  <c r="F149" i="60"/>
  <c r="F147" i="60"/>
  <c r="F145" i="60"/>
  <c r="F141" i="60"/>
  <c r="F139" i="60"/>
  <c r="F137" i="60"/>
  <c r="F135" i="60"/>
  <c r="F131" i="60"/>
  <c r="F128" i="60"/>
  <c r="F119" i="60"/>
  <c r="F117" i="60"/>
  <c r="F115" i="60"/>
  <c r="F112" i="60"/>
  <c r="F110" i="60"/>
  <c r="F108" i="60"/>
  <c r="F106" i="60"/>
  <c r="F96" i="60"/>
  <c r="F94" i="60"/>
  <c r="F93" i="60"/>
  <c r="F91" i="60"/>
  <c r="F89" i="60"/>
  <c r="F87" i="60"/>
  <c r="F84" i="60"/>
  <c r="F82" i="60"/>
  <c r="F80" i="60"/>
  <c r="F75" i="60"/>
  <c r="F73" i="60"/>
  <c r="F71" i="60"/>
  <c r="F67" i="60"/>
  <c r="F65" i="60"/>
  <c r="F54" i="60"/>
  <c r="F46" i="60"/>
  <c r="F44" i="60"/>
  <c r="F30" i="60"/>
  <c r="F39" i="59"/>
  <c r="F63" i="59" s="1"/>
  <c r="F9" i="59" s="1"/>
  <c r="F40" i="59"/>
  <c r="F44" i="59"/>
  <c r="F46" i="59"/>
  <c r="F48" i="59"/>
  <c r="F52" i="59"/>
  <c r="F54" i="59"/>
  <c r="F57" i="59"/>
  <c r="F59" i="59"/>
  <c r="F61" i="59"/>
  <c r="F82" i="59"/>
  <c r="F97" i="59"/>
  <c r="F98" i="59"/>
  <c r="F111" i="59"/>
  <c r="F112" i="59"/>
  <c r="F113" i="59"/>
  <c r="F126" i="59"/>
  <c r="F127" i="59"/>
  <c r="F128" i="59"/>
  <c r="F141" i="59"/>
  <c r="F142" i="59"/>
  <c r="F155" i="59"/>
  <c r="F156" i="59"/>
  <c r="F169" i="59"/>
  <c r="F170" i="59"/>
  <c r="F171" i="59"/>
  <c r="F184" i="59"/>
  <c r="F185" i="59"/>
  <c r="F198" i="59"/>
  <c r="F199" i="59"/>
  <c r="F212" i="59"/>
  <c r="F213" i="59"/>
  <c r="F226" i="59"/>
  <c r="F227" i="59"/>
  <c r="F228" i="59"/>
  <c r="F241" i="59"/>
  <c r="F256" i="59"/>
  <c r="F257" i="59"/>
  <c r="F258" i="59"/>
  <c r="F271" i="59"/>
  <c r="F272" i="59"/>
  <c r="F284" i="59"/>
  <c r="F285" i="59"/>
  <c r="F286" i="59"/>
  <c r="F287" i="59"/>
  <c r="F299" i="59"/>
  <c r="F300" i="59"/>
  <c r="F301" i="59"/>
  <c r="F302" i="59"/>
  <c r="F311" i="59"/>
  <c r="F326" i="59"/>
  <c r="F338" i="59"/>
  <c r="F349" i="59"/>
  <c r="F359" i="59"/>
  <c r="F368" i="59"/>
  <c r="F378" i="59"/>
  <c r="F387" i="59"/>
  <c r="F396" i="59"/>
  <c r="F407" i="59"/>
  <c r="F418" i="59"/>
  <c r="F428" i="59"/>
  <c r="F438" i="59"/>
  <c r="F446" i="59"/>
  <c r="F454" i="59"/>
  <c r="F462" i="59"/>
  <c r="F470" i="59"/>
  <c r="F476" i="59"/>
  <c r="F487" i="59"/>
  <c r="F496" i="59"/>
  <c r="F505" i="59"/>
  <c r="F513" i="59"/>
  <c r="F520" i="59"/>
  <c r="F528" i="59"/>
  <c r="F536" i="59"/>
  <c r="F544" i="59"/>
  <c r="F552" i="59"/>
  <c r="F559" i="59"/>
  <c r="F561" i="59"/>
  <c r="F575" i="59"/>
  <c r="F578" i="59"/>
  <c r="F580" i="59"/>
  <c r="F583" i="59"/>
  <c r="F584" i="59"/>
  <c r="F586" i="59"/>
  <c r="F597" i="59"/>
  <c r="F601" i="59" s="1"/>
  <c r="F12" i="59" s="1"/>
  <c r="F599" i="59"/>
  <c r="F606" i="59"/>
  <c r="F612" i="59"/>
  <c r="F614" i="59"/>
  <c r="F620" i="59"/>
  <c r="F622" i="59"/>
  <c r="F624" i="59"/>
  <c r="F626" i="59"/>
  <c r="F628" i="59"/>
  <c r="F630" i="59"/>
  <c r="F632" i="59"/>
  <c r="F634" i="59"/>
  <c r="F636" i="59"/>
  <c r="F641" i="59"/>
  <c r="F642" i="59"/>
  <c r="F643" i="59"/>
  <c r="F653" i="59"/>
  <c r="F654" i="59"/>
  <c r="F655" i="59"/>
  <c r="F656" i="59"/>
  <c r="F657" i="59"/>
  <c r="F658" i="59"/>
  <c r="F682" i="59"/>
  <c r="F684" i="59"/>
  <c r="F686" i="59"/>
  <c r="F688" i="59"/>
  <c r="F690" i="59"/>
  <c r="F692" i="59"/>
  <c r="F694" i="59"/>
  <c r="F696" i="59"/>
  <c r="F699" i="59"/>
  <c r="F702" i="59"/>
  <c r="F703" i="59"/>
  <c r="F705" i="59"/>
  <c r="F706" i="59"/>
  <c r="F707" i="59"/>
  <c r="F708" i="59"/>
  <c r="F710" i="59"/>
  <c r="F711" i="59"/>
  <c r="F712" i="59"/>
  <c r="F713" i="59"/>
  <c r="F717" i="59"/>
  <c r="F721" i="59"/>
  <c r="F722" i="59"/>
  <c r="F723" i="59"/>
  <c r="F724" i="59"/>
  <c r="F728" i="59"/>
  <c r="F729" i="59"/>
  <c r="F730" i="59"/>
  <c r="F731" i="59"/>
  <c r="F732" i="59"/>
  <c r="F733" i="59"/>
  <c r="F738" i="59"/>
  <c r="F739" i="59"/>
  <c r="F740" i="59"/>
  <c r="F741" i="59"/>
  <c r="F742" i="59"/>
  <c r="F743" i="59"/>
  <c r="F744" i="59"/>
  <c r="F745" i="59"/>
  <c r="F748" i="59"/>
  <c r="F749" i="59"/>
  <c r="F762" i="59"/>
  <c r="F764" i="59"/>
  <c r="F766" i="59"/>
  <c r="F775" i="59"/>
  <c r="F777" i="59"/>
  <c r="F779" i="59"/>
  <c r="F781" i="59"/>
  <c r="F644" i="58"/>
  <c r="F642" i="58"/>
  <c r="F640" i="58"/>
  <c r="F638" i="58"/>
  <c r="F636" i="58"/>
  <c r="F629" i="58"/>
  <c r="F627" i="58"/>
  <c r="F625" i="58"/>
  <c r="F623" i="58"/>
  <c r="F622" i="58"/>
  <c r="F621" i="58"/>
  <c r="F618" i="58"/>
  <c r="F616" i="58"/>
  <c r="F614" i="58"/>
  <c r="F613" i="58"/>
  <c r="F612" i="58"/>
  <c r="F611" i="58"/>
  <c r="F610" i="58"/>
  <c r="F608" i="58"/>
  <c r="F606" i="58"/>
  <c r="F605" i="58"/>
  <c r="F604" i="58"/>
  <c r="F603" i="58"/>
  <c r="F600" i="58"/>
  <c r="F598" i="58"/>
  <c r="F596" i="58"/>
  <c r="F594" i="58"/>
  <c r="F593" i="58"/>
  <c r="F589" i="58"/>
  <c r="F586" i="58"/>
  <c r="F584" i="58"/>
  <c r="F582" i="58"/>
  <c r="F580" i="58"/>
  <c r="F578" i="58"/>
  <c r="F576" i="58"/>
  <c r="F574" i="58"/>
  <c r="F571" i="58"/>
  <c r="F569" i="58"/>
  <c r="F568" i="58"/>
  <c r="F567" i="58"/>
  <c r="F566" i="58"/>
  <c r="F563" i="58"/>
  <c r="F561" i="58"/>
  <c r="F560" i="58"/>
  <c r="F559" i="58"/>
  <c r="F558" i="58"/>
  <c r="F557" i="58"/>
  <c r="F553" i="58"/>
  <c r="F552" i="58"/>
  <c r="F551" i="58"/>
  <c r="F549" i="58"/>
  <c r="F548" i="58"/>
  <c r="F547" i="58"/>
  <c r="F544" i="58"/>
  <c r="F540" i="58"/>
  <c r="F539" i="58"/>
  <c r="F536" i="58"/>
  <c r="F534" i="58"/>
  <c r="F533" i="58"/>
  <c r="F532" i="58"/>
  <c r="F531" i="58"/>
  <c r="F527" i="58"/>
  <c r="F525" i="58"/>
  <c r="F522" i="58"/>
  <c r="F520" i="58"/>
  <c r="F518" i="58"/>
  <c r="F516" i="58"/>
  <c r="F514" i="58"/>
  <c r="F512" i="58"/>
  <c r="F511" i="58"/>
  <c r="F510" i="58"/>
  <c r="F509" i="58"/>
  <c r="F506" i="58"/>
  <c r="F505" i="58"/>
  <c r="F501" i="58"/>
  <c r="F500" i="58"/>
  <c r="F499" i="58"/>
  <c r="F498" i="58"/>
  <c r="F497" i="58"/>
  <c r="F496" i="58"/>
  <c r="F492" i="58"/>
  <c r="F488" i="58"/>
  <c r="F486" i="58"/>
  <c r="F466" i="58"/>
  <c r="F463" i="58"/>
  <c r="F461" i="58"/>
  <c r="F459" i="58"/>
  <c r="F456" i="58"/>
  <c r="F453" i="58"/>
  <c r="F452" i="58"/>
  <c r="F448" i="58"/>
  <c r="F446" i="58"/>
  <c r="F434" i="58"/>
  <c r="F432" i="58"/>
  <c r="F430" i="58"/>
  <c r="F426" i="58"/>
  <c r="F425" i="58"/>
  <c r="F424" i="58"/>
  <c r="F423" i="58"/>
  <c r="F420" i="58"/>
  <c r="F414" i="58"/>
  <c r="F411" i="58"/>
  <c r="F409" i="58"/>
  <c r="F408" i="58"/>
  <c r="F405" i="58"/>
  <c r="F403" i="58"/>
  <c r="F400" i="58"/>
  <c r="F398" i="58"/>
  <c r="F396" i="58"/>
  <c r="F378" i="58"/>
  <c r="F376" i="58"/>
  <c r="F374" i="58"/>
  <c r="F372" i="58"/>
  <c r="F369" i="58"/>
  <c r="F380" i="58" s="1"/>
  <c r="F11" i="58" s="1"/>
  <c r="F367" i="58"/>
  <c r="F353" i="58"/>
  <c r="F351" i="58"/>
  <c r="F349" i="58"/>
  <c r="F348" i="58"/>
  <c r="F345" i="58"/>
  <c r="F343" i="58"/>
  <c r="F341" i="58"/>
  <c r="F339" i="58"/>
  <c r="F336" i="58"/>
  <c r="F333" i="58"/>
  <c r="F330" i="58"/>
  <c r="F327" i="58"/>
  <c r="F324" i="58"/>
  <c r="F320" i="58"/>
  <c r="F315" i="58"/>
  <c r="F311" i="58"/>
  <c r="F306" i="58"/>
  <c r="F301" i="58"/>
  <c r="F296" i="58"/>
  <c r="F291" i="58"/>
  <c r="F285" i="58"/>
  <c r="F280" i="58"/>
  <c r="F274" i="58"/>
  <c r="F268" i="58"/>
  <c r="F261" i="58"/>
  <c r="F254" i="58"/>
  <c r="F247" i="58"/>
  <c r="F240" i="58"/>
  <c r="F226" i="58"/>
  <c r="F219" i="58"/>
  <c r="F212" i="58"/>
  <c r="F205" i="58"/>
  <c r="F198" i="58"/>
  <c r="F191" i="58"/>
  <c r="F184" i="58"/>
  <c r="F174" i="58"/>
  <c r="F173" i="58"/>
  <c r="F172" i="58"/>
  <c r="F171" i="58"/>
  <c r="F168" i="58"/>
  <c r="F167" i="58"/>
  <c r="F166" i="58"/>
  <c r="F165" i="58"/>
  <c r="F164" i="58"/>
  <c r="F163" i="58"/>
  <c r="F159" i="58"/>
  <c r="F157" i="58"/>
  <c r="F156" i="58"/>
  <c r="F155" i="58"/>
  <c r="F151" i="58"/>
  <c r="F149" i="58"/>
  <c r="F147" i="58"/>
  <c r="F144" i="58"/>
  <c r="F142" i="58"/>
  <c r="F140" i="58"/>
  <c r="F138" i="58"/>
  <c r="F136" i="58"/>
  <c r="F135" i="58"/>
  <c r="F134" i="58"/>
  <c r="F131" i="58"/>
  <c r="F130" i="58"/>
  <c r="F129" i="58"/>
  <c r="F128" i="58"/>
  <c r="F127" i="58"/>
  <c r="F126" i="58"/>
  <c r="F125" i="58"/>
  <c r="F122" i="58"/>
  <c r="F119" i="58"/>
  <c r="F117" i="58"/>
  <c r="F116" i="58"/>
  <c r="F115" i="58"/>
  <c r="F111" i="58"/>
  <c r="F110" i="58"/>
  <c r="F107" i="58"/>
  <c r="F106" i="58"/>
  <c r="F105" i="58"/>
  <c r="F103" i="58"/>
  <c r="F100" i="58"/>
  <c r="F98" i="58"/>
  <c r="F97" i="58"/>
  <c r="F96" i="58"/>
  <c r="F93" i="58"/>
  <c r="F90" i="58"/>
  <c r="F89" i="58"/>
  <c r="F85" i="58"/>
  <c r="F83" i="58"/>
  <c r="F82" i="58"/>
  <c r="F79" i="58"/>
  <c r="F77" i="58"/>
  <c r="F76" i="58"/>
  <c r="F73" i="58"/>
  <c r="F72" i="58"/>
  <c r="F69" i="58"/>
  <c r="F68" i="58"/>
  <c r="F64" i="58"/>
  <c r="F62" i="58"/>
  <c r="F60" i="58"/>
  <c r="F58" i="58"/>
  <c r="F54" i="58"/>
  <c r="F52" i="58"/>
  <c r="F49" i="58"/>
  <c r="F355" i="58" l="1"/>
  <c r="F10" i="58" s="1"/>
  <c r="C651" i="58" s="1"/>
  <c r="F651" i="58" s="1"/>
  <c r="F653" i="58" s="1"/>
  <c r="F16" i="58" s="1"/>
  <c r="F18" i="58" s="1"/>
  <c r="F436" i="58"/>
  <c r="F12" i="58" s="1"/>
  <c r="F646" i="58"/>
  <c r="F15" i="58" s="1"/>
  <c r="F770" i="59"/>
  <c r="F17" i="59" s="1"/>
  <c r="F757" i="59"/>
  <c r="F16" i="59" s="1"/>
  <c r="F98" i="60"/>
  <c r="F9" i="60" s="1"/>
  <c r="F204" i="60"/>
  <c r="F13" i="60" s="1"/>
  <c r="F468" i="58"/>
  <c r="F13" i="58" s="1"/>
  <c r="F787" i="59"/>
  <c r="F18" i="59" s="1"/>
  <c r="F616" i="59"/>
  <c r="F13" i="59" s="1"/>
  <c r="F588" i="59"/>
  <c r="F11" i="59" s="1"/>
  <c r="F563" i="59"/>
  <c r="F10" i="59" s="1"/>
  <c r="F58" i="60"/>
  <c r="F8" i="60" s="1"/>
  <c r="C239" i="60" s="1"/>
  <c r="F239" i="60" s="1"/>
  <c r="F241" i="60" s="1"/>
  <c r="F16" i="60" s="1"/>
  <c r="F18" i="60" s="1"/>
  <c r="F153" i="60"/>
  <c r="F11" i="60" s="1"/>
  <c r="F15" i="51"/>
  <c r="F45" i="51" s="1"/>
  <c r="F38" i="51"/>
  <c r="F631" i="58"/>
  <c r="F14" i="58" s="1"/>
  <c r="F668" i="59"/>
  <c r="F15" i="59" s="1"/>
  <c r="F645" i="59"/>
  <c r="F14" i="59" s="1"/>
  <c r="F121" i="60"/>
  <c r="F10" i="60" s="1"/>
  <c r="F220" i="60"/>
  <c r="F14" i="60" s="1"/>
  <c r="C801" i="59" l="1"/>
  <c r="F801" i="59" s="1"/>
  <c r="F803" i="59" s="1"/>
  <c r="F20" i="59" s="1"/>
  <c r="F22" i="59" s="1"/>
  <c r="F48" i="51"/>
  <c r="E10" i="42" s="1"/>
  <c r="E8" i="42"/>
  <c r="D9" i="57"/>
  <c r="E6" i="42"/>
  <c r="D7" i="57"/>
  <c r="B4" i="56"/>
  <c r="B6" i="56"/>
  <c r="B10" i="56"/>
  <c r="B11" i="56"/>
  <c r="B12" i="56"/>
  <c r="B13" i="56"/>
  <c r="B14" i="56"/>
  <c r="B15" i="56"/>
  <c r="A21" i="56"/>
  <c r="A22" i="56" s="1"/>
  <c r="A23" i="56" s="1"/>
  <c r="F37" i="56"/>
  <c r="F39" i="56"/>
  <c r="F41" i="56"/>
  <c r="F43" i="56"/>
  <c r="D45" i="56"/>
  <c r="F45" i="56" s="1"/>
  <c r="F47" i="56"/>
  <c r="F49" i="56"/>
  <c r="F51" i="56"/>
  <c r="F60" i="56"/>
  <c r="F63" i="56"/>
  <c r="F66" i="56"/>
  <c r="F70" i="56"/>
  <c r="F74" i="56"/>
  <c r="F80" i="56"/>
  <c r="F83" i="56"/>
  <c r="F84" i="56"/>
  <c r="F87" i="56"/>
  <c r="F88" i="56"/>
  <c r="D93" i="56"/>
  <c r="F93" i="56" s="1"/>
  <c r="F95" i="56"/>
  <c r="F98" i="56"/>
  <c r="F100" i="56"/>
  <c r="F102" i="56"/>
  <c r="F106" i="56"/>
  <c r="B108" i="56"/>
  <c r="B20" i="56" s="1"/>
  <c r="B39" i="52" s="1"/>
  <c r="F119" i="56"/>
  <c r="F123" i="56"/>
  <c r="D125" i="56"/>
  <c r="F125" i="56" s="1"/>
  <c r="F127" i="56"/>
  <c r="F129" i="56"/>
  <c r="F131" i="56"/>
  <c r="F134" i="56"/>
  <c r="F137" i="56"/>
  <c r="F140" i="56"/>
  <c r="F143" i="56"/>
  <c r="F147" i="56"/>
  <c r="F151" i="56"/>
  <c r="F155" i="56"/>
  <c r="F157" i="56"/>
  <c r="D159" i="56"/>
  <c r="F159" i="56" s="1"/>
  <c r="F167" i="56"/>
  <c r="F169" i="56"/>
  <c r="B172" i="56"/>
  <c r="B21" i="56" s="1"/>
  <c r="B40" i="52" s="1"/>
  <c r="F192" i="56"/>
  <c r="F195" i="56"/>
  <c r="F201" i="56"/>
  <c r="F203" i="56"/>
  <c r="D205" i="56"/>
  <c r="F205" i="56" s="1"/>
  <c r="F208" i="56"/>
  <c r="F211" i="56"/>
  <c r="F214" i="56"/>
  <c r="B218" i="56"/>
  <c r="B22" i="56" s="1"/>
  <c r="B41" i="52" s="1"/>
  <c r="F231" i="56"/>
  <c r="F233" i="56"/>
  <c r="F235" i="56"/>
  <c r="F237" i="56"/>
  <c r="F239" i="56"/>
  <c r="B246" i="56"/>
  <c r="B23" i="56" s="1"/>
  <c r="B42" i="52" s="1"/>
  <c r="B4" i="55"/>
  <c r="B6" i="55"/>
  <c r="B8" i="55"/>
  <c r="B10" i="55"/>
  <c r="B11" i="55"/>
  <c r="B12" i="55"/>
  <c r="B13" i="55"/>
  <c r="B14" i="55"/>
  <c r="B15" i="55"/>
  <c r="A23" i="55"/>
  <c r="A24" i="55" s="1"/>
  <c r="B25" i="55"/>
  <c r="F61" i="55"/>
  <c r="F63" i="55"/>
  <c r="F65" i="55"/>
  <c r="F89" i="55"/>
  <c r="F102" i="55"/>
  <c r="F147" i="55"/>
  <c r="F150" i="55"/>
  <c r="F153" i="55"/>
  <c r="F157" i="55"/>
  <c r="F161" i="55"/>
  <c r="F164" i="55"/>
  <c r="F165" i="55"/>
  <c r="F168" i="55"/>
  <c r="F169" i="55"/>
  <c r="F170" i="55"/>
  <c r="D173" i="55"/>
  <c r="F173" i="55" s="1"/>
  <c r="D174" i="55"/>
  <c r="F174" i="55" s="1"/>
  <c r="D175" i="55"/>
  <c r="F175" i="55" s="1"/>
  <c r="D179" i="55"/>
  <c r="F179" i="55" s="1"/>
  <c r="F181" i="55"/>
  <c r="F189" i="55"/>
  <c r="F191" i="55"/>
  <c r="D193" i="55"/>
  <c r="F193" i="55" s="1"/>
  <c r="F195" i="55"/>
  <c r="F197" i="55"/>
  <c r="B204" i="55"/>
  <c r="B22" i="55" s="1"/>
  <c r="B34" i="52" s="1"/>
  <c r="F276" i="55"/>
  <c r="F280" i="55"/>
  <c r="F281" i="55"/>
  <c r="F284" i="55"/>
  <c r="F288" i="55"/>
  <c r="F289" i="55"/>
  <c r="F290" i="55"/>
  <c r="F291" i="55"/>
  <c r="F301" i="55"/>
  <c r="F302" i="55"/>
  <c r="F303" i="55"/>
  <c r="F304" i="55"/>
  <c r="D307" i="55"/>
  <c r="F307" i="55" s="1"/>
  <c r="D308" i="55"/>
  <c r="F308" i="55"/>
  <c r="D309" i="55"/>
  <c r="F309" i="55" s="1"/>
  <c r="D310" i="55"/>
  <c r="F310" i="55" s="1"/>
  <c r="D314" i="55"/>
  <c r="F314" i="55" s="1"/>
  <c r="D315" i="55"/>
  <c r="F315" i="55" s="1"/>
  <c r="F317" i="55"/>
  <c r="F325" i="55"/>
  <c r="F327" i="55"/>
  <c r="F329" i="55"/>
  <c r="D331" i="55"/>
  <c r="F331" i="55" s="1"/>
  <c r="F333" i="55"/>
  <c r="F338" i="55"/>
  <c r="B342" i="55"/>
  <c r="B23" i="55" s="1"/>
  <c r="B35" i="52" s="1"/>
  <c r="F350" i="55"/>
  <c r="F351" i="55"/>
  <c r="F354" i="55"/>
  <c r="F356" i="55"/>
  <c r="D359" i="55"/>
  <c r="D369" i="55" s="1"/>
  <c r="F369" i="55" s="1"/>
  <c r="D360" i="55"/>
  <c r="F360" i="55" s="1"/>
  <c r="D361" i="55"/>
  <c r="F361" i="55" s="1"/>
  <c r="F364" i="55"/>
  <c r="F365" i="55"/>
  <c r="D370" i="55"/>
  <c r="F370" i="55" s="1"/>
  <c r="D383" i="55"/>
  <c r="F383" i="55" s="1"/>
  <c r="F386" i="55"/>
  <c r="F395" i="55"/>
  <c r="F396" i="55"/>
  <c r="F397" i="55"/>
  <c r="F401" i="55"/>
  <c r="F403" i="55"/>
  <c r="B410" i="55"/>
  <c r="B24" i="55" s="1"/>
  <c r="B36" i="52" s="1"/>
  <c r="F415" i="55"/>
  <c r="F419" i="55"/>
  <c r="F425" i="55"/>
  <c r="F431" i="55"/>
  <c r="B436" i="55"/>
  <c r="B4" i="54"/>
  <c r="B6" i="54"/>
  <c r="B8" i="54"/>
  <c r="B10" i="54"/>
  <c r="B11" i="54"/>
  <c r="B12" i="54"/>
  <c r="B13" i="54"/>
  <c r="B14" i="54"/>
  <c r="B15" i="54"/>
  <c r="B20" i="54"/>
  <c r="A22" i="54"/>
  <c r="A23" i="54" s="1"/>
  <c r="A24" i="54" s="1"/>
  <c r="A25" i="54" s="1"/>
  <c r="A26" i="54" s="1"/>
  <c r="B23" i="54"/>
  <c r="B29" i="52" s="1"/>
  <c r="F53" i="54"/>
  <c r="F69" i="54"/>
  <c r="F77" i="54"/>
  <c r="F86" i="54"/>
  <c r="F93" i="54"/>
  <c r="F99" i="54"/>
  <c r="F105" i="54"/>
  <c r="F108" i="54"/>
  <c r="F112" i="54"/>
  <c r="F116" i="54"/>
  <c r="F120" i="54"/>
  <c r="F124" i="54"/>
  <c r="F138" i="54"/>
  <c r="F142" i="54"/>
  <c r="B179" i="54"/>
  <c r="B21" i="54" s="1"/>
  <c r="B27" i="52" s="1"/>
  <c r="F185" i="54"/>
  <c r="F186" i="54"/>
  <c r="F187" i="54"/>
  <c r="F189" i="54"/>
  <c r="F192" i="54"/>
  <c r="F193" i="54"/>
  <c r="F196" i="54"/>
  <c r="F199" i="54"/>
  <c r="D202" i="54"/>
  <c r="D231" i="54" s="1"/>
  <c r="F231" i="54" s="1"/>
  <c r="D203" i="54"/>
  <c r="F203" i="54"/>
  <c r="D204" i="54"/>
  <c r="D233" i="54" s="1"/>
  <c r="F233" i="54" s="1"/>
  <c r="D205" i="54"/>
  <c r="D234" i="54" s="1"/>
  <c r="F234" i="54" s="1"/>
  <c r="F205" i="54"/>
  <c r="F208" i="54"/>
  <c r="F209" i="54"/>
  <c r="F210" i="54"/>
  <c r="F211" i="54"/>
  <c r="F214" i="54"/>
  <c r="F215" i="54"/>
  <c r="F216" i="54"/>
  <c r="F219" i="54"/>
  <c r="F220" i="54"/>
  <c r="F221" i="54"/>
  <c r="F224" i="54"/>
  <c r="F225" i="54"/>
  <c r="F226" i="54"/>
  <c r="D232" i="54"/>
  <c r="F232" i="54" s="1"/>
  <c r="B241" i="54"/>
  <c r="B22" i="54" s="1"/>
  <c r="B28" i="52" s="1"/>
  <c r="F250" i="54"/>
  <c r="F251" i="54"/>
  <c r="D254" i="54"/>
  <c r="F254" i="54"/>
  <c r="B256" i="54"/>
  <c r="F263" i="54"/>
  <c r="F269" i="54"/>
  <c r="F271" i="54"/>
  <c r="B278" i="54"/>
  <c r="B24" i="54" s="1"/>
  <c r="B30" i="52" s="1"/>
  <c r="F304" i="54"/>
  <c r="F305" i="54"/>
  <c r="F306" i="54"/>
  <c r="F312" i="54"/>
  <c r="F316" i="54"/>
  <c r="F317" i="54"/>
  <c r="F318" i="54"/>
  <c r="F319" i="54"/>
  <c r="F322" i="54"/>
  <c r="F326" i="54"/>
  <c r="F327" i="54"/>
  <c r="F328" i="54"/>
  <c r="D331" i="54"/>
  <c r="F331" i="54" s="1"/>
  <c r="D332" i="54"/>
  <c r="F332" i="54" s="1"/>
  <c r="D333" i="54"/>
  <c r="F333" i="54" s="1"/>
  <c r="F336" i="54"/>
  <c r="F346" i="54"/>
  <c r="B353" i="54"/>
  <c r="B25" i="54" s="1"/>
  <c r="B31" i="52" s="1"/>
  <c r="F32" i="52"/>
  <c r="F364" i="54"/>
  <c r="F371" i="54" s="1"/>
  <c r="F26" i="54" s="1"/>
  <c r="B371" i="54"/>
  <c r="B26" i="54" s="1"/>
  <c r="B32" i="52" s="1"/>
  <c r="B4" i="53"/>
  <c r="B6" i="53"/>
  <c r="B8" i="53"/>
  <c r="B10" i="53"/>
  <c r="B11" i="53"/>
  <c r="B12" i="53"/>
  <c r="B13" i="53"/>
  <c r="B14" i="53"/>
  <c r="B15" i="53"/>
  <c r="B23" i="53"/>
  <c r="B23" i="52" s="1"/>
  <c r="A24" i="53"/>
  <c r="A25" i="53" s="1"/>
  <c r="B24" i="53"/>
  <c r="B24" i="52" s="1"/>
  <c r="B25" i="53"/>
  <c r="B25" i="52" s="1"/>
  <c r="F52" i="53"/>
  <c r="D54" i="53"/>
  <c r="F54" i="53" s="1"/>
  <c r="D57" i="53"/>
  <c r="F57" i="53" s="1"/>
  <c r="D60" i="53"/>
  <c r="F60" i="53" s="1"/>
  <c r="D63" i="53"/>
  <c r="F63" i="53" s="1"/>
  <c r="D65" i="53"/>
  <c r="D67" i="53"/>
  <c r="F67" i="53" s="1"/>
  <c r="D71" i="53"/>
  <c r="F71" i="53" s="1"/>
  <c r="F73" i="53"/>
  <c r="D77" i="53"/>
  <c r="F77" i="53" s="1"/>
  <c r="B79" i="53"/>
  <c r="F92" i="53"/>
  <c r="F94" i="53"/>
  <c r="F97" i="53"/>
  <c r="F98" i="53"/>
  <c r="D101" i="53"/>
  <c r="F101" i="53" s="1"/>
  <c r="D102" i="53"/>
  <c r="F102" i="53"/>
  <c r="F104" i="53"/>
  <c r="F106" i="53"/>
  <c r="B110" i="53"/>
  <c r="F25" i="52"/>
  <c r="B127" i="53"/>
  <c r="A24" i="52"/>
  <c r="A25" i="52" s="1"/>
  <c r="A28" i="52"/>
  <c r="A29" i="52" s="1"/>
  <c r="A30" i="52" s="1"/>
  <c r="A31" i="52" s="1"/>
  <c r="A32" i="52" s="1"/>
  <c r="A34" i="52"/>
  <c r="A35" i="52"/>
  <c r="B37" i="52"/>
  <c r="A40" i="52"/>
  <c r="A41" i="52"/>
  <c r="A42" i="52" s="1"/>
  <c r="A25" i="55" l="1"/>
  <c r="A37" i="52" s="1"/>
  <c r="A36" i="52"/>
  <c r="D8" i="57"/>
  <c r="E7" i="42"/>
  <c r="F256" i="54"/>
  <c r="F23" i="54" s="1"/>
  <c r="F29" i="52" s="1"/>
  <c r="D371" i="55"/>
  <c r="F371" i="55" s="1"/>
  <c r="F342" i="55"/>
  <c r="F23" i="55" s="1"/>
  <c r="F172" i="56"/>
  <c r="F21" i="56" s="1"/>
  <c r="F79" i="53"/>
  <c r="F23" i="53" s="1"/>
  <c r="F27" i="53" s="1"/>
  <c r="D69" i="53"/>
  <c r="F69" i="53" s="1"/>
  <c r="F436" i="55"/>
  <c r="F25" i="55" s="1"/>
  <c r="F37" i="52" s="1"/>
  <c r="F42" i="52"/>
  <c r="F246" i="56"/>
  <c r="F23" i="56" s="1"/>
  <c r="F110" i="53"/>
  <c r="F24" i="53" s="1"/>
  <c r="F353" i="54"/>
  <c r="F25" i="54" s="1"/>
  <c r="F31" i="52" s="1"/>
  <c r="F278" i="54"/>
  <c r="F24" i="54" s="1"/>
  <c r="F204" i="54"/>
  <c r="F202" i="54"/>
  <c r="F241" i="54" s="1"/>
  <c r="F22" i="54" s="1"/>
  <c r="F28" i="52" s="1"/>
  <c r="F179" i="54"/>
  <c r="F21" i="54" s="1"/>
  <c r="F204" i="55"/>
  <c r="F22" i="55" s="1"/>
  <c r="F34" i="52" s="1"/>
  <c r="F33" i="52" s="1"/>
  <c r="F218" i="56"/>
  <c r="F22" i="56" s="1"/>
  <c r="F41" i="52" s="1"/>
  <c r="F108" i="56"/>
  <c r="F20" i="56" s="1"/>
  <c r="F26" i="56" s="1"/>
  <c r="D12" i="57"/>
  <c r="F30" i="52"/>
  <c r="F27" i="52"/>
  <c r="F40" i="52"/>
  <c r="F24" i="52"/>
  <c r="F35" i="52"/>
  <c r="F65" i="53"/>
  <c r="F359" i="55"/>
  <c r="F410" i="55" s="1"/>
  <c r="F24" i="55" s="1"/>
  <c r="F36" i="52" s="1"/>
  <c r="B3" i="50"/>
  <c r="F8" i="50"/>
  <c r="F9" i="50"/>
  <c r="F10" i="50"/>
  <c r="F11" i="50"/>
  <c r="F12" i="50"/>
  <c r="F13" i="50"/>
  <c r="F14" i="50"/>
  <c r="F16" i="50"/>
  <c r="F19" i="50"/>
  <c r="F29" i="50" s="1"/>
  <c r="F36" i="50" s="1"/>
  <c r="D17" i="48" s="1"/>
  <c r="F20" i="50"/>
  <c r="F21" i="50"/>
  <c r="F22" i="50"/>
  <c r="F23" i="50"/>
  <c r="F24" i="50"/>
  <c r="F25" i="50"/>
  <c r="F26" i="50"/>
  <c r="F27" i="50"/>
  <c r="F41" i="50"/>
  <c r="F42" i="50"/>
  <c r="F43" i="50"/>
  <c r="F44" i="50"/>
  <c r="F45" i="50"/>
  <c r="F46" i="50"/>
  <c r="F47" i="50"/>
  <c r="F55" i="50"/>
  <c r="F56" i="50"/>
  <c r="F57" i="50"/>
  <c r="F58" i="50"/>
  <c r="F59" i="50"/>
  <c r="F60" i="50"/>
  <c r="F61" i="50"/>
  <c r="F65" i="50"/>
  <c r="F66" i="50"/>
  <c r="F68" i="50"/>
  <c r="F69" i="50"/>
  <c r="F71" i="50"/>
  <c r="F72" i="50"/>
  <c r="B4" i="49"/>
  <c r="F14" i="49"/>
  <c r="F22" i="49" s="1"/>
  <c r="F15" i="49"/>
  <c r="F16" i="49"/>
  <c r="F18" i="49"/>
  <c r="F19" i="49"/>
  <c r="F20" i="49"/>
  <c r="F26" i="49"/>
  <c r="F27" i="49"/>
  <c r="F28" i="49"/>
  <c r="F29" i="49"/>
  <c r="F30" i="49"/>
  <c r="F31" i="49"/>
  <c r="F32" i="49"/>
  <c r="F33" i="49"/>
  <c r="F34" i="49"/>
  <c r="F35" i="49"/>
  <c r="F36" i="49"/>
  <c r="F37" i="49"/>
  <c r="F38" i="49"/>
  <c r="F39" i="49"/>
  <c r="F40" i="49"/>
  <c r="F41" i="49"/>
  <c r="F48" i="49"/>
  <c r="F49" i="49"/>
  <c r="F50" i="49"/>
  <c r="F51" i="49"/>
  <c r="F52" i="49"/>
  <c r="F53" i="49"/>
  <c r="F54" i="49"/>
  <c r="F55" i="49"/>
  <c r="F56" i="49"/>
  <c r="F67" i="49"/>
  <c r="F68" i="49"/>
  <c r="F69" i="49"/>
  <c r="F70" i="49"/>
  <c r="F71" i="49"/>
  <c r="F72" i="49"/>
  <c r="F73" i="49"/>
  <c r="F74" i="49"/>
  <c r="F75" i="49"/>
  <c r="F76" i="49"/>
  <c r="C80" i="49"/>
  <c r="F80" i="49" s="1"/>
  <c r="F85" i="49"/>
  <c r="F86" i="49"/>
  <c r="F87" i="49"/>
  <c r="F88" i="49"/>
  <c r="F89" i="49"/>
  <c r="F90" i="49"/>
  <c r="F91" i="49"/>
  <c r="F92" i="49"/>
  <c r="F93" i="49"/>
  <c r="F94" i="49"/>
  <c r="F95" i="49"/>
  <c r="F96" i="49"/>
  <c r="F101" i="49"/>
  <c r="F102" i="49"/>
  <c r="F103" i="49"/>
  <c r="F111" i="49"/>
  <c r="F112" i="49"/>
  <c r="F113" i="49"/>
  <c r="F114" i="49"/>
  <c r="F115" i="49"/>
  <c r="F116" i="49"/>
  <c r="F117" i="49"/>
  <c r="F118" i="49"/>
  <c r="F119" i="49"/>
  <c r="F120" i="49"/>
  <c r="F121" i="49"/>
  <c r="F122" i="49"/>
  <c r="F123" i="49"/>
  <c r="F124" i="49"/>
  <c r="F125" i="49"/>
  <c r="F126" i="49"/>
  <c r="F127" i="49"/>
  <c r="F128" i="49"/>
  <c r="F130" i="49"/>
  <c r="F131" i="49"/>
  <c r="F132" i="49"/>
  <c r="F133" i="49"/>
  <c r="F140" i="49"/>
  <c r="F141" i="49"/>
  <c r="F142" i="49"/>
  <c r="F149" i="49"/>
  <c r="F150" i="49"/>
  <c r="F151" i="49"/>
  <c r="F152" i="49"/>
  <c r="F153" i="49"/>
  <c r="F154" i="49"/>
  <c r="F161" i="49"/>
  <c r="F162" i="49"/>
  <c r="F163" i="49"/>
  <c r="F164" i="49"/>
  <c r="F165" i="49"/>
  <c r="F166" i="49"/>
  <c r="F167" i="49"/>
  <c r="F168" i="49"/>
  <c r="F170" i="49" l="1"/>
  <c r="D14" i="48" s="1"/>
  <c r="F135" i="49"/>
  <c r="F26" i="52"/>
  <c r="F28" i="54"/>
  <c r="F156" i="49"/>
  <c r="D13" i="48" s="1"/>
  <c r="F144" i="49"/>
  <c r="D12" i="48" s="1"/>
  <c r="F105" i="49"/>
  <c r="D10" i="48" s="1"/>
  <c r="F42" i="49"/>
  <c r="F49" i="50"/>
  <c r="D18" i="48" s="1"/>
  <c r="F39" i="52"/>
  <c r="F38" i="52" s="1"/>
  <c r="F27" i="55"/>
  <c r="F74" i="50"/>
  <c r="F23" i="52"/>
  <c r="D11" i="48"/>
  <c r="F58" i="49"/>
  <c r="F60" i="49" s="1"/>
  <c r="F174" i="49" s="1"/>
  <c r="F44" i="49"/>
  <c r="D20" i="48"/>
  <c r="F86" i="50" l="1"/>
  <c r="D19" i="48"/>
  <c r="D16" i="48" s="1"/>
  <c r="F22" i="52"/>
  <c r="F44" i="52" s="1"/>
  <c r="E11" i="42" s="1"/>
  <c r="D9" i="48"/>
  <c r="D8" i="48" l="1"/>
  <c r="D33" i="48" l="1"/>
  <c r="E9" i="42" s="1"/>
  <c r="E14" i="42" l="1"/>
  <c r="E16" i="42" s="1"/>
  <c r="E18" i="42" s="1"/>
  <c r="E20" i="42" s="1"/>
  <c r="E23" i="42" s="1"/>
</calcChain>
</file>

<file path=xl/sharedStrings.xml><?xml version="1.0" encoding="utf-8"?>
<sst xmlns="http://schemas.openxmlformats.org/spreadsheetml/2006/main" count="4402" uniqueCount="1929">
  <si>
    <t>ZUNANJA UREDITEV</t>
  </si>
  <si>
    <t>GRADBENA DELA</t>
  </si>
  <si>
    <t>OBRTNIŠKA DELA</t>
  </si>
  <si>
    <t>REKAPITULACIJA VSEH DEL</t>
  </si>
  <si>
    <t>ELEKTRIČARSKA DELA</t>
  </si>
  <si>
    <t>STROJNIŠKA DELA</t>
  </si>
  <si>
    <t>SKUPAJ BREZ DDV</t>
  </si>
  <si>
    <r>
      <rPr>
        <b/>
        <sz val="11"/>
        <color indexed="8"/>
        <rFont val="Arial Narrow"/>
        <family val="2"/>
        <charset val="238"/>
      </rPr>
      <t xml:space="preserve">GRAD BOR - rekonstrukcija dela gradu </t>
    </r>
    <r>
      <rPr>
        <sz val="11"/>
        <color indexed="8"/>
        <rFont val="Arial Narrow"/>
        <family val="2"/>
        <charset val="238"/>
      </rPr>
      <t xml:space="preserve">
</t>
    </r>
  </si>
  <si>
    <t>SKUPAJ Z DDV</t>
  </si>
  <si>
    <t>NN PRIKLJUČEK</t>
  </si>
  <si>
    <t>Pri vseh posegih v talne strukture (tlakovanje dvorišča) je potrebno zagotoviti izvedbo arheološke raziskave ob gradnji. Pri posegih v pod tlakom ležeče arheološke plasti je le te potrebno odstraniti v obliki arheološke raziskave v skladu z veljavnimi minimalnimi standardi terenskega dela.</t>
  </si>
  <si>
    <t>Pri vseh delih ki so vezana na poseganje v spomeniško zaščitene elemente je potrebno upoštevati navodila ZVKD.</t>
  </si>
  <si>
    <t xml:space="preserve">Izvajalec mora skladno z gradbenim zakonom ter zakonom o gradbenih proizvodih vgrajevati ustrezne gradbene proizvode. </t>
  </si>
  <si>
    <t>Morebitne razlike ali odstopanja med arhitekturnimi, detajlnimi in preglednimi načrti je potrebno pregledati in uskladiti s projektantom.</t>
  </si>
  <si>
    <t>Izvajalec mora pred pričetkom del obvezno preveriti vse mere na objektu!</t>
  </si>
  <si>
    <t>OPOZORILA:</t>
  </si>
  <si>
    <t xml:space="preserve"> - vse potrebno delo za dokončanje izdelka.</t>
  </si>
  <si>
    <t xml:space="preserve"> - neprestano zagotavljanje ukrepov varstva in zdravja pri delu in požarnega varstva,</t>
  </si>
  <si>
    <t xml:space="preserve"> - upoštevanje vseh zahtev zakonodaje, standardov in pravil stroke,</t>
  </si>
  <si>
    <t xml:space="preserve"> - koordinacijo z ostalimi izvajalci na gradbišču,</t>
  </si>
  <si>
    <t xml:space="preserve"> - ravnanje z odpadki v skladu s predpisi o ravnanju z odpadki vključno s plačilom komunalnih prispevkov za stalno deponijo,</t>
  </si>
  <si>
    <t xml:space="preserve"> - sprotno čiščenje gradbišča in prostorov objketa in odvoz odvečnega materiala v stalno deponijo,</t>
  </si>
  <si>
    <t xml:space="preserve"> - popravilo eventualne škode povzročene ostalim izvajalcem,</t>
  </si>
  <si>
    <t xml:space="preserve"> - vsa dokazila o izpolnitvi zahtevane kvalitete lastnosti vgrajenih materialov in proizvodov,</t>
  </si>
  <si>
    <t xml:space="preserve"> - izdelava načrta zagotavljanja kakovosti, usklajevanje z osnovnim načrtom, posvetovanje s projektantom, izdelava in potrditev delavniških načrtov, izračunov, izdelava vzorcev, izbira materialov, …, </t>
  </si>
  <si>
    <t xml:space="preserve"> - zagotavljanje pogojev za izdelavo in montažo izdelka ter pogojev in zaščite izdelka do končne primopredaje objekta,</t>
  </si>
  <si>
    <t xml:space="preserve"> - vsa potrebna pomožna sredstva na objektu kot sodrobno orodje, lestve, odri, dvižne košare, dvižne naprave, …,</t>
  </si>
  <si>
    <t xml:space="preserve"> - vse potrebna delovne stroje,</t>
  </si>
  <si>
    <t xml:space="preserve"> - vsa potrebna skladiščenja materiala,</t>
  </si>
  <si>
    <t xml:space="preserve"> - vse potrebne transporte do mesta vgrajevanja,</t>
  </si>
  <si>
    <t xml:space="preserve"> - pregled in upoštevanje vse dokumentacije: razpisnih pogojev, projektne dokumentacije vklučno z vsemi elaborati (študija požarne varnosti, gradbena fizika, elaborat prostorske akustike, elaborat zaščite pred hrupom, načrt gospodarjenja z odpadki, geodetski načrt, geotehnično poročilo, ipd), gradbenimega  dovoljenja ter soglasij soglasodajalcev, ...,</t>
  </si>
  <si>
    <t xml:space="preserve"> - vse potrebne predizmere, merjenja, posnetke, geodetske meritve, ipd.,</t>
  </si>
  <si>
    <t xml:space="preserve"> - vsa potrebna pripravljalna dela,</t>
  </si>
  <si>
    <t xml:space="preserve"> - material mora ustrezati projektnim zahtevam in veljavnim normativom, standardom in dognajem trenutnega stanja stroke</t>
  </si>
  <si>
    <t xml:space="preserve"> - nabavo in dobavo osnovnega, pomožnega, pritrdilnega, tesnilnega materiala za izvedbo posamezne postavke iz popisa,</t>
  </si>
  <si>
    <t xml:space="preserve"> - izdelavo, dobavo in vgradnjo ter vsa ostala v posamezni postavki popisa opisana dela,</t>
  </si>
  <si>
    <t>V sledečem popisu morajo biti v vseh postavkah upoštevano in vsebovano:</t>
  </si>
  <si>
    <t>SPLOŠNA DOLOČILA</t>
  </si>
  <si>
    <t>DDV ni zajet v cenah.</t>
  </si>
  <si>
    <t>SKUPAJ VSA DELA</t>
  </si>
  <si>
    <t>REKAPITULACIJA DEL</t>
  </si>
  <si>
    <t>NEPREDVIDENA DELA SKUPAJ:</t>
  </si>
  <si>
    <t/>
  </si>
  <si>
    <t>Razna nepredvidena gradbena dela.
5% gradbenih del.</t>
  </si>
  <si>
    <t>NEPREDVIDENA DELA</t>
  </si>
  <si>
    <t>VIII</t>
  </si>
  <si>
    <t>DELOVNI ODRI SKUPAJ:</t>
  </si>
  <si>
    <t>m²</t>
  </si>
  <si>
    <t>Dobava, montaža, demontaža in amortizacija premičnega notranjega delovnega odra višine do 3,00 m.</t>
  </si>
  <si>
    <r>
      <t>m</t>
    </r>
    <r>
      <rPr>
        <vertAlign val="superscript"/>
        <sz val="10"/>
        <rFont val="Arial Narrow"/>
        <family val="2"/>
        <charset val="238"/>
      </rPr>
      <t>3</t>
    </r>
  </si>
  <si>
    <t>Dobava, montaža, demontaža in amortizacija odra v dvigalnem jašku višine do 15,00 m.</t>
  </si>
  <si>
    <t>kom</t>
  </si>
  <si>
    <t>Dobava, montaža, demontaža in amortizacija zaščitnega objekta nad vhodom v objekt.</t>
  </si>
  <si>
    <t>Dobava, montaža, demontaža in zaščitne mreže za fasadni oder. Mreža mora biti negorljiva.</t>
  </si>
  <si>
    <t>Dobava, montaža, demontaža in amortizacija lahkega fasadnega odra višine do 15,00 m.</t>
  </si>
  <si>
    <t>DELOVNI ODRI</t>
  </si>
  <si>
    <t>VII</t>
  </si>
  <si>
    <t>ZIDARSKA DELA SKUPAJ:</t>
  </si>
  <si>
    <t>Finalno čiščenje objekta po končanih delih.
Obračun po neto površini prostorov.</t>
  </si>
  <si>
    <t>Čiščenje objekta med gradnjo delih z odnosom materiala in smeti na dvoriščno deponijo.
Obračun po neto površini prostorov.</t>
  </si>
  <si>
    <t xml:space="preserve">Ojačitev obstoječih kamnitih in kamnito opečnih zidov na mestih večjih posegov v obstoječo strukturo zidov ter okačitev zidov na stikih z novimi AB konstrukcijami.
Sanacija zidov s sistematičnim injektiranjem tekočega cementnega veziva - kompozitne apneno cementne injektirne mase pod pritiskom v pasovih s priključkom na predhodno uvrtane in vgrajene nastavke, ki se jih po zaključku injektiranja odstrani, odprtine pa ponovno stiči/fugira s cementnim vezivom.  </t>
  </si>
  <si>
    <t>ur</t>
  </si>
  <si>
    <t xml:space="preserve"> - PK delavec</t>
  </si>
  <si>
    <t xml:space="preserve"> - KV delavec</t>
  </si>
  <si>
    <t xml:space="preserve"> - VKV delavec</t>
  </si>
  <si>
    <t>Razna drobna zidarska del, vzidave, obbetoniranje, vgradnje ipd.:</t>
  </si>
  <si>
    <t>Odstranitev, deponiranje za čas gradnje na območju gradu in ponovna montaža kamnitih skulptur višine do 3 m.</t>
  </si>
  <si>
    <t>Strojno vrtanje lukenj za prehod instalacija skozi AB konstrukcije premera do 200 mm.</t>
  </si>
  <si>
    <t xml:space="preserve"> - velikomt približno 60 x 125 x 15 cm - ocenjeno</t>
  </si>
  <si>
    <r>
      <t>m</t>
    </r>
    <r>
      <rPr>
        <vertAlign val="superscript"/>
        <sz val="10"/>
        <rFont val="Arial Narrow"/>
        <family val="2"/>
        <charset val="238"/>
      </rPr>
      <t>1</t>
    </r>
  </si>
  <si>
    <t xml:space="preserve"> - velikomt približno 20 x 25 cm - ocenjeno</t>
  </si>
  <si>
    <t xml:space="preserve"> - velikomt približno 10 x 20 cm - ocenjeno</t>
  </si>
  <si>
    <t xml:space="preserve"> - velikomt približno 10 x 10 cm - ocenjeno</t>
  </si>
  <si>
    <t xml:space="preserve"> - velikomt približno 5 x 5 cm - ocenjeno</t>
  </si>
  <si>
    <t>Izdelava in naknadna zidarska obdelava reg v opečnih zidovih za razne instalacije:</t>
  </si>
  <si>
    <t>Izdelava vertikalnega preboja fi 20 cm skozi nasutje in opečni lok ob robu opečne ga loka. Lok iz NF opeke, nasutje višine do 2,00 m.</t>
  </si>
  <si>
    <t xml:space="preserve"> - velikomt 0,25 do 0,5 m2, deb.sten do 200 cm - ocenjeno</t>
  </si>
  <si>
    <t xml:space="preserve"> - velikomt do 0,25 m2, deb.sten do 200 cm - ocenjeno</t>
  </si>
  <si>
    <t xml:space="preserve"> - velikomt 0,25 do 0,5 m2, deb.sten do 100 cm - ocenjeno</t>
  </si>
  <si>
    <t xml:space="preserve"> - velikomt do 0,25 m2, deb.sten do 100 cm - ocenjeno</t>
  </si>
  <si>
    <t>Izdelava in obdelava prebojev skozi opečne stene za razne instalacije:</t>
  </si>
  <si>
    <t>Vgradnja zunanjih okenskih polic. 
Ob robu so police vzidane v steno.</t>
  </si>
  <si>
    <t>Priprava odprtin in zidarska pomoč pri vgradnji oken in notranjih okenskih polic.</t>
  </si>
  <si>
    <t>Priprava odprtin in zidarska vgradnja podbojev vrat.</t>
  </si>
  <si>
    <r>
      <t xml:space="preserve"> - vel. do 1 m</t>
    </r>
    <r>
      <rPr>
        <vertAlign val="superscript"/>
        <sz val="10"/>
        <rFont val="Arial Narrow"/>
        <family val="2"/>
        <charset val="238"/>
      </rPr>
      <t>2</t>
    </r>
    <r>
      <rPr>
        <sz val="10"/>
        <rFont val="Arial Narrow"/>
        <family val="2"/>
        <charset val="238"/>
      </rPr>
      <t xml:space="preserve"> - ocenjeno</t>
    </r>
  </si>
  <si>
    <r>
      <t xml:space="preserve"> - vel. do 0,50 m</t>
    </r>
    <r>
      <rPr>
        <vertAlign val="superscript"/>
        <sz val="10"/>
        <rFont val="Arial Narrow"/>
        <family val="2"/>
        <charset val="238"/>
      </rPr>
      <t>2</t>
    </r>
    <r>
      <rPr>
        <sz val="10"/>
        <rFont val="Arial Narrow"/>
        <family val="2"/>
        <charset val="238"/>
      </rPr>
      <t xml:space="preserve"> - ocenjeno</t>
    </r>
  </si>
  <si>
    <t xml:space="preserve">Vzidava instalacijskih omaric </t>
  </si>
  <si>
    <t xml:space="preserve"> VZIDAVE IN ZIDARSKA POMOČ</t>
  </si>
  <si>
    <t>Popravilo nepravilnosti na površinah obstoječih AB sten in stropov,  strojno brušenje površin ter priprava površine za slikopeskarska dela.</t>
  </si>
  <si>
    <t xml:space="preserve"> OBDELAVE BETONSKIH POVRŠIN</t>
  </si>
  <si>
    <t>Dobava in naprava toplotne izolacije stropa na postrešju.
 - parna zapora kot napr. Knauf Insulation HOMESEAL LDS 100,
 - toplotna izolacija iz kamene volne kot napr. Knauf talna plošča DFl deb. 30 cm, λ≤0,037 WmK.
V ceni upoštevati tudi izdelavo pohodno poti po sredini prostorov podstrešja iz OSB plošč, šir. 100 cm.
Sestava tlaka T12.</t>
  </si>
  <si>
    <t>Izdelava tlaka v sestavi:
 - plavajoči armiran cementi estrih CT-C20-F3 z dodatkom mikroarmature iz PP vlaken, ob steni obstenski elastificiran trak iz ekspandiranega polistirena, vključno z obdelavo površine za  polaganje finalnega tlaka, deb. 8,0 cm (talno gretje in sistemske plošče za ploskovno ogrevanje so zajete v strojnih instalacijah)
 - PE folija
 - elastificirane toplotno izolacijske plošče iz ekspandiranega polistirena (EPS), tlačna trdnost pri 10% deformaciji 100 kPa, deb.  4,0 cm 
 - razvod instalacij, lahek izolacijski beton Politerm Blu, deb. 9,0 cm
 - izravnava loka s pustim betnom
Sestava tlaka T12.</t>
  </si>
  <si>
    <t>Izdelava tlaka v sestavi:
 - plavajoči armiran cementi estrih CT-C20-F3 z dodatkom mikroarmature iz PP vlaken, ob steni obstenski elastificiran trak iz ekspandiranega polistirena, vključno z obdelavo površine za  polaganje finalnega tlaka, deb. 8,0 cm (talno gretje in sistemske plošče za ploskovno ogrevanje so zajete v strojnih instalacijah)
 - PE folija
 - elastificirane toplotno izolacijske plošče iz ekspandiranega polistirena (EPS), tlačna trdnost pri 10% deformaciji 100 kPa, deb.  4,0 cm 
 - razvod instalacij, lahek izolacijski beton Politerm Blu, deb. 9,0 cm
 - izravnava loka s pustim betnom
Sestava tlaka T11.</t>
  </si>
  <si>
    <t>Izdelava tlaka v sestavi:
 - plavajoči armiran cementi estrih CT-C20-F3 z dodatkom mikroarmature iz PP vlaken, ob steni obstenski elastificiran trak iz ekspandiranega polistirena, vključno z obdelavo površine za  polaganje finalnega tlaka, deb. 8,0 cm (talno gretje in sistemske plošče za ploskovno ogrevanje so zajete v strojnih instalacijah)
 - PE folija
 - elastificirane toplotno izolacijske plošče iz ekspandiranega polistirena (EPS), tlačna trdnost pri 10% deformaciji 100 kPa, deb.  4,0 cm 
 - razvod instalacij, lahek izolacijski beton Politerm Blu, deb. 9,0 cm
 - izravnava loka s pustim betnom
Sestava tlaka T10.</t>
  </si>
  <si>
    <t>Izdelava tlaka v sestavi:
 - plavajoči armiran cementi estrih CT-C20-F3 z dodatkom mikroarmature iz PP vlaken, ob steni obstenski elastificiran trak iz ekspandiranega polistirena, vključno z obdelavo površine za  polaganje finalnega tlaka, deb. 8,0 cm (talno gretje in sistemske plošče za ploskovno ogrevanje so zajete v strojnih instalacijah)
 - PE folija
 - elastificirane toplotno izolacijske plošče iz ekspandiranega polistirena (EPS), tlačna trdnost pri 10% deformaciji 100 kPa, deb.  4,0 cm 
 - razvod instalacij, lahek izolacijski beton Politerm Blu, deb. 9,0 cm
Sestava tlaka T9</t>
  </si>
  <si>
    <t>Izdelava tlaka v sestavi:
 - plavajoči armiran cementi estrih CT-C20-F3 z dodatkom mikroarmature iz PP vlaken ter armirano z armaturno mrežo, ob steni obstenski elastificiran trak iz ekspandiranega polistirena, vključno z obdelavo površine za  polaganje finalnega tlaka, deb. 6,0 cm. 
Sestava tlaka T5</t>
  </si>
  <si>
    <t>Izdelava tlaka v sestavi:
 - plavajoči armiran cementi estrih CT-C20-F3 z dodatkom mikroarmature iz PP vlaken, ob steni obstenski elastificiran trak iz ekspandiranega polistirena, vključno z obdelavo površine za  polaganje finalnega tlaka, deb. 8,0 cm (talno gretje in sistemske plošče za ploskovno ogrevanje so zajete v strojnih instalacijah)
 - PE folija
 - elastificirane toplotno izolacijske plošče iz ekspandiranega polistirena (EPS), tlačna trdnost pri 10% deformaciji 100 kPa, deb.  4,0 cm 
 - razvod instalacij, lahek izolacijski beton Politerm Blu, deb. 9,0 cm
Sestava tlaka T2, T3, T4.</t>
  </si>
  <si>
    <t xml:space="preserve"> TLAKI</t>
  </si>
  <si>
    <t>Dobava in naprava toplotne izolacije stropa in nosilcev kleti 1.
Izolacija stropa s sistemom tankomlojne fasade brez zaključnega tankomlojnega ometa. 
Vsa dela vključno izdelava vseh zaključkov in vogalov z vsem potrebnim materialom (vogalniki, priključni profili, odkapni profili...).
Sestava:
- lepilo (linijsko točkovno lepljenje)
- toplotna izolacija iz kamene volne kot napr. Knauf FKD-S Thermal deb. 10 cm, λ≤0,036 WmK.
- pritrdilna sidra min. 6 kom/m2
- osnovni armirni sloj z mrežico iz steklenih vlaken kot napr. Star contact Light - bele barve.
Fasadni sistem z ETA po ETAG 004.
Sistem mora biti prilagojen tipu toplotne izolacije in certificiran v kot celota.</t>
  </si>
  <si>
    <t xml:space="preserve"> - stene</t>
  </si>
  <si>
    <t>d</t>
  </si>
  <si>
    <t xml:space="preserve"> - strop v nadstropju, trakt B</t>
  </si>
  <si>
    <t>c</t>
  </si>
  <si>
    <t xml:space="preserve"> - oboki v pritličju, trakt B</t>
  </si>
  <si>
    <t>b</t>
  </si>
  <si>
    <t xml:space="preserve"> - oboki v pritličju, trakt A</t>
  </si>
  <si>
    <t>a</t>
  </si>
  <si>
    <t>Ročna krpanja lokalno odstranjenih nekvalitetnih ometov opečnih sten in stropov  s sanacijsko malto malto, vključno s pripravo površine, vezanjem z obtoječim ometom, z vsemi vogalnimi in zaključnimi letvami. 
V ceni upoštevati, da gre za lokakna krpanja.</t>
  </si>
  <si>
    <t>Ročni ometi okenskih in vratnih niš z ometanimi špaletami  s sanacijsko malto, vključno s pripravo površine, z vsemi vogalnimi in zaključnimi letvami. 
V ceni upoštevati povečano debelino ometa za izravnavo obstoječih zidov in novih pozidav ter izdelavo pravilnih simetričnih špalet okoli odprtin.</t>
  </si>
  <si>
    <t xml:space="preserve"> - zunanji oboki na arkadah</t>
  </si>
  <si>
    <t>e</t>
  </si>
  <si>
    <t xml:space="preserve"> - zunanje stene na arkadah</t>
  </si>
  <si>
    <t xml:space="preserve"> - spodnja stran lokov</t>
  </si>
  <si>
    <t xml:space="preserve"> - oboki v 2 kleti, trakt A</t>
  </si>
  <si>
    <t>Ročni grobi in fini ometi opečnih sten in stropov s sanacijsko malto, vključno s pripravo površine, z vsemi vogalnimi in zaključnimi letvami. 
V ceni upoštevati povečano debelino ometa za izravnavo obstoječih zidov in novih pozidav.</t>
  </si>
  <si>
    <t xml:space="preserve"> OMETI</t>
  </si>
  <si>
    <r>
      <t xml:space="preserve"> - rešetka z štirimi okni (1850 cm</t>
    </r>
    <r>
      <rPr>
        <vertAlign val="superscript"/>
        <sz val="10"/>
        <rFont val="Arial Narrow"/>
        <family val="2"/>
        <charset val="238"/>
      </rPr>
      <t>2</t>
    </r>
    <r>
      <rPr>
        <sz val="10"/>
        <rFont val="Arial Narrow"/>
        <family val="2"/>
        <charset val="238"/>
      </rPr>
      <t xml:space="preserve"> proste površine)</t>
    </r>
  </si>
  <si>
    <r>
      <t xml:space="preserve"> - rešetka z tremi okni (1387 cm</t>
    </r>
    <r>
      <rPr>
        <vertAlign val="superscript"/>
        <sz val="10"/>
        <rFont val="Arial Narrow"/>
        <family val="2"/>
        <charset val="238"/>
      </rPr>
      <t>2</t>
    </r>
    <r>
      <rPr>
        <sz val="10"/>
        <rFont val="Arial Narrow"/>
        <family val="2"/>
        <charset val="238"/>
      </rPr>
      <t xml:space="preserve"> proste površine)</t>
    </r>
  </si>
  <si>
    <r>
      <t xml:space="preserve"> - rešetka z enim oknom (462 cm</t>
    </r>
    <r>
      <rPr>
        <vertAlign val="superscript"/>
        <sz val="10"/>
        <rFont val="Arial Narrow"/>
        <family val="2"/>
        <charset val="238"/>
      </rPr>
      <t>2</t>
    </r>
    <r>
      <rPr>
        <sz val="10"/>
        <rFont val="Arial Narrow"/>
        <family val="2"/>
        <charset val="238"/>
      </rPr>
      <t xml:space="preserve"> proste površine)</t>
    </r>
  </si>
  <si>
    <t>Dobava in izvedba "rešetkaste stene" kot zunanji element  odprine za odvod in dovod zraka:
 - zidanje vidne mreže iz NF obstoječe opeke iz vertikalno in horizontalno položenih opek z vmesnimi odptinami,
 - Za opeko se montira črna mrežica  proti mrčesu na jeklenem okviru iz kvadratnih cevi 40 x 40 mm.
Izvedba z vidno opeko poravnano z ometom stene.
Glej detajl D3.</t>
  </si>
  <si>
    <t>dim. 294/110</t>
  </si>
  <si>
    <t>dim. 140/110</t>
  </si>
  <si>
    <t>dim. 205/110</t>
  </si>
  <si>
    <t>Pozidava parapetov višine 110 cm z betonskimi zidaki deb. 19 cm</t>
  </si>
  <si>
    <t>dim.146/175/30 cm</t>
  </si>
  <si>
    <t>Prostor dvigala
Zaprtje obstoječega lesenega okna z betonskimi zidaki deb. 19 cm</t>
  </si>
  <si>
    <t>NADSTROPJE - TRAKT A</t>
  </si>
  <si>
    <t>obstoječi zaključki na ogradji stopnic</t>
  </si>
  <si>
    <t>praga na vhodu</t>
  </si>
  <si>
    <t>Čiščenje in obnova obstoječih kamnitih elementov</t>
  </si>
  <si>
    <t xml:space="preserve">Pozidava stene z betonskimi zidaki deb. 19 cm
l= 205/371 cm </t>
  </si>
  <si>
    <t>Niša dim. 150/371 se zapre z betonskimi zidaki deb. 19cm</t>
  </si>
  <si>
    <t>Niša dim. 105/170 se zapre z betonskimi zidaki deb. 19cm</t>
  </si>
  <si>
    <t>Niša dim. 145/170 se zapre z betonskimi zidaki deb. 19cm</t>
  </si>
  <si>
    <t>Odprtina dim. 190/371 se zapre z betonskimi zidaki deb. 19cm</t>
  </si>
  <si>
    <t>Zaprtje odprtin in prehodov</t>
  </si>
  <si>
    <t>PRITLIČJE - TRAKT A</t>
  </si>
  <si>
    <t>Med dvorano in korom
Zidarska obdelava porušene kamnite stene deb. 143 cm
dim. cca 120/220 cm</t>
  </si>
  <si>
    <t>Ketering
Pozidava niše z betonskimi zidaki deb. 19cm
dim. 110/355cm</t>
  </si>
  <si>
    <t>NADSTROPJE - TRAKT B</t>
  </si>
  <si>
    <t>Obdelava odprtine za vgradnjo razdelilne omare ogrevanja</t>
  </si>
  <si>
    <t>Zidarsko popravilo poškodb nastalih zaradi rušenja obstoječih zidov</t>
  </si>
  <si>
    <t>Zidarsko popravilo poškodb nastalih zaradi demontaže sanitarnih elementov</t>
  </si>
  <si>
    <t>Med zunanjimi arkadami in dvorano
Zidarska obdelava prehoda na mestu demontiranih lesenih dvokrilnih vrat oz. obloge dim. 210/280/200</t>
  </si>
  <si>
    <t>Med kavarno in dvorano
Zidarska obdelava prehoda na mestu demontiranih lesenih dvokrilnih vrat oz. obloge dim. 160/270/100</t>
  </si>
  <si>
    <t>Zapiranje prehoda dim. 350/240 z betonskimi zidaki deb. 19cm</t>
  </si>
  <si>
    <t>Vratna odprtina dim. 137/210 se zapre z betonskimi zidaki deb. 19cm</t>
  </si>
  <si>
    <t>Vratna odprtina dim. 105/210 se zapre z betonskimi zidaki deb. 19cm</t>
  </si>
  <si>
    <t>Vratna odprtina dim. 100/210 se zapre z betonskimi zidaki deb. 19cm</t>
  </si>
  <si>
    <t>Zaprtje vratnih odprtin in prehodov</t>
  </si>
  <si>
    <t>m3</t>
  </si>
  <si>
    <t xml:space="preserve">Pozidava parapeta z betonskimi zidaki deb. 19 cm za sprejemni pult, elektriko 
l= 200/60 cm </t>
  </si>
  <si>
    <t xml:space="preserve">Pozidava parapeta z betonskimi zidaki deb. 19 cm za kavarniški pult, elektriko in vodo
l= 250/60 cm </t>
  </si>
  <si>
    <t>Kavarna</t>
  </si>
  <si>
    <t>PRITLIČJE - TRAKT B</t>
  </si>
  <si>
    <t>Zidanje stene iz betonskih zidakov deb. 19 cm 
dim. 55/260 cm</t>
  </si>
  <si>
    <t>f</t>
  </si>
  <si>
    <t>Zidanje stene iz betonskih zidakov deb. 19 cm
dim. 220/260 cm
vratna odprtina za V1 dim. 111/218</t>
  </si>
  <si>
    <t>Zidanje stene iz betonskih zidakov deb. 19 cm 
dim. 203/260 cm
vratna odprtina za V2 dim. 111/218</t>
  </si>
  <si>
    <t>Zidanje stene iz betonskih zidakov deb. 19 cm 
dim. 344/260 cm</t>
  </si>
  <si>
    <t>Zidanje stene iz betonskih zidakov deb. 19 cm 
dim. 279/260 cm</t>
  </si>
  <si>
    <t>Obokan prehod dim. 150/210 se zapre z betonskimi zidaki</t>
  </si>
  <si>
    <t>Zaprtje prehodov in zidanje novih sten</t>
  </si>
  <si>
    <t>KLET 1 - TRAKT A</t>
  </si>
  <si>
    <t>Obzidava odprtine z betonskimi zidaki za potrebe novih kovinskih vrat VK2 in VK1
dim. š/v/g=55/250/100 cm</t>
  </si>
  <si>
    <t>KLET 2 - TRAKT A</t>
  </si>
  <si>
    <t xml:space="preserve"> ZIDANE STENE</t>
  </si>
  <si>
    <t>Naprava vertikalne hidroizolacije mokrih in zunanjih prostorov v objektu s tesnilnim sistemom iz polimercemetne, vodotesne membrane, z vsemi pomožnimi deli in prenosi. Hidroizolacija sanitarnih prostorov.</t>
  </si>
  <si>
    <t>Dobava in naprava hidroizolacije na poglobljenem jašku dvigala s tesnilnim sistemom iz polimercemetne, vodotesne membrane, z vsemi pomožnimi deli in prenosi.</t>
  </si>
  <si>
    <t xml:space="preserve"> HIDROIZOLACIJE</t>
  </si>
  <si>
    <t>ZIDARSKA DELA</t>
  </si>
  <si>
    <t>VI</t>
  </si>
  <si>
    <t>TESARSKA DELA SKUPAJ:</t>
  </si>
  <si>
    <r>
      <t>m</t>
    </r>
    <r>
      <rPr>
        <vertAlign val="superscript"/>
        <sz val="10"/>
        <rFont val="Arial Narrow"/>
        <family val="2"/>
        <charset val="238"/>
      </rPr>
      <t>2</t>
    </r>
  </si>
  <si>
    <t>Naprava in odstranitev opaža  betonskih vezI.</t>
  </si>
  <si>
    <t xml:space="preserve"> AB ZIDNE VEZI IN PREKLADE</t>
  </si>
  <si>
    <t>Naprava in odstranitev enostranskega opaža  betonskih sten dvigalnih jaškov.</t>
  </si>
  <si>
    <t>Naprava in odstranitev obojestranskega opaža  betonskih sten dvigalnih jaškov.</t>
  </si>
  <si>
    <t>Naprava in odstranitev opaža  stebrov.</t>
  </si>
  <si>
    <t xml:space="preserve"> AB STENE</t>
  </si>
  <si>
    <t xml:space="preserve"> - opaženje plošče </t>
  </si>
  <si>
    <t xml:space="preserve">Naprava in odstranitev opaža  AB plošče za zapiranje obstoječih odprtin v AB ploščah
Opiranje 3,00 do 5,00 m. </t>
  </si>
  <si>
    <t xml:space="preserve"> - opaženje zunanjih robov</t>
  </si>
  <si>
    <t xml:space="preserve">Naprava in odstranitev opaža  AB plošče.
Opiranje 4,00 do 5,00 m. </t>
  </si>
  <si>
    <t xml:space="preserve"> MEDETAŽNE AB PLOŠČE IN NOSILCI</t>
  </si>
  <si>
    <t>Naprava in odstranitev opaža  temeljnih plošč vključno z opiranjem.</t>
  </si>
  <si>
    <t>Naprava in odstranitev opaža  temeljev vključno z opiranjem.</t>
  </si>
  <si>
    <t xml:space="preserve"> TEMELJI IN TALNE PLOŠČE</t>
  </si>
  <si>
    <t xml:space="preserve"> OPOMBA:
Pri vseh postavka upoštevati otežene transporte po obstoječem objektu.</t>
  </si>
  <si>
    <t xml:space="preserve"> Cena mora zajemati vsa potrebna dela, material, podpiranje, orodja in odre za izvedbo posameznega opaža.</t>
  </si>
  <si>
    <t xml:space="preserve"> SPLOŠNA DOLOČILA</t>
  </si>
  <si>
    <t>TESARSKA DELA</t>
  </si>
  <si>
    <t>V</t>
  </si>
  <si>
    <t>BETONSKA IN ARMIRANOBETONSKA DELA SKUPAJ:</t>
  </si>
  <si>
    <t>kg</t>
  </si>
  <si>
    <t>Dobava, polaganje armaturnih mrež S500.</t>
  </si>
  <si>
    <t xml:space="preserve">Dobava, polaganje in vezanje srednje                                                                                 komplicirane armature S500 nad fi 12 mm. </t>
  </si>
  <si>
    <t xml:space="preserve">Dobava, polaganje in vezanje srednje                                                                                 komplicirane armature S500 do fi 12 mm. </t>
  </si>
  <si>
    <t xml:space="preserve"> ARMATURA</t>
  </si>
  <si>
    <t>Ko so ove vezi izvedene in v funkciji se obstoječa napenjala odrežejo, ko koncih pa se izvedel ležišče in na obstoječe vezi privari sidrni plošči iz ploščatega jeklenega pločevine dim. 200 x 200 x 20 mm ter ležišče obdela z malto.</t>
  </si>
  <si>
    <t>Zametavanje utora z montirano vezjo in ležišča s podaljšano cementno malto v več slojih. Zadnji sloj se armira z mrežico.</t>
  </si>
  <si>
    <t>Dobava in vgraditev jeklene antikorozijsko zaščitene vezi sestavljene iz:
 - iz okroglega polnega profila fi 30 mm z navojem in matico ,
-  sidrni plošči iz ploščatega jeklenega pločevine dim 400x 400 x 20 mm preko katerih se prečni sidri sidrata. Sidrna plošča se polaga na predhodno izravnano podlago s cementno malto. Po strditvi podložne malte vez najprej ročno napnemo z običajnim matičnim ključem, kasneje pa še z momentnim ključem. Po končanem napenjanju matice zavarimo na sidrne plošče.</t>
  </si>
  <si>
    <t>Previdna izdelava utorov na obeh straneh loka na predvideni višini, prevrtanje prečnih sten in izdelava ležišč za sidrne plošče. Utor dimenzije cca. 5 x 5 cm.</t>
  </si>
  <si>
    <t>Dobava in vgradnja nove horizontalne jeklene vezi - napenjala loka ter odstranitev obstoječe vezi:</t>
  </si>
  <si>
    <t>Izdelava sidranja v obstoječo AB ploščo pri zabetoniranju obstoječih odprtin:
 - vrtanje lukenj v armiran beton, izpihovanje
 - kemično lepljenje sider iz armaturnih palic fi 14 mm, dolž. 40 cm po obodu odprtine</t>
  </si>
  <si>
    <t>Opomba: 
Sanacijo izdelati po statičnem načrtu, kjer so razvidne tudi dimenzije jeklenih elementov.</t>
  </si>
  <si>
    <t xml:space="preserve">SANACIJE </t>
  </si>
  <si>
    <r>
      <t>Dobava in vgraditev betona v armiranobetonske preklade
- prerez betona do 0,12 m</t>
    </r>
    <r>
      <rPr>
        <vertAlign val="superscript"/>
        <sz val="10"/>
        <rFont val="Arial Narrow"/>
        <family val="2"/>
        <charset val="238"/>
      </rPr>
      <t>3</t>
    </r>
    <r>
      <rPr>
        <sz val="10"/>
        <rFont val="Arial Narrow"/>
        <family val="2"/>
        <charset val="238"/>
      </rPr>
      <t>/m</t>
    </r>
    <r>
      <rPr>
        <vertAlign val="superscript"/>
        <sz val="10"/>
        <rFont val="Arial Narrow"/>
        <family val="2"/>
        <charset val="238"/>
      </rPr>
      <t>1</t>
    </r>
    <r>
      <rPr>
        <sz val="10"/>
        <rFont val="Arial Narrow"/>
        <family val="2"/>
        <charset val="238"/>
      </rPr>
      <t xml:space="preserve">
- beton C 25/30, XC1</t>
    </r>
  </si>
  <si>
    <t xml:space="preserve"> ZIDNE VEZI IN PREKLADE</t>
  </si>
  <si>
    <r>
      <t>Dobava in vgraditev betona v armiranobetonske vidne stene dvigalnega jaška. Dodatno oteženo del zaradi betoniranja v omejenem prostoru - v izdolbeni niši in izvedbe v več fazah.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</si>
  <si>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r>
      <t>Dobava in vgraditev betona v armiranobetonske vidne stene dvigalnega jaška.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</si>
  <si>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r>
      <t>Dobava in vgraditev betona v armiranobetonske vidne stebre.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</si>
  <si>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t xml:space="preserve"> AB STENE IN STEBRI</t>
  </si>
  <si>
    <r>
      <t>Dobava in vgraditev betona v armiranobetonske plošče  - zapiranje obstoječih odprtin v AB ploščah.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</si>
  <si>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r>
      <t>Dobava in vgraditev betona v armiranobetonsko ploščo dvigalnega jaška.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</si>
  <si>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t xml:space="preserve"> MEDETAŽNE AB PLOŠČE</t>
  </si>
  <si>
    <r>
      <t>Dobava in vgraditev vodotesnega betona v armiranobetonske temelje toplotne črpalke v 2. kleti.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1</t>
    </r>
    <r>
      <rPr>
        <sz val="10"/>
        <rFont val="Arial Narrow"/>
        <family val="2"/>
        <charset val="238"/>
      </rPr>
      <t xml:space="preserve">
- beton C 25/30, XC3</t>
    </r>
  </si>
  <si>
    <r>
      <t>Dobava in vgraditev betona v armirano betonsko temeljno ploščo pod dvigalnim jaškom
- prerez betona  0,12 - 0,30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XC2</t>
    </r>
  </si>
  <si>
    <r>
      <t>Dobava in vgraditev betona v armiranobetonske temelje.
- prerez betona  0,12 - 0,30 m</t>
    </r>
    <r>
      <rPr>
        <strike/>
        <vertAlign val="superscript"/>
        <sz val="10"/>
        <rFont val="Arial Narrow"/>
        <family val="2"/>
        <charset val="238"/>
      </rPr>
      <t>3</t>
    </r>
    <r>
      <rPr>
        <strike/>
        <sz val="10"/>
        <rFont val="Arial Narrow"/>
        <family val="2"/>
        <charset val="238"/>
      </rPr>
      <t>/m</t>
    </r>
    <r>
      <rPr>
        <strike/>
        <vertAlign val="superscript"/>
        <sz val="10"/>
        <rFont val="Arial Narrow"/>
        <family val="2"/>
        <charset val="238"/>
      </rPr>
      <t>1</t>
    </r>
    <r>
      <rPr>
        <strike/>
        <sz val="10"/>
        <rFont val="Arial Narrow"/>
        <family val="2"/>
        <charset val="238"/>
      </rPr>
      <t xml:space="preserve">
</t>
    </r>
    <r>
      <rPr>
        <sz val="10"/>
        <rFont val="Arial Narrow"/>
        <family val="2"/>
        <charset val="238"/>
      </rPr>
      <t>- beton C 25/30, XC2</t>
    </r>
  </si>
  <si>
    <t xml:space="preserve"> TEMELJI, TALNA PLOŠČA</t>
  </si>
  <si>
    <t>Dobava in vgradnja betona kot tlak v 2 kleti. Beton se minimalno armira.
- beton C 12/15.</t>
  </si>
  <si>
    <t>Dobava in vgradnja podložnega betona pod temelji in dvigalnim jaškom.
- debelina 10 cm. 
- beton C 8/10.</t>
  </si>
  <si>
    <t xml:space="preserve"> PODLOŽNI IN NAKLONSKI BETONI</t>
  </si>
  <si>
    <t xml:space="preserve"> OPOMBA:
Pri vseh postavka upoštevati otežene transporte betona po obstoječem objektu.</t>
  </si>
  <si>
    <t xml:space="preserve"> Vključno z izvedbo vseh prebojev po projektni dokumentaciji!</t>
  </si>
  <si>
    <t xml:space="preserve"> V postavki je potrebno zajeti vse dobave materialov tudi sider, podložnih materialov, armaturo, vse prevoze, premike materiala in vso potrebno delo za dokončan izdelek - objekt po postavki!</t>
  </si>
  <si>
    <t>BETONSKA IN ARMIRANOBETONSKA DELA</t>
  </si>
  <si>
    <t>IV</t>
  </si>
  <si>
    <t>ZEMELJSKA DELA SKUPAJ:</t>
  </si>
  <si>
    <r>
      <t>Nalaganje in transport odvečnega izkopanega materiala iz začasne deponije, na stalno deponijo v skladu z načrtom o ravnanju z gradbenimi odpadki.
Obračun po m</t>
    </r>
    <r>
      <rPr>
        <vertAlign val="superscript"/>
        <sz val="10"/>
        <rFont val="Arial Narrow"/>
        <family val="2"/>
        <charset val="238"/>
      </rPr>
      <t>3</t>
    </r>
    <r>
      <rPr>
        <sz val="10"/>
        <rFont val="Arial Narrow"/>
        <family val="2"/>
        <charset val="238"/>
      </rPr>
      <t xml:space="preserve"> raščenega terena.</t>
    </r>
  </si>
  <si>
    <t>Dobava in vgraditev komprimiranega tampona pod novim tlakom arkad v debelini 20 cm.  Planiranje terena z natančnostjo ±1 cm. 
Nasutje izvesti iz nevezanih zemljin. Vključno z nabijanjem podlage do predpisane nosilnosti.</t>
  </si>
  <si>
    <t xml:space="preserve">Dobava in vgraditev komprimiranega tampona pod temelji debelini 25 cm.  Planiranje terena z natančnostjo ±1 cm. 
Nasutje izvesti iz nevezanih zemljin. Vključno z nabijanjem podlage do predpisane nosilnosti.
Otežen transport po objektu. </t>
  </si>
  <si>
    <t>Planiranje terena z natančnostjo ±1 cm in utrjevanje terena v kleti.</t>
  </si>
  <si>
    <t>Ročni izkop terena pod tlakom zunanjih arkad. 
Oteženo delo v omejen prostoru in otežen iznos materiala.</t>
  </si>
  <si>
    <t>Ročni izkop za temelje in jašek dvigala. 
Oteženo delo v omejen prostoru in otežen iznos materiala.</t>
  </si>
  <si>
    <t>Izravnava tlaka v 2. kleti:
Obstoječ teren se izravna, slab material se odstrani, 
ročni iznos materiala iz kleti na začasno deponijo.</t>
  </si>
  <si>
    <t xml:space="preserve"> Obračun izkopov in prevozov zemlje se vrši v m³ raščenega terena, merjeno na osnovi profilov posnetih pred izvršenim izkopom in po njem.</t>
  </si>
  <si>
    <t xml:space="preserve"> Standardi za zemeljska dela vsebujejo poleg izdelave samo po opisu v posameznem standardu še:
 - dela in ukrepe po določilih veljavnih predpisov varstva pri delu
 - pregled bočnih strani izkopa vsak dan pred pričetkom dela, zlasti po deževnem vremenu in mrazu.
 - črpanje vode iz gradbene jame in temeljev
 - čiščenje izkopov neposredno pred betoniranjem</t>
  </si>
  <si>
    <t xml:space="preserve"> Zemeljska dela se morajo izvajati po določilih veljavnih tehničnih predpisov in normativov v soglasju z geotehničnim poročilom o pogojih temeljenja objekta in ureditve povoznih površin.</t>
  </si>
  <si>
    <t>ZEMELJSKA DELA</t>
  </si>
  <si>
    <t>III</t>
  </si>
  <si>
    <t>RUŠITVENA DELA SKUPAJ:</t>
  </si>
  <si>
    <t xml:space="preserve">Strošek plačila vseh komunalnih taks in drugih stroškov z deponiranjem in pridobivanjem poročila o deponiranju gradbenih odpadkov in drugimi navodili iz Načrta gospodarjenja z gradbenimi odpadki.
</t>
  </si>
  <si>
    <t xml:space="preserve">Odvoz ruševin z gradbiščne deponije v stalno deponijo.
Upoštevati nakladanje, odvoz in odpadkov na stalno deponijo. </t>
  </si>
  <si>
    <t>Razne rušitve in odstranitve:</t>
  </si>
  <si>
    <t>Odstranitev manjših elementov.
Ocena.</t>
  </si>
  <si>
    <t>Demontaža lesenih vrat z nadsvetlobo dim. 175/350 z odvozom na stalno deponijo</t>
  </si>
  <si>
    <t>Nadstropje - trakt A/predprostor</t>
  </si>
  <si>
    <t>ag</t>
  </si>
  <si>
    <t>Demontaža lesenih vrat dim. 90/210 z odvozom na stalno deponijo</t>
  </si>
  <si>
    <t>Nadstropje - trakt A/kustosi</t>
  </si>
  <si>
    <t>af</t>
  </si>
  <si>
    <t>Demontaža lesenih dvokrilnih vrat oz. obloge dim. 160/270/100 z odvozom na stalno deponijo</t>
  </si>
  <si>
    <t>Nadstropje - trakt B/ketering</t>
  </si>
  <si>
    <t>ae</t>
  </si>
  <si>
    <t>Nadstropje - trakt B/med predprostorom dvigala in zunanjimi arkadami</t>
  </si>
  <si>
    <t>ad</t>
  </si>
  <si>
    <t>Nadstropje - trakt B/med predprostorom dvigala in zunanjimi arkadami
Demontaža lesenih dvokrilnih vrat z odvozom na stalno deponijo</t>
  </si>
  <si>
    <t>ac</t>
  </si>
  <si>
    <t>Pritličje - trakt B/med kavarno in dvorano</t>
  </si>
  <si>
    <t>ab</t>
  </si>
  <si>
    <t>Demontaža lesenih dvokrilnih vrat dim. 150/220 z odvozom na stalno deponijo</t>
  </si>
  <si>
    <t>Pritličje - trakt A/pri stopnišču</t>
  </si>
  <si>
    <t>aa</t>
  </si>
  <si>
    <t>Demontaža obstoječega lesenega portala in lesenih vrat s podbojem 
dim. 160/250 cm</t>
  </si>
  <si>
    <t>Dvokrilna drsna steklena vrata - VSA5</t>
  </si>
  <si>
    <t>z</t>
  </si>
  <si>
    <t>SKUPAJ VSA4</t>
  </si>
  <si>
    <t>Demontaža obstoječega lesenega portala, oblog in lesenih vrat s podbojem 
dim. 240/300/100 cm (dolžina/višina/globina)</t>
  </si>
  <si>
    <t>Nadstropje - trakt B/dvorana</t>
  </si>
  <si>
    <t>Dvokrilna drsna steklena vrata - VSA4</t>
  </si>
  <si>
    <t>v</t>
  </si>
  <si>
    <t>Demontaža obstoječih lesenih vrat s podbojem 
dim. 160/270 cm</t>
  </si>
  <si>
    <t>Pritličje - trakt B/kavarna</t>
  </si>
  <si>
    <t>Dvokrilna drsna steklena vrata - VSA3</t>
  </si>
  <si>
    <t>u</t>
  </si>
  <si>
    <t>SKUPAJ VSA2</t>
  </si>
  <si>
    <t>Demontaža obstoječih lesenih vrat z nadsvetlobo - steklo v lesenih okvirjih, dim. 200 x 293 cm</t>
  </si>
  <si>
    <t>Pritličje - trakt B/vhod v dvorano</t>
  </si>
  <si>
    <t>Drsna steklena vrata - VSA2</t>
  </si>
  <si>
    <t>t</t>
  </si>
  <si>
    <t>SKUPAJ VSA1</t>
  </si>
  <si>
    <t>Demontaža obstoječih lesenih vrat
dim. 103/189 cm</t>
  </si>
  <si>
    <t>Pritličje - trakt A/vhod  v razstavni prostor</t>
  </si>
  <si>
    <t>Drsna steklena vrata - VSA1</t>
  </si>
  <si>
    <t>s</t>
  </si>
  <si>
    <t>SKUPAJ VK2</t>
  </si>
  <si>
    <t>Demontaža kovinskega okvirja in mreže
dim. 280/375</t>
  </si>
  <si>
    <t>Pritličje - dvorišče/glavni vhod</t>
  </si>
  <si>
    <t>Kovana vrata - VK2</t>
  </si>
  <si>
    <t>r</t>
  </si>
  <si>
    <t>SKUPAJ VK1</t>
  </si>
  <si>
    <t>Demontaža kovinskega okvirja in mreže
dim. 260/248</t>
  </si>
  <si>
    <t>Klet 2 - trakt A/vhod v klet</t>
  </si>
  <si>
    <t>Kovana vrata - VK1</t>
  </si>
  <si>
    <t>p</t>
  </si>
  <si>
    <t>SKUPAJ V7</t>
  </si>
  <si>
    <t>dim. 160/245 cm</t>
  </si>
  <si>
    <t>Demontaža obstoječih masivnih lesenih vrat</t>
  </si>
  <si>
    <t>Pritličje - trakt B/vhod</t>
  </si>
  <si>
    <t>Lesena vrata - V7</t>
  </si>
  <si>
    <t>o</t>
  </si>
  <si>
    <t xml:space="preserve">SKUPAJ </t>
  </si>
  <si>
    <t>Demontaža obstoječih lesenih vrat s podbojem</t>
  </si>
  <si>
    <t>Pritličje - trakt B/sanitarije</t>
  </si>
  <si>
    <t xml:space="preserve">Lesena vrata </t>
  </si>
  <si>
    <t>n</t>
  </si>
  <si>
    <t>SKUPAJ V5</t>
  </si>
  <si>
    <t>dim. 125/204 cm</t>
  </si>
  <si>
    <t>Demontaža obstoječih lesenih vrat</t>
  </si>
  <si>
    <t>Pritličje - trakt A/stopnišče</t>
  </si>
  <si>
    <t>Lesena vrata - V5</t>
  </si>
  <si>
    <t>m</t>
  </si>
  <si>
    <t xml:space="preserve">Demontaža obstoječih lesenih vrat </t>
  </si>
  <si>
    <t>Pritličje - trakt A/kapela</t>
  </si>
  <si>
    <t>l</t>
  </si>
  <si>
    <t>SKUPAJ V4a</t>
  </si>
  <si>
    <t>Vgradnja v kamniti portal in zid deb. 100cm</t>
  </si>
  <si>
    <t>dim. 112/195 cm</t>
  </si>
  <si>
    <t>Lesena vrata - V4a</t>
  </si>
  <si>
    <t>k</t>
  </si>
  <si>
    <t>SKUPAJ V4</t>
  </si>
  <si>
    <t>dim. 110/195 cm</t>
  </si>
  <si>
    <t>Demontaža kamnitega portala in hranjenje na začasni deponiji</t>
  </si>
  <si>
    <t>Lesena vrata - V4</t>
  </si>
  <si>
    <t>j</t>
  </si>
  <si>
    <t>Vgradnja v kamniti zid deb.100 cm</t>
  </si>
  <si>
    <t>dim.128/175 cm</t>
  </si>
  <si>
    <t>Dvokrilno leseno okno</t>
  </si>
  <si>
    <t>Nadstropje - trakt A/severna fasada (prostor dvigala)</t>
  </si>
  <si>
    <t>okno</t>
  </si>
  <si>
    <t>i</t>
  </si>
  <si>
    <t>SKUPAJ O11</t>
  </si>
  <si>
    <t xml:space="preserve">Vgradnja v kamniti zid </t>
  </si>
  <si>
    <t>dim.150 x 320 cm</t>
  </si>
  <si>
    <t>Dvokrilno leseno okno z okvirji</t>
  </si>
  <si>
    <t>Nadstropje/zahodna fasada/dvorana</t>
  </si>
  <si>
    <t>okno - O11</t>
  </si>
  <si>
    <t>h</t>
  </si>
  <si>
    <t>SKUPAJ O9</t>
  </si>
  <si>
    <t>dim.128 x 175 cm</t>
  </si>
  <si>
    <t>Dvokrilno leseno okno in polkna</t>
  </si>
  <si>
    <t>Nadstropje - trakt A/južna fasada</t>
  </si>
  <si>
    <t>okno - O9</t>
  </si>
  <si>
    <t>g</t>
  </si>
  <si>
    <t>SKUPAJ O8</t>
  </si>
  <si>
    <t>Dvokrilno leseno okno, okovje: medenina</t>
  </si>
  <si>
    <t>Nadstropje - trakt A/severna fasada</t>
  </si>
  <si>
    <t>okno - O8</t>
  </si>
  <si>
    <t>SKUPAJ O7</t>
  </si>
  <si>
    <t>okno - O7</t>
  </si>
  <si>
    <t>SKUPAJ O6a</t>
  </si>
  <si>
    <t>dim.110 x 175 cm</t>
  </si>
  <si>
    <t>Nadstropje - trakt A/predprostori kustosi</t>
  </si>
  <si>
    <t>okno - O6a</t>
  </si>
  <si>
    <t>SKUPAJ O5</t>
  </si>
  <si>
    <t>dim.128 x 216 cm</t>
  </si>
  <si>
    <t>okno - O5</t>
  </si>
  <si>
    <t>SKUPAJ O3a</t>
  </si>
  <si>
    <t>Pritličje - trakt A/severna fasada</t>
  </si>
  <si>
    <t>okno - O3a</t>
  </si>
  <si>
    <t>SKUPAJ O3</t>
  </si>
  <si>
    <t>okno - O3</t>
  </si>
  <si>
    <t>SKUPAJ O2</t>
  </si>
  <si>
    <t>okno - O2</t>
  </si>
  <si>
    <t>SKUPAJ O1</t>
  </si>
  <si>
    <t>Vgradnja v kamniti zid deb.130 cm</t>
  </si>
  <si>
    <t>dim.115 x 151 cm</t>
  </si>
  <si>
    <t>Klet 1 - trakt A/severna fasada</t>
  </si>
  <si>
    <t xml:space="preserve">okno - O1 </t>
  </si>
  <si>
    <t>Rušenje obstoječega stavbnega pohištva in odvoz na stalno deponijo v kolikor v postavki ne piše drugače in s pridobitvijo evidenčnih listov.</t>
  </si>
  <si>
    <t>RUŠENJE STAVBNEGA POHIŠTVA</t>
  </si>
  <si>
    <t>Pregled in delna sanacija ometa na obstoječih stenah, stopovih,…:
 - pregled kvalitete obstoječih ometov,
 - odstranitev vseh neustreznih in poškodovanih slojev ometa, opleskov in oblog (predvidoma cca 30% površine), čiščenje podlage,  popravilo poškodovanih delov opečne podlage, poglobitev reg, pranje podlage,
 - struganje opleska, čiščenje podlage, manjša popravila in izravnave na delu podlage kjer se omet ne odstranjuje.
Podlaga mora biti pripravljena za izvedbo ometov oziroma za slikopleskarsko obdelavo.</t>
  </si>
  <si>
    <t xml:space="preserve"> - zunanji oboki na akadah</t>
  </si>
  <si>
    <t xml:space="preserve"> - stene z oblogo iz keramičnih ploščic</t>
  </si>
  <si>
    <t>Odstranitev ometa z obstoječih sten, stopov,… :
 - odstranitev vseh slojev ometa, opleskov in oblog,
 - čiščenje podlage,
 - popravilo poškodovanih delov opečne podlage
 - poglobitev reg, pranje podlage.
Podlaga mora biti pripravljen za izvedbo ometov.</t>
  </si>
  <si>
    <t>OMETI</t>
  </si>
  <si>
    <t>Rušenje kamnitih in opečnih sten ter medetažnih konstrukcij (oboki, sestave tlakov) za izdelavo dvigalnega jaška 2:
Rušenje je potrebno izvajati postopma vzporedno z gradnjo jaška.
Rušenje je potrebno izvajati previdno, brez večjih vibracij in brez poškodovanja konstrukcije, ki ostane.
V ceni upoštevati varnostna podpiranja in razpiranja ter ostale ukrepe za zagotovitev stabilnosti konstrukcije objekta in varno delo ter delovne oder.
Upoštevati oteženo delo zaradi utesnjenosti, fazne izvedbe, previdnega ročnega dela in transportov.</t>
  </si>
  <si>
    <t xml:space="preserve"> - predvidena debelina tlakov zunanjih atrijev deb. 25 cm, prodniki-mačje glave se deponirajo na deponiji na gradu</t>
  </si>
  <si>
    <t xml:space="preserve"> - predvidena debelina tlakov deb. 22 cm, finalna obloga klinker se deponira na deponijo na gradu, ostale obloge se odstranijo</t>
  </si>
  <si>
    <t xml:space="preserve"> - predvidena debelina tlakov deb. 15 cm</t>
  </si>
  <si>
    <t>Rušenje obstoječih sestav tlakov od finalne obloge do nosilne medetažne konstrukcije vključno vsi v tlak vgrajeni elementi, izolacije, nasutja, ipd.</t>
  </si>
  <si>
    <t>TLAKI</t>
  </si>
  <si>
    <t>Zunanje arkade
Rušitev kamnite stopnice na zunanjih akradah</t>
  </si>
  <si>
    <t>Med dvorano in korom
Rušenje kamnite stene deb. 143 cm
dim. cca 120/220 cm</t>
  </si>
  <si>
    <t>Med predprostorom dvigala in zunanjimi arkadami
Rušenje pozidave loka nad vrati
dim. cca 170/90 cm</t>
  </si>
  <si>
    <t>Zidani štedilniki 
Previdna demontaža in hranjenje na stalni deponiji na gradu</t>
  </si>
  <si>
    <t>Rušitev kamnitega zidu za potrebe novega dvigala</t>
  </si>
  <si>
    <t>Dvorana
Previdna demontaža lestenca/stenskih luči iz kovanega železa in shranitev na stalni deponiji na gradu</t>
  </si>
  <si>
    <t>Izvedba odprtine globine 10 cm v kamnitem zidu za vgradnjo razdelilne omare ogrevanja
dim. 70/100 cm</t>
  </si>
  <si>
    <t>Izvedba preboja v kamnitem zidu za odvod in dovod zraka
dim. 20/20/130 cm</t>
  </si>
  <si>
    <t>Odstranitev lesene konstrukcije servisnega malega dvigala</t>
  </si>
  <si>
    <t>Rušitev obstoječe opečne stene
dim. 100/280/20 cm</t>
  </si>
  <si>
    <t>Predprostor</t>
  </si>
  <si>
    <t>Rušitev zidov v sanitarijah
dim l/v/š=350/280/35 cm</t>
  </si>
  <si>
    <t>Rušitev zidov v sanitarijah
dim l/v/š=170/280/25 cm</t>
  </si>
  <si>
    <t>Rušitev zidov v sanitarijah
dim l/v/š=170/280/15 cm</t>
  </si>
  <si>
    <t>Rušitev obstoječih vrat v sanitarije 
dim 90/200 cm</t>
  </si>
  <si>
    <t>Rušitev lesenih sanitarnih sten z vrati
dim. 170/280</t>
  </si>
  <si>
    <t>Rušitev drobnih elementov v sanitarijah (zrcala, ...)</t>
  </si>
  <si>
    <t>Rušitev sanitarnih elementov</t>
  </si>
  <si>
    <t>Obstoječe sanitarije</t>
  </si>
  <si>
    <t>Kavarna
Povečanje vratne odprtine pri poziciji VSA3 
Rušenje kamnitega zidu l/v/š=20/290//15 cm in zidarska obdelava za potrebe vgradnje drsnih vrat VSA3</t>
  </si>
  <si>
    <t>Rušenje obstoječe odprtine v AB stropu deb. 20 cm za nove stopnice</t>
  </si>
  <si>
    <t>Rušitev zidov v sanitarijah
dim l/v/š=1475/357/25 cm</t>
  </si>
  <si>
    <t xml:space="preserve">opečna stena, dim </t>
  </si>
  <si>
    <t xml:space="preserve">AB stena, dim </t>
  </si>
  <si>
    <t>Izvedba preboja za odvod in dovod zraka</t>
  </si>
  <si>
    <t>Rušenje stene deb. 19 cm
dim. 200/357</t>
  </si>
  <si>
    <t>Rušenje stene deb. 19 cm
dim. 367/357</t>
  </si>
  <si>
    <t>Rušenje stene deb. 19 cm do višine 210 cm
dim. 143/210</t>
  </si>
  <si>
    <t>Rušenje opečnih sten</t>
  </si>
  <si>
    <t>Nadstropje - trakt A
Previdna odstranitev obstoječe stopnice pri oknih O11, O12 in hranjenje na začasni deponiji za ponovno vgradnjo nad novimi tlaki</t>
  </si>
  <si>
    <t>Rušenje dela stene višine 371 cm
dim. 24/164 cm</t>
  </si>
  <si>
    <t>Rušenje dela stene in stropa za razvod kanalov v višini 371 cm
dim. 40/61 cm</t>
  </si>
  <si>
    <t>Rušenje stene pod stropom za vgraditev komore
dim. 26/73 cm</t>
  </si>
  <si>
    <t>dim. 520/371 cm</t>
  </si>
  <si>
    <t>Rušenje opečnih sten deb. 19 cm</t>
  </si>
  <si>
    <t>Rušitve za povečanje vratne odprtine za18/100/210 cm</t>
  </si>
  <si>
    <t>Demontaža kamnitega portala - V4</t>
  </si>
  <si>
    <t>Rušenje začasnih lesenih stopnic</t>
  </si>
  <si>
    <t>AB plošča deb. 20 cm</t>
  </si>
  <si>
    <t>opečnati stene viš. 260 cm</t>
  </si>
  <si>
    <t>Rušenje dela opečne stene in AB stropa za razvod kanalov v dim. 40/170 cm</t>
  </si>
  <si>
    <t>Izvedba preboja v kamnitem zidu deb. 30 cm za odvod in dovod zraka
dim. 20/20 cm</t>
  </si>
  <si>
    <t>opečnati lok deb. 106 cm</t>
  </si>
  <si>
    <t>Izvedba preboja fi20 cm v klet 2</t>
  </si>
  <si>
    <t>m2</t>
  </si>
  <si>
    <t>opečnati lok deb. 33 cm</t>
  </si>
  <si>
    <t>Preboj opečnega loka in ab plošče med kletjo 1 in kletjo 2 za kanale</t>
  </si>
  <si>
    <t>AB plošča deb. 20 cm (3 x 2,8 m2)</t>
  </si>
  <si>
    <t>Preboj opečnega loka in ab plošče med kletjo 1 in kletjo 2 za vmestitev jaška dvigala</t>
  </si>
  <si>
    <t>Odbijanje kamnov obstoječe odprtine ob straneh pri VK1 in VK2
dim cca. š/v/l=55/250/100 cm</t>
  </si>
  <si>
    <t>Odstranitev razvoda elektro instalacij - vseh tudi skritih vodov</t>
  </si>
  <si>
    <t>Odstranitev opreme elektro instalacij:
 - luči
 - razdelilne omarice
 - razna drobna oprema</t>
  </si>
  <si>
    <t>Odstranitev razvoda strojnih instalacij - vseh tudi skritih vodov, spihovanje plina s cevi,...</t>
  </si>
  <si>
    <t>Odstranitev opreme strojnih instalacij:
 - sanitarna oprema (kadi, WC, umivalniki,…)
 - radiatorji
 - plinske peči
 - razno</t>
  </si>
  <si>
    <t>Odstranitev preostale premične opreme in preostalih neodstranjenih predmetov v objektu.</t>
  </si>
  <si>
    <t xml:space="preserve"> - začasna podpiranja in opiranja konstrukcij, ki se rušijo in sosednjih konstrukcij</t>
  </si>
  <si>
    <t>Izvedba ukrepov za varno izvajanje rušitvenih del:</t>
  </si>
  <si>
    <t>Izdelava statičnih in varnostnih navodil za izvajanje rušitvenih del.</t>
  </si>
  <si>
    <t>Dobava materiala in naprava zaščite vseh elementov , ki se morajo ohraniti in se med gradnjo ne smejo poškodovati (lesene stopnice, ograje , okna,.......)</t>
  </si>
  <si>
    <t>Za rušenje delov betonskih in kamnitih konstrukcij in izdelavo prebojev je potrbno uporabljati rezanje in ne rušenje z udarnimi kladivi. V ceni upoštevati tudi začasna podpiranja.</t>
  </si>
  <si>
    <t xml:space="preserve"> V vseh postavkah upoštevati odvoz na gradbiščno deponijo.
 Upoštevati tudi nakladanje, odvoz in odpadkov na stalno deponijo po predpisih ravnanja z odpadki, vključno s plačilom vseh komunalnih taks in drugih stroškov z deponiranjem in pridobivanjem poročila o deponiranju gradbenih odpadkov in drugimi navodili iz Načrta gospodarjenja z gradbenimi odpadki.
Upoštevati je potrebno vse določbe veljavne zakonodaje.</t>
  </si>
  <si>
    <t xml:space="preserve"> Rušitev nevarnih gradbenih odpadkov in odstranitev nevarne opreme je izvajati z ustreznimi zaščitnimi sredstvi in predpisanimi ukrepi. V skladu z navodili koordinatorja za varstvo pri delu. </t>
  </si>
  <si>
    <t xml:space="preserve"> V ceni vseh postavk zajeti vsa pomožna dela, vsa zavarovanja rušitev, ves osnovni in pomožni material ter vse prenose in odvoze na stalno deponijo.</t>
  </si>
  <si>
    <t>RUŠITVENA DELA</t>
  </si>
  <si>
    <t>II</t>
  </si>
  <si>
    <t>PRIPRAVLJALNA DELA SKUPAJ:</t>
  </si>
  <si>
    <t>Zakoličbe in izdelava geodetskih posnetkov v skladu s projektno dokumentacijo.  
Izdelava zakoličbenega načrta.</t>
  </si>
  <si>
    <t>Priprava gradbišča:
- ograditev območja gradbišča z gradbiščno ograjo, 
- priprava terena za deponije, izdelava transportnih poti,... ,
- postavitev kontejnerjev, sanitarij in ostalih provizorijev 
- zagotovitev oskrbe gradbišča z vodo, kanalizacijo, električno energijo in šibkotočnimi instalacijami
- postavitev gradbiščnih dvigal in izdelava poti za transporte materiala in dostop delavcev,
- varnostni ukrepi, ukrepi za varovanje okolja, sosednjih delov objekta, čuvajska služba 
- postavitev gradbiščne table in opozorilnih znakov
- ipd.
Izpolniti je vse zahteve iz načrta organizacije gradbišča  in varnostnega načrta!
Vključno z vsemi stroški za organizacijo gradbišča, zavarovanje gradbišča in ostale zakonske zahteve.</t>
  </si>
  <si>
    <t xml:space="preserve">Zakoličba in zaščita obstoječih instalacij. Izvajalec je dolžan obvestiti vse upravljavce komunalne infrastrukture o predvidenih posegih. </t>
  </si>
  <si>
    <t xml:space="preserve"> Dela morajo zajemati tudi odvoz materialov na končno deponijo, vključno s plačilom potrebnih taks. Izbrati stalne deponije v neposredni bližini gradbišča, oz. najbližje deponije.</t>
  </si>
  <si>
    <t xml:space="preserve"> Pred začetkom gradnje je potreben pregled projekta in ostale dokumentacije s projektantom, investitorjem, nadzornikom in izvajalcem, kar omogoča vsem stranem, da se podrobneje seznanijo z gradnjo, zahtevami gradnje in potekom gradnje načrtovanega objekta.</t>
  </si>
  <si>
    <t>PRIPRAVLJALNA DELA</t>
  </si>
  <si>
    <t>I</t>
  </si>
  <si>
    <t>GRADBENA DELA:</t>
  </si>
  <si>
    <t>GRADBENA DELA SKUPAJ:</t>
  </si>
  <si>
    <t>A.</t>
  </si>
  <si>
    <t>REKAPITULACIJA GRADBENIH DEL</t>
  </si>
  <si>
    <t>A. GRADBENA DELA</t>
  </si>
  <si>
    <t>cena</t>
  </si>
  <si>
    <t>cena/enoto</t>
  </si>
  <si>
    <t>enota</t>
  </si>
  <si>
    <t>količina</t>
  </si>
  <si>
    <t>opis</t>
  </si>
  <si>
    <t>Razna nepredvidena obrtniška dela.
5% obrtniških del</t>
  </si>
  <si>
    <t>XII</t>
  </si>
  <si>
    <t>DVIGALA SKUPAJ:</t>
  </si>
  <si>
    <t>Dobava in vgradnja osebnega dvigala:
Višina dviga: 7,00 m 
Število postaj:  3
Kabina: 1100 x  1400 x 2200 mm, 
Jašek: armirani beton 1600 x 1750 mm.</t>
  </si>
  <si>
    <t>Dobava in vgradnja osebnega dvigala:
Višina dviga: 4,40 m 
Število postaj:  2
Kabina: 1100 x  1400 x 2200 mm, 
Jašek: armirani beton 1600 x 1750 mm.</t>
  </si>
  <si>
    <t>DVIGALA</t>
  </si>
  <si>
    <t>XI</t>
  </si>
  <si>
    <t>PROJEKT SKUPAJ:</t>
  </si>
  <si>
    <t>PID projektna dokumentacija za gradbena, obrtiniška in inštalacijska dela 6x tiskan izvod in 1x v elektronski obliki</t>
  </si>
  <si>
    <t xml:space="preserve">Projektantski nadzor, do 150 ur, vključno s potnimi stroški. </t>
  </si>
  <si>
    <t>Izdelava vse dokumentacije za izvedbo tehničnega pregleda in organiziranje tehničnega pregleda.</t>
  </si>
  <si>
    <t xml:space="preserve">Izdelava in predaja  projekta za vzdrževanje - POV. </t>
  </si>
  <si>
    <t>Strošek izvajanja nalog koordinatorja za varnost in zdravje pri delu v fazi izvedbe projekta skladno z zahtevami veljavne zakonodaje (tekoča koordinacija na gradbišču).</t>
  </si>
  <si>
    <t>Izdelava načrta gradbišča, varnostnega načrta in dokumentacije za naknadna dela ter vsa ostala dela, ki jih izvede koordinator za varnost in zdravje pri delu v fazi priprave  projekta skladno z zahtevami veljavne zakonodaje.</t>
  </si>
  <si>
    <t>PROJEKTI IN PROJEKTANSKI NADZOR</t>
  </si>
  <si>
    <t>X</t>
  </si>
  <si>
    <t>GASILSKA OPREMA IN TESNENJE SKUPAJ:</t>
  </si>
  <si>
    <t>Izdelava požarnega načrta, požarnega reda in načrta evakuacije in namestitev obvestil in oznak v objektu.</t>
  </si>
  <si>
    <t>Požarno tesnjenje prebojev in prehodov instalacij med požarnimi conami.</t>
  </si>
  <si>
    <t>Izdelava Izkaza o požarni varnosti vključno s stroški preglednika</t>
  </si>
  <si>
    <t>Dobava in montaža gasilnih aparatov, vključno z montažo nosilcev za aparate.
Ocena</t>
  </si>
  <si>
    <t>GASILSKA OPREMA IN TESNENJE</t>
  </si>
  <si>
    <t>IX</t>
  </si>
  <si>
    <t>FASADERSKA DELA SKUPAJ:</t>
  </si>
  <si>
    <t>Restavratorska obnova eventuelno najdenih fasadnih poslikav.
Ocena.</t>
  </si>
  <si>
    <t xml:space="preserve">Barvanje v barvni skali po navodilih konzervatorske službe, predvidoma:
 - predhodno struganje neravnin med plastmi ali grobo izvedenih ometov,  kitanje in domodelacija manjših razpok, z vsemi postopki predpriprave na oplesk,
 -  paropropustni fasadni oplesk (npr. Keim), v fazah po navodilih proizvajalca barv, 3x  po predhodno izvedenih vzorcih na objektu </t>
  </si>
  <si>
    <t xml:space="preserve"> FASADNI BELEŽ </t>
  </si>
  <si>
    <t xml:space="preserve">    - okenska mreža dim 1,03 x 0,60 m</t>
  </si>
  <si>
    <t xml:space="preserve">    - okenska mreža dim 1,00 x 0,30 m</t>
  </si>
  <si>
    <t xml:space="preserve">    - okenska mreža dim 1,00 x 2,15 m</t>
  </si>
  <si>
    <t>Čiščenje, popravilo in sanacija ter pleskanje kovanih okenskih mrež:</t>
  </si>
  <si>
    <t xml:space="preserve">    - vratni portal dim. 1,66 x 2,84 m</t>
  </si>
  <si>
    <t xml:space="preserve">    - vratni ločni portal dim. cca. 3,00 x 3,00 m</t>
  </si>
  <si>
    <t xml:space="preserve">    - vratni portal dim. 1,65 x 2,013 m</t>
  </si>
  <si>
    <t xml:space="preserve">    - vratni portal dim, 2,04 x 3,52 m z ločenim nadvratnim umetelno oblikovanim delom dim. 3,06 x 1,64 m</t>
  </si>
  <si>
    <t xml:space="preserve">    - vratni ločni portal dim. 3,55 x 3,67 m</t>
  </si>
  <si>
    <t xml:space="preserve">    - vratni portal dim. 1,45 x 2,11 m</t>
  </si>
  <si>
    <t xml:space="preserve">    - vratni portal dim. 1,35 x 2,78 m</t>
  </si>
  <si>
    <t xml:space="preserve">    - vratni portal dim. 1,41 x 2,10 m</t>
  </si>
  <si>
    <t xml:space="preserve">    - okenski portal dim, 1,62 x 2,03 m </t>
  </si>
  <si>
    <t xml:space="preserve">    - okenski portal dim, 1,54 x 1.58 m </t>
  </si>
  <si>
    <t xml:space="preserve">    - okenski portal dim, 1,68 x 1.91 m </t>
  </si>
  <si>
    <t xml:space="preserve">    - okenski portal dim, 1,28 x 1.58 m </t>
  </si>
  <si>
    <t xml:space="preserve">    - okenski portal dim, 1,32 x 0,45 m </t>
  </si>
  <si>
    <t xml:space="preserve">    - okenski portal dim, 1,32 x 2,47 m </t>
  </si>
  <si>
    <t xml:space="preserve">    - okenski dvojni portal dim. cca 2,60 x 2,00 m</t>
  </si>
  <si>
    <t xml:space="preserve">    - okenski portal dimi 1,92 x 3,42 m z ločenim nadokenskim delom dim. 2,57 x 1,00 m</t>
  </si>
  <si>
    <t xml:space="preserve">    - okenski portal dim. 1,72 x 2,16 m</t>
  </si>
  <si>
    <t xml:space="preserve">    - okenski portal dim. 1,54 x 2,16 m</t>
  </si>
  <si>
    <t>Saniranje kamnitih portalov po določilih konzervatorske službe. 
Obstoječi kamniti portali okoli oken in vrat se očistijo, sanirajo se  poškodbe ter izvede se zaščitni premaz površine (uporabiti je potrebno proizvod primeren za spomeniško zaščitene objekte).</t>
  </si>
  <si>
    <t>SANACIJA KAMNITIH PORTALOV</t>
  </si>
  <si>
    <t xml:space="preserve">    - venec r.š. 60 cm</t>
  </si>
  <si>
    <t xml:space="preserve">    - strešni venec r.š. 110 cm</t>
  </si>
  <si>
    <t xml:space="preserve">    - strešni venec r.š. 60 cm</t>
  </si>
  <si>
    <t xml:space="preserve">    - strešni venec r.š. 50 cm</t>
  </si>
  <si>
    <t>Saniranje fasadnih vencev po določilih konzervatorske službe. Rekonstrukcija vseh manjkajočih profiliranih robov z vlečenjem profilov v grobem podložnem in finem izvlečenem sloju.
Predhodna priprava vodil za izvlečenje profilov, izvedba  plasti  – obrizg, grobi podložni omet in finalni glajeni omet na profilacijah, finalno izvlečenje s šablonami . 
Vključno popravilo podkonstrukcije venca v primeru poškodb.</t>
  </si>
  <si>
    <t xml:space="preserve"> SANACIJA FASADNIH ELEMENTOV</t>
  </si>
  <si>
    <t>Rekonstrukcija dekorativnih ometov v strukturi in obliki kot na obstoječih delih objekta.
Finalno ometavanje, zaglajen omet fine granulacije mivka 0-2 mm, apneno cementen omet razmerje 1:3,  v tankem sloju do 2 mm, s členitvijo v polja in nivoje.
Gladka površina fasade.</t>
  </si>
  <si>
    <t>Grobi omet:
 - ometavanje z grobo apneno cementno malto. Fasadna površina je izvedena v več slojih - po globini v treh različnih nivojih.</t>
  </si>
  <si>
    <t>Saniranje ometa po določiioh konzervatorske službe. Predvidoma ometavanje večjih površin z grobim in finim ometom prilagojenim originalu:</t>
  </si>
  <si>
    <t xml:space="preserve"> SANIRANJE OMETA</t>
  </si>
  <si>
    <t xml:space="preserve"> Odstranjevanje finalne plasti ometa in opleska, struganje.
Upoštevano je 80% celotne površine.</t>
  </si>
  <si>
    <t xml:space="preserve"> Odstranjevanje vencev (finalne in podložne plasti ter nosilnega dela) do trdne podlage:
 - odstranitev netrdnih ometov do trdne podlage, predvsem ročno z dleti
 - po očiščenju spihanje in pranje vseh površin.
Upoštevano je 20% celotne površine.</t>
  </si>
  <si>
    <t xml:space="preserve"> Odstranjevanje ometov (finalne in podložne plasti) do trdne podlage:
 - odstranitev netrdnih ometov do zidu, predvsem ročno z dleti
 - po očiščenju spihanje in pranje vseh površin.
Upoštevano je 20% celotne površine.</t>
  </si>
  <si>
    <t>Odstranjevanje neustreznih ometo, plomb in nestabilnih profiliranih robov samo na poškodovanih delih do trdne podlage oz. za potrebe rekonstrukcije dekorativnih ometov. Odstranjevanje se izvaja ročno, z dleti ali skalpeli oziroma z nizkotlačnim peskanjem:</t>
  </si>
  <si>
    <t>Spiranje fasade z vodo pod blagim pritiskom.</t>
  </si>
  <si>
    <t xml:space="preserve"> ODSTRANJEVANJE POŠKODOVANIH SESTAVIN</t>
  </si>
  <si>
    <t>Priprava šablon in kontrašablon za izvlečen profil vencev.</t>
  </si>
  <si>
    <t>Izdelava barvne študije na osnovi sondažnih raziskav.</t>
  </si>
  <si>
    <t>Izdelava načrta ohranjenih ometov za potrebe monitoringa ZVKDS.</t>
  </si>
  <si>
    <t>Izmera detajlov 1:1, načrt členitve fasade, določitev nivojev ometa .</t>
  </si>
  <si>
    <t>Pretrkavanje in ugotovitev stanja stabilnosti ometov, določitev količine odstranjevanja ometa do zidane podlage ali samo finalne plasti .</t>
  </si>
  <si>
    <t>Izdelava sondažnih raziskav fasadnih sestav za potrebe ZVKD.</t>
  </si>
  <si>
    <t>Montaža začasnih PVC odtočnih cevi.</t>
  </si>
  <si>
    <t>Zaščita pred poškodbami vseh preostalih fasadnih elementov in oken – PVC folijo.</t>
  </si>
  <si>
    <t xml:space="preserve"> SANACIJA FASAD V GRAJSKEM DVORIŠČU</t>
  </si>
  <si>
    <t xml:space="preserve"> Fasada se izvede po klasičnem postopku. Izvede se gobi in fini omet na podlagi predhodne določitve strukture finega ometa.</t>
  </si>
  <si>
    <t xml:space="preserve"> Pred izvedbo se pripravi vzorce ometov, ki ji potrdi ZVKDS.</t>
  </si>
  <si>
    <t xml:space="preserve"> Uporabiti je potrebno paropropustne omete in beleže, ki imajo sorodne lastnosti kot originalni materiali.</t>
  </si>
  <si>
    <t xml:space="preserve"> Pri rekonstrukciji je potrebno uporabiti mivko in agregate čim bolj podoben strukturi originalnega ometa, ter doseči finalno obdelavo enako prvotni.</t>
  </si>
  <si>
    <t xml:space="preserve"> Sanacijo fasad je potrebno izvesti po navodilih Zavoda za varstvo kulturne dediščine.</t>
  </si>
  <si>
    <t>FASADERSKA DELA</t>
  </si>
  <si>
    <t>SLIKOPLESKARSKA DELA SKUPAJ:</t>
  </si>
  <si>
    <t>Slikanje sten in stropa jaška za dvigalo s kakovostno epoksi barvo.
Z vsemi preddeli, transporti in potrebnim materialom.</t>
  </si>
  <si>
    <t>Dvakratno kitanje obstoječih AB stropov in pleskanje z apneno barvo primerno za zgodovinske objekte. 
Z vsemi preddeli, transporti in potrebnim materialom.</t>
  </si>
  <si>
    <t>Restavratorska obdelava obstoječega stenske freske po navodilih ZVKD.</t>
  </si>
  <si>
    <t>Restavratorska odbelava obstoječega stropa z fresko po navodilih ZVKD.</t>
  </si>
  <si>
    <t xml:space="preserve"> - podlaga nov sanirni omet fasadnih obokov arkad </t>
  </si>
  <si>
    <t xml:space="preserve"> - podlaga nov sanirni omet fasadnih sten arkad </t>
  </si>
  <si>
    <t xml:space="preserve"> - podlaga nov sanirni omet sten</t>
  </si>
  <si>
    <r>
      <t>m</t>
    </r>
    <r>
      <rPr>
        <vertAlign val="superscript"/>
        <sz val="10"/>
        <rFont val="Arial Narrow"/>
        <family val="2"/>
        <charset val="238"/>
      </rPr>
      <t>3</t>
    </r>
    <r>
      <rPr>
        <sz val="11"/>
        <color theme="1"/>
        <rFont val="Arial"/>
        <family val="2"/>
        <charset val="238"/>
        <scheme val="minor"/>
      </rPr>
      <t/>
    </r>
  </si>
  <si>
    <t xml:space="preserve"> - podlaga saniran obstoječi omet sten</t>
  </si>
  <si>
    <t xml:space="preserve"> - podlaga saniran obstoječi omet stropov</t>
  </si>
  <si>
    <t xml:space="preserve"> - podlaga saniran obstoječi omet obokov</t>
  </si>
  <si>
    <t>Slikanje sten in stropov z apneno barvo primerno za zgodovinske objekte. Slikanje v dveh barvah.
Z vsemi preddeli, transporti in potrebnim materialom.
Izvedba po navodilih ZVKD.</t>
  </si>
  <si>
    <t>Dvakratno kitanje in slikanje sten s kakovostno pralno barvo za bolj obremenjene notranje stenske in stropne površine. 
Odpornost na mokro drgnenje razred 2, pokrivnost razred 1 po SIST EN 13300.
Z vsemi preddeli, transporti in potrebnim materialom.</t>
  </si>
  <si>
    <t>SLIKOPLESKARSKA DELA</t>
  </si>
  <si>
    <t>KERAMIČARSKA IN KAMNOSEŠKA DELA SKUPAJ:</t>
  </si>
  <si>
    <t>pult dolž. 225 cm</t>
  </si>
  <si>
    <t>pult dolž. 110 cm</t>
  </si>
  <si>
    <t>pult dolž. 200 cm</t>
  </si>
  <si>
    <t>Dobava in montaža umivalniških pultov v sanitarijah.
Pulti iz Kerrock materiala deb. 8 mm, horizontalna površina 47 cm, zhornji zajljuče ob steni viš. 40 cm, spodnji čelni zaključek 13 cm.
Pult stoji na kovinski RF podkonstrukciji iz cevi 50 x 50 mm konzolno pritrjeni v steno.
Glej detajl D4.</t>
  </si>
  <si>
    <t>Popravilo, nova površinska obdelava in premaz obstoječih kamnitih stopnic, vse po navodilih ZVKD. Širina 140 do 166 cm, glob. 40 cm.</t>
  </si>
  <si>
    <t>Popravilo, nova površinska obdelava in premaz obstoječih betonskih stopnic, vse po navodilih ZVKD. Širina 140 do 175 cm, glob. 40 cm.</t>
  </si>
  <si>
    <t>Popravilo, nova površinska obdelava in premaz obstoječe betonske police zidu ob stopnicah ter okrasnega pokrova stebbra, vse po navodilih ZVKD. Dolž. police 175 cm, šir. 40 cm.</t>
  </si>
  <si>
    <t>Popravilo, nova površinska obdelava in premaz obstoječih betonskih stopnic, vse po navodilih ZVKD. 
Demonzaža obstoječih kamnitih stopnic. Poškodbe se sanirajo, topnice se očiti in površinsko obdela.
Širina 175 cm, glob. 35 cm.</t>
  </si>
  <si>
    <t>Odstranitev starih betonskih stopnic ter izdelava, dobava in montaža novih betonskih brušenih stopnic z zaokroženem robom po posnetku starih, vse po navodilih ZVKD. Širina 130 do 170 cm, glob. 35 cm.</t>
  </si>
  <si>
    <t xml:space="preserve">Dobava in izdelava novega praga vhodnih vrat iz štokanega betona.
Izdelava betonske podlage iz betona po posebni recepturi ter površinska obdelava površine. </t>
  </si>
  <si>
    <t xml:space="preserve">Dobava in izdelava tlaka podesta in rampe iz štokanega betona.
Izdelava betonske podlage iz betona po posebni recepturi ter površinska obdelava površine. </t>
  </si>
  <si>
    <t>Odstranitev in ponovna montaža kamnite police (praga) na višjo višino pred okni, polica šir. 50 cm, dolž do 140 cm.
Vsa dela in preddela vključno zidarsko vzidavo.</t>
  </si>
  <si>
    <t>Dobava in oblaganje tal s klinker keramičnimi ploščicami ročne izdelave dim. 20 x 20 cm po izboru projektanta, lepljene na podlogo s kvalitetnim lepilom po navodilu proizvajalca. Fuge med ploščicami so zapolnjene z  vodonepropustno fugirno maso. 
Vsa dela in preddela vključno z izravnavo tal, izdelavo robnih in dilatcijskih fug z vsem potrebnim materialom.</t>
  </si>
  <si>
    <t>KERAMIČARSKA IN KAMNOSEŠKA DELA</t>
  </si>
  <si>
    <t>TALNE IN STENSKE OBLOGE SKUPAJ:</t>
  </si>
  <si>
    <t>Dobava in izdelava epoksi protiprašnega premaza jaškov za dvigala z stensko obrobo.</t>
  </si>
  <si>
    <t>Dobava in izdelava epoksi protiprašnega premaza.
V ceni upoštevati brušenje podlage (obstoječe betonske plošče). Predvideva se, da bo potrebno v cca. 30% plošče brušenje debelejšega sloja zaradi izravnave neravnosti obstoječe AB plošče.</t>
  </si>
  <si>
    <t>4.</t>
  </si>
  <si>
    <t>Dobava in polaganje klasičnega parketa "kapucinski parket" v viteški dvorani, format 760x760 mm, debeline 25 mm, stikovan na pero in utor na vseh štirih straneh, vzorec po priloženi fotografiji, les: brušen hrast, finalna obdelava: oljenjen:
 - vključno z izravnalno maso, lepilom, 
 - v ceni je zajeta masivna lesena obstenska letev. 
Vse v skladu z ZVKD zahtevami.</t>
  </si>
  <si>
    <t>Dobava in polaganje dvoslojnega gotovega lakiranega hrastovega parketa večjih dimenzij. Parket je položen ko obroba šir. do 150 cm centralnega tlaka iz klinkerja ali kamna:
 - vključno z izravnalno maso, lepilom, 
 - v ceni je zajeta masivna lesena obstenska letev.</t>
  </si>
  <si>
    <t>Dobava in polaganje dvoslojnega gotovega lakiranega hrastovega parketa:
 - vključno z izravnalno maso, lepilom, 
 - v ceni je zajeta masivna lesena obstenska letev.</t>
  </si>
  <si>
    <t>TALNE IN STENSKE OBLOGE</t>
  </si>
  <si>
    <t>SPUŠČENI STROPOVI SKUPAJ:</t>
  </si>
  <si>
    <t>Dobava in montaža zaokrožitev med stropom in steno v viteški dvorani iz mavčnokartonskih plošč.
 - zaokrožitev med stopom in steno iz mavčnih plošč ukrivljenih, 
r = 80 cm,
 - stenski venec iz oblikovalnika iz ekspandiranega polistirena dim. 10 x 30 cm, 7 vogalov. 
 - klasična štukaturna obdelava površine venca 
Vključno z izvedbo vseh zaključkov vogalov, pripravo za vgradnjo svetil zaključki ob oknih.
Obračun po horizontalni projekciji.
Glej detajl D2.</t>
  </si>
  <si>
    <t>Dobava in montaža spuščenega stropa iz mavčnokartonskih plošč.
 - spuščena stropna obloga z vodoravno spodnjo ploskvijo. Upoštevati je potrebno uporabo 20 % perforiranih akustičnih plošč.
 - dvonivojska kovinska podkonstrukcija (KP) iz stropnih C profilov, 
 - obešala z nonius spodnjim in zgornjim delom / navojno palico M 8*, pritrjeno na nosilni strop,
 - dvoslojna obloga iz mavčnih plošč debeline 12,5 mm
 - Sistem napr.: Knauf stropni sistem D 112. 
 - razred požarne upornosti F 30 
Vključno z bandažiranjem.
Vključno z izvedbo vseh zaključkov, pripravo za vgradnjo svetil in ostalih instalacijskih elementov v stropu ter zaporami ob oknih.
Obračun po horizontalni projekciji.</t>
  </si>
  <si>
    <t xml:space="preserve"> Upoštevati je potrebno vse zaključke na stene in ostale konzole, po načrtih stropov!</t>
  </si>
  <si>
    <t xml:space="preserve"> Pri postavkah montažnih pregradnih sten in stropov iz mavčnih plošč se upoštevajo vsi stiki, lomi, kaskade, preboji, izrezi, izrezi in ojačitve za luči ter zaključki.</t>
  </si>
  <si>
    <t>SPUŠČENI STROPOVI</t>
  </si>
  <si>
    <t xml:space="preserve"> SUHOMONTAŽNE STENE SKUPAJ:</t>
  </si>
  <si>
    <r>
      <t>Dobava in izdelava mask odvoda zraka iz prostorov.
suhomontažne instalacijske predelne stene iz mavčnih plošč.
Maska iz perforiranih mavčnih plošč d = 12,5 mm. Obdelati tudi stik med masko in okloliškim ometom.
Površina maske cca 1 m</t>
    </r>
    <r>
      <rPr>
        <vertAlign val="superscript"/>
        <sz val="10"/>
        <rFont val="Arial Narrow"/>
        <family val="2"/>
        <charset val="238"/>
      </rPr>
      <t>2</t>
    </r>
    <r>
      <rPr>
        <sz val="10"/>
        <rFont val="Arial Narrow"/>
        <family val="2"/>
        <charset val="238"/>
      </rPr>
      <t>.</t>
    </r>
  </si>
  <si>
    <t>Dobava in izdelava suhomontažne instalacijske predelne stene iz mavčnih plošč.
Pregradna stena z dvojno kovinsko podkonstrukcijo:
 - pregradna stena d = 220 mm,
 - dvojna kovinska podkonstrukcija C50/50/0,6mm 
 - obojestranska dvoslojna obloga z vlagoodprrnimi mavčnimi ploščami d = 12,5 mm, 
- izolacijski sloj  d=50mm (kot napr. Ursa TWF1)
 - ocenjena zvočna izoliranost Rw = 51 dB,
 - Sistem napr.: Knauf W 112</t>
  </si>
  <si>
    <t>Dobava in izdelava suhomontažne ravne predelne stene iz mavčnih plošč.
Pregradna stena z enojno kovinsko podkonstrukcijo:
 - pregradna stena d = 150 mm,
 - enojna kovinska podkonstrukcija C50/50/0,6 mm, 
 - obojestranska dvoslojna obloga z vlagoodpornimi mavčnimi ploščami d = 12,5 mm, 
- izolacijski sloj  d=50mm (kot napr. Ursa TWF1)
 - ocenjena zvočna izoliranost Rw = 51 dB,
 - Sistem napr.: Knauf W 112</t>
  </si>
  <si>
    <t>PRITLIČJE - TRAKT A/sanitarije</t>
  </si>
  <si>
    <t>Dobava in izdelava suhomontažne instalacijske predelne stene iz mavčnih plošč.
Pregradna stena z dvojno kovinsko podkonstrukcijo:
 - pregradna stena d = 220 mm,
 - dvojna kovinska podkonstrukcija C50/50/0,6mm 
 - obojestranska dvoslojna obloga z vlagoodpornimi mavčnimi ploščami d = 12,5 mm, 
- izolacijski sloj  d=50mm (kot napr. Ursa TWF1)
 - ocenjena zvočna izoliranost Rw = 51 dB,
 - Sistem napr.: Knauf W 112</t>
  </si>
  <si>
    <t>Dobava in izdelava suhomontažne ravne predelne stene iz mavčnih plošč.
Pregradna stena z enojno kovinsko podkonstrukcijo:
 - pregradna stena d = 100 mm,
 - enojna kovinska podkonstrukcija C50/50/0,6 mm, 
 - obojestranska dvoslojna obloga z vlagoodpornimi mavčnimi ploščami d = 12,5 mm, 
- izolacijski sloj  d=50mm (kot napr. Ursa TWF1)
 - ocenjena zvočna izoliranost Rw = 51 dB,
 - Sistem napr.: Knauf W 112</t>
  </si>
  <si>
    <t>PRITLIČJE - TRAKT B/sanitarije</t>
  </si>
  <si>
    <t>Okenska odprtina dim. cca 160/110 se zapira z OSB ploščo na leseni podkonstrukciji, rega 25 cm</t>
  </si>
  <si>
    <t xml:space="preserve"> Pri postavkah montažnih pregradnih sten in stropov iz mavčnih plošč se upoštevajo vsi stiki, lomi, kaskade, preboji, izrezi in zaključki - glej projekt arhitekture, ki je sestavni del razpisne dokumentacije!</t>
  </si>
  <si>
    <t xml:space="preserve"> V sanitarnih stenah je upoštevati vgradnjo elementov za pritrjevanje sanitarnih elementov - glej projekt arhitekture in strojnih instalacij - sanitarna oprema! Prav tako je potrebno všteti vsa bandažiranja in kitanja stikov!</t>
  </si>
  <si>
    <t xml:space="preserve"> V vseh mavčnih stenah so vogali zaščiteni s tipskimi pocinkanimi pločevinastimi vogalniki sistema proizvajalca predelnih mavčnih sten!</t>
  </si>
  <si>
    <t xml:space="preserve"> SUHOMONTAŽNE STENE</t>
  </si>
  <si>
    <t>VRATA IN OKNA SKUPAJ:</t>
  </si>
  <si>
    <t>Izdelava, dobava in montaža lesene obloge stopnic iz voskanega hrasta. Šir. 170 cm, deb. nastopne ploskve 40 mm, zrcalne ploskve 20 mm.
Glej detajl D5.</t>
  </si>
  <si>
    <t>LESENE STOPNICE</t>
  </si>
  <si>
    <t>SKUPAJ ST10</t>
  </si>
  <si>
    <t>Dim. 420 x 210 cm</t>
  </si>
  <si>
    <t>Okovje: kovinski profil za steklo, barva aluminij mat, zgoraj UPN 80 jeklen profil za fiksiranje paravana v strop oz. steno barva aluminij mat</t>
  </si>
  <si>
    <t>Stena: lepljeno 2x8 mm mlečno, na steklu nalepljen grb iz folije</t>
  </si>
  <si>
    <t>Steklena stena - ST10</t>
  </si>
  <si>
    <t>SKUPAJ ST9</t>
  </si>
  <si>
    <t>Svetla mera: 90 x 220 cm</t>
  </si>
  <si>
    <t>Zidarska mera: 120/210 cm</t>
  </si>
  <si>
    <t>Okovje: alu mat, kljuka in ključavnica, npr. proizvajalec Hoppe</t>
  </si>
  <si>
    <t>Krilo: kaljeno steklo, na steklu folija po izbiri projektanta</t>
  </si>
  <si>
    <t>Nadstropje - trakt B/dvorana - kor</t>
  </si>
  <si>
    <t>Steklene stene z vrati - ST9</t>
  </si>
  <si>
    <t>SKUPAJ ST8</t>
  </si>
  <si>
    <t>Stena skupne dimenzije 213/350 cm, od tega vrata 90/240 cm</t>
  </si>
  <si>
    <t>Podboj: kovinski profil 80/150 mm, 240 cm od tal, barvana RAL 9001</t>
  </si>
  <si>
    <t>Steklene stene z vrati - ST8</t>
  </si>
  <si>
    <t>SKUPAJ ST7</t>
  </si>
  <si>
    <t>Stena skupne dimenzije 227/350 cm, od tega vrata 90/240 cm</t>
  </si>
  <si>
    <t>Okovje: alu mat, kljuka in ključavnica v skladu s standardom EN179, npr. proizvajalec Hoppe</t>
  </si>
  <si>
    <t>Nadstropje - trakt A/predpostori kustosi</t>
  </si>
  <si>
    <t>Steklene stene z vrati - ST7</t>
  </si>
  <si>
    <t>SKUPAJ ST6</t>
  </si>
  <si>
    <t>Stena skupne dimenzije 308/240 cm, od tega 2x vrata 90/240 cm</t>
  </si>
  <si>
    <t>Okovje: alu mat, kljuka in metuljček za zaklepanje iz notranje strani</t>
  </si>
  <si>
    <t>Krilo: lepljeno steklo, na steklu folija po izbiri projektanta</t>
  </si>
  <si>
    <t>Pritličje - trakt B/ženski WC</t>
  </si>
  <si>
    <t>Steklene stene z vrati - ST6</t>
  </si>
  <si>
    <t>SKUPAJ ST5</t>
  </si>
  <si>
    <t>Stena skupne dimenzije 220/240 cm, od tega vrata 90/240 cm</t>
  </si>
  <si>
    <t>Pritličje - trakt B/moški WC</t>
  </si>
  <si>
    <t>Steklene stene z vrati - ST5</t>
  </si>
  <si>
    <t>SKUPAJ ST4</t>
  </si>
  <si>
    <t>Pritličje - trakt B/sanitarije za invalide in čistila</t>
  </si>
  <si>
    <t>Steklene stene z vrati - ST4</t>
  </si>
  <si>
    <t>SKUPAJ ST3</t>
  </si>
  <si>
    <t>Vgradnja v obstoječi kamniti zid</t>
  </si>
  <si>
    <t>Stena skupne dimenzije 280/240 cm, od tega vrata 90/240 cm</t>
  </si>
  <si>
    <t>Okovje: alu mat, kljuka, npr. proizvajalec Hoppe</t>
  </si>
  <si>
    <t>Steklene stene z vrati - ST3</t>
  </si>
  <si>
    <t>SKUPAJ ST2</t>
  </si>
  <si>
    <t>Vgradnja v opečni in obstoječi zid deb. 10cm</t>
  </si>
  <si>
    <t>Stena skupne dimenzije 480/240 cm, od tega vrata 90/240 cm in vrata 72/240 cm</t>
  </si>
  <si>
    <t>Okovje: alu mat, kljuka in metuljček za zaklepanje iz notranje strani, npr. proizvajalec Hoppe</t>
  </si>
  <si>
    <t>Pritličje - trakt B/sanitarije WC</t>
  </si>
  <si>
    <t>Steklene stene z vrati - ST2</t>
  </si>
  <si>
    <t>SKUPAJ ST1</t>
  </si>
  <si>
    <t>Stena skupne dimenzije 100/255 cm, od tega vrata 70/240 cm</t>
  </si>
  <si>
    <t>Pritličje - trakt A/sanitarije WC</t>
  </si>
  <si>
    <t>Steklene stene z vrati - ST1</t>
  </si>
  <si>
    <t>Opomba: V ceni upoštevati dobavo, nabavo in montažo notranjih zastekljenih Alu sten, sestavljenih iz enokrilnih vrat ter fiksnega dela. Kvalitetno RF okovje. Za specifikacije glej sheme.</t>
  </si>
  <si>
    <t>STEKLENE  STENE</t>
  </si>
  <si>
    <t>V skladu z ZVKD zahtevami.</t>
  </si>
  <si>
    <t>Dimenzije 135/189 cm</t>
  </si>
  <si>
    <t>Nov lesen portal, enak obstoječemu</t>
  </si>
  <si>
    <t>Lesen portal - VSA5</t>
  </si>
  <si>
    <t>Dimenzije 200/230 cm od tega 50/230 cm fiksni del</t>
  </si>
  <si>
    <t>Okvoje: vodilo drsnih vrat za avtomatsko odpiranje, finalna obdelava al mat</t>
  </si>
  <si>
    <t>Odpiranje: drsna vrata, avtomatsko EN16005</t>
  </si>
  <si>
    <t>Zasteklitev: termoizolacijsko, kaljeno steklo, na steklo nalepljena folija s potiskanim vzorcem po izboru projektanta</t>
  </si>
  <si>
    <t>SKUPAJ VSA3</t>
  </si>
  <si>
    <t>Dimenzije 170/310 cm</t>
  </si>
  <si>
    <t>Dimenzije 240/270 cm od tega 50/270 cm fiksni del</t>
  </si>
  <si>
    <t>Dimenzije 163/300 cm</t>
  </si>
  <si>
    <t>V skladu z ZVKD zahtevami. Vsi deli iz kovanega železa z dvojnim premazom Owatrol.</t>
  </si>
  <si>
    <t>Vgradnja v kamniti zid zravnan z betonskim zidakom deb. 100cm</t>
  </si>
  <si>
    <t>Zidarska mera: 280/375 cm</t>
  </si>
  <si>
    <t>Okovje: kljuka kovana, ključavnica</t>
  </si>
  <si>
    <t>Krilo: kovano železo, dvojni premaz Owatrol, dvokrilno</t>
  </si>
  <si>
    <t>Podboj: kovano železo barvano, dvojni premaz Owatrol</t>
  </si>
  <si>
    <t>Zidarska mera: 260 x 248 cm</t>
  </si>
  <si>
    <t>SKUPAJ V8</t>
  </si>
  <si>
    <t>Izgled kot obstoječa.</t>
  </si>
  <si>
    <t>Vgradnja v kamniti zid</t>
  </si>
  <si>
    <t>Zidarska mera: 240 x 280 cm</t>
  </si>
  <si>
    <t>Okovje: kovano, po navodilih ZVKDS</t>
  </si>
  <si>
    <t>Krilo in podboj: lesen, voskan hrast, po navodilih ZVKDS</t>
  </si>
  <si>
    <t>Nadstropje - trakt B / dvorana</t>
  </si>
  <si>
    <t>izdelava replike vrat z delno ohranitvijo obstoječih elementov vratnih (špaletnih) oblog in okvirja</t>
  </si>
  <si>
    <t>Lesena vrata - V8</t>
  </si>
  <si>
    <t>Svetla mera: 140 x 235 cm</t>
  </si>
  <si>
    <t>Zidarska mera: 160 x 245 cm</t>
  </si>
  <si>
    <t>SKUPAJ V6</t>
  </si>
  <si>
    <t>Vgradnja v kamniti zid deb. 15cm</t>
  </si>
  <si>
    <t>Svetla mera: 78 x 177 cm</t>
  </si>
  <si>
    <t>Zidarska mera: 90 x 200 cm</t>
  </si>
  <si>
    <t>Pritličje - trakt B/zunanji hodnik - arkade</t>
  </si>
  <si>
    <t>Lesena vrata - V6</t>
  </si>
  <si>
    <t>Vgradnja v kamniti portal in zid</t>
  </si>
  <si>
    <t>Svetla mera: 97 x 202 cm</t>
  </si>
  <si>
    <t>Zidarska mera: 125 x 204 cm</t>
  </si>
  <si>
    <t>Okovje: Siegenia - skrito, kljuka mat krom</t>
  </si>
  <si>
    <t>Krilo in podboj: les, pleskan</t>
  </si>
  <si>
    <t>Masivna lesena vrata s samozapiralom</t>
  </si>
  <si>
    <t>Svetla mera: 100 x 190 cm</t>
  </si>
  <si>
    <t>Zidarska mera: 110 x 195 cm</t>
  </si>
  <si>
    <t>Požarna odpornost EI30-C3 EN179</t>
  </si>
  <si>
    <t>SKUPAJ V3</t>
  </si>
  <si>
    <t>Vgradnja zid deb. 19cm</t>
  </si>
  <si>
    <t>Svetla mera: 99 x 212 cm</t>
  </si>
  <si>
    <t>Zidarska mera: 111 x 218 cm</t>
  </si>
  <si>
    <t>Okovje: al mat, npr. kot kljuka Lampič 1901</t>
  </si>
  <si>
    <t>Krilo: barvano RAL 9001, v spodnjem delu krila rešetka za dovod zraka</t>
  </si>
  <si>
    <t>Podboj: kovinski, jeklen barvan RAL 9001</t>
  </si>
  <si>
    <t>Pritličje - trakt A/sanitarije</t>
  </si>
  <si>
    <t>Kovinska vrata - V3</t>
  </si>
  <si>
    <t>SKUPAJ V2</t>
  </si>
  <si>
    <t>Krilo: barvano RAL 9001</t>
  </si>
  <si>
    <t>Požarna odpornost EI30-C3</t>
  </si>
  <si>
    <t>Klet 1 - trakt A/predprostor strojnice in vrata na stopnišče</t>
  </si>
  <si>
    <t>Kovinska vrata - V2</t>
  </si>
  <si>
    <t>SKUPAJ V1</t>
  </si>
  <si>
    <t>Klet 1 - trakt A/strojnice in vrata proti kleti pod kapelo</t>
  </si>
  <si>
    <t>Kovinska vrata - V1</t>
  </si>
  <si>
    <t>Dobava in montaža vrat.
Vrata je potrebno prilagoditi obstoječim odprtinam
Vse po priloženih shemah, vključno s slepimi okvirji in vsem pritrdilnimi in ostalimi elementi.</t>
  </si>
  <si>
    <t xml:space="preserve"> VRATA</t>
  </si>
  <si>
    <t>SKUPAJ O13</t>
  </si>
  <si>
    <t>Polica/špaleta: obstoječ kamniti portal in omet</t>
  </si>
  <si>
    <t>Senčila: /</t>
  </si>
  <si>
    <t>Steklo: požarno steklo EI30</t>
  </si>
  <si>
    <t>dim.167 x 140 cm</t>
  </si>
  <si>
    <t>POŽARNO OKNO - fiksno, okovje: aluminij</t>
  </si>
  <si>
    <t>Pritličje - trakt A/razstavni prostor - kapela</t>
  </si>
  <si>
    <t>okno - O13</t>
  </si>
  <si>
    <t>OZ1e Zatemnitveni skrin - pritrjen v okensko nišo
dim. 168/320 cm</t>
  </si>
  <si>
    <t>OZ2a Dekorativne zavese - zatemnitvene
dim. 210/320 cm</t>
  </si>
  <si>
    <t>Dobava in vgradnja lesene zaščitne palice na višini 100 cm od finalnega tlaka (zaščita pred padcem skozi okno), ki mora biti demontažna, dolž. cca 220 cm</t>
  </si>
  <si>
    <t>SKUPAJ O12</t>
  </si>
  <si>
    <t>Polica notranja: lesena deb. 4 cm, barvana belo</t>
  </si>
  <si>
    <t xml:space="preserve">Polica zunaj: kamnita polica </t>
  </si>
  <si>
    <t>Špaleta: na notranji strani omet, na zunanji strani kamnit okvir</t>
  </si>
  <si>
    <t>Obnova oken: demontaža in ponovna montaža kril, odstranitev obstoječe barve s kril in vgrajenega okvirja, kitanje stekl, obnova okovja, novo pleskanje z barvo za okna. Vse v skladu z ZVKD zahtevami.</t>
  </si>
  <si>
    <t>Vgradnja v kamniti zid deb. 127cm</t>
  </si>
  <si>
    <t>dim.168 x 320 cm</t>
  </si>
  <si>
    <t>Dvokrilno leseno okno z nadsvetlobo, okovje: medenina</t>
  </si>
  <si>
    <t>Nadstropje/vzahodna fasada/dvorana</t>
  </si>
  <si>
    <t>okno - O12</t>
  </si>
  <si>
    <t>OZ1a Zatemnitveni skrin - pritrjen v okensko nišo
dim. 190/320 cm</t>
  </si>
  <si>
    <t>OZ2 Dekorativne zavese - zatemnitvene
dim. 190/320 cm</t>
  </si>
  <si>
    <t>Dobava in vgradnja lesene zaščitne palice na višini 100 cm od finalnega tlaka (zaščita pred padcem skozi okno), ki mora biti demontažna, dolž. cca 200 cm</t>
  </si>
  <si>
    <t>Polica zunaj: na kamniti polici pločevinasta obroba v naklonu 2%</t>
  </si>
  <si>
    <t>Dobava in vgradnja lesene zaščitne palice na višini 100 cm od finalnega tlaka (zaščita pred padcem skozi okno), ki mora biti demontažna, dolž. cca 160 cm</t>
  </si>
  <si>
    <t>SKUPAJ O10</t>
  </si>
  <si>
    <t>dim.126 x 175 cm</t>
  </si>
  <si>
    <t>okno - O10</t>
  </si>
  <si>
    <t>OZ1b Zatemnitveni skrin
dim. 100/160 cm</t>
  </si>
  <si>
    <t>Polica zunaj: alu pločevina barvana</t>
  </si>
  <si>
    <t>Senčila: zatemnitveni rolo</t>
  </si>
  <si>
    <t>Steklo: Ti, Ug=1,1</t>
  </si>
  <si>
    <t>OZ1 Zatemnitveni skrin
dim. 140/180 cm</t>
  </si>
  <si>
    <t>Špaleta: omet</t>
  </si>
  <si>
    <t>Senčila: zatemnitveni rolo, dvojni skrini na električni pogon, sikalo ob oknu</t>
  </si>
  <si>
    <t>SKUPAJ O6</t>
  </si>
  <si>
    <t>dim.100 x 140 cm</t>
  </si>
  <si>
    <t>Pritličje - trakt B/zahodna fasada</t>
  </si>
  <si>
    <t>okno - O6</t>
  </si>
  <si>
    <t>Dobava in vgradnja lesene zaščitne palice na višini 100 cm od finalnega tlaka (zaščita pred padcem skozi okno), ki mora biti demontažna, dolž. cca 210 cm</t>
  </si>
  <si>
    <t>dim. 2 x 77/132 cm</t>
  </si>
  <si>
    <t>OZ1c Zatemnitveni skrin - pritrjen v okensko nišo 
dim. 120/215 cm</t>
  </si>
  <si>
    <t>SKUPAJ O4</t>
  </si>
  <si>
    <t>Polica notranja: omet, lateks oplesk</t>
  </si>
  <si>
    <t>Vgradnja v opečnat zid, na mestu vgradnje deb.8 cm</t>
  </si>
  <si>
    <t>dim.110 x 125 cm</t>
  </si>
  <si>
    <t>Pritličje - trakt B/vzahodna fasada</t>
  </si>
  <si>
    <t>okno - O4b</t>
  </si>
  <si>
    <t>7a</t>
  </si>
  <si>
    <t>SKUPAJ O4a</t>
  </si>
  <si>
    <t>okno - O4a</t>
  </si>
  <si>
    <t xml:space="preserve">okno - O4 </t>
  </si>
  <si>
    <t>Polica zunaj: alu pločevina v barvi okna</t>
  </si>
  <si>
    <t>Špaleta: omet in kamniti okvir</t>
  </si>
  <si>
    <t>Dobava in montaža oken.
Okna je potrebno prilagoditi obstoječim odprtinam
Vse po priloženih shemah, vključno s slepimi okvirji in vsem pritrdilnimi in ostalimi elementi.</t>
  </si>
  <si>
    <t xml:space="preserve"> OKNA</t>
  </si>
  <si>
    <t>VRATA IN OKNA</t>
  </si>
  <si>
    <t>KLJUČAVNIČARSKA DELA SKUPAJ:</t>
  </si>
  <si>
    <t>Razni drobni vroče cinkani in pleskani  ključavničarski izdelki.</t>
  </si>
  <si>
    <t>Razni drobni RF izdelki.</t>
  </si>
  <si>
    <t>Dobava in montaža Rf profilov na stiku različnih finalnih tlakov in ob pragovih, ipd.
Količina ocenjena.</t>
  </si>
  <si>
    <t xml:space="preserve"> DROBNI IZDELKI</t>
  </si>
  <si>
    <t>Izdelava, dobava in vgradnjajeklenega podesta in stopnic v 2. klet za dostop na ploščad klimatov..
Podest dim. cca.  1,20 x 1,20 m, 7 stopnic šir. 1,00 m iz jeklene stopniščne rešetke, enostavna ograja iz jeklenih cevi na podestu in ob stopnicah 
Vse vročecinkano.</t>
  </si>
  <si>
    <t>Izdelava, dobava in montaža jeklenih horizontalnih cevi 80 x 150 mm kot horizontalne ojačitve steklenih sten na zgornjrm robu saj steklene stene ne segajo do stropa. 
Sidanje v stene in strop.
Površinska obdelava z premazom z efektom rje, kot napr. Owartol rust spirit in Owartol oil.</t>
  </si>
  <si>
    <t>Izdelava, dobava in montaža jeklene ograje ob lokih.
Ograja je izdelana iz vertikal in ročaja iz ploščatega železa 10/60 mm, dolž. 100 + 150 +100 cm, viš. 80 cm.
Površinska obdelava z premazom z efektom rje, kot napr. Owartol rust spirit in Owartol oil.
Za vgrajeno ograjo je potrebno dostaviti ateste o kvaliteti in varnosti.
Obračun po horizontalni projekciji dolžine
Glej detajl D8.</t>
  </si>
  <si>
    <t>Izdelava, dobava in montaža steklene ograje.
Steklo je vpeto v talni dvojni profil.
Polnilo je lepljeno steklo, 2 x 10 mm, višine 1100 mm nad višjim tlakom.
Ročaj je iz jeklene neobdelane cevi, fi 35 mm. pritrjen v steklo.
Površinska obdelava z premazom z efektom rje, kot napr. Owartol rust spirit in Owartol oil.
Za vgrajeno ograjo je potrebno dostaviti ateste o kvaliteti in varnosti.
Obračun po horizontalni projekciji dolžine.
Glej detajl D1.</t>
  </si>
  <si>
    <r>
      <t>m</t>
    </r>
    <r>
      <rPr>
        <vertAlign val="superscript"/>
        <sz val="10"/>
        <rFont val="Arial Narrow"/>
        <family val="2"/>
        <charset val="238"/>
      </rPr>
      <t>2</t>
    </r>
    <r>
      <rPr>
        <sz val="11"/>
        <color theme="1"/>
        <rFont val="Arial"/>
        <family val="2"/>
        <charset val="238"/>
        <scheme val="minor"/>
      </rPr>
      <t/>
    </r>
  </si>
  <si>
    <t xml:space="preserve"> - Pritličje - trakt A / obstoječe betonske stopnice</t>
  </si>
  <si>
    <t xml:space="preserve"> - Klet 1 - trakt A / stopnice</t>
  </si>
  <si>
    <t xml:space="preserve"> - Nadstropje-trakt B / zunanje arkade - lesene stopnice</t>
  </si>
  <si>
    <t>Izdelava, dobava in vgradnja stenskega držala ob stopnicah.
Ročaj iz krivljenega ploščatega železa 4/40mmm na konzolah fi 6 mm sidranih v steno. 
Površinska obdelava z premazom z efektom rje, kot napr. Owartol rust spirit in Owartol oil.
Glej detajl D7.</t>
  </si>
  <si>
    <t xml:space="preserve"> NOTRANJE OGRAJE</t>
  </si>
  <si>
    <t>stopnice iz jeklene rebraste pločevine deb. 5 mm</t>
  </si>
  <si>
    <t>jeklen steber 200/200/6 mm</t>
  </si>
  <si>
    <t>Dobava in montaža jeklene konstrukcije zavitega stopnišča.
Konstrukcija je končno pleskana. Površinska obdelava z premazom z efektom rje, kot napr. Owartol rust spirit in Owartol oil.
Vključno s sidrnimi elementi, podbetoniranjem, z vsemi preddeli, deli,  materialom in prenosi za dokončno izvedbo funkcionalne konstrukcije.</t>
  </si>
  <si>
    <t xml:space="preserve">KOVINSKA KONSTRUKCIJA </t>
  </si>
  <si>
    <t xml:space="preserve"> Izvajalec je dolžan izdelati delavniško dokumentacijo, ki jo potrdita odgovorna projektanta arhitekture in gradbenih konstrukcij!</t>
  </si>
  <si>
    <t xml:space="preserve"> Zaščita notranjih kovinskih elementov barvanje - kategorija zaščite C1, trajnost zaščite - dolga (L).</t>
  </si>
  <si>
    <t xml:space="preserve"> Zaščita zunanjih kovinskih elementov izpostavljenih vremenskim neprilikam, vročecinkanje in barvanje - kategorija zaščite C3, trajnost zaščite - dolga (L).</t>
  </si>
  <si>
    <t xml:space="preserve"> Vse kovinske dele je potrebno pred dokončno vgradnjo peskat do čiste površine - brez rjastih površin in primerno antikorozijsko zaščititi. Kategorije vplivov okolja po standardu SN 555 001, trajnost zaščite po standardu SN EN ISO 12944.</t>
  </si>
  <si>
    <t>KLJUČAVNIČARSKA DELA</t>
  </si>
  <si>
    <t>OBRTNIŠKA DELA:</t>
  </si>
  <si>
    <t>OBRTNIŠKA DELA SKUPAJ:</t>
  </si>
  <si>
    <t>PROJEKT</t>
  </si>
  <si>
    <t>SUHOMONTAŽNE STENE</t>
  </si>
  <si>
    <t>B.</t>
  </si>
  <si>
    <t>REKAPITULACIJA OBRTNIŠKIH DEL</t>
  </si>
  <si>
    <t>B. OBRTNIŠKA DELA</t>
  </si>
  <si>
    <t>ZAKLJUČNA IN NEPREDVIDENA DELA SKUPAJ:</t>
  </si>
  <si>
    <t>Nepredvidena in dodatna dela, ki se pojavijo med gradnjo.
5% zunanje ureditve</t>
  </si>
  <si>
    <t>Čiščenje gradbišča po končanih delih.</t>
  </si>
  <si>
    <t>ZAKLJUČNA IN NEPREDVIDENA DELA</t>
  </si>
  <si>
    <t>OPREMA SKUPAJ:</t>
  </si>
  <si>
    <r>
      <t>Zapiranje zunanjih odprtin objekta na dvorišču v delu objekta, I ni obnovljen.
Zapora iz OSB plošč pleskanih z rjavim lazurnim premazom na leseni podkonstrukciji pritrjeni v špalete odprtin.
Zagotoviti je potrebno 20 cm rego za dostop netopirjev.
Površina odprtine do 5 m</t>
    </r>
    <r>
      <rPr>
        <vertAlign val="superscript"/>
        <sz val="10"/>
        <rFont val="Arial Narrow"/>
        <family val="2"/>
        <charset val="238"/>
      </rPr>
      <t>2</t>
    </r>
    <r>
      <rPr>
        <sz val="10"/>
        <rFont val="Arial Narrow"/>
        <family val="2"/>
        <charset val="238"/>
      </rPr>
      <t>.</t>
    </r>
  </si>
  <si>
    <t>Vrvi so na višini cca. 440 cm in so sidrane v fasadne stene objekta.</t>
  </si>
  <si>
    <t>Dobava in montaža jeklenih vrvi za obešanje luči na dvorišču.</t>
  </si>
  <si>
    <t>Izdelava, dobava in montaža klopce.
Klopca dim. 550 x 50 cm, izdelana iz jeklene pločevine deb 10 mm z dvema lesenima vložkoma dim. 200 x 50 cm iz macesnovih letev 3 x 5 cm na treh okroglih stebrih vključno z temelji.
Površinska obdelava jeklenih površin z premazom z efektom rje, kot napr. Owartol rust spirit.
Glej detajl D10.</t>
  </si>
  <si>
    <t>OPREMA</t>
  </si>
  <si>
    <t>ODVODNJAVANJE SKUPAJ:</t>
  </si>
  <si>
    <t xml:space="preserve">Sanacija obstoječega ponikovalnega bazena:
 - pregled in sanacija kanalizacijskega voda do ponikovalnega bazena, obtoječi vod po strmem terenu dolž. cca. 50 m,
 - čiščenje odpakov v ponikovalnem bazenu, ročno transport zaradi oteženega dostopa po strmem terenu
 - pregled in sanacija ponikovalnega bazena za zagotovitev funkcionalnosti objekta </t>
  </si>
  <si>
    <t xml:space="preserve"> - PVC cev, fi 160</t>
  </si>
  <si>
    <t>Dobava in izdelava povezav novih rešetk  na razvod obstoječe meteorne kanalizacije. Upoštevati izkop, izdelavo kanalizacije iz PVC cevi togostnega razreda SN 4, obbetoniranje cevi z betonom C 16/20, priklop na kanalizacijsko omrežje in priklop vseh potrebnih priključkov na kanalizacijsko vejo ter zasip. 
Vključno z vsemi fazonskimi kosti, transporti, preddeli, deli in materialom potrebnim za izvedbo funkcionalne kanalizacije.</t>
  </si>
  <si>
    <t xml:space="preserve"> -  dim. 30 x 280 cm</t>
  </si>
  <si>
    <t xml:space="preserve"> -  dim. 30 x 240 cm</t>
  </si>
  <si>
    <t>Izdelava dobava in montaža jeklene vročecinkane talne rešetke pred vhodi v objekt sestavlene iz ploščatih želez in okvira iz L profilov.
Vključno izdelava temelja in obdelava dna in povezava za odvodnjavanje.</t>
  </si>
  <si>
    <t>Izdelava, dobava in montaža LTŽ ravne kanalske rešetke, nosilnost C 250, dim. 300 × 300 mm vključno z montažo betonskega točkovnega požiralnika s smradno zaporo. Globina di 1 m.
Vključno izkop, postavitev jaška, obbetoniranje, zasip, vgradnja rešetke in vse obdelave za zagotovitev funkcionalnosti jaška.</t>
  </si>
  <si>
    <t>ODVODNJAVANJE</t>
  </si>
  <si>
    <t>HORTIKULTURA SKUPAJ:</t>
  </si>
  <si>
    <t>Zaščita obstoječih vzpenjalk ob vhodu tekom gradnje ter strokoven pregled in obrez.</t>
  </si>
  <si>
    <r>
      <t xml:space="preserve"> - močvirske rastline: Nymphaea alba, Nuphar luteum, Potamogeton natans, Potamogeton crispus, Carex gracilis, Carex acutiformis in Glyceria maxima, 5 sadik m</t>
    </r>
    <r>
      <rPr>
        <vertAlign val="superscript"/>
        <sz val="10"/>
        <rFont val="Arial Narrow"/>
        <family val="2"/>
        <charset val="238"/>
      </rPr>
      <t>2</t>
    </r>
  </si>
  <si>
    <r>
      <t xml:space="preserve"> - plitvina: Hottonia palustris in Phragmites australis,9 sadik/m</t>
    </r>
    <r>
      <rPr>
        <vertAlign val="superscript"/>
        <sz val="10"/>
        <rFont val="Arial Narrow"/>
        <family val="2"/>
        <charset val="238"/>
      </rPr>
      <t>2</t>
    </r>
  </si>
  <si>
    <r>
      <t xml:space="preserve"> - trstičje: Phragmites australis, Scirpus lacustris, Typha angustifolia, Iris pseudacorus, 9 sadik/m</t>
    </r>
    <r>
      <rPr>
        <vertAlign val="superscript"/>
        <sz val="10"/>
        <rFont val="Arial Narrow"/>
        <family val="2"/>
        <charset val="238"/>
      </rPr>
      <t>2</t>
    </r>
  </si>
  <si>
    <t xml:space="preserve"> - mehkolesno grmovje: Salix purpurea </t>
  </si>
  <si>
    <t>Dobava in sajenje sadik rastlin za mlako pripravljenih za sajenje:</t>
  </si>
  <si>
    <t xml:space="preserve"> - Nešplja</t>
  </si>
  <si>
    <t xml:space="preserve"> - Skorš</t>
  </si>
  <si>
    <t xml:space="preserve"> - Domača češplja</t>
  </si>
  <si>
    <t xml:space="preserve"> - Viljamovka</t>
  </si>
  <si>
    <t xml:space="preserve"> - jablana Beličnik</t>
  </si>
  <si>
    <t xml:space="preserve"> - jablana Londonski Peping</t>
  </si>
  <si>
    <t xml:space="preserve"> - jablana Jonatan</t>
  </si>
  <si>
    <t xml:space="preserve"> - jablana Štajerski Mošancelj</t>
  </si>
  <si>
    <t xml:space="preserve"> - jablana Kanadka</t>
  </si>
  <si>
    <t xml:space="preserve"> - jablana Krivopecelj</t>
  </si>
  <si>
    <t xml:space="preserve"> - jablana Carjevič</t>
  </si>
  <si>
    <t xml:space="preserve"> - jablana Bobovec</t>
  </si>
  <si>
    <t xml:space="preserve"> - mehkolesno drevo: Salix alba in Alnus glutinosa</t>
  </si>
  <si>
    <t>Dobava večjih sadik dreves, humusne mešanice, založnega gnojila ter opornih kolov za drevesa in sajenje: Izkop jame 1.5 x premer bale, priprave tal z odvozom materiala, dodajanje humusne mešanice, sajenje, dodajanje gnojila, opiranje na količek, vezanje s trakovi, zalivanje. Garancija eno rastno sezono. Tablica s podatki zasajenega drevesa. Upoštevati navodila za sajenje dreves Zavoda RS za varstvo narave.</t>
  </si>
  <si>
    <t>Zasaditev gredic na dvorišču.</t>
  </si>
  <si>
    <t>HORTIKULTURA</t>
  </si>
  <si>
    <t>Dobava in oblaganje vodnega dela ribika po foliji z prodom skalami in zemljino primerno za ribnike.
Obračun po tlorisni površini .</t>
  </si>
  <si>
    <t>Dobava in postavitev prodnatega dela ribika.
Obračun po tlorisni površini .</t>
  </si>
  <si>
    <t>Dobava in polnenje ribnika z vodo
ocena</t>
  </si>
  <si>
    <t>Dobava in polaganje folije za ribnik:
 - fino planiranje terena, čiščenje kamnov in tujkov,
 - izdelava podložnega nasipa iz mivke ali finega peska deb. cca 5 cm
 - polaganje filca in EPDM folije deb. 1 mm, vključno s stikovanje, obrezovanje, ipd
Obračun po tlorisni površini .</t>
  </si>
  <si>
    <t xml:space="preserve">Humuziranje in zatravitev, vključno fina izravnava in oblikovanje terena, humuziranje, sejanje trave okrog ribnika. Humus iz začasne deponije.  </t>
  </si>
  <si>
    <t xml:space="preserve"> - teren III. do IV. kategorije</t>
  </si>
  <si>
    <t xml:space="preserve">Prilagoditev obstoječega terena po ruštvi bazena novi obliki mlake, vključno izkopi in premiki zemljine, planiranje površine terena in utrjevanje površine. 
</t>
  </si>
  <si>
    <t xml:space="preserve">Odriv humusa na začasno deponijo. </t>
  </si>
  <si>
    <t>MLAKA</t>
  </si>
  <si>
    <t>OBJEKTI SKUPAJ:</t>
  </si>
  <si>
    <t>Dobava in montaža tipskega polietilenskega rezervovarja za požarno vodo 40.000 l, vključno s pritrdirvijo vsem pomožnim materialom, povezavami in pohodnim pokrovom.</t>
  </si>
  <si>
    <t>Naprava in odstranitev opaža talne plošče.</t>
  </si>
  <si>
    <t xml:space="preserve">Dobava, polaganje armaturnih mrež S500. </t>
  </si>
  <si>
    <r>
      <t>Dobava in vgraditev betona v armirano betonsko talno ploščo med temelji.
 - prerez betona od 0,12 do 0,30 m</t>
    </r>
    <r>
      <rPr>
        <vertAlign val="superscript"/>
        <sz val="10"/>
        <rFont val="Arial Narrow"/>
        <family val="2"/>
        <charset val="238"/>
      </rPr>
      <t>3</t>
    </r>
    <r>
      <rPr>
        <sz val="10"/>
        <rFont val="Arial Narrow"/>
        <family val="2"/>
        <charset val="238"/>
      </rPr>
      <t>/m</t>
    </r>
    <r>
      <rPr>
        <vertAlign val="superscript"/>
        <sz val="10"/>
        <rFont val="Arial Narrow"/>
        <family val="2"/>
        <charset val="238"/>
      </rPr>
      <t>2</t>
    </r>
    <r>
      <rPr>
        <sz val="10"/>
        <rFont val="Arial Narrow"/>
        <family val="2"/>
        <charset val="238"/>
      </rPr>
      <t xml:space="preserve">
 - beton C 25/30, XC3, PV II</t>
    </r>
  </si>
  <si>
    <t>Dobava in vgradnja podložnega betona pod temelji. 
Debelina povprečno 10cm. 
Beton C16/20.</t>
  </si>
  <si>
    <t>Nalaganje in transport odvečnega izkopanega materiala iz začasne deponije, na stalno deponijo v skladu z načrtom o ravnanju z gradbenimi odpadki.</t>
  </si>
  <si>
    <t xml:space="preserve">Humuziranje in zatravitev, vključno fina izravnava in oblikovanje terena, humuziranje, sejanje trave. Humus iz začasne deponije.  </t>
  </si>
  <si>
    <t>Dobava in zasipanje z tamponskim drenažnim materialom. Zasipanje v slojih do 30 cm, s sprotnim komprimiranjem materiala, do predpisane nosilnosti.</t>
  </si>
  <si>
    <t>Zasipanje z izkopanim materialom iz začasne deponije. Zasipanje v slojih do 30 cm, s sprotnim komprimiranjem materiala, do predpisane nosilnosti.</t>
  </si>
  <si>
    <t>Dobava in vgraditev komprimiranega tampona pod temelji v debelini 30 cm. Nasutje izvesti  iz nevezanih zemljin.  
Planiranje terena z natančnostjo ±1 cm.
Vključno z nabijanjem podlage do predpisane nosilnosti.</t>
  </si>
  <si>
    <t>Široki izkop gradbene jame z odkopom  in odvozom izkopanega materiala na začasno deponijo. 
Upoštevati tudi ureditev in začasno zaščito brežin.</t>
  </si>
  <si>
    <t>VKOPANA CISTERNA</t>
  </si>
  <si>
    <t>OBJEKTI</t>
  </si>
  <si>
    <t>TLAKOVANE POVRŠINE  SKUPAJ:</t>
  </si>
  <si>
    <t>Dobava in montaža betonskih podstavkov za kontejnerje.
Tipski betonski podstavki iz armiranega beton odpornega proti zmrzovanju dim. 1,45 x 1,20 m postavljeni na podložni beton.</t>
  </si>
  <si>
    <t>Dobava in izdelava peš poti iz betonskih pranih plošč dim. 40 x 40 cm.
Plošče se položijo na plast gramoznega ali kremenčevega peska, debeline 3 cm. Fugiranje s suho kremenčevo mivko.</t>
  </si>
  <si>
    <t>Dobava in vgraditev jeklenih neobdelanih robnikov. 
Robnik je iz profila 6 x 200 mm montiran na betonski temelj.</t>
  </si>
  <si>
    <t xml:space="preserve"> PARKIRIŠČE</t>
  </si>
  <si>
    <t>Dobava in izdelava nasutja okrog objekta iz pranih krogel fi 16 do 32 mm. Pod kroglami se položi geotekstil.</t>
  </si>
  <si>
    <t>Dobava in vgraditev jeklenih neobdelanih robnikov tlorisno krožne oblike.
Robnik je iz profila 6 x 200 mm montiran na betonski temelj.</t>
  </si>
  <si>
    <t>Izdelava tlakov iz betonskih tlakovcev.
Tlakovci pravokotne oblike, dveh dimenzij, debeline 6 cm, dveh barv po izboru projektanta (centralni del svetli betonski tlakovci dim. 70 x 70 cm, obroba sivi betonski tlakovci). Pred vhodi tlakovci polagajo krožno.
Tlakovci se položijo na plast gramoznega ali kremenčevega peska, debeline 3 cm. Fugiranje s suho kremenčevo mivko.</t>
  </si>
  <si>
    <t xml:space="preserve"> OPOMBA:
Dostop v dvorišče je možen le z malo mehanizacijo.</t>
  </si>
  <si>
    <t xml:space="preserve"> DVORIŠČE</t>
  </si>
  <si>
    <t>TLAKOVANE POVRŠINE</t>
  </si>
  <si>
    <t>ZEMELJSKA DELA  SKUPAJ:</t>
  </si>
  <si>
    <t xml:space="preserve"> </t>
  </si>
  <si>
    <t>V pesek vkopani betonski stebrički dim. 15 x 15 x 50 cm na betonskih temeljih za označevanje parkirnih mest. 
Zgornji rob stebričkov je poravnan z nivojem tlaka.</t>
  </si>
  <si>
    <t>Izdelava finalne plasti parkirišča iz peščenega nasutja iz peska 2 - 5 mm v debelini 5 cm vključno s planiranjem in utrjevanjem.</t>
  </si>
  <si>
    <r>
      <t>Izdelava zgornje nevezane nosilne plasti frakcije 0-18mm  v debelini 20 cm. Zahtevana nosilnost je E</t>
    </r>
    <r>
      <rPr>
        <vertAlign val="subscript"/>
        <sz val="10"/>
        <rFont val="Arial Narrow"/>
        <family val="2"/>
        <charset val="238"/>
      </rPr>
      <t>v2</t>
    </r>
    <r>
      <rPr>
        <sz val="10"/>
        <rFont val="Arial Narrow"/>
        <family val="2"/>
        <charset val="238"/>
      </rPr>
      <t>=80 MN/m</t>
    </r>
    <r>
      <rPr>
        <vertAlign val="superscript"/>
        <sz val="10"/>
        <rFont val="Arial Narrow"/>
        <family val="2"/>
        <charset val="238"/>
      </rPr>
      <t>2</t>
    </r>
    <r>
      <rPr>
        <sz val="10"/>
        <rFont val="Arial Narrow"/>
        <family val="2"/>
        <charset val="238"/>
      </rPr>
      <t>.</t>
    </r>
  </si>
  <si>
    <t>Izdelava spodnje nevezane nosilne plasti drobljenca D64 v debelini 30 cm.</t>
  </si>
  <si>
    <t xml:space="preserve">Planiranje in valjanje planuma spodnjega ustroja do točnosti +/- 3.0 cm v lahki zemljini. </t>
  </si>
  <si>
    <t>Izkop terena parkirišča v povprečni debelini 60 cm z odvozom.
Predvidona delno nasutje, delno raščen teren.</t>
  </si>
  <si>
    <t>Izdelava nasipa iz peščenega materiala kot finalni tlak dvorišča, vključno z planiranjem in utrjevanjem površine, deb. 3 cm.</t>
  </si>
  <si>
    <t>Čiščenje in izravnava površine malega dvorišča.</t>
  </si>
  <si>
    <t xml:space="preserve"> MALO DVORIŠČE</t>
  </si>
  <si>
    <t xml:space="preserve">Dobava in humuziranje gredic, vključno fina izravnava in oblikovanje terena.
Debelina humusa 20 cm. </t>
  </si>
  <si>
    <t>Fino planiranje planuma nevezane nosilne plasti pred vgrajevanjem tlakov.</t>
  </si>
  <si>
    <t>Izdelava spodnje nevezane nosilne plasti drobljenca D64 v debelini 40 cm.</t>
  </si>
  <si>
    <t>Izkop terena dvorišča v povprečni debelini 65 cm z odvozom.
Predvidona delno nasutje, delno raščen teren.</t>
  </si>
  <si>
    <t xml:space="preserve">ZEMELJSKA DELA </t>
  </si>
  <si>
    <t>Odvoz odpadkov nakopičenih na gradbeni parceli z odvozom na komunalno deponijo.</t>
  </si>
  <si>
    <t>Rušenje obstoječega tlaka parkirišča.
Obstoječi tlak je pretežno iz asfalta.</t>
  </si>
  <si>
    <t>Rušenje obstoječega tlaka dvorišča.
Obstoječi tlak je pretežno iz betonskih pranih plošč, manjši deli pa so pobetonirani.</t>
  </si>
  <si>
    <t>Rušenje obstoječih tlakov ob bazenu.
Obstoječi tlak je pretežno iz betonskih pranih plošč.</t>
  </si>
  <si>
    <t>Rušenje obstoječega bazena.
Komplet rušenje objekta vključno z AB vkopano školjko dim. cca 23,50 x 8,20 m, globine 1,00 do 2,00 m.</t>
  </si>
  <si>
    <t xml:space="preserve"> Pri izvajanju rušitvenih del, je potrebno dosledno upoštevati vse pogoje iz projekta. Med rušenjem obvezno preprečiti prašenje in ostale oblike onesnaževanja okolja.
 V ceni vseh postavk zajeti vsa pomožna dela, vsa zavarovanja rušitev, ves osnovni in pomožni material ter vse prenose in odvoze na stalno deponijo.
 Rušitev nevarnih gradbenih odpadkov in odstranitev nevarne opreme je izvajati z ustreznimi zaščitnimi sredstvi in predpisanimi ukrepi. V skladu z navodili koordinatorja za varstvo pri delu. Pri vseh rušitvah nosilnih elementov upoštevati vsa potrebna opiranja in podpiranja ter upoštevati navodila odgovornega projektanta gradbenih konstrukcij in nadzornika!
 V ceni postavk je zajeti tudi ločevanje, nakladanje, odvoz in odpadkov na stalno deponijo po predpisih ravnanja z odpadki, vključno s plačilom vseh komunalnih taks in drugih stroškov z deponiranja in predelovanja odpadkov in pridobivanjem evidenčnih listov in poročila o deponiranju gradbenih odpadkov in drugimi navodili iz Načrta gospodarjenja z gradbenimi odpadki.
Upoštevati je potrebno vse določbe veljavne zakonodaje.</t>
  </si>
  <si>
    <t>PREDDELA SKUPAJ:</t>
  </si>
  <si>
    <t>Priprava gradbišča:
 - ograditev območja gradbišča s primerno ograjo,
 - postavitev začasne prometne signalizacije, 
 - priprava terena za deponije, izdelava transportnih poti,... 
 - postavitev kontejnerjev, sanitarij in ostalih provizorijev,
- zagotovitev oskrbe gradbišča z vodo, kanalizacijo, električno energijo in šibkotočnimi instalacijami
- varnostni ukrepi, ukrepi za varovanje okolja, čuvajska služba, 
- ipd.
Izpolniti je vse zahteve iz načrta organizacije gradbišča  in varnostnega načrta!
Vključno z vsemi stroški za organizacijo gradbišča, zavarovanje gradbišča in ostale zakonske zahteve.</t>
  </si>
  <si>
    <t>Postavitev in zavarovanje prečnih  profilov</t>
  </si>
  <si>
    <t>Zakoličba okolja z zavarovanjem višin. 
Postavitev in zavarovanje prečnih  profilov.</t>
  </si>
  <si>
    <t xml:space="preserve"> Pred začetkom gradnje je potreben pregled projekta in ostale dokumentacije z projektantom, investitorjem, nadzornikom in izvajalcem, kar omogoča vsem stranem, da se podrobneje seznanijo z gradnjo, zahtevami gradnje in potekom gradnje načrtovanega objekta.</t>
  </si>
  <si>
    <t>PREDDELA</t>
  </si>
  <si>
    <t>ZUNANJA UREDITEV SKUPAJ:</t>
  </si>
  <si>
    <t xml:space="preserve">ZEMELJSKA DELA  </t>
  </si>
  <si>
    <t xml:space="preserve">RUŠITVENA DELA  </t>
  </si>
  <si>
    <t>C</t>
  </si>
  <si>
    <t>REKAPITULACIJA ZUNANJE UREDITVE</t>
  </si>
  <si>
    <t>C. ZUNANJA UREDITEV</t>
  </si>
  <si>
    <t xml:space="preserve">V popisih je zateta tudi regulacijska oprenma, ki jo zmontira strojni izvajalec. V ceni je potrebno zajeti dobavo in priklop strojnih elementov, kot so v popisih </t>
  </si>
  <si>
    <t>27.</t>
  </si>
  <si>
    <t>V ceni kabla je potrebno upoštevati razvodne doze komplet z spojnim materialom in dovstranski priklop kabla</t>
  </si>
  <si>
    <t>26.</t>
  </si>
  <si>
    <t>V ceni je potrebno upoštevati tudi pomožna in gradbena dela</t>
  </si>
  <si>
    <t>25.</t>
  </si>
  <si>
    <t>izvajalec sme navedene inštalacije in opremo uporabljati šele po pisni potrditvi s strani naročnika, sicer nosi stroške morebitne zahtevane zamenjave.</t>
  </si>
  <si>
    <t>24.</t>
  </si>
  <si>
    <t xml:space="preserve">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elektro inštalacij in opreme in je ob zaključku del osnova za sestavo dokazila o zanesljivosti objekta. </t>
  </si>
  <si>
    <t>23.</t>
  </si>
  <si>
    <t>ponudba za dodatni material in opremo mora biti pripravljena po kalkulativnih elementih iz ponudbe. Za kalkuliranje dodatnih del iz področja elektro inštalacij in opreme, se uporabijo zadnji veljavni predpisi.</t>
  </si>
  <si>
    <t>22.</t>
  </si>
  <si>
    <t>nudenje morebitne gradbene in ostale pomoči;</t>
  </si>
  <si>
    <t>21.</t>
  </si>
  <si>
    <t>zavarovanje vgrajene opreme in elementov pred onesnaževanjem in poškodbami do primopredaje izvedenih del investitorju;</t>
  </si>
  <si>
    <t>20.</t>
  </si>
  <si>
    <t>čiščenje objekta zaradi svojih del med gradnjo in po končani gradnji;</t>
  </si>
  <si>
    <t>19.</t>
  </si>
  <si>
    <t xml:space="preserve">izvajalec mora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 </t>
  </si>
  <si>
    <t>18.</t>
  </si>
  <si>
    <t>Dokumentacija mora biti vložena v prozorne ovitke, ustrezno zaporedno označena, oštevilčena in predana investitorju pred tehničnim pregledom.</t>
  </si>
  <si>
    <t>n)    seznam dobaviteljev opreme in servisov.</t>
  </si>
  <si>
    <t>m)  garancijske liste,</t>
  </si>
  <si>
    <t>l)     navodila za uporabo in vzdrževanje,</t>
  </si>
  <si>
    <t>k)    zapisnike preizkusov, meritev, ipd.,</t>
  </si>
  <si>
    <t>j)     certifikate o ustreznosti z atesti za vgrajene materiale in opremo,</t>
  </si>
  <si>
    <t xml:space="preserve">i)     izjave, </t>
  </si>
  <si>
    <t>izdelavo dokazila o zanesljivosti objekta za elektro inštalacije v 2 (dveh) izvodih, združene v fasciklu z označenimi registri poglavij vključujoč:</t>
  </si>
  <si>
    <t>17.</t>
  </si>
  <si>
    <t>izdelavo navodil za uporabo in vzdrževanje inštalacij in opreme;</t>
  </si>
  <si>
    <t>16.</t>
  </si>
  <si>
    <t>izdelavo shem inštalacij in opreme v obstojni obliki, v okvirju, pod steklom, za prit. na zid;</t>
  </si>
  <si>
    <t>potrdila s poročili o pregledih vgrajenih sistemov požarne zaščite izvedenih s strani izvajalca kot npr. požarna zaščita, krmiljenje požarnih in dimoodvodnih loput s pripadajočimi prezračevalnimi napravami v primeru javljanja požara, pregled zasilne razsvetljave ipd.. Potrdila morajo biti izdelana s strani pooblaščenega preglednika sistemov požarne zaščite.</t>
  </si>
  <si>
    <t>14.</t>
  </si>
  <si>
    <t>izvedbo zagona in poskusnega obratovanja inštalacij in opreme s šolanjem osebja za posluževanje in primopredajo investitorju ter izdelavo zapisnika;</t>
  </si>
  <si>
    <t>13.</t>
  </si>
  <si>
    <t>označitev vseh inštalacij in opreme v skladu s predpisi in morebitnimi dodatnimi zahtevami iz projektne dokumentacije  (označitev mora biti izvedena v trajni obliki);</t>
  </si>
  <si>
    <t>12.</t>
  </si>
  <si>
    <t>izvedbo vseh predpisanih meritev ter izdelavo zapisnikov;</t>
  </si>
  <si>
    <t>11.</t>
  </si>
  <si>
    <t>obešalni in pritrdilni material za razvode in opremo, izdelan iz različnih jeklenih pocinkanih profilov sistemskih dobaviteljev, pocinkanih objemk z gumijasto podlogo, vijakov, matic in kovinskih zidnih vložkov;</t>
  </si>
  <si>
    <t>10.</t>
  </si>
  <si>
    <t>ponudnik mora v ponudbi upoštevati kakovostni razred materialov in opreme določene s projektno dokumentacijo in v ponudbi navesti ponujeni proizvod in tip, ki mora biti enakovreden ali kvalitetnejši kot projektno predvidenim;</t>
  </si>
  <si>
    <t>9.</t>
  </si>
  <si>
    <t>izvedbo predpisanih ukrepov varstva pri delu in varstva pred požarom, ki jih mora ponudnik obvezno upoštevati;</t>
  </si>
  <si>
    <t>8.</t>
  </si>
  <si>
    <t>stroške elektrike, toplote, vode, razsvetljave in ostale stroške v času gradnje;</t>
  </si>
  <si>
    <t>7.</t>
  </si>
  <si>
    <t xml:space="preserve">izdelavo, uporabo in demontažo vseh delovnih odrov (za ves čas izvajanja del); </t>
  </si>
  <si>
    <t>6.</t>
  </si>
  <si>
    <t>manipulativne in režijske stroške, kot tudi stroški koordinacije, kar velja tudi za odpravo napak v garancijski dobi;</t>
  </si>
  <si>
    <t>5.</t>
  </si>
  <si>
    <t>zavarovanje ponudbenih del v gradnji, delavcev in materiala na gradbišču v času izvajanja del. Ponudnik mora dokazilo o zavarovanju dostaviti naročniku najkasneje 14 dni po podpisu pogodbe;</t>
  </si>
  <si>
    <t>zaključna dela na gradbišču s strani ponudnika in njegovih podizvajalcev, z odvozom odvečnega materiala in odpadnega materiala na deponijo;</t>
  </si>
  <si>
    <t>3.</t>
  </si>
  <si>
    <t>pripravljalna dela in organizacijo gradbišča;</t>
  </si>
  <si>
    <t>2.</t>
  </si>
  <si>
    <t>nabavo vsega materiala in opreme, predvidene za vgraditev in montažo ter stroške prevoza, razkladanja in skladiščenja na gradbišču, notranjega (horizontalnega in vertikalnega) transporta na gradbišču (ne glede na težo ali zahtevnost);</t>
  </si>
  <si>
    <t>1.</t>
  </si>
  <si>
    <t>Ponudbene cene morajo vsebovati</t>
  </si>
  <si>
    <t>-</t>
  </si>
  <si>
    <t>Na vso vgrajeno opremo mora biti minimalna garanjciska doba 24 mesecev razen pri opremi kjer je garancijski rok posebej naveden</t>
  </si>
  <si>
    <t>Izvajalec mora biti certificiran s strani proizvajalca, še posebno pa ta določba velja za sistemsko garancijo univerzalnega ožičenja</t>
  </si>
  <si>
    <t>Vsa vgrajena oprema mora biti v barvi po izboru investitorja oz. arhitekta.</t>
  </si>
  <si>
    <t xml:space="preserve">V teh popisih je s projektnega stališča določena oprema glede na proizvajalca, ki pa ni obvezujoča. Posamezni ponudnik mora pri specifični postavki definirati, katero opremo nudi. </t>
  </si>
  <si>
    <t>Vsa elektroinstalaterska dela se morajo izvajati po veljavnih tehničnih smernicah, predpisih in standardih.</t>
  </si>
  <si>
    <t>SPLOŠNO:</t>
  </si>
  <si>
    <t>protivlomnega varovanja in video nadzora</t>
  </si>
  <si>
    <t xml:space="preserve">elektroenergetskega soglasja in komunikacijska soglasja </t>
  </si>
  <si>
    <t>V POPISU DEL NISO ZAJETI STROŠKI:</t>
  </si>
  <si>
    <t>Vsa predvidena oprema se naj predvidi srednji cenovnio razred. Pred nabavo potrebno pridobiti pisno soglasje investitorja in projektanta.</t>
  </si>
  <si>
    <t xml:space="preserve">Popis je narejen na vseh prejetih podatkih do dne 28.06.2018 </t>
  </si>
  <si>
    <t>Popis je narejen na osnovi PZI načrta, pred pridobitvijo soglasij na načrt oz. pred pregledom in potrditvijo s strani investitorja</t>
  </si>
  <si>
    <t>OPOMBA:</t>
  </si>
  <si>
    <t>EUR</t>
  </si>
  <si>
    <t>SKUPAJ :</t>
  </si>
  <si>
    <t>Splošno skupaj:</t>
  </si>
  <si>
    <t>Izdelava prikaza izvedenaga stanja</t>
  </si>
  <si>
    <t>Nepredvidena dela (obračuna se po potrditvi nadzora)</t>
  </si>
  <si>
    <t>Drobni vezni in pritrdilni material</t>
  </si>
  <si>
    <t>Pregled in meritve osvetljenosti zasilne razsvetljave s strani pooblaščene institucije</t>
  </si>
  <si>
    <t>Meritve v skladu z pravilnikom o zahtevah za NN električne instalacije (Ur.list. št.41/2009) in Pravilnikom o zaščiti stavb pred delovanju strela (Ur.list. št.28/2009)</t>
  </si>
  <si>
    <t>Splošno</t>
  </si>
  <si>
    <t>POŽAR</t>
  </si>
  <si>
    <t>SOS KLIC</t>
  </si>
  <si>
    <t>UNIVERZALNO OŽIČENJE</t>
  </si>
  <si>
    <t>ŠIBKI TOK</t>
  </si>
  <si>
    <t>B</t>
  </si>
  <si>
    <t>STRELOVODNA INSTALACIJA</t>
  </si>
  <si>
    <t xml:space="preserve">GALVANSKE POVEZAVE </t>
  </si>
  <si>
    <t>RAZSVETLJAVA</t>
  </si>
  <si>
    <t>ELEKTROINSTALACIJSKI MATERIAL</t>
  </si>
  <si>
    <t>RAZDELILCI</t>
  </si>
  <si>
    <t>JAKI TOK</t>
  </si>
  <si>
    <t>A</t>
  </si>
  <si>
    <t>GRAD BORL</t>
  </si>
  <si>
    <t>OBJEKT:</t>
  </si>
  <si>
    <t>POPIS ELEKTRO MATERIALA IN PREDIZMERE DEL:</t>
  </si>
  <si>
    <t>JAKI TOK   S K U P A J:</t>
  </si>
  <si>
    <t>OZEMLJITEV TER STRELOVOD SKUPAJ  skupaj</t>
  </si>
  <si>
    <t>kpl</t>
  </si>
  <si>
    <t>razni spojni, pritrdilni in vezni material (zidni nosilci, vezne sponke, kontaktne sponke...)</t>
  </si>
  <si>
    <t>Antikorozijska zaščita (bitumen)</t>
  </si>
  <si>
    <t>Spoj na kovinsko maso (vijačen ali varjen)</t>
  </si>
  <si>
    <t>izvedba merilnega spoja kpl s spojko ter mehansko zaščito l=1,5m</t>
  </si>
  <si>
    <t>križne sponke Al fi 8mm</t>
  </si>
  <si>
    <t>križne sponke Rf</t>
  </si>
  <si>
    <t>Rf trak 30x3,5mm</t>
  </si>
  <si>
    <t>strelovodni vodnik AL fi 8mm komplet z ustreznimi nosilci glede na kritino oz. podporami (max razmik 1m)</t>
  </si>
  <si>
    <t>OZEMLJITEV TER STRELOVODNA INSTALACIJA</t>
  </si>
  <si>
    <t>GALVANSKE POVEZAVE  skupaj</t>
  </si>
  <si>
    <t>spoji na kovinsko maso vijačni in varjeni oz. z cevno objemko</t>
  </si>
  <si>
    <t>kabel P/Fy 6mm2</t>
  </si>
  <si>
    <t>vodnik P/Fy 16 mm2</t>
  </si>
  <si>
    <t>vodnik P/Fy 25 mm2</t>
  </si>
  <si>
    <t>razvodnica DIP dodatne izenačitve potenciala</t>
  </si>
  <si>
    <t>razvodnica GIP dodatne izenačitve potenciala</t>
  </si>
  <si>
    <t>GRADBENA DELA skupaj:</t>
  </si>
  <si>
    <t>sekanje zidu ocena</t>
  </si>
  <si>
    <t xml:space="preserve">izdelava prebojev s prevrtanjem fi 32mm skozi betonske plošče in stene ocena </t>
  </si>
  <si>
    <t xml:space="preserve">izdelava prebojev s prevrtanjem do fi 150mm skozi betonske plošče in stene ocena </t>
  </si>
  <si>
    <t>SVETILNA TELESA skupaj:</t>
  </si>
  <si>
    <t>19044, piktogramske nalepke za izhode. Označevalne nalepke LEVO/DESNO/RAVNO komplet. Beghelli. MTSi Maribor</t>
  </si>
  <si>
    <t>kos</t>
  </si>
  <si>
    <r>
      <t xml:space="preserve">4302, UP LED 24-36W SE 1/2/3N IP65,  varnostna svetilka z izjemno tehnološko dovršeno elektroniko. Sekundarni spoj, avtonomija 3h, IK 07. Svetlobni tok 450 lm. Višina svetilke 20 mm. Primerna tudi za visoke prostore. Zaščitna stopnja IP 65. </t>
    </r>
    <r>
      <rPr>
        <b/>
        <i/>
        <sz val="8"/>
        <rFont val="Arial"/>
        <family val="2"/>
        <charset val="238"/>
      </rPr>
      <t>Garancija 4 let.</t>
    </r>
    <r>
      <rPr>
        <sz val="8"/>
        <rFont val="Arial"/>
        <family val="2"/>
        <charset val="238"/>
      </rPr>
      <t xml:space="preserve"> Beghelli (MTSi d.o.o. Maribor) kpl s piktogramom EXIT</t>
    </r>
  </si>
  <si>
    <t>Z5</t>
  </si>
  <si>
    <r>
      <t xml:space="preserve">4302, UP LED 24-36W SE 1/2/3N IP65,  varnostna svetilka z izjemno tehnološko dovršeno elektroniko. Sekundarni spoj, avtonomija 3h, IK 07. Svetlobni tok 450 lm. Višina svetilke 20 mm. Primerna tudi za visoke prostore. Zaščitna stopnja IP 65. </t>
    </r>
    <r>
      <rPr>
        <b/>
        <i/>
        <sz val="8"/>
        <rFont val="Arial"/>
        <family val="2"/>
        <charset val="238"/>
      </rPr>
      <t>Garancija 4 let.</t>
    </r>
    <r>
      <rPr>
        <sz val="8"/>
        <rFont val="Arial"/>
        <family val="2"/>
        <charset val="238"/>
      </rPr>
      <t xml:space="preserve"> Beghelli (MTSi d.o.o. Maribor)</t>
    </r>
  </si>
  <si>
    <t>Z2</t>
  </si>
  <si>
    <t>4320, UP LED EXIT DF 20M SA 1H. Piktogramska varnostna LED svetilka. SA - trajni spoj. Na svetilki lahko z mikro-preklopniki izbiramo želene avtonomije delovanja (1h, 2h ali 3h). IP 40. UV stabilna. 4 leta garancije. Beghelli (MTSi d.o.o. Maribor)</t>
  </si>
  <si>
    <t>Z1</t>
  </si>
  <si>
    <t>ladijska svetilka z LED žarnico</t>
  </si>
  <si>
    <t>Svetilka za zunanjo montažo, obešena na jeklene vrvi za osvetljitev dvorišča po izbiri arhitekta</t>
  </si>
  <si>
    <t>L8</t>
  </si>
  <si>
    <t>Stenska svetilka pod elementom nad delovno ploščo dolžine 2 m kpl z napajalnikom, profilom in pokrovom</t>
  </si>
  <si>
    <t>L7</t>
  </si>
  <si>
    <t>Stropna točkovna svetilka dobavitelj Intra</t>
  </si>
  <si>
    <t>L6</t>
  </si>
  <si>
    <t>Led stenska svetilka npr. sveti gor/dol</t>
  </si>
  <si>
    <t>L5</t>
  </si>
  <si>
    <t xml:space="preserve">led trak gibljiv v vseh smereh npr. 120LED/meter kpl z napajalnikom, profilom, in zaščitnim steklom v skupni dolžini 64m </t>
  </si>
  <si>
    <t>L4</t>
  </si>
  <si>
    <t xml:space="preserve">led trak gibljiv v vseh smereh npr. 120LED/meter kpl z napajalnikom, profilom, in zaščitnim steklom v skupni dolžini 4m </t>
  </si>
  <si>
    <t xml:space="preserve">led trak gibljiv v vseh smereh npr. 120LED/meter kpl z napajalnikom, profilom, in zaščitnim steklom v skupni dolžini 3m </t>
  </si>
  <si>
    <t xml:space="preserve">led trak gibljiv v vseh smereh npr. 120LED/meter kpl z napajalnikom, profilom, in zaščitnim steklom v skupni dolžini 2m </t>
  </si>
  <si>
    <t xml:space="preserve">led trak gibljiv v vseh smereh npr. 120LED/meter kpl z napajalnikom, profilom, in zaščitnim steklom v skupni dolžini 1m </t>
  </si>
  <si>
    <t xml:space="preserve">L3 spuščen stropni lestenec npr. Mooi  Heracleum the big o </t>
  </si>
  <si>
    <t>L3</t>
  </si>
  <si>
    <t>sestavljena svetilka obešena iz stropa (26x linijskih profilov dolžine 1,8m ) npr. Neko Fusion</t>
  </si>
  <si>
    <t>L2</t>
  </si>
  <si>
    <t>sestavljena svetilka obešena iz stropa (10x linijskih profilov dolžine 1,8m ) npr. Neko Fusion</t>
  </si>
  <si>
    <t>sestavljena svetilka obešena iz stropa (6x linijskih profilov dolžine 1,8m ) npr. Neko Fusion</t>
  </si>
  <si>
    <t>sestavljena svetilka obešena iz stropa (3x linijskih profilov dolžine 1,8m ) npr. Neko Fusion</t>
  </si>
  <si>
    <t>sestavljena svetilka obešena iz stropa (2x linijskih profilov dolžine 1,8m ) npr. Neko Fusion</t>
  </si>
  <si>
    <t>sestavljena svetilka obešena iz stropa (1x linijskih profilov dolžine 1,8m ) npr. Neko Fusion</t>
  </si>
  <si>
    <t>Linijska stropna svetilka kot npr . Thorn Aquaforce II</t>
  </si>
  <si>
    <t>L1</t>
  </si>
  <si>
    <t>ZAJETI DOBAVO IN MONTAŽO KPL Z DROBIM PRITRDILNIM MATERIJALOM (vijaki, čepi…) Pred dobavo potrebno uskladiti z arhitektom !</t>
  </si>
  <si>
    <t xml:space="preserve">SVETILNA TELESA </t>
  </si>
  <si>
    <t>INSTALACIJSKI MATERIAL skupaj:</t>
  </si>
  <si>
    <t>protipožarne blazinice</t>
  </si>
  <si>
    <t>protipožarni kit</t>
  </si>
  <si>
    <t>požarno tesnenje prebojev do dim 30x20cm komplet z predpisnimi oznakami</t>
  </si>
  <si>
    <t>Ostalo</t>
  </si>
  <si>
    <t xml:space="preserve"> 2.04</t>
  </si>
  <si>
    <t>trojna II.polna vtičnica z zaščitnim kontaktom za montažo v  parapetni kanal  (bele barve)</t>
  </si>
  <si>
    <t xml:space="preserve">talna doza z vgrajeno opremo (vtičnica 3x230V, 1xRJ45) </t>
  </si>
  <si>
    <t xml:space="preserve">talna doza z vgrajeno opremo (vtičnica 2x3x230V, 2x2xRJ45) </t>
  </si>
  <si>
    <t>kovinski parapetni kanal dvoprekatni s pokrovom dim 130/70mm komplet z zaključnimi elementi</t>
  </si>
  <si>
    <t>II.polna vtičnica z zaščitnim kontaktom micro p/o (bela-mreža,) IP54</t>
  </si>
  <si>
    <t>II.polna vtičnica z zaščitnim kontaktom micro n/o (bela-mreža)</t>
  </si>
  <si>
    <t>IR senzor gibanja 180°</t>
  </si>
  <si>
    <t>IR senzor gibanja 360°</t>
  </si>
  <si>
    <t>stikalo gor/dol p/o</t>
  </si>
  <si>
    <t>stikalo micro n/o izmenično</t>
  </si>
  <si>
    <t>stikalo micro p/o izmenično</t>
  </si>
  <si>
    <t xml:space="preserve">stikalo micro p/o navadno </t>
  </si>
  <si>
    <t>Stikala in vtičnice</t>
  </si>
  <si>
    <t xml:space="preserve"> 2.03</t>
  </si>
  <si>
    <t>zaščitna cev fi 13,5 - fi 32</t>
  </si>
  <si>
    <t xml:space="preserve">Zaščitne cevi </t>
  </si>
  <si>
    <t xml:space="preserve"> 2.02</t>
  </si>
  <si>
    <t>kabel LiYY 4x0,75 mm2</t>
  </si>
  <si>
    <t>kabel NYM 4x1.5 mm2</t>
  </si>
  <si>
    <t>kabel NYM 3x1.5 mm2</t>
  </si>
  <si>
    <t>kabel NYM 5x1.5 mm2</t>
  </si>
  <si>
    <t>kabel NYM 3x2.5 mm2</t>
  </si>
  <si>
    <t>kabel NYM 5x2.5 mm2</t>
  </si>
  <si>
    <t>kabel NYM-J 5x10 mm2</t>
  </si>
  <si>
    <t>kabel NYY-J 5x16 mm2</t>
  </si>
  <si>
    <t>kabel FG70R 1x35 mm2</t>
  </si>
  <si>
    <t>kabel FG70R 4x35 mm2</t>
  </si>
  <si>
    <t>Kabelski razvod</t>
  </si>
  <si>
    <t xml:space="preserve"> 2.01</t>
  </si>
  <si>
    <t>(dobava in polaganje)</t>
  </si>
  <si>
    <t>INSTALACIJSKI MATERIAL ZA RAZSVETLJAVO IN MOČ S PRIPADAJOČO OPREMO :</t>
  </si>
  <si>
    <t xml:space="preserve"> 2.</t>
  </si>
  <si>
    <t>RAZDELILNIKI skupaj :</t>
  </si>
  <si>
    <t>Razdelilec Rkavarna skupaj:</t>
  </si>
  <si>
    <t>Razni ploščati baker, vrstne sponke, uvodnice, napisne ploščice,oznake ter drobni in vezni material</t>
  </si>
  <si>
    <t xml:space="preserve">Programebilna stikalna radijsko vodena ura </t>
  </si>
  <si>
    <t>Motorsko zaščitno stikalo 3X230/400V; 50Hz; 3 polno; nazivna kratkostična zmoglivost 10kA; nazivni tok za območje do 6,3A</t>
  </si>
  <si>
    <t xml:space="preserve">Grebenasto stikalo, tropoložajno 1-0-2; 230V, 50Hz, nazivni izklopnim tok 10A  </t>
  </si>
  <si>
    <t>instalacijski odklopnik 1x6/10/16/20/25A</t>
  </si>
  <si>
    <t>instalacijski odklopnik 3x6/10/16/20/25A</t>
  </si>
  <si>
    <t xml:space="preserve">prenapetostni odvodniki Protec B2S ( R) 50 (4+0) </t>
  </si>
  <si>
    <t>Grebenasto stikalo za montažo na vrata razdelilnika, 3 polno, 3x230/400V, 50Hz, nazivni izklopni tok 40A</t>
  </si>
  <si>
    <t>podometni kovinski razdelilec z vrati lakiran v barvi po navodilih arhitekta, dim. 590x665x25mm, ter vgrajeni opremi:</t>
  </si>
  <si>
    <t>Razdelilec Rkavarna</t>
  </si>
  <si>
    <t xml:space="preserve"> 1.03</t>
  </si>
  <si>
    <t>Razdelilec Rstrojnica skupaj:</t>
  </si>
  <si>
    <t xml:space="preserve">Samo vgradnja in ožičenje avtomatike (avtomatiko dobavi dobavitelj strojne opreme) </t>
  </si>
  <si>
    <t>Priključne vrstne sponke za montažo na DIN letev vijačne izvedbe</t>
  </si>
  <si>
    <t>Uvodnice Pg z tesnilnim obročem</t>
  </si>
  <si>
    <t>Vtičnica za vgradnjo na omaro; nazivno napetost  400V 50Hz; za nazivni tok 16A</t>
  </si>
  <si>
    <t>Vtičnica za vgradnjo v omaro na DIN letev, z ozem. kontaktom 2P; nazivno napetost  230V 50Hz; za nazivni tok 16A</t>
  </si>
  <si>
    <t>Kontakor 3 polni, za nazivno napetost 230/400V moči 4kW, krmilna napetost 24VAC ali 230VAC, skupaj z natičnim kontaktom z dvema delovnima kontaktoma</t>
  </si>
  <si>
    <t>Instalacijski odklopnik, 230V, 50Hz, 3 polni, nazivna kratkostična zmoglivost 10kA,  nazivni tok  20A / 16A / 10A / 6A</t>
  </si>
  <si>
    <t>Instalacijski odklopnik, 230V, 50Hz, 1 polni, nazivna kratkostična zmoglivost 10kA,  nazivni tok  16A / 10A / 6A / 4A</t>
  </si>
  <si>
    <t xml:space="preserve">Tipka; 230V, 50Hz, nazivni izklopnim tok 10A  </t>
  </si>
  <si>
    <t xml:space="preserve">varovalčno stikalo 63A/III TYTAN z ustreznimi varovanimi elementi </t>
  </si>
  <si>
    <t xml:space="preserve">varovalčno stikalo 160A/III 00.ST.6 z ustreznimi varovanimi elementi </t>
  </si>
  <si>
    <t>Prenapetostna zaščita C karakteristike, 275/350V, nazivni odvodni tok 30kA, kratkostična trdnost 25kA/50Hz</t>
  </si>
  <si>
    <t>Grebenasto stikalo za montažo na vrata razdelilnika, 3 polno, 3x230/400V, 50Hz, nazivni izklopni tok 100A</t>
  </si>
  <si>
    <t>tipska stenska kovinska omara dim. 600x1000x250mm, lakirane v barvnem tonu po izboru arhitekta, v IP zaščiti 54, ter vgrajeni opremi:</t>
  </si>
  <si>
    <t>Razdelilec  Rstrojnica</t>
  </si>
  <si>
    <t xml:space="preserve"> 1.02</t>
  </si>
  <si>
    <t>Razdelilec R RP skupaj:</t>
  </si>
  <si>
    <t>kombinirano zaščitno stikalo 16/0.03A</t>
  </si>
  <si>
    <t>glavno stikalo 63A z podaljšano ročico, rdeče rumeno ročko na vratih razdelilca</t>
  </si>
  <si>
    <t>Razdelilec  R RP</t>
  </si>
  <si>
    <t xml:space="preserve"> 1.01.</t>
  </si>
  <si>
    <t>RAZDELILNIKI</t>
  </si>
  <si>
    <t>ELEKTROINSTALACIJA JAKEGA TOKA</t>
  </si>
  <si>
    <t>POPIS MATERIALA IN PREDIZMERE DEL:</t>
  </si>
  <si>
    <t>JAVLJANJE POŽARA skupaj:</t>
  </si>
  <si>
    <t>Pregled požarnega sistema s strani pooblaščene institucije ter izdaj protokola o ustreznosti</t>
  </si>
  <si>
    <t>Šolanje uporabnika</t>
  </si>
  <si>
    <t>Programiranje in funkcijonalni preiskus sistema</t>
  </si>
  <si>
    <t>Drobni, vezni in pritrdilni material</t>
  </si>
  <si>
    <t>Instalacijska plastična cev, položena delno nadometno, delno podometno komplet z razvodnicami in pritrdilnim materialom premera 13 mm</t>
  </si>
  <si>
    <t>kabel E30 2x2.5mm</t>
  </si>
  <si>
    <t>kabel 1x2x1mm</t>
  </si>
  <si>
    <t>Kabel položen nadomnetno v instalacijske cevi ali na kabelske police kpl z pritrdilnim priborom</t>
  </si>
  <si>
    <t>Elementi požarnega javlanja skupaj:</t>
  </si>
  <si>
    <t>drobni potrošni material</t>
  </si>
  <si>
    <t xml:space="preserve">izhodni - vhodni adresibilni vmesni modul </t>
  </si>
  <si>
    <t>alarmna hupa 24V 115dB za notranjo montažo</t>
  </si>
  <si>
    <t>ročni javljalnik požara adresibilni z ohišjem</t>
  </si>
  <si>
    <t>termodiferencialni javljalnik požara adresibilni s podnožjem ter napisno ploščico</t>
  </si>
  <si>
    <t>adresni optično dimni javljalnik požara s podnožjem ter napisno ploščico</t>
  </si>
  <si>
    <t xml:space="preserve">Centrala za javlanje požara za  1 adresibilno linijo po 126 javljalnikov na linijo,  kpl. z AKU za 48 ur pripravljenosti in1/2ure alarma, LCD prikazovalnikom, 1 kos krmilni modul z 32 izhodi in tonskim oddajnikom </t>
  </si>
  <si>
    <t>Elementi požarnega javlanja</t>
  </si>
  <si>
    <t>JAVLJANJE POŽARA</t>
  </si>
  <si>
    <t>SOS KLIC  skupaj:</t>
  </si>
  <si>
    <t>Drobni montažni material</t>
  </si>
  <si>
    <t>razvodna doza z pokrovom dim 10x18cm za sesterski klic</t>
  </si>
  <si>
    <t>signalna svetilka RD/ZE montaža nad vhodnimi vrati za signalizacijo klica SOS</t>
  </si>
  <si>
    <t xml:space="preserve">adresibilna klicno razrešilna tipka </t>
  </si>
  <si>
    <t>adresibilna klicna tipka za kopalnice</t>
  </si>
  <si>
    <t xml:space="preserve">adresibilno potezna tipka v kopalnici in sanitarijah komplet z vrvico in hruškastim obeskom z napisom SOS </t>
  </si>
  <si>
    <t>nadzorna centrala za sesterski klic</t>
  </si>
  <si>
    <t>UNIVERZALNO OŽIČENJE  skupaj:</t>
  </si>
  <si>
    <t xml:space="preserve">  - izdelava tehnične dokumentacije  PID                  </t>
  </si>
  <si>
    <t xml:space="preserve">  - meritev FTP razvoda cat 6; po mednarodnem ISO/IEC 11801 2nd edition: September 2002 (Class E _ Permanent Link) oziroma evropski EN50173-1;November 2002 (Class E-Permanent Link ) standard</t>
  </si>
  <si>
    <t xml:space="preserve">  - zaključevanje kablov na distr. Delilniku,</t>
  </si>
  <si>
    <t>Inženiring storitve:</t>
  </si>
  <si>
    <t>Komunikacijsko vozlišče KV skupaj:</t>
  </si>
  <si>
    <t>Nepredvidena dela in ostali stroški</t>
  </si>
  <si>
    <t>Polica za komunikacijsko omaro (za NT končnike)</t>
  </si>
  <si>
    <t>Meritve povezav</t>
  </si>
  <si>
    <t>Ozemljitev vseh prevodnih delov</t>
  </si>
  <si>
    <t>Priključni kabel, STP RJ45, 2m, Cat. 6</t>
  </si>
  <si>
    <t>Telefonski distribucijski delilnik, 50 port, RJ 45, UTP, ISDN</t>
  </si>
  <si>
    <t>Organizator ožičenja, 1HE</t>
  </si>
  <si>
    <t>Pach panel 19" 24 priključkov STP cat 6 RJ 45</t>
  </si>
  <si>
    <t>Komunikacijska omara z vsemi stranicami, sprednjimi vrati za stensko montažo dimenzije 600x600x21HE. Vključena dostava in montaža, kot naprimer proizvajalec O.D.M.,Ljubljana - CZ 6060 21HE. Dovod kablov iz vrha omare.</t>
  </si>
  <si>
    <t>Komunikacijsko vozlišče KV</t>
  </si>
  <si>
    <t xml:space="preserve">  izdelava tehnične dokumentacije  PID                  </t>
  </si>
  <si>
    <t xml:space="preserve">  zaključevanje kablov na distr. Delilniku,</t>
  </si>
  <si>
    <t>Vtičnica 1 x RJ 45, Cat. 6 FTP podometna montaža s protiprašnim pokrovom</t>
  </si>
  <si>
    <t>Vtičnica 1 x RJ 45, Cat. 6 FTP nadometna montaža s protiprašnim pokrovom</t>
  </si>
  <si>
    <t>Vtičnica 2 x RJ 45, Cat. 6 FTP nadometna montaža s protiprašnim pokrovom</t>
  </si>
  <si>
    <t>Vtičnica 1 x RJ 45, Cat. 6 FTP vgradnja v parapetni kanal ali na stebriček s protiprašnim pokrovom ter vgradno dozo</t>
  </si>
  <si>
    <t>Vtičnica 2 x RJ 45, Cat. 6 FTP vgradnja v parapetni kanal ali na stebriček s protiprašnim pokrovom ter vgradno dozo</t>
  </si>
  <si>
    <t>Ves potreben instalacijski material vključno z PN cevmi, kvadro kanali, RBC vgradnimi cevmi, razdelilnimi dozami</t>
  </si>
  <si>
    <t>FTP kabel, Low smoke zero haloge, low grade, 4 x 2 x 24 AWG, Cat 6</t>
  </si>
  <si>
    <t>OBJEKT :</t>
  </si>
  <si>
    <t>ELEKTROINSTALACIJA ŠIBKEGA TOKA:</t>
  </si>
  <si>
    <t>elektroenergetska soglasja in zakoličbe tras obstoječih komunalnih vodov</t>
  </si>
  <si>
    <t>V predračunu ni zajeto:</t>
  </si>
  <si>
    <t xml:space="preserve">ELEKTROINSTALACIJA   S K U P A J  </t>
  </si>
  <si>
    <t>Nepredvidena dela</t>
  </si>
  <si>
    <t>Izdelava načrta izvedenih del</t>
  </si>
  <si>
    <t>Meritve v skladu z pravilnikom o zahtevah za NN električne instalacije (Ur.list. št.41/2009) in Pravilnikom o zaščiti stavb pred delovanju strele (Ur.list. št.28/2009)</t>
  </si>
  <si>
    <t>Drobni in vezni material</t>
  </si>
  <si>
    <t>Stikalne manipulacije in nadzor elektrodistributerja</t>
  </si>
  <si>
    <t>Gradbena dela skupaj:</t>
  </si>
  <si>
    <t xml:space="preserve">zametavanje in sanacija fasade po odstranitvi razdelilca dim 150x100x30cm in oprtine (šlic) šrine 30cm in dolžine 100cm </t>
  </si>
  <si>
    <t>odvoz odvečnega materiala na deponijo s plačilom komunalne takse</t>
  </si>
  <si>
    <t>tm</t>
  </si>
  <si>
    <t>sekanje zidu na fasadi za izvlek kabla</t>
  </si>
  <si>
    <t>izkop jarka globine 1.2m in širine 0.4m  (v nasipu) ročni izkop  ter povrnitev v prvotno stanje</t>
  </si>
  <si>
    <t xml:space="preserve">izkop za tipski temelj omarice in obbetoniranje s pustim betonom </t>
  </si>
  <si>
    <t>Ostali instalacijski material in dela skupaj</t>
  </si>
  <si>
    <t xml:space="preserve">izvlek obstoječega kabla (gostinski objekt) NYY-J 5x6mm2 ter priklop v novem razdelilcu komplet z  kabelsko glavo </t>
  </si>
  <si>
    <t>izvlek obstoječega dovodnega kabla NAYY-J 4x150+1,5mm2 ter priklop v novem razdelilcu komplet z  kabelsko glavo in kabelj čevlji</t>
  </si>
  <si>
    <t>demontaža obstoječe omarice z merilnimi mesti na fasadi objeta  prestavitev števca v novo PMO omaro</t>
  </si>
  <si>
    <t xml:space="preserve">žica P/Fy 25 mm2 </t>
  </si>
  <si>
    <t>FeZn križna sponka</t>
  </si>
  <si>
    <t>valjanec FeZn 25x4mm komplet z polaganjem</t>
  </si>
  <si>
    <t>OSTALI INSTALACIJSKI MATERIAL IN DELA</t>
  </si>
  <si>
    <t>RAZDELILEC  PS-PMO skupaj:</t>
  </si>
  <si>
    <t>samo montaža in priklop obstoječih ševcev, kpl z drobnim in veznim materialom</t>
  </si>
  <si>
    <t>tipska ključavnica distribucije</t>
  </si>
  <si>
    <t>Cu zbiralke L1, L2, L3 s podpornimi izolatorji ter prekrivno ploščo dolžine 0,6m</t>
  </si>
  <si>
    <t>diretni trifazni dvosmerni števec delovne in jalove energije 10-120A razreda točnosti B ali 1 za delovno energijo ter 2 za jalovo energijo s komunikacijskim  vmesnikom za odjemalce in proizvajalce. Sistemski števec mora biti opremljen s stikalno napravo - odklopnikom, ki nadomešča glavno obračunsko varovalko kot obračunski element za ugotavljenje obračunske moči in služi za ustavitev distribucije električne energije , komplet z vklopno tipko s stikalnim členom minimalno 300V v zaščiti IP67 (točen tip uskladiti z distribucijo)</t>
  </si>
  <si>
    <t>varovalni element 160A/III z ustreznimi varovanimi elementi kot naprimer 00.ST6</t>
  </si>
  <si>
    <t>katodni odvodniki Protec BC 275/25, razred I in II 25kA (10/350)</t>
  </si>
  <si>
    <t>tipska prostostoječa omara sestavljena iz dveh delov dim.770x530x250 z izrezom za okence + 770x1000x25mm v IP zaščiti 54 in strehico kot naprimer PS 5NT in PS 4NT z tipskim temeljem in strehico Prebilpast d.o.o., (točen tip uskladiti z distribucijo):</t>
  </si>
  <si>
    <t>RAZDELILEC PS-PMO</t>
  </si>
  <si>
    <t xml:space="preserve">PRENOVA DELA GRADU BORL - NN PRIKLJUČEK </t>
  </si>
  <si>
    <t>POPIS ELEKTRO MATERIALA IN PREDIZMERE DEL NA OBJEKTU:</t>
  </si>
  <si>
    <t>Nepredvidena dela, ki lahko nastanejo pri montaži strojnih instalacij, zaradi sprememb pri izvedbi opreme, ki niso bile predvidene (znane) v času projektiranja PZI projekta !</t>
  </si>
  <si>
    <t>34.</t>
  </si>
  <si>
    <t>izvajalec označi cevne inštalacije po predpisu v DIN 2403. Razločno označevanje cevnih inštalacij po vrsti medija je v interesu varnosti, vzdrževanja in zaščite pred požarom. Označevanje mora opozarjati na nevarnosti z namenom preprečevanja nesreč.</t>
  </si>
  <si>
    <t>33.</t>
  </si>
  <si>
    <t>32.</t>
  </si>
  <si>
    <t xml:space="preserve">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strojnih inštalacij in strojne opreme in je ob zaključku del osnova za sestavo dokazila o zanesljivosti objekta. </t>
  </si>
  <si>
    <t>31.</t>
  </si>
  <si>
    <t>ponudba za dodatni material in opremo mora biti pripravljena po kalkulativnih elementih iz ponudbe. Za kalkuliranje dodatnih del iz področja strojnih inštalacij in opreme, se uporabijo zadnji veljavni predpisi.</t>
  </si>
  <si>
    <t>30.</t>
  </si>
  <si>
    <t>29.</t>
  </si>
  <si>
    <t>28.</t>
  </si>
  <si>
    <t>izdelavo dokazila o zanesljivosti objekta za strojne inštalacije v 2 (dveh) izvodih, združene v fasciklu z označenimi registri poglavij vključujoč:</t>
  </si>
  <si>
    <t>izdelavo shem inštalacij in opreme ogrevanja, hlajenja, vodovoda, plinov in prezračevanja v obstojni obliki, v okvirju, pod steklom, za prit. na zid;</t>
  </si>
  <si>
    <t>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 strani pooblaščenega preglednika sistemov požarne zaščite.</t>
  </si>
  <si>
    <t>izvedbo zagona in poskusnega obratovanja inštalacij in opreme ogrevanja, hlajenja, vodovoda, plinov in prezračevanja s šolanjem osebja za posluževanje in primopredajo investitorju ter izdelavo zapisnika;</t>
  </si>
  <si>
    <t>izvedbo meritev hrupa inštalacij in opreme ogrevanja, hlajenja, vodovoda, plinov in prezračevanja znotraj objekta in navzven na okolico ter izdelavo zapisnika s strani pooblaščenega podjetja;</t>
  </si>
  <si>
    <t>h)    pregled vgradnje in priključitve požarnih loput, skupaj z izdajo potrdila o brezhibnem delovanju s strani pooblaščenega podjetja;</t>
  </si>
  <si>
    <t>g)    meritve in nastavitve temperatur dovodnega zraka, zraka v prostoru in vlažnosti;</t>
  </si>
  <si>
    <t>f)    nastavitve prezračevalnih rešetk in kanalskih sistemov, po posameznih prostorih</t>
  </si>
  <si>
    <t>e)    meritve in nastavitve volumskega toka zraka po posameznih prezračevalnih napravah glede na posamezne obratovalne stopnje,</t>
  </si>
  <si>
    <t>izvedbo ureguliranja inštalacij in opreme prezračevanja ter izdelavo zapisnikov in sicer:</t>
  </si>
  <si>
    <t>d)    nastavitev prednastavitvenih regulacijskih ventilov radiatorjev na nastavitvene vrednosti po podatkih proizvajalca opreme,</t>
  </si>
  <si>
    <t>c)    temperaturno ureguliranje posameznih prostorov,</t>
  </si>
  <si>
    <t>b)    nastavitev in ureguliranje regulacijskih ventilov, diferenčno-tlačnih regulatorjev, prestrujnih ventilov in ostalih ventilov skupaj z dob. opreme,</t>
  </si>
  <si>
    <t>a)    nastavitev obratov obtočnih črpalk,</t>
  </si>
  <si>
    <t>izvedbo hidravličnega in termičnega ureguliranja inštalacij in opreme ogrevanja na izračunane pretoke in temperature ter izdelavo zapisnikov in sicer:</t>
  </si>
  <si>
    <t>označitev vseh tehničnih prostorov in njihovih evakuacijskih poti, inštalacij in opreme v skladu s predpisi in morebitnimi dodatnimi zahtevami iz projektne dokumentacije  (označitev mora biti izvedena v trajni obliki);</t>
  </si>
  <si>
    <t>izvedbo dezinfekcije inštalacij vodovoda s hiperkloriranjem, izpiranjem in izdelavo bakteriološke in kemične analize vode ter izdelavo zapisnika;</t>
  </si>
  <si>
    <t>izvedbo izpiranja, izpihovanja in čiščenja inštalacij ogrevanja, vodovoda, plinov in prezračevanja ter izdelavo zapisnikov;</t>
  </si>
  <si>
    <t>15.</t>
  </si>
  <si>
    <t>izvedbo preizkusa na tesnost delov kanalskih razvodov za prezračevanje;</t>
  </si>
  <si>
    <t>izvedbo preizkusa na tesnost in pretočnost delov kanalizacijske inštalacije;</t>
  </si>
  <si>
    <t>tlačni preskus inštalacije hlajenja – npr. predinštalacija split sistemov z dušikom s tlakom 24 bar v času trajanja 10 minut po izenačitvi temperatur, končno polnitvijo dušika tlaka 1 bar z zatiskanjem cevi in spajkanjem. V celotnem času gradnje morajo biti vsi cevovodi povezani v zbiralnik in pod tlakom z vgrajenim merilnikom tlaka</t>
  </si>
  <si>
    <t>izvedbo tlačnih preizkusov cevnih inštalacij ogrevanja, vodovoda, hlajenja in plinov (tudi po odsekih, če to pogojuje faznost izgradnje) ter izdelavo zapisnikov;</t>
  </si>
  <si>
    <t>obešalni in pritrdilni material za cevne in kanalske razvode in opremo, izdelan iz različnih jeklenih pocinkanih profilov sistemskih dobaviteljev, pocinkanih cevnih in kanalskih objemk z gumijasto podlogo, vijakov, matic in kovinskih zidnih vložkov;</t>
  </si>
  <si>
    <t>nabavo vsega materiala in opreme, predvidene za vgraditev in montažo ter stroške prevoza, razkladanja in skladiščenja na gradbišču, notranjega (horizontalnega in vertikalnega) transporta na gradbišču (ne glede na težo ali zahtevnost - avto dvigalo);</t>
  </si>
  <si>
    <t>Ponudbene cene morajo vsebovati:</t>
  </si>
  <si>
    <t>*</t>
  </si>
  <si>
    <r>
      <t xml:space="preserve">SKUPAJ </t>
    </r>
    <r>
      <rPr>
        <b/>
        <sz val="9"/>
        <rFont val="Arial CE"/>
        <charset val="238"/>
      </rPr>
      <t>(STROJNE INSTALACIJE)</t>
    </r>
    <r>
      <rPr>
        <b/>
        <sz val="12"/>
        <rFont val="Arial CE"/>
        <charset val="238"/>
      </rPr>
      <t>:</t>
    </r>
  </si>
  <si>
    <t>PREZRAČEVANJE</t>
  </si>
  <si>
    <t>D.</t>
  </si>
  <si>
    <t>OGREVANJE IN HLAJENJE</t>
  </si>
  <si>
    <t>C.</t>
  </si>
  <si>
    <t>VODOVOD in KANALIZACIJA:</t>
  </si>
  <si>
    <t>VODOVODNI PRIKLJUČEK</t>
  </si>
  <si>
    <t>REKAPITULACIJA</t>
  </si>
  <si>
    <t xml:space="preserve">Pred naročilom mora biti vsa izbrana oprema (sanitarna keramika, armature, ogledala, držala, milniki …) potrjena s strani investitorja in nadzora ter usklajena s posameznimi načrti (arhitektura, strojno, elektro…) </t>
  </si>
  <si>
    <t>Vsa izbrana oprema mora biti potrjena s strani investitorja, nadzora in projektantov strojnih inštalacij.</t>
  </si>
  <si>
    <t>Vso opremo, ki je predvidena za vezavo na CNS, je potrebno uskladiti z dobaviteljem CNS-a.</t>
  </si>
  <si>
    <t>elektro dela, razen navedenih</t>
  </si>
  <si>
    <t>gradbena dela, razen navedenih</t>
  </si>
  <si>
    <t>V popisih strojnih instalacij niso zajeta:</t>
  </si>
  <si>
    <t xml:space="preserve">OPOMBA: POPISI SO PROJEKTANTSKI IN NAREJENI NA OSNOVI PZI PROJEKTNE DOKUMENTACIJE! </t>
  </si>
  <si>
    <t>GRAD BORL - REKONSTRUKCIJA DELA GRADU</t>
  </si>
  <si>
    <t>Datum: 07.02.2019</t>
  </si>
  <si>
    <t>€</t>
  </si>
  <si>
    <t>ZNESEK</t>
  </si>
  <si>
    <t>Cena/EM</t>
  </si>
  <si>
    <t>Kol.</t>
  </si>
  <si>
    <t>EM</t>
  </si>
  <si>
    <t>Opis materiala in del</t>
  </si>
  <si>
    <t>Št.</t>
  </si>
  <si>
    <t>Skupaj:</t>
  </si>
  <si>
    <t>Obračun po dejanskih stroških</t>
  </si>
  <si>
    <t>3.5.</t>
  </si>
  <si>
    <t>kompl</t>
  </si>
  <si>
    <t>Geodetski posnetek trase vodovoda</t>
  </si>
  <si>
    <t>3.4.</t>
  </si>
  <si>
    <t xml:space="preserve">Izdelava načrta izvedenih del (PID) v treh mapiranih izvodih, pri čemer kot osnova za izdelavo služijo vrisane in potrjene spremembe med gradnjo s strani odgovornega nadzornika. </t>
  </si>
  <si>
    <t>3.3.</t>
  </si>
  <si>
    <t>Pripravljalna dela, zarisovanje, pregled, funkcionalni zagon, transportni in ostali splošni stroški, zavarovanje objekta ter čiščenje po končanih delih</t>
  </si>
  <si>
    <t>3.2.</t>
  </si>
  <si>
    <t>Izvedba tlačnega preizkusa  vodovodne instalacije s hladno vodo tlaka 12 bar z izdelavo zapisnika o ustreznosti</t>
  </si>
  <si>
    <t>3.1.</t>
  </si>
  <si>
    <t>SPLOŠNO</t>
  </si>
  <si>
    <t>Začetna in zaključna dela, hiperkloriranje, temeljito izpiranje delov cevovoda, bakteriološka in kemična analiza vode z izdelavo zapisnika od pooblaščene institucije</t>
  </si>
  <si>
    <t>2.8.</t>
  </si>
  <si>
    <t>Izvedba navezave na obstoječ javni vodovod. Pred pričetkom del preveriti dejansko dimenzijo obstoječega vodovoda.</t>
  </si>
  <si>
    <t>2.7.</t>
  </si>
  <si>
    <t xml:space="preserve">Izdelava stenskih prebojev </t>
  </si>
  <si>
    <t>2.6.</t>
  </si>
  <si>
    <r>
      <t>PE</t>
    </r>
    <r>
      <rPr>
        <sz val="10"/>
        <rFont val="Symbol"/>
        <family val="1"/>
        <charset val="2"/>
      </rPr>
      <t>f90</t>
    </r>
  </si>
  <si>
    <r>
      <t>PE</t>
    </r>
    <r>
      <rPr>
        <sz val="10"/>
        <rFont val="Symbol"/>
        <family val="1"/>
        <charset val="2"/>
      </rPr>
      <t>f</t>
    </r>
    <r>
      <rPr>
        <sz val="10"/>
        <rFont val="Arial CE"/>
        <family val="2"/>
        <charset val="238"/>
      </rPr>
      <t>75</t>
    </r>
  </si>
  <si>
    <t>Polietilenska cev za zaščitno cev, izdelana po ISO standardih klase PE, SDR11, PN 12,5bar, cevi so izdelane po MRS klasifikaciji, PE80, kompletno z vsemi fazonskimi kosi</t>
  </si>
  <si>
    <t>2.5.</t>
  </si>
  <si>
    <r>
      <t>PE</t>
    </r>
    <r>
      <rPr>
        <sz val="10"/>
        <rFont val="Symbol"/>
        <family val="1"/>
        <charset val="2"/>
      </rPr>
      <t>f</t>
    </r>
    <r>
      <rPr>
        <sz val="10"/>
        <rFont val="Arial CE"/>
        <family val="2"/>
        <charset val="238"/>
      </rPr>
      <t>40</t>
    </r>
  </si>
  <si>
    <r>
      <t>PE</t>
    </r>
    <r>
      <rPr>
        <sz val="10"/>
        <rFont val="Symbol"/>
        <family val="1"/>
        <charset val="2"/>
      </rPr>
      <t>f</t>
    </r>
    <r>
      <rPr>
        <sz val="10"/>
        <rFont val="Arial CE"/>
        <family val="2"/>
        <charset val="238"/>
      </rPr>
      <t>32</t>
    </r>
  </si>
  <si>
    <t>Polietilenska cev za vodovod, izdelana po ISO standardih klase PE, SDR11, PN 12,5bar, cevi so izdelane po MRS klasifikaciji, PE80 (100) , kompletno z vsemi fazonskimi kosi</t>
  </si>
  <si>
    <t>2.4.</t>
  </si>
  <si>
    <t xml:space="preserve">kom </t>
  </si>
  <si>
    <t>Krogelna pipa PE-HD za podzemno vgradnjo, DN32/PN16, teleskopsko vgradilno armaturo, cestno kapo ter drobnim pritrdilnim materialom</t>
  </si>
  <si>
    <t>2.3.</t>
  </si>
  <si>
    <t>Tipski termo jašek, namenjen za vodovod, kompletno z vsemi zapornimi armaturami DN25, čistilni kos, regulator tlaka  ter vodomer DN20, kompletno s LTŽ pokrovom, kot proizvod Zagožen</t>
  </si>
  <si>
    <t>2.2.</t>
  </si>
  <si>
    <t>Tipski termo jašek, namenjen za vodovod, kompletno z vsemi zapornimi armaturami DN32, čistilni kos, regulator tlaka  ter vodomer DN25, kompletno s LTŽ pokrovom, kot proizvod Zagožen</t>
  </si>
  <si>
    <t>2.1.</t>
  </si>
  <si>
    <t>Vodovodni priključek za dva objekta se bo izvedel z navezavo na obstoječ javni vodovod. Zunanje hidrantno omrežje ni predvideno.</t>
  </si>
  <si>
    <t>Opomba:</t>
  </si>
  <si>
    <t>ZUNANJI CEVNI  RAZVOD</t>
  </si>
  <si>
    <t>Čiščenje terena po končani gradnji in ureditev okolice.</t>
  </si>
  <si>
    <t>1.13.</t>
  </si>
  <si>
    <t>Dobava in montaža podložnega obroča pod cestno kapo.</t>
  </si>
  <si>
    <t>1.12.</t>
  </si>
  <si>
    <t>Dobava in montaža cestne kape na mestu priključitve na javni vodovod.</t>
  </si>
  <si>
    <t>1.11.</t>
  </si>
  <si>
    <t>Dobava in polaganje plastičnega opozorilnega traku s kovinskim trakom in napisom "POZOR VODOVOD" nad vodovodno, priključno cevjo pri zasipavanju v globini cca 40 cm pod koto terena.</t>
  </si>
  <si>
    <t>1.10.</t>
  </si>
  <si>
    <t xml:space="preserve">Zasipavanje jarka z izkopanim materialom s komprimiranjem v slojih po 20 cm; iz izkopnega materiala se odstrani vse skale večje od f 15 cm. Utrjenost mora doseči 95% trdnosti po standardnem Proktorjevem postopku. </t>
  </si>
  <si>
    <t>1.9.</t>
  </si>
  <si>
    <t>Dobava 2x sejanega peska in izdelava nasipa nad in okoli položene cevi v debelini cca 30 cm nad temenom cevi. Na peščeno posteljico se izvede 3 - 5 cm debel nasip, v katerega se izdela ležišče za priključno cev po projektirani nivileti. Obsip se izvaja v slojih debeline največ po 20 cm istočasno na obeh straneh cevi. Cev se pri obsipavanju ne sme premakniti iz ležišča. Obsip in nasip se utrjujeta do 95% zbitosti po standardnem Proktorjevem postopku. Obsipni material je nov peščen material</t>
  </si>
  <si>
    <t>1.8.</t>
  </si>
  <si>
    <t>Dobava 2x sejanega peska in temeljne plasti peščene posteljice debeline cca 10 cm s planiranjem in utrjevanjem do 95% zbitosti po standardnem Proktorjevem postopku. Posteljica mora biti enakomerno utrjena po celi dolžini.</t>
  </si>
  <si>
    <t>1.7.</t>
  </si>
  <si>
    <t xml:space="preserve">Ročno planiranje dna jarka s točnostjo ± 3 cm po projektiranem padcu. </t>
  </si>
  <si>
    <t>1.6.</t>
  </si>
  <si>
    <t>asfaltbeton d = 4 cm (strojno)</t>
  </si>
  <si>
    <t>Dobava in vgrajevanje asfaltov, odstranjevanje sloja tampona v debelini grobega in finega asfalta, fino planiranje in valjanje podlage, obrizg  z emulzijo, obdelava stika med novim in starim asfaltom in obnovitvijo horizontalne prometne signalizacije.</t>
  </si>
  <si>
    <t>Asfalt - vgradnja</t>
  </si>
  <si>
    <t>1.5.</t>
  </si>
  <si>
    <t xml:space="preserve">Rezanje, rušenje in odstranitev asfalta na cesti, z vsemi manipulacijami, z odvozom na stalno deponijo in vključno s pristojbino. </t>
  </si>
  <si>
    <t>Asfalt - rezanje in rušenje</t>
  </si>
  <si>
    <t>1.4.</t>
  </si>
  <si>
    <t>Strojni in delno ročni izkop jarka za priključni cevovod globine 0 do 2m, širine dna 0,6 m, v terenu III-IV kategorije, z odlaganjem materiala 1,0 m od roba izkopa – naklon brežine jarka do 70°.</t>
  </si>
  <si>
    <t>1.3.</t>
  </si>
  <si>
    <t>Postavitev gradbenih profilov na os trase priključnega cevovoda, ter določitev nivoja za merjenje globine izkopa in polaganje cevi.</t>
  </si>
  <si>
    <t>1.2.</t>
  </si>
  <si>
    <t>Zakoličenje osi priključnega cevovoda z odmero mesta priključitve na javni vodovod, ter vris v kataster in izdelava geodetskega posnetka.</t>
  </si>
  <si>
    <t>1.1.</t>
  </si>
  <si>
    <r>
      <t xml:space="preserve">SKUPAJ </t>
    </r>
    <r>
      <rPr>
        <b/>
        <sz val="9"/>
        <rFont val="Arial CE"/>
        <charset val="238"/>
      </rPr>
      <t>(VODOVODNI PRIKLJUČEK)</t>
    </r>
    <r>
      <rPr>
        <b/>
        <sz val="12"/>
        <rFont val="Arial CE"/>
        <charset val="238"/>
      </rPr>
      <t>:</t>
    </r>
  </si>
  <si>
    <t>Obračun po dejanskih stroških, potrjeno s strani odgovornega predstavnika investitorja</t>
  </si>
  <si>
    <t>6.6.</t>
  </si>
  <si>
    <t>Čiščenje po končanih delih</t>
  </si>
  <si>
    <t>6.5.</t>
  </si>
  <si>
    <t>Izdelava načrta izvedenih del (PID) v treh mapiranih izvodih, pri čemer kot osnova za izdelavo služijo vrisane in potrjene spremembe med gradnjo s strani odgovornega nadzornika. Načrtu je potrebno priložiti projekt za obratovanje in vzdrževanje (kratka navodila), za posamezne sklope pa izvajalec preda navodila direktno investitorju</t>
  </si>
  <si>
    <t>6.4.</t>
  </si>
  <si>
    <t>Transportni in ostali splošni stroški</t>
  </si>
  <si>
    <t>6.3.</t>
  </si>
  <si>
    <t>Pripravljalna dela, zarisovanje, pregled</t>
  </si>
  <si>
    <t>6.2.</t>
  </si>
  <si>
    <t>Preizkus vodotesnosti celotne kanalizacije</t>
  </si>
  <si>
    <t>6.1.</t>
  </si>
  <si>
    <t>Nosilna konstrukcija za cevovode, ..., izdelana iz jeklenih profilov, vroče cinkana, skupaj s podporami in pritrdilnim materialom</t>
  </si>
  <si>
    <t>5.15.</t>
  </si>
  <si>
    <t>paušal</t>
  </si>
  <si>
    <t>Izdelava prebojev in utorov</t>
  </si>
  <si>
    <t>5.14.</t>
  </si>
  <si>
    <r>
      <t xml:space="preserve">jašek </t>
    </r>
    <r>
      <rPr>
        <sz val="10"/>
        <rFont val="Symbol"/>
        <family val="1"/>
        <charset val="2"/>
      </rPr>
      <t>f</t>
    </r>
    <r>
      <rPr>
        <sz val="10"/>
        <rFont val="Arial CE"/>
        <family val="2"/>
        <charset val="238"/>
      </rPr>
      <t>825 mm, globine do 1,80m</t>
    </r>
  </si>
  <si>
    <t>izdelati vse po navodilu dobavitelja, skupaj z podložnim betonom.</t>
  </si>
  <si>
    <t>Dobava in vgrajevanje kompletnega revizijskega jaška, namenjenega za kanalizacijo, skupaj z LTŽ povoznim pokrovom.</t>
  </si>
  <si>
    <t>5.13.</t>
  </si>
  <si>
    <t>dim.: 300x300</t>
  </si>
  <si>
    <t xml:space="preserve">Kanaleta z rešetko s sredinskim horizontalnim iztokom iz nerjavečega jekla (1.4301ali AISI 304), kot  ACO Passavant. Kanaleta in njeni deli so izdelani iz kislinsko odpornega in pasiviranega nerjavečega jekla debeline 2mm, spodnji del požiralnika vsebuje prirobnico za pritrditev hidroizolacije, sifon, vedro, O obroč in horizontalni iztok DN70/DN100, nastavljiva višina. Kanaleta s protizdrsno mrežasto elektropolirano rešetko obremenitvenega razreda L15 z elementi za sidranje. Kanaleta se teleskopsko namesti v spodnji del požiralnika.                   </t>
  </si>
  <si>
    <t>5.12.</t>
  </si>
  <si>
    <t>DN50, 123x123mm/115x115mm</t>
  </si>
  <si>
    <t>PE talni sifon - pretočni, nerjaveča plošča</t>
  </si>
  <si>
    <t>5.11.</t>
  </si>
  <si>
    <t xml:space="preserve">DN100                                                      </t>
  </si>
  <si>
    <t>PP kapa za odzračevanje - kompletno z obrobo</t>
  </si>
  <si>
    <t>5.10.</t>
  </si>
  <si>
    <t xml:space="preserve">DN125                                                       </t>
  </si>
  <si>
    <t xml:space="preserve">DN100                                                           </t>
  </si>
  <si>
    <t xml:space="preserve">DN50                                                           </t>
  </si>
  <si>
    <t>Hitromontažne konzole z gumo, MEFA</t>
  </si>
  <si>
    <t>5.9.</t>
  </si>
  <si>
    <t xml:space="preserve">DN70                                                             </t>
  </si>
  <si>
    <t>Nizkošumna modra kanalizacijska cev SN10, izdelana po standardu DIN 419-10 iz PP,  izdelana z dodanimi minerali ima visokozvočno izolacijo do 24Db, odporna na temperaturo do 90c pri stalnem pretoku in do 95c pri kratkotrajnem pretoku, visoko mehansko odporna do temperature -10C in na težo betona do 4Kn/m2, kompletno z vsemi fazonskimi kosi, vodenje cevi v jašku, stenah in tlaku.</t>
  </si>
  <si>
    <t>5.8.</t>
  </si>
  <si>
    <r>
      <rPr>
        <sz val="10"/>
        <rFont val="Symbol"/>
        <family val="1"/>
        <charset val="2"/>
      </rPr>
      <t>f</t>
    </r>
    <r>
      <rPr>
        <sz val="10"/>
        <rFont val="Arial"/>
        <family val="2"/>
        <charset val="238"/>
      </rPr>
      <t xml:space="preserve">110/DN100                                                           </t>
    </r>
  </si>
  <si>
    <r>
      <rPr>
        <sz val="10"/>
        <rFont val="Symbol"/>
        <family val="1"/>
        <charset val="2"/>
      </rPr>
      <t>f</t>
    </r>
    <r>
      <rPr>
        <sz val="10"/>
        <rFont val="Arial"/>
        <family val="2"/>
        <charset val="238"/>
      </rPr>
      <t xml:space="preserve">75/DN80                                                             </t>
    </r>
  </si>
  <si>
    <t>Prehodni kos iz PP na LTŽ, spajan z mufo in gumi tesnilom oz. objemko in gumi tesnilom ter varilnim materialom</t>
  </si>
  <si>
    <t>5.7.</t>
  </si>
  <si>
    <t>DN125/DN100</t>
  </si>
  <si>
    <t>DN125/DN70</t>
  </si>
  <si>
    <t>DN125/DN50</t>
  </si>
  <si>
    <t>DN100/DN100</t>
  </si>
  <si>
    <r>
      <t>LTŽ (duktil) fazonski komadi - odcepi 45</t>
    </r>
    <r>
      <rPr>
        <vertAlign val="superscript"/>
        <sz val="10"/>
        <rFont val="Arial CE"/>
        <charset val="238"/>
      </rPr>
      <t>o</t>
    </r>
    <r>
      <rPr>
        <sz val="10"/>
        <rFont val="Arial CE"/>
        <family val="2"/>
        <charset val="238"/>
      </rPr>
      <t>, spajani z mufo in gumi tesnilom oz. objemko in gumi tesnilom</t>
    </r>
  </si>
  <si>
    <t>5.6.</t>
  </si>
  <si>
    <t>DN125</t>
  </si>
  <si>
    <t>DN100</t>
  </si>
  <si>
    <r>
      <t>LTŽ (duktil) fazonski komadi - kolena 45</t>
    </r>
    <r>
      <rPr>
        <vertAlign val="superscript"/>
        <sz val="10"/>
        <rFont val="Arial CE"/>
        <charset val="238"/>
      </rPr>
      <t>o</t>
    </r>
    <r>
      <rPr>
        <sz val="10"/>
        <rFont val="Arial CE"/>
        <family val="2"/>
        <charset val="238"/>
      </rPr>
      <t>, spajani z mufo in gumi tesnilom oz. objemko in gumi tesnilom</t>
    </r>
  </si>
  <si>
    <t>5.5.</t>
  </si>
  <si>
    <t xml:space="preserve">LTŽ (duktil) čistilni kos za tehnološko kanalizacijo, spajan z objemko in gumi tesnilom ter  pritrdilnim materialom </t>
  </si>
  <si>
    <t>5.4.</t>
  </si>
  <si>
    <t>DN80</t>
  </si>
  <si>
    <t xml:space="preserve">LTŽ (duktil) cev za fekalno kanalizacijo, spajana z objemko in gumi tesnilom kompletno s pritrdilnim materialom </t>
  </si>
  <si>
    <t>5.3.</t>
  </si>
  <si>
    <r>
      <t xml:space="preserve">cevi </t>
    </r>
    <r>
      <rPr>
        <sz val="10"/>
        <rFont val="Symbol"/>
        <family val="1"/>
        <charset val="2"/>
      </rPr>
      <t>f</t>
    </r>
    <r>
      <rPr>
        <sz val="10"/>
        <rFont val="Arial CE"/>
        <family val="2"/>
        <charset val="238"/>
      </rPr>
      <t xml:space="preserve"> 160 mm</t>
    </r>
  </si>
  <si>
    <t>Dobava in polaganje PVC kanalizacijskih cevi in fazonskih komadov togostnega razreda SN 8, polno obbetoniranih z betonom C16/20, cevi se stikujejo z gumi tesnili  in priključki na jaške.</t>
  </si>
  <si>
    <t>5.2.</t>
  </si>
  <si>
    <t>(kot npr Zagožen, tip AQUAmax - 12PE).</t>
  </si>
  <si>
    <t>Vsi izkopi, prprava posteljice-temelja, zasutje in druga gradbena dela so zajeta v gradbenem projektu.</t>
  </si>
  <si>
    <t>Dim (mm):2450X2000X1750 (2X)</t>
  </si>
  <si>
    <t>Potopna crpalka ATBlift2 (kW)-0,3 kW / 1,3 A (2x)</t>
  </si>
  <si>
    <t>Potopni aerator AQUA 5-0,56kW/2,5A</t>
  </si>
  <si>
    <t>Moč čistilnega modula (kW):</t>
  </si>
  <si>
    <t>Višina vtoka/iztoka (mm): vtok 1450/iztok 1430 (drugo ohišje)</t>
  </si>
  <si>
    <t>Višina vtoka/iztoka (mm): vtok1500/iztok1450 (prvo ohišje)</t>
  </si>
  <si>
    <t>DN vtoka / iztoka: 160/160</t>
  </si>
  <si>
    <t>Volumen: 2x 5000 l</t>
  </si>
  <si>
    <t>Biološka čistilna naprava</t>
  </si>
  <si>
    <t>5.1.</t>
  </si>
  <si>
    <t>Meteorna kanalizacija ni predmet teh popisov!</t>
  </si>
  <si>
    <t>FEKALNA KANALIZACIJA</t>
  </si>
  <si>
    <t>4.7.</t>
  </si>
  <si>
    <t>4.6.</t>
  </si>
  <si>
    <t>4.5.</t>
  </si>
  <si>
    <t>Označevanje cevovodov za hladno vodo z nalepko (modra puščica, ki nakazuje smer pretoka vode) in toplo vodo (rdeča puščica) ter z napisno tablico na vsakih 15m</t>
  </si>
  <si>
    <t>4.4.</t>
  </si>
  <si>
    <t>4.3.</t>
  </si>
  <si>
    <t>Začetna in zaključna dela, nastavitev iztočnih armatur v sanitarnih in gastro prostorih na iztočni tlak 50-100kPa in hiperkloriranje, temeljito izpiranje delov cevovoda, bakteriološka in kemična analiza vode z izdelavo zapisnika od pooblaščene institucije</t>
  </si>
  <si>
    <t>4.2.</t>
  </si>
  <si>
    <t>4.1.</t>
  </si>
  <si>
    <t>Skupaj</t>
  </si>
  <si>
    <t>dim. 200x200 ali 150x200mm</t>
  </si>
  <si>
    <t>Označbe gasilnih aparatov pritrjene na konstrukcijo nad gasilne aparate, vključno s pritrdilnim materialom</t>
  </si>
  <si>
    <t>S6 (6kg, 5EG, 43A 233B, C)</t>
  </si>
  <si>
    <t>S9 (9kg, 12EG, 43A 233B, C)</t>
  </si>
  <si>
    <t>Ročni gasilnik na prah ABC oziroma "S" gasilnik, namenjen za gašenje začetnih požarov trdnih snovi, vnetljivih tekočin ter plinov in požarov na električnih napeljavah in napravh s količino prahu 6 oz. 9kg. Gasilnik se sestoji iz rezervoarja pod tlakom z vgrajenim manometrom, ventilom, ročnikom ter omarice z vrati za pritrditev na steno, vključno s pritrdilnim materialom</t>
  </si>
  <si>
    <t xml:space="preserve">Število gasilnih aparatov v popisu je na podlagi Študije požarne varnosti </t>
  </si>
  <si>
    <t>POŽARNA OPREMA</t>
  </si>
  <si>
    <t>2.13.</t>
  </si>
  <si>
    <t>Dolblenje stenskih prebojev in utorov</t>
  </si>
  <si>
    <t>2.12.</t>
  </si>
  <si>
    <t xml:space="preserve">DN32                                                              </t>
  </si>
  <si>
    <t xml:space="preserve">DN25                                                          </t>
  </si>
  <si>
    <t xml:space="preserve">DN20                                                            </t>
  </si>
  <si>
    <t xml:space="preserve">DN15                                                             </t>
  </si>
  <si>
    <t>Hitromontažne objemke z gumo, kompletno z navojno palico M8 ter ostalim pritrdilnim in vijačnim materialom, proizvajalca kot  MEFA</t>
  </si>
  <si>
    <t>2.11.</t>
  </si>
  <si>
    <t>Dobava in montaža fitingov (baterijske šablone, kolena T kosi prehodni kosi, …)</t>
  </si>
  <si>
    <t>2.10.</t>
  </si>
  <si>
    <r>
      <t>f</t>
    </r>
    <r>
      <rPr>
        <sz val="10"/>
        <rFont val="Tahoma"/>
        <family val="2"/>
        <charset val="238"/>
      </rPr>
      <t xml:space="preserve">25x3,0 </t>
    </r>
  </si>
  <si>
    <r>
      <t>f</t>
    </r>
    <r>
      <rPr>
        <sz val="10"/>
        <rFont val="Tahoma"/>
        <family val="2"/>
        <charset val="238"/>
      </rPr>
      <t>20x2,25</t>
    </r>
  </si>
  <si>
    <r>
      <t>f</t>
    </r>
    <r>
      <rPr>
        <sz val="10"/>
        <rFont val="Arial CE"/>
        <family val="2"/>
        <charset val="238"/>
      </rPr>
      <t>16</t>
    </r>
    <r>
      <rPr>
        <sz val="10"/>
        <rFont val="Tahoma"/>
        <family val="2"/>
        <charset val="238"/>
      </rPr>
      <t>x2,0</t>
    </r>
  </si>
  <si>
    <t>Pe-X cev - industrijsko predizolirana vstavljena v okroglo ekstrudirano izolacijo iz Pe pene in vodotesno Pe folijo deb. 13 mm za toplo vodo, kompl. s fazonskimi kosi in dodatkom za odrez</t>
  </si>
  <si>
    <t>2.9.</t>
  </si>
  <si>
    <r>
      <t>f</t>
    </r>
    <r>
      <rPr>
        <sz val="10"/>
        <rFont val="Tahoma"/>
        <family val="2"/>
        <charset val="238"/>
      </rPr>
      <t xml:space="preserve">25x3,7 </t>
    </r>
  </si>
  <si>
    <r>
      <t>f</t>
    </r>
    <r>
      <rPr>
        <sz val="10"/>
        <rFont val="Tahoma"/>
        <family val="2"/>
        <charset val="238"/>
      </rPr>
      <t>20x2,9</t>
    </r>
  </si>
  <si>
    <r>
      <t>f</t>
    </r>
    <r>
      <rPr>
        <sz val="10"/>
        <rFont val="Arial CE"/>
        <family val="2"/>
        <charset val="238"/>
      </rPr>
      <t>16</t>
    </r>
    <r>
      <rPr>
        <sz val="10"/>
        <rFont val="Tahoma"/>
        <family val="2"/>
        <charset val="238"/>
      </rPr>
      <t>x2,6</t>
    </r>
  </si>
  <si>
    <t>Pe-X cev - industrijsko predizolirana vstavljena v okroglo ekstrudirano izolacijo iz Pe pene in vodotesno Pe folijo deb. 9 mm za hladno vodo kompl. s fazonskimi kosi in dodatkom za odrez</t>
  </si>
  <si>
    <t>DN25</t>
  </si>
  <si>
    <t>DN20</t>
  </si>
  <si>
    <t>DN15</t>
  </si>
  <si>
    <r>
      <t>Toplotna in protikondenzna izolacija cevovodov, debeline 19 mm (do DN20) in 32mm (do DN32) ter DN (nad DN40), s certifikatom o skladnosti, težko gorljiva in samougasljiva, s toplotno prevodnostjo l&lt;0,038 W/mK pri 0</t>
    </r>
    <r>
      <rPr>
        <vertAlign val="superscript"/>
        <sz val="10"/>
        <rFont val="Arial CE"/>
        <charset val="238"/>
      </rPr>
      <t>0</t>
    </r>
    <r>
      <rPr>
        <sz val="11"/>
        <color indexed="8"/>
        <rFont val="Calibri"/>
        <family val="2"/>
        <charset val="238"/>
      </rPr>
      <t>C, za temp. območje do +100</t>
    </r>
    <r>
      <rPr>
        <vertAlign val="superscript"/>
        <sz val="10"/>
        <rFont val="Arial CE"/>
        <charset val="238"/>
      </rPr>
      <t>0</t>
    </r>
    <r>
      <rPr>
        <sz val="11"/>
        <color indexed="8"/>
        <rFont val="Calibri"/>
        <family val="2"/>
        <charset val="238"/>
      </rPr>
      <t>C, skupaj s tipskim lepilom, proizvod  Armacell Tubolit DG, namenjena za izoliranje cevovodov tople vode</t>
    </r>
  </si>
  <si>
    <t>DN32</t>
  </si>
  <si>
    <r>
      <t>Toplotna in protikondenzna izolacija cevovodov, debeline 5 mm (do DN25) in 13mm (do DN65) ter 19mm (nad DN80), s certifikatom o skladnosti, težko gorljiva in samougasljiva, s toplotno prevodnostjo l&lt;0,038 W/mK pri 0</t>
    </r>
    <r>
      <rPr>
        <vertAlign val="superscript"/>
        <sz val="10"/>
        <rFont val="Arial CE"/>
        <charset val="238"/>
      </rPr>
      <t>0</t>
    </r>
    <r>
      <rPr>
        <sz val="11"/>
        <color indexed="8"/>
        <rFont val="Calibri"/>
        <family val="2"/>
        <charset val="238"/>
      </rPr>
      <t>C, za temp. območje do +100</t>
    </r>
    <r>
      <rPr>
        <vertAlign val="superscript"/>
        <sz val="10"/>
        <rFont val="Arial CE"/>
        <charset val="238"/>
      </rPr>
      <t>0</t>
    </r>
    <r>
      <rPr>
        <sz val="11"/>
        <color indexed="8"/>
        <rFont val="Calibri"/>
        <family val="2"/>
        <charset val="238"/>
      </rPr>
      <t>C, skupaj s tipskim lepilom, proizvod  Armacell Tubolit DG, namenjena za izoliranje cevovodov hladne vode</t>
    </r>
  </si>
  <si>
    <t>Tankostenske sistemske cevi z zaščitnimi pokrovi,  iz nerjavnega Cr-Ni-Mo jekla po DIN EN10088, material W.nr 1.4401/1.4571, vključno potrebni sistemski fitingi s CIIR črnim tesnilom (do 120°C) z zaščitnimi pokrovi, spajanje s stisljivimi spoji (kot npr sistem Geberit Mapress).</t>
  </si>
  <si>
    <t>DN25/NP16</t>
  </si>
  <si>
    <t>Lovilec nečistoč, navojne izvedbe, namenjen za hladno vodo, PN16, s sitom iz nerjavnega materiala z odprtinami 1,2mm in magnetnim vložkom, kompletno s tesnilnim  materialom</t>
  </si>
  <si>
    <t>Nepovratna loputa, navojne izvedbe, namenjena za sanitarno toplo vodo (STV), PN16, kompletno s tesnilnim materialom</t>
  </si>
  <si>
    <r>
      <t>Podometni prepustni krogelni ventil, sestoječ se iz niklanega ohišja iz prešane medenine MS58, z vgrajeno kromirano kovano kroglo iz medenine, ki ima tesnilo iz teflona PTFE in pokrivno kapo in privijala s ploščatim tesnenjem. Delovna temperatura -15 do 120</t>
    </r>
    <r>
      <rPr>
        <vertAlign val="superscript"/>
        <sz val="10"/>
        <rFont val="Arial CE"/>
        <charset val="238"/>
      </rPr>
      <t>0</t>
    </r>
    <r>
      <rPr>
        <sz val="11"/>
        <color indexed="8"/>
        <rFont val="Calibri"/>
        <family val="2"/>
        <charset val="238"/>
      </rPr>
      <t xml:space="preserve">C, pri PN6, </t>
    </r>
  </si>
  <si>
    <t>DN40</t>
  </si>
  <si>
    <r>
      <t>Krogelni ventil, sestoječ se iz niklanega ohišja iz prešane medenine MS58, z vgrajeno kromirano kovano kroglo iz medenine, ki ima tesnilo iz teflona PTFE in metuljasto ročico iz silumina odgovarjajoče barve (modra-hladno, rdeča-toplo) in privijala s ploščatim tesnenjem. Delovna temperatura -15 do 120</t>
    </r>
    <r>
      <rPr>
        <vertAlign val="superscript"/>
        <sz val="10"/>
        <rFont val="Arial CE"/>
        <charset val="238"/>
      </rPr>
      <t>0</t>
    </r>
    <r>
      <rPr>
        <sz val="11"/>
        <color indexed="8"/>
        <rFont val="Calibri"/>
        <family val="2"/>
        <charset val="238"/>
      </rPr>
      <t xml:space="preserve">C, pri PN6, </t>
    </r>
  </si>
  <si>
    <t>HLADNA IN TOPLA VODA TER CIRKULACIJA</t>
  </si>
  <si>
    <t>Elektro priključitev elektro grelcev ter cirkulacijske črpalke (brez kablov) in ostalega</t>
  </si>
  <si>
    <t>1.21.</t>
  </si>
  <si>
    <t>Delovni tlak: 2,5-8 bar</t>
  </si>
  <si>
    <t>Reagent za skupno trdoto vode – skala &lt;0.1ºdH</t>
  </si>
  <si>
    <r>
      <t xml:space="preserve">Priključki: dovod R3/4", odvod R3/4", kanalizacija  </t>
    </r>
    <r>
      <rPr>
        <sz val="10"/>
        <rFont val="Symbol"/>
        <family val="1"/>
        <charset val="2"/>
      </rPr>
      <t>f</t>
    </r>
    <r>
      <rPr>
        <sz val="11"/>
        <color indexed="8"/>
        <rFont val="Calibri"/>
        <family val="2"/>
        <charset val="238"/>
      </rPr>
      <t>50, el. 220V/50Hz</t>
    </r>
  </si>
  <si>
    <t>Povezovalna instalacija in armatura: PVC/NIRO DN25NP10</t>
  </si>
  <si>
    <t>Solna posoda z dvojnim dnom in nepovratno sesalnim ventilom z varovalnim sistemom preliva</t>
  </si>
  <si>
    <t xml:space="preserve">Krmiljenje: avtomatsko na osnovi elektronske meritve pretečene količine, mehke vode z prikazom skupnega in trenutnega pretoka,  ostanka mehke vode, stanja regen.ciklusa, Krmiljenje: avtomatsko na osnovi elektronske meritve pretečene količine, mehke vode z prikazom skupnega in trenutnega pretoka,  ostanka mehke vode, stanja regen.ciklusa, </t>
  </si>
  <si>
    <t>Filter:  PP ojačan z steklenimi vlakni</t>
  </si>
  <si>
    <t>Tehnologija: nevtralna ionska izmenjava</t>
  </si>
  <si>
    <t>Izhodna kvaliteta: &lt;0.1ºdH z možnostjo nastavitve 0-10ºdH</t>
  </si>
  <si>
    <t xml:space="preserve"> nazivni pretok: 0,1m3/h - 0,9m3/h</t>
  </si>
  <si>
    <t>*tip kot : MINOM 7</t>
  </si>
  <si>
    <t>Enojna avtomatska naprava za mehčanje vodovodne vode za sanitarno porabo z osnovnimi podatki:</t>
  </si>
  <si>
    <t>1.20.</t>
  </si>
  <si>
    <t>kot proizvod WP2 LF-302S (WP2 LF-302S/1 E PV)</t>
  </si>
  <si>
    <t>*Drobni material, armature, cevne povezave</t>
  </si>
  <si>
    <t>*Cirkulacijska črpalka WILO Stratos PICO-Z 25/1-6</t>
  </si>
  <si>
    <t>*Varnostni ventil za sanitarno vodo DN20 p=6bar</t>
  </si>
  <si>
    <t>*Pretočna raztezna posoda za sanitarno vodo,  Npr Aguapresso ADF, V=50 l</t>
  </si>
  <si>
    <t>Dimenzije: Višina x Premer: 2030 x 635 mm / 142 kg</t>
  </si>
  <si>
    <t>Temp. območje delovanja: 5-40°C (prostor velikosti vsaj 15m3)</t>
  </si>
  <si>
    <t>Max temp. segrevanja vode s TČ: 55°C (pregrevanje preko 60°C),</t>
  </si>
  <si>
    <t>Premer priključkov zračnih kanalov: fi 150 mm</t>
  </si>
  <si>
    <t>Vodni priključki: navojni 1" (DN25); 3/4" (cirkulacija)</t>
  </si>
  <si>
    <t>*Električni grelec: 1,5 kW; 230V / 50Hz</t>
  </si>
  <si>
    <t>COP: 3,8 (en 16147, EU 812/2013)</t>
  </si>
  <si>
    <t>Elektricna moc: 0,44 kW (1,94 kW)*</t>
  </si>
  <si>
    <t>Grelna moč: 1,85 kW (3,35 kW)*</t>
  </si>
  <si>
    <t>Energijski razred: A</t>
  </si>
  <si>
    <t>Volumen bojlerja: 270L, srebrni pločevinast zunanji plašč</t>
  </si>
  <si>
    <t>Toplotna črpalka za varčno segrevanje sanitarne vode.</t>
  </si>
  <si>
    <t>1.19.</t>
  </si>
  <si>
    <t>Sušilec za roke za pritrditev na steno, skupaj s pritrdilnim materialom</t>
  </si>
  <si>
    <t>Sušilec za roke</t>
  </si>
  <si>
    <t>1.18.</t>
  </si>
  <si>
    <r>
      <t xml:space="preserve">Kromirano obešalo za obleke, skupaj s pritrdilnim materialom. </t>
    </r>
    <r>
      <rPr>
        <b/>
        <i/>
        <sz val="10"/>
        <rFont val="Arial CE"/>
        <charset val="238"/>
      </rPr>
      <t>- SAMO MONTAŽA</t>
    </r>
  </si>
  <si>
    <t>Obešalo za obleko</t>
  </si>
  <si>
    <t>1.17.</t>
  </si>
  <si>
    <r>
      <t>Straniščna metlica, skupaj s posodico, prirejene za pritrditev v zid, skupaj s pritrdilnim materialom.</t>
    </r>
    <r>
      <rPr>
        <b/>
        <i/>
        <sz val="10"/>
        <rFont val="Arial CE"/>
        <charset val="238"/>
      </rPr>
      <t xml:space="preserve"> - SAMO MONTAŽA</t>
    </r>
  </si>
  <si>
    <t>Straniščna metlica</t>
  </si>
  <si>
    <t>1.16.</t>
  </si>
  <si>
    <r>
      <t xml:space="preserve">Podajalnik za papirnate brisače, skupaj s pritrdilnim materialom. </t>
    </r>
    <r>
      <rPr>
        <b/>
        <i/>
        <sz val="10"/>
        <rFont val="Arial CE"/>
        <charset val="238"/>
      </rPr>
      <t>- SAMO MONTAŽA</t>
    </r>
  </si>
  <si>
    <t>Podajalnik za papirnate brisače</t>
  </si>
  <si>
    <t>1.15.</t>
  </si>
  <si>
    <r>
      <t xml:space="preserve">Podajalnik za toaletni papir, proizvajalca kupaj s pritrdilnim materialom </t>
    </r>
    <r>
      <rPr>
        <b/>
        <i/>
        <sz val="10"/>
        <rFont val="Arial CE"/>
        <charset val="238"/>
      </rPr>
      <t>- SAMO MONTAŽA</t>
    </r>
  </si>
  <si>
    <t>Podajalnik za toaletni papir</t>
  </si>
  <si>
    <t>1.14.</t>
  </si>
  <si>
    <r>
      <t xml:space="preserve">Veliki higienski koši za smeti, izdelani iz nerjavečega jekla. </t>
    </r>
    <r>
      <rPr>
        <b/>
        <i/>
        <sz val="10"/>
        <rFont val="Arial CE"/>
        <charset val="238"/>
      </rPr>
      <t>- SAMO MONTAŽA</t>
    </r>
  </si>
  <si>
    <t>Higienski koši</t>
  </si>
  <si>
    <t>655/655/3</t>
  </si>
  <si>
    <r>
      <t xml:space="preserve">Stensko ogledalo s posnetimi robovi, skupaj s kromiranimi pritrdilnimi elementi - prirejeno tako, da je možno izvesti ustrezen nagib za invalide. </t>
    </r>
    <r>
      <rPr>
        <b/>
        <i/>
        <sz val="10"/>
        <rFont val="Arial"/>
        <family val="2"/>
        <charset val="238"/>
      </rPr>
      <t xml:space="preserve"> - SAMO MONTAŽA</t>
    </r>
  </si>
  <si>
    <t>Ogledalo za invalide</t>
  </si>
  <si>
    <r>
      <t>Stensko ogledalo s posnetimi robovi, skupaj s kromiranimi pritrdilnimi elementi</t>
    </r>
    <r>
      <rPr>
        <b/>
        <i/>
        <sz val="10"/>
        <rFont val="Arial CE"/>
        <charset val="238"/>
      </rPr>
      <t xml:space="preserve"> - SAMO MONTAŽA</t>
    </r>
  </si>
  <si>
    <t>Ogledalo</t>
  </si>
  <si>
    <t xml:space="preserve">DN15                                                              </t>
  </si>
  <si>
    <t>Zidna pipa z nastavkom za pritrditev gumi cevi</t>
  </si>
  <si>
    <t>pritrdilnega in tesnilnega materiala</t>
  </si>
  <si>
    <t xml:space="preserve">odlivno prelivna armatura (sifon) </t>
  </si>
  <si>
    <t>pipa za hladno vodo</t>
  </si>
  <si>
    <t>Priključek za tehnološko opremo</t>
  </si>
  <si>
    <t>pritrdilnega in tesnilnega materiala, skupaj s tesnenjem roba s steno s silikonskim trajno elastičnim kitom</t>
  </si>
  <si>
    <t>krogelni kotni ventil DN15</t>
  </si>
  <si>
    <t>Pomivalni stroj dobavljiv v sklopu opreme</t>
  </si>
  <si>
    <t>Priključek za tehnološko opremo - pomivalni stroj:</t>
  </si>
  <si>
    <t>odlivno prelivna armatura (sifon)  s čepom in verižico</t>
  </si>
  <si>
    <t>enoročna mešalna baterija kot Hansgrohe, za pomivalno korito, s kotnima ventiloma DN15</t>
  </si>
  <si>
    <t>Korito dobavljivo v sklopu opreme</t>
  </si>
  <si>
    <t>Pomivalno korito:</t>
  </si>
  <si>
    <t>pritrdilnega in tesnilnega materiala, skupaj s tesnenjem roba trokadera s tlemi s silikonskim trajno elastičnim kitom</t>
  </si>
  <si>
    <t>sklopna rešetka za školjko, izdelana iz jeklenih cevi in kromirana.</t>
  </si>
  <si>
    <t>podometni izplakovalni ventil s podometno vezno cevjo DN15</t>
  </si>
  <si>
    <r>
      <t xml:space="preserve">kromirana medeninasta enoročna stenska baterija, ročno nastavitvijo iztočne temperature z obračanjem, </t>
    </r>
    <r>
      <rPr>
        <sz val="11"/>
        <color indexed="8"/>
        <rFont val="Calibri"/>
        <family val="2"/>
        <charset val="238"/>
      </rPr>
      <t>proizvajalca</t>
    </r>
    <r>
      <rPr>
        <b/>
        <sz val="10"/>
        <rFont val="Arial CE"/>
        <charset val="238"/>
      </rPr>
      <t xml:space="preserve"> Laufen</t>
    </r>
  </si>
  <si>
    <t>stenskega elementa za vzidavo in obzidavo, npr. proizvajalca Geberit Huter Matro element (Sigma 12 cm), ki se sestoji iz pocinkanega jeklenega okvirja globine 12cm za vzidavo ali vgradnjo v lahko montažno steno</t>
  </si>
  <si>
    <r>
      <t xml:space="preserve">set za odtok vode, sestoječ se iz S sifona </t>
    </r>
    <r>
      <rPr>
        <sz val="10"/>
        <rFont val="Symbol"/>
        <family val="1"/>
        <charset val="2"/>
      </rPr>
      <t>f</t>
    </r>
    <r>
      <rPr>
        <sz val="10"/>
        <rFont val="Arial CE"/>
        <family val="2"/>
        <charset val="238"/>
      </rPr>
      <t>110mm,</t>
    </r>
  </si>
  <si>
    <r>
      <t xml:space="preserve">stenska školjka iz sanitarne keramike bele barve s prelivno odprtino, </t>
    </r>
    <r>
      <rPr>
        <sz val="11"/>
        <color indexed="8"/>
        <rFont val="Calibri"/>
        <family val="2"/>
        <charset val="238"/>
      </rPr>
      <t>proizvajalca</t>
    </r>
    <r>
      <rPr>
        <b/>
        <sz val="10"/>
        <rFont val="Arial CE"/>
        <charset val="238"/>
      </rPr>
      <t xml:space="preserve"> Laufen Bernina</t>
    </r>
    <r>
      <rPr>
        <sz val="10"/>
        <rFont val="Arial CE"/>
        <family val="2"/>
        <charset val="238"/>
      </rPr>
      <t>, koda 85421.1,velikosti 505x510, pritrjena na steno s kromiranimi vijaki in vložki oz. maticami</t>
    </r>
  </si>
  <si>
    <t>Trokadero:</t>
  </si>
  <si>
    <t>pritrdilnega in tesnilnega materiala, skupaj s tesnenjem roba školjke s steno s silikonskim trajno elastičnim kitom</t>
  </si>
  <si>
    <t>nosilnega pocinkanega jeklenega ogrodja za postavitev v lahko montažno steno za pritrditev školjke in armature</t>
  </si>
  <si>
    <t xml:space="preserve">podometnega regulirno/zapornega ventila s kromirano rozeto in kapo DN15 </t>
  </si>
  <si>
    <t>dotočnega priključka za pisoarno školjko</t>
  </si>
  <si>
    <t>elektronsko krmiljenje splakovanja s proženjem, ki se sestoji iz prekrivne plošče iz nerjavečega jekla, elektronske armature z elektromagnetnim ventilom, splakovalnega ventila, senzorja urina Mepa in vezne cevi za zrak</t>
  </si>
  <si>
    <r>
      <t xml:space="preserve">pisoarna školjka iz sanitarnega porcelana kjunaste izvedbe, pritrjene na steno s kromiranimi vijaki in maticami, školjka je izdelek </t>
    </r>
    <r>
      <rPr>
        <sz val="11"/>
        <color indexed="8"/>
        <rFont val="Calibri"/>
        <family val="2"/>
        <charset val="238"/>
      </rPr>
      <t>proizvajalca Catalano</t>
    </r>
    <r>
      <rPr>
        <b/>
        <sz val="10"/>
        <rFont val="Arial CE"/>
        <charset val="238"/>
      </rPr>
      <t xml:space="preserve"> </t>
    </r>
  </si>
  <si>
    <t>Pisoar:</t>
  </si>
  <si>
    <t>pritrdilnega in tesnilnega materiala, skupaj s tesnenjem roba umivalnika s steno s silikonskim trajno elastičnim kitom</t>
  </si>
  <si>
    <t>kotnih regulirnih ventilov s kromirano ročko in rozeto DN15</t>
  </si>
  <si>
    <r>
      <t xml:space="preserve">kromirana medeninasta enoročna stoječa baterija za umivalnik, s podaljšano ročko za lažji doseg, ročno nastavitvijo iztočne temperature z obračanjem, skupaj s kromiranimi veznimi cevkami, </t>
    </r>
    <r>
      <rPr>
        <sz val="11"/>
        <color indexed="8"/>
        <rFont val="Calibri"/>
        <family val="2"/>
        <charset val="238"/>
      </rPr>
      <t>proizvajalca</t>
    </r>
    <r>
      <rPr>
        <b/>
        <sz val="10"/>
        <rFont val="Arial CE"/>
        <charset val="238"/>
      </rPr>
      <t xml:space="preserve"> Laufen</t>
    </r>
  </si>
  <si>
    <r>
      <t xml:space="preserve">set za odtok vode sestoječ se iz kromiranega ventila </t>
    </r>
    <r>
      <rPr>
        <sz val="10"/>
        <rFont val="Symbol"/>
        <family val="1"/>
        <charset val="2"/>
      </rPr>
      <t>f</t>
    </r>
    <r>
      <rPr>
        <sz val="10"/>
        <rFont val="Arial CE"/>
        <family val="2"/>
        <charset val="238"/>
      </rPr>
      <t xml:space="preserve">32mm, zvijave cevi iz umetne mase s podometnim sifonom s kromiranim pokrovom, </t>
    </r>
    <r>
      <rPr>
        <sz val="11"/>
        <color indexed="8"/>
        <rFont val="Calibri"/>
        <family val="2"/>
        <charset val="238"/>
      </rPr>
      <t>proizvajalca</t>
    </r>
    <r>
      <rPr>
        <b/>
        <sz val="10"/>
        <rFont val="Arial CE"/>
        <charset val="238"/>
      </rPr>
      <t/>
    </r>
  </si>
  <si>
    <r>
      <t xml:space="preserve">umivalniška zidna školjka za invalide iz sanitarne keramike bele barve s prelivno odprtino, </t>
    </r>
    <r>
      <rPr>
        <sz val="11"/>
        <color indexed="8"/>
        <rFont val="Calibri"/>
        <family val="2"/>
        <charset val="238"/>
      </rPr>
      <t>proizvajalca</t>
    </r>
    <r>
      <rPr>
        <b/>
        <sz val="10"/>
        <rFont val="Arial CE"/>
        <charset val="238"/>
      </rPr>
      <t xml:space="preserve"> Laufen</t>
    </r>
    <r>
      <rPr>
        <sz val="10"/>
        <rFont val="Arial CE"/>
        <family val="2"/>
        <charset val="238"/>
      </rPr>
      <t>, velikosti 670x600, s sredinsko vdolbitvijo zunanjega roba, pritrjene v steno s kromiranimi vijaki in zidnimi vložki oz. maticami</t>
    </r>
  </si>
  <si>
    <t>Umivalnik za invalide:</t>
  </si>
  <si>
    <r>
      <t xml:space="preserve">kromirana medeninasta  pipa za umivalnik,  </t>
    </r>
    <r>
      <rPr>
        <sz val="11"/>
        <color indexed="8"/>
        <rFont val="Calibri"/>
        <family val="2"/>
        <charset val="238"/>
      </rPr>
      <t>proizvajalca</t>
    </r>
    <r>
      <rPr>
        <b/>
        <sz val="10"/>
        <rFont val="Arial CE"/>
        <charset val="238"/>
      </rPr>
      <t xml:space="preserve"> Hansgrohe Talis S, koda 72010000</t>
    </r>
  </si>
  <si>
    <r>
      <t xml:space="preserve">set za odtok vode sestoječ se iz kromiranega ventila </t>
    </r>
    <r>
      <rPr>
        <sz val="10"/>
        <rFont val="Symbol"/>
        <family val="1"/>
        <charset val="2"/>
      </rPr>
      <t>f</t>
    </r>
    <r>
      <rPr>
        <sz val="10"/>
        <rFont val="Arial CE"/>
        <family val="2"/>
        <charset val="238"/>
      </rPr>
      <t>32mm, zvijave cevi iz umetne mase s podometnim sifonom s kromiranim pokrovom,</t>
    </r>
    <r>
      <rPr>
        <b/>
        <sz val="10"/>
        <rFont val="Arial CE"/>
        <charset val="238"/>
      </rPr>
      <t xml:space="preserve"> </t>
    </r>
    <r>
      <rPr>
        <sz val="11"/>
        <color indexed="8"/>
        <rFont val="Calibri"/>
        <family val="2"/>
        <charset val="238"/>
      </rPr>
      <t>proizvajalec</t>
    </r>
    <r>
      <rPr>
        <b/>
        <sz val="10"/>
        <rFont val="Arial CE"/>
        <charset val="238"/>
      </rPr>
      <t xml:space="preserve"> Catalano.</t>
    </r>
  </si>
  <si>
    <r>
      <t xml:space="preserve">umivalniška zidna školjka iz sanitarne keramike bele barve s prelivno odprtino, </t>
    </r>
    <r>
      <rPr>
        <sz val="11"/>
        <color indexed="8"/>
        <rFont val="Calibri"/>
        <family val="2"/>
        <charset val="238"/>
      </rPr>
      <t xml:space="preserve">proizvajalca  </t>
    </r>
    <r>
      <rPr>
        <b/>
        <sz val="10"/>
        <rFont val="Arial CE"/>
        <charset val="238"/>
      </rPr>
      <t>Catalano Premium 80x47, koda 180VP00</t>
    </r>
    <r>
      <rPr>
        <sz val="10"/>
        <rFont val="Arial CE"/>
        <family val="2"/>
        <charset val="238"/>
      </rPr>
      <t>,  za vgradnjo na ploščo (plošča ni predmet teh popisov), kompletno s pritrdilnim materialom.</t>
    </r>
  </si>
  <si>
    <t>Umivalnik - vgradna na ploščo:</t>
  </si>
  <si>
    <t>pritrdilnega in tesnilnega materiala, skupaj s tesnenjem roba školjke s steno s penasto izolacijo ter s silikonskim trajno elastičnim kitom</t>
  </si>
  <si>
    <t>oprijemalo za pomoč invalidom pri presedanju s preklopom, izdelan iz jekla ter prevlečen z nylon poliamidom, velikosti 700x310mm, pritrjen v steno s pomočjo vijakov in vložkov, proizvajalca npr. Dolomite Atlantis ali Laufen, skupaj z namestitvijo ojačitvenega profila iz pocinkanega jekla v montažno steno s pritrditvijo v tla ali strop</t>
  </si>
  <si>
    <r>
      <t xml:space="preserve">Tipka za dvokoličinsko proženje,  proizvajalca Geberit, </t>
    </r>
    <r>
      <rPr>
        <b/>
        <sz val="10"/>
        <rFont val="Arial CE"/>
        <charset val="238"/>
      </rPr>
      <t xml:space="preserve">tip OMega30, koda 115.080. </t>
    </r>
    <r>
      <rPr>
        <b/>
        <i/>
        <sz val="10"/>
        <rFont val="Arial CE"/>
        <charset val="238"/>
      </rPr>
      <t>- BARVO DOLOČI ARHITEKT</t>
    </r>
  </si>
  <si>
    <r>
      <t xml:space="preserve">stenskega WC elementa za vzidavo in obzidavo, npr. proizvajalca Geberit Duofix, ki se sestoji iz pocinkanega jeklenega okvirja globine 12cm za vzidavo ali vgradnjo v lahko montažno steno, izpiralnega kotlička volumna 3/6l z izolacijo proti rosenju in z vgrajenim 1/2" kotnim zapornim ventilom s kromirano zvijavo cevjo s splakovalnim mehanizmom skupaj s splakovalno cevjo, PE odtočnega kolena </t>
    </r>
    <r>
      <rPr>
        <sz val="10"/>
        <rFont val="Symbol"/>
        <family val="1"/>
        <charset val="2"/>
      </rPr>
      <t>f</t>
    </r>
    <r>
      <rPr>
        <sz val="10"/>
        <rFont val="Arial CE"/>
        <family val="2"/>
        <charset val="238"/>
      </rPr>
      <t xml:space="preserve">90/90mm, PE prehodnega komada </t>
    </r>
    <r>
      <rPr>
        <sz val="10"/>
        <rFont val="Symbol"/>
        <family val="1"/>
        <charset val="2"/>
      </rPr>
      <t>f</t>
    </r>
    <r>
      <rPr>
        <sz val="10"/>
        <rFont val="Arial CE"/>
        <family val="2"/>
        <charset val="238"/>
      </rPr>
      <t>90/110mm, WC priključne garniture</t>
    </r>
  </si>
  <si>
    <r>
      <t xml:space="preserve">polna sedežna deska iz umetne mase z gumijastimi odbijači in pokrovom je pritrena na školjko z vijakoma in krilnim maticama proizvajalec </t>
    </r>
    <r>
      <rPr>
        <b/>
        <sz val="10"/>
        <rFont val="Arial CE"/>
        <charset val="238"/>
      </rPr>
      <t>Laufen</t>
    </r>
  </si>
  <si>
    <r>
      <t xml:space="preserve">konzolna školjka iz sanitarnega porcelana z vgrajenim zadnjim iztokom, proizvajalca </t>
    </r>
    <r>
      <rPr>
        <b/>
        <sz val="10"/>
        <rFont val="Arial CE"/>
        <charset val="238"/>
      </rPr>
      <t>Laufen</t>
    </r>
  </si>
  <si>
    <t>Stranišče za invalide:</t>
  </si>
  <si>
    <t>kromirane armirane zvijave cevi dolžine 250mm s priključkoma DN15xDN10</t>
  </si>
  <si>
    <t>kotnega regulirnega ventila s kromirano ročko in rozeto DN15xDN10</t>
  </si>
  <si>
    <r>
      <t xml:space="preserve">stenskega WC elementa za vzidavo in obzidavo,  proizvajalca Geberit Duofix, ki se sestoji iz pocinkanega jeklenega okvirja globine 12cm za vzidavo ali vgradnjo v lahko montažno steno, izpiralnega kotlička volumna 6/9l z izolacijo proti rosenju in z vgrajenim 1/2" kotnim zapornim ventilom s kromirano zvijavo cevjo s splakovalnim mehanizmom skupaj s splakovalno cevjo, PE odtočnega kolena </t>
    </r>
    <r>
      <rPr>
        <sz val="10"/>
        <rFont val="Symbol"/>
        <family val="1"/>
        <charset val="2"/>
      </rPr>
      <t>f</t>
    </r>
    <r>
      <rPr>
        <sz val="10"/>
        <rFont val="Arial CE"/>
        <family val="2"/>
        <charset val="238"/>
      </rPr>
      <t xml:space="preserve">90/90mm, PE prehodnega komada </t>
    </r>
    <r>
      <rPr>
        <sz val="10"/>
        <rFont val="Symbol"/>
        <family val="1"/>
        <charset val="2"/>
      </rPr>
      <t>f</t>
    </r>
    <r>
      <rPr>
        <sz val="10"/>
        <rFont val="Arial CE"/>
        <family val="2"/>
        <charset val="238"/>
      </rPr>
      <t xml:space="preserve">90/110mm, WC priključne garniture </t>
    </r>
  </si>
  <si>
    <r>
      <t xml:space="preserve">polna sedežna deska iz umetne mase z gumijastimi odbijači in pokrovom je pritrena na školjko z vijakoma in krilnim maticama proizvajalec </t>
    </r>
    <r>
      <rPr>
        <b/>
        <sz val="10"/>
        <rFont val="Arial CE"/>
        <charset val="238"/>
      </rPr>
      <t>Catalano Soft Close, koda 5SCSTP000</t>
    </r>
  </si>
  <si>
    <r>
      <t xml:space="preserve">konzolna školjka iz sanitarnega porcelana z vgrajenim zadnjim iztokom, dim. 550/350mm, proizvajalca </t>
    </r>
    <r>
      <rPr>
        <b/>
        <sz val="10"/>
        <rFont val="Arial CE"/>
        <charset val="238"/>
      </rPr>
      <t>Catalano ZERO, koda 1VS55N00</t>
    </r>
    <r>
      <rPr>
        <sz val="10"/>
        <rFont val="Arial CE"/>
        <family val="2"/>
        <charset val="238"/>
      </rPr>
      <t>.</t>
    </r>
  </si>
  <si>
    <t>Stranišče:</t>
  </si>
  <si>
    <t>SANITARNA OPREMA</t>
  </si>
  <si>
    <t>VODOVOD IN KANALIZACIJA</t>
  </si>
  <si>
    <r>
      <t xml:space="preserve">SKUPAJ </t>
    </r>
    <r>
      <rPr>
        <b/>
        <sz val="9"/>
        <rFont val="Arial CE"/>
        <charset val="238"/>
      </rPr>
      <t>(VODOVOD IN KANALIZACIJA)</t>
    </r>
    <r>
      <rPr>
        <b/>
        <sz val="12"/>
        <rFont val="Arial CE"/>
        <charset val="238"/>
      </rPr>
      <t>:</t>
    </r>
  </si>
  <si>
    <t>Nepredvidena dela, ki lahko nastanejo pri montaži strojnih instalacij, zaradi sprememb pri izvedbi opreme, ki niso bile predvidene (znane) v času projektiranja PZI projekta ter prilagoditve instalacij glede na obstoječe stanje na objektu !</t>
  </si>
  <si>
    <t>4.8.</t>
  </si>
  <si>
    <t>Napisne table za sistem ogrevanja</t>
  </si>
  <si>
    <t>Izpiranje cevovodov po končani montaži:</t>
  </si>
  <si>
    <t>Polnjenje in praznjenje sistema, ki zajema:</t>
  </si>
  <si>
    <t>*podpostaja</t>
  </si>
  <si>
    <t>*talno ogrevanje ter hlajenje</t>
  </si>
  <si>
    <t>Tlačna preizkušnja, ki zajema:</t>
  </si>
  <si>
    <t>Pripravljalna dela, zarisovanje, pregled, funkcionalni zagon, sheme, smeri pretokov, čiščenje po končanih delih</t>
  </si>
  <si>
    <r>
      <t>do 0,25m</t>
    </r>
    <r>
      <rPr>
        <vertAlign val="superscript"/>
        <sz val="10"/>
        <rFont val="Arial CE"/>
        <charset val="238"/>
      </rPr>
      <t>2</t>
    </r>
  </si>
  <si>
    <t>Izvedba zapore prehoda cevne instalacije skozi požarno steno ali strop, ki se sestoji iz požarnega premaza, vložka kamene volne in manšete oz. okvirja širine najmanj 10cm, požarne odpornosti EI90</t>
  </si>
  <si>
    <t>3.18.</t>
  </si>
  <si>
    <t>Označevanje cevovodov z nalepkami, ki so ustrezne barve in označujejo vrsto medija in smer pretoka</t>
  </si>
  <si>
    <t>3.17.</t>
  </si>
  <si>
    <t>pavšal</t>
  </si>
  <si>
    <t>Izdelava stenskih prebojev in utorov</t>
  </si>
  <si>
    <t>3.16.</t>
  </si>
  <si>
    <t>Izvedba odzračevanja s pomočjo bombirane posode, izdelane iz cevi DN100, skupne prostornine 2 l  s prigrajeno cevjo dolžine 4m in krogelno pipo s teflonskim tesnenjem DN15.  Odcepni T kos mora biti mora biti istega imenskega naziva kot trasa cevovoda.</t>
  </si>
  <si>
    <t>3.15.</t>
  </si>
  <si>
    <t xml:space="preserve">Nosilna konstrukcija za črpalke, razdelilce, cevovode, ..., izdelana iz jeklenih profilov, vroče cinkano, skupaj s podporami in obešali cevne razvode </t>
  </si>
  <si>
    <t>3.14.</t>
  </si>
  <si>
    <t>Zaščitne cevi za cev 20 (kos - 500 mm)</t>
  </si>
  <si>
    <t>Obrobni trak DT  iz PUR 130x10 mm</t>
  </si>
  <si>
    <t>Pritrjevalne objemke DT (50 kos = kpl)</t>
  </si>
  <si>
    <t>Pribor za montažo polaganje cevi:</t>
  </si>
  <si>
    <t>3.13.</t>
  </si>
  <si>
    <t>KL06 230V, 6 con, max. 24 termo-glav</t>
  </si>
  <si>
    <t>Vezalni modul je namenjen enostavni in pregledni žični povezavi med elektro termičnimi glavami in
sobnim termostatom. Modul omogoča šest ločenih con ogrevanja (prostorov). Na vsako cono lahko
priključimo štiri el. termo pogone. Modul je mogoče prilagoditi, da lahko na eno cono vežemo več kot
štiri el. termične pogone.</t>
  </si>
  <si>
    <t>3.12.</t>
  </si>
  <si>
    <t xml:space="preserve">HTRS 230 LCD </t>
  </si>
  <si>
    <t>Sobni elektronski termostat</t>
  </si>
  <si>
    <t>3.11.</t>
  </si>
  <si>
    <t>EMO T 230W NC, 125N (kabel 1m) za TBVC</t>
  </si>
  <si>
    <t>Elektro termična glava - pogon</t>
  </si>
  <si>
    <t>3.10.</t>
  </si>
  <si>
    <t>*razdelilec in zbiralec, 7 vej</t>
  </si>
  <si>
    <t>Za:</t>
  </si>
  <si>
    <t>Omarice DT za razdelilnik - vgradna (podometn), FLAT, INOX pločevinaste. Globina je nastavljiva od 110-150 mm.  Vodilo za cevi je snemljivo. Vrata so posebej pakirana, da so zaščitena pred poškodbami na gradbišču.</t>
  </si>
  <si>
    <t>3.9.</t>
  </si>
  <si>
    <t>*razdelilec in zbiralec DN25, 7 vej</t>
  </si>
  <si>
    <t xml:space="preserve">Razdelilniki  DT iz nerjaveče pločevine (INOX-a) tip COMFORT za talno ogrevanje. Sestavljeni so iz: predtoka z vgrajenimi termostatskimi ventili, ki se lahko regulirajo ročno ali s pomočjo nadgrajenih elektro termičnih pogonov; povratka z vgrajenimi merilci pretoka, ki omogočajo natančno nastavitev pretoka; termomanometra, regulirnega poševnosedežnega ventila za uravnjavanje hidravlike; krogličnega ventila,  avtomatskih odzračnikov, pritrdilnih konzol in pripadajočih priključnih matic za spoj cevi z razdelilnikom za </t>
  </si>
  <si>
    <t>3.8.</t>
  </si>
  <si>
    <r>
      <t>Cev dimenzije 16x2,0 mm iz visokotlačno zamreženega polietilena  PROFIX PEX-a z difuzijsko zaporo po DIN 4726 in omogočeno izjemno upogljivostjo, proizvedene po DIN  EN 121318-2 (nekdanji DIN 16892). Primerna je za trajne obremenitve 70</t>
    </r>
    <r>
      <rPr>
        <vertAlign val="superscript"/>
        <sz val="10"/>
        <rFont val="Arial"/>
        <family val="2"/>
        <charset val="238"/>
      </rPr>
      <t>o</t>
    </r>
    <r>
      <rPr>
        <sz val="10"/>
        <rFont val="Arial"/>
        <family val="2"/>
        <charset val="238"/>
      </rPr>
      <t>C pri pritisku 6,0 bar. Cevi izdobavljive z ustreznimi europskimi certifikati</t>
    </r>
  </si>
  <si>
    <t>3.7.</t>
  </si>
  <si>
    <r>
      <t>Sistemska plošča za talno ogrevanje. PROFIX, gostote 25 kg/m</t>
    </r>
    <r>
      <rPr>
        <vertAlign val="superscript"/>
        <sz val="10"/>
        <rFont val="Arial"/>
        <family val="2"/>
        <charset val="238"/>
      </rPr>
      <t>3</t>
    </r>
    <r>
      <rPr>
        <sz val="10"/>
        <rFont val="Arial"/>
        <family val="2"/>
        <charset val="238"/>
      </rPr>
      <t xml:space="preserve"> s čepi za vodenje cevi na razamk 80, 160, 240, 320 mm…, skupne debeline 35 mm (10 mm izolacije in 25 mm čep). Plošča ustreza DIN 18164, DIN 18165, DIN 4102-1 in DIN 18160 (za kvalitetno zalivanje cevi z estrihom – min 85%, dokazljivo z ustrezno dokumentacijo ZAG ali podobno).  PROFIX hidro izolacijska profilirana plošča je sestavljena iz hidro profilirane folije debeline 0,6 mm in izolacijske profilirane plošče z geometrijo, ki z gornje strani omogoča izredno oporo za cevi od fi 12 do fi20mm s protihrupnimi gumbki na spodnji strani plošče. Površina plošče 0,82 m</t>
    </r>
    <r>
      <rPr>
        <vertAlign val="superscript"/>
        <sz val="10"/>
        <rFont val="Arial"/>
        <family val="2"/>
        <charset val="238"/>
      </rPr>
      <t>2</t>
    </r>
    <r>
      <rPr>
        <sz val="10"/>
        <rFont val="Arial"/>
        <family val="2"/>
        <charset val="238"/>
      </rPr>
      <t>.</t>
    </r>
  </si>
  <si>
    <t>3.6.</t>
  </si>
  <si>
    <t>Pozicija vključuje izvedbo  fiksnih točk, cevnih vodil, drsnih vodil ter nosilno konstrukcijo s pritrdilnim in montažnim material</t>
  </si>
  <si>
    <t>Hitromontažne objemke z gumo, kompletno z navojno palico M8 ter ostalim pritrdilnim in vijačnim materialom, proizvajalca MEFA, namenjene za hlajenje</t>
  </si>
  <si>
    <t>Krogelni navojni ventil s polnim pretokom, sestoječ se iz niklanega ohišja iz prešane medenine MS58, z vgrajeno kromirano kovano kroglo iz medenine, ki ima tesnilo iz teflona PTFE in dolgo ročico iz silumina odgovarjajoče barve (modra-hladno, rdeča-toplo).</t>
  </si>
  <si>
    <r>
      <t>Toplotna izolacija cevovodov, debeline skladno s PURES, s certifikatom o skladnosti, težko gorljiva in samougasljiva, s toplotno prevodnostjo l&lt;0,035 W/mK pri 0</t>
    </r>
    <r>
      <rPr>
        <sz val="10"/>
        <rFont val="Times New Roman"/>
        <family val="1"/>
        <charset val="238"/>
      </rPr>
      <t>º</t>
    </r>
    <r>
      <rPr>
        <sz val="11"/>
        <color indexed="8"/>
        <rFont val="Calibri"/>
        <family val="2"/>
        <charset val="238"/>
      </rPr>
      <t>C, za temp. območje -50 do +105</t>
    </r>
    <r>
      <rPr>
        <sz val="10"/>
        <rFont val="Arial"/>
        <family val="2"/>
        <charset val="238"/>
      </rPr>
      <t>°</t>
    </r>
    <r>
      <rPr>
        <sz val="11"/>
        <color indexed="8"/>
        <rFont val="Calibri"/>
        <family val="2"/>
        <charset val="238"/>
      </rPr>
      <t>C, proizvod npr. Armacell. - namenjene za hlajenje.</t>
    </r>
  </si>
  <si>
    <t>Tankostenske sistemske cevi iz nelegiranega jekla 1.0034 E 195 po DIN EN10305, zunaj cinkane, vključno potrebni sistemski fitingi s CIIR črnim tesnilom (do 120°C) in zaščitnimi pokrovi, spajanje s stisljivimi spoji (kot sistem Geberit Mapress)</t>
  </si>
  <si>
    <t>DN32/NP16</t>
  </si>
  <si>
    <t>proporcionalno karakteristiko dušenja, z merskimi priključki na instrument za nastavitev pretoka, priključkom za izpust, opremljen z ročnim kolesom s številčno digitalno skalo za prednastavitev in možnost blokiranja nastavljenega položaja. Pozicija obvezno vključuje enkratno nastavitev</t>
  </si>
  <si>
    <t>Ventil za hidravlično uravnoteženje TA (STAD) s:</t>
  </si>
  <si>
    <t>TALNO OGREVANJE IN HLAJENJE</t>
  </si>
  <si>
    <t>2.23.</t>
  </si>
  <si>
    <r>
      <t>do 0,2m</t>
    </r>
    <r>
      <rPr>
        <vertAlign val="superscript"/>
        <sz val="10"/>
        <rFont val="Arial CE"/>
        <family val="2"/>
        <charset val="238"/>
      </rPr>
      <t>2</t>
    </r>
  </si>
  <si>
    <t>Izvedba zapore prehoda cevne instalacije skozi požarno steno ali strop, ki se sestoji iz požarnega premaza, vložka kamene volne in manšete oz. okvirja širine najmanj 10cm. Velikost ter število odprtin definirati pri izvedbi.</t>
  </si>
  <si>
    <t>2.22.</t>
  </si>
  <si>
    <t>Izdelava prebojev skozi ploščo  in steno debeline cca. 20cm z vrtanjem, kompletno z zaščito</t>
  </si>
  <si>
    <t>2.21.</t>
  </si>
  <si>
    <t>Elektro priključitev vse opreme z elektro priključki (črpalke, pogoni ventilov,..), brez elektro kablov</t>
  </si>
  <si>
    <t>2.20.</t>
  </si>
  <si>
    <t>Zaščitno barvanje (dvakrat) cevi in obešalnega materiala po predhodnem čiščenju do kovinskega sijaja, skupne površine</t>
  </si>
  <si>
    <t>2.19.</t>
  </si>
  <si>
    <t xml:space="preserve">Nosilna konstrukcija za črpalke, razdelilce, cevovode, ..., izdelana iz jeklenih profilov, vroče cinkana, skupaj s podporami in obešali cevne razvode </t>
  </si>
  <si>
    <t>2.18.</t>
  </si>
  <si>
    <t>Priključek za TIC tipala</t>
  </si>
  <si>
    <t>2.17.</t>
  </si>
  <si>
    <t>merilno območje: 0-6 bar</t>
  </si>
  <si>
    <t>Manometer, kompletno s tripotno pipo ter priključno cevjo, za naslednje podatke:</t>
  </si>
  <si>
    <t>2.16.</t>
  </si>
  <si>
    <r>
      <t>temperaturno območje: 0-120</t>
    </r>
    <r>
      <rPr>
        <vertAlign val="superscript"/>
        <sz val="10"/>
        <rFont val="Arial CE"/>
        <charset val="238"/>
      </rPr>
      <t>0</t>
    </r>
    <r>
      <rPr>
        <sz val="11"/>
        <color indexed="8"/>
        <rFont val="Calibri"/>
        <family val="2"/>
        <charset val="238"/>
      </rPr>
      <t>C</t>
    </r>
  </si>
  <si>
    <t>dolžina tipala l=110mm</t>
  </si>
  <si>
    <t>navojni priključek M12x1,5mm za vgradnjo v cev</t>
  </si>
  <si>
    <t>Termometer, za naslednje podatke:</t>
  </si>
  <si>
    <t>2.15.</t>
  </si>
  <si>
    <t>2.14.</t>
  </si>
  <si>
    <t>DN50</t>
  </si>
  <si>
    <t>Toplotna izolacija cevovodov v cevakih in ploščah, debeline 32 mm (oz. po zahtevah PURESA, s certifikatom o skladnosti, težko gorljiva in samougasljiva, s toplotno prevodnostjo l &lt; 0,035  W/mK pri 00C, za temp. območje -40 do +85 0 C, Izolacija mora imeti atest, da pri požaru ne sprošča strupenih halogenov. Kompletno oblečeno v Al pločevino debeline 0,8mm</t>
  </si>
  <si>
    <t>Pozicija vključuje izvedbo  fiksnih točk, cevnih vodil, drsnih vodil ter nosilno konstrukcijo s pritrdilnim in montažnim material, vse proizvod  kot MEFA</t>
  </si>
  <si>
    <t>Hitromontažne konzole z gumo namenjene za ogrevanje, kot MEFA</t>
  </si>
  <si>
    <t>Srednje težka jeklena navojna cev po DIN 2448, (kompletno z varilnimi loki po DIN 2605, 1.del (r=1,5D), zmanjševalnimi kosi po DIN 2616 do dimezij DN40), z varilnim materialom in dodatkom za odrez, nazivne velikosti:</t>
  </si>
  <si>
    <t>DN25/PN16, kvs=6,3m3/h,  q=1,52m3/h</t>
  </si>
  <si>
    <t xml:space="preserve"> - s holandci, tesnili in ostalim montažnim materialom</t>
  </si>
  <si>
    <t xml:space="preserve"> - motorni pogon s potisno silo 0.15 kN, odzivnim časom 20 s/mm, maks. gibom 9 mm, mikroprocesorska regulacija, samokalibracija ob zagonu ustreza kot npr.: TA HYDRONICS tip TA MC 15/230 (napajanje 230VAC) ali enakovredno</t>
  </si>
  <si>
    <t>Kompletno:</t>
  </si>
  <si>
    <t>Tripotni regulacijski ventil z navojnim priključkom PN 16 namenjen za delovno temperaturo 0(-10)°C do +130°C. Ventil ima enakoprocentno karakteristiko delovanja A → AB in linearno B → AB . Tesnenje po EN 1349 VI G 1 (neprepustno tesnenje). Material ohišja siva litina. Ustreza kot npr.: TA – IMI International, tip TA CV 316 MZ ali enakovredno</t>
  </si>
  <si>
    <t>Krogelni navojni ventil s polnim pretokom, sestoječ se iz nikanega ohišja iz prešane medenine MS58, z vgrajeno kromirano kovano kroglo iz medenine, ki ima tesnilo iz teflona PTFE in dolgo ročico iz silumina, namenjena za pitno hladno vodo.</t>
  </si>
  <si>
    <t>Polnilno-praznilni krogelni ventil, sestoječ se iz niklanega ohišja iz prešane medenine MS58, z vgrajeno kromirano kovano kroglo iz medenine, ki ima tesnilo iz teflona PTFE in metuljasto ročico iz silumina odgovarjajoče barve (modra-hladno, rdeča-toplo)</t>
  </si>
  <si>
    <t>STAD-DN40</t>
  </si>
  <si>
    <t>STAD-DN32</t>
  </si>
  <si>
    <t>proporcionalno karakteristiko dušenja, z merskimi priključki na instrument za nastavitev pretoka, opremljen z ročnim kolesu s številčno digitalno skalo za prednastavitev in možnost blokiranja nastavljenega položaja. Pozicija obvezno vključuje enkratno nastavitev, proizvod TA-IMI International, kompletno s tesnilnim materialom</t>
  </si>
  <si>
    <t>Ventil za hidravlično uravnoteženje navojne izvedbe:</t>
  </si>
  <si>
    <t>DN40/NP16</t>
  </si>
  <si>
    <t>Lovilec nečistoč, navojne izvedbe, namenjen za toplo oz. hladno vodno mešanico, PN16, s sitom iz nerjavnega materiala in magnetnim vložkom, kompletno s tesnilnim in vijačnim materialom</t>
  </si>
  <si>
    <t>Nepovratna loputa, navojne izvedbe, namenjena za toplo oz. hladno vodno mešanico, PN16, kompletno s tesnilnim materialom</t>
  </si>
  <si>
    <t>DN50/NP16</t>
  </si>
  <si>
    <t>kompletno s protiprirobnicami, tesnilnim in vijačnim materialom</t>
  </si>
  <si>
    <t>medij (voda/glycol): 100/0%</t>
  </si>
  <si>
    <t xml:space="preserve">disk: Wr.n.1.458, 1.4401 </t>
  </si>
  <si>
    <t>ohišje: GGG-40</t>
  </si>
  <si>
    <t>tesnilo: EPDM</t>
  </si>
  <si>
    <t>NP16</t>
  </si>
  <si>
    <t>tip: ZESA kompletno z ročko</t>
  </si>
  <si>
    <t>Zaporna loputa medprirobnične izvedbe, brez vzdrževanja kot ARI:</t>
  </si>
  <si>
    <t>kot WILO tip Stratos 30/1-8 PN10  ali enakovredno</t>
  </si>
  <si>
    <t xml:space="preserve"> - holandci</t>
  </si>
  <si>
    <t xml:space="preserve"> - tesnila</t>
  </si>
  <si>
    <t>Ostalo:</t>
  </si>
  <si>
    <t xml:space="preserve"> - siva litina</t>
  </si>
  <si>
    <t>Material ohišja:</t>
  </si>
  <si>
    <t xml:space="preserve"> - navojna spojka Rp 1¼ x G 2, </t>
  </si>
  <si>
    <t xml:space="preserve"> -G 2,  - navojni</t>
  </si>
  <si>
    <t>Cevni priključek:</t>
  </si>
  <si>
    <t xml:space="preserve"> - pogonska teža: 9kg (celoten sklop)</t>
  </si>
  <si>
    <t>Teža:</t>
  </si>
  <si>
    <t xml:space="preserve"> - stopnja zaščite: IP X4D</t>
  </si>
  <si>
    <t xml:space="preserve"> - razred izolacije: F</t>
  </si>
  <si>
    <r>
      <t xml:space="preserve"> - vrtljaji: 1400min</t>
    </r>
    <r>
      <rPr>
        <vertAlign val="superscript"/>
        <sz val="10"/>
        <rFont val="Arial CE"/>
        <charset val="238"/>
      </rPr>
      <t>-1</t>
    </r>
    <r>
      <rPr>
        <sz val="11"/>
        <color indexed="8"/>
        <rFont val="Calibri"/>
        <family val="2"/>
        <charset val="238"/>
      </rPr>
      <t xml:space="preserve"> - 3700min</t>
    </r>
    <r>
      <rPr>
        <vertAlign val="superscript"/>
        <sz val="10"/>
        <rFont val="Arial CE"/>
        <charset val="238"/>
      </rPr>
      <t>-1</t>
    </r>
  </si>
  <si>
    <t xml:space="preserve"> - elektronska regulacija vrtlajev</t>
  </si>
  <si>
    <t xml:space="preserve"> - napetost: 1x230V/50Hz</t>
  </si>
  <si>
    <t xml:space="preserve"> - nazivni tok: 1,1 A</t>
  </si>
  <si>
    <t xml:space="preserve"> - el. moč motorja: 0,13 kW</t>
  </si>
  <si>
    <t xml:space="preserve"> Elektro podatki:</t>
  </si>
  <si>
    <r>
      <t xml:space="preserve"> - temperatura medija: -10 do 110</t>
    </r>
    <r>
      <rPr>
        <vertAlign val="superscript"/>
        <sz val="10"/>
        <rFont val="Arial CE"/>
        <charset val="238"/>
      </rPr>
      <t>0</t>
    </r>
    <r>
      <rPr>
        <sz val="11"/>
        <color indexed="8"/>
        <rFont val="Calibri"/>
        <family val="2"/>
        <charset val="238"/>
      </rPr>
      <t>C</t>
    </r>
  </si>
  <si>
    <t xml:space="preserve"> - medij (voda/glycol): 100/0%</t>
  </si>
  <si>
    <t xml:space="preserve"> - enojna izvedba</t>
  </si>
  <si>
    <t xml:space="preserve"> - padec tlaka: 0,75 bar</t>
  </si>
  <si>
    <r>
      <t xml:space="preserve"> - pretok: 3,03 m</t>
    </r>
    <r>
      <rPr>
        <vertAlign val="superscript"/>
        <sz val="10"/>
        <rFont val="Arial CE"/>
        <charset val="238"/>
      </rPr>
      <t>3</t>
    </r>
    <r>
      <rPr>
        <sz val="11"/>
        <color indexed="8"/>
        <rFont val="Calibri"/>
        <family val="2"/>
        <charset val="238"/>
      </rPr>
      <t>/h</t>
    </r>
  </si>
  <si>
    <t xml:space="preserve"> Karakteristike:</t>
  </si>
  <si>
    <t>Elektronsko regulirana obtočna črpalka z vgrajenim frekvenčnim pretvornikom-enojna izvedba, namenjena za pretok tople vode  za vejo - klimati:</t>
  </si>
  <si>
    <t xml:space="preserve"> - podkonstrukcija za montažo razdelilca</t>
  </si>
  <si>
    <t xml:space="preserve"> - DN50, kom 1, prirobnični</t>
  </si>
  <si>
    <t xml:space="preserve"> - DN40, kom 1, navojni</t>
  </si>
  <si>
    <t xml:space="preserve"> - DN25, kom 1, navojni</t>
  </si>
  <si>
    <t xml:space="preserve"> - DN20, kom 1, navojni</t>
  </si>
  <si>
    <t xml:space="preserve"> - DN15, kom 3, navojni</t>
  </si>
  <si>
    <t>Priključki:</t>
  </si>
  <si>
    <t xml:space="preserve"> - DN80 x 900mm</t>
  </si>
  <si>
    <t>Zbiralec tople vode izdelan iz jeklene brezšivne cevi po DIN 2448 iz materiala St-35 za nazivni tlak NP16, dvakrat minimizaranega:</t>
  </si>
  <si>
    <t>Dimenzije:</t>
  </si>
  <si>
    <t>Razdelilec tople vode izdelan iz jeklene brezšivne cevi po DIN 2448 iz materiala St-35 za nazivni tlak NP16, dvakrat minimizaranega:</t>
  </si>
  <si>
    <t>SEKUNDARNI DEL POSTAJE OGREVANJA</t>
  </si>
  <si>
    <t>Vnos TČ (1350kg ) in zalogovnika (200kg) v 2. oz. 1. klet - teh. prostor</t>
  </si>
  <si>
    <t>1.30.</t>
  </si>
  <si>
    <t>1.29.</t>
  </si>
  <si>
    <t>Izdelava prebojev skozi ploščo  in steno debeline z vrtanjem, kompletno z zatesnitvijo</t>
  </si>
  <si>
    <t>1.28.</t>
  </si>
  <si>
    <t>Elektro priključki vse opreme z elektro priključki, brez elektro kablov</t>
  </si>
  <si>
    <t>1.27.</t>
  </si>
  <si>
    <t>1.26.</t>
  </si>
  <si>
    <t xml:space="preserve">Nosilna konstrukcija za črpalke, razdelilce, cevovode, ..., izdelana iz jeklenih profilov, antikorozijsko zaščitena, vroče cinkano, skupaj s podporami in obešali cevne razvode </t>
  </si>
  <si>
    <t>1.25.</t>
  </si>
  <si>
    <t>1.24.</t>
  </si>
  <si>
    <t>1.23.</t>
  </si>
  <si>
    <t>1.22.</t>
  </si>
  <si>
    <t>STAF-DN50</t>
  </si>
  <si>
    <t>proporcionalno karakteristiko dušenja, z merskimi priključki na instrument za nastavitev pretoka, opremljen z ročnim kolesu s številčno digitalno skalo za prednastavitev in možnost blokiranja nastavljenega položaja. Pozicija obvezno vključuje enkratno nastavitev, proizvod TA-IMI International, kompletno s protiprirobnicami, tesnilnim in vijačnim materialom</t>
  </si>
  <si>
    <t>Ventil za hidravlično uravnoteženje prirobnične izvedbe:</t>
  </si>
  <si>
    <t>Lovilec nečistoč, prirobnične izvedbe, namenjen za toplo vodo, kot ARI, PN16, s sitom iz nerjavnega materiala z odprtinami 1,2mm in magnetnim vložkom, kompletno s protiprirobnicami, tesnilnim in vijačnim materialom</t>
  </si>
  <si>
    <t>Nepovratna loputa, medprirobnične izvedbe, namenjena za toplo vodo, PN16, kompletno s protiprirobnicami, tesnilnim in vijačnim materialom</t>
  </si>
  <si>
    <t xml:space="preserve">medij (voda/glycol): 100/0% </t>
  </si>
  <si>
    <t>kot WILO tip Stratos 50/1-12 PN10  ali enakovredno - SAMO MONTAŽA (Dobava v sklopu TČ)</t>
  </si>
  <si>
    <t xml:space="preserve"> - vijaki, matice, podložke</t>
  </si>
  <si>
    <t xml:space="preserve"> - tesnila, prirobnice</t>
  </si>
  <si>
    <t xml:space="preserve"> - gumi kompenzatorja (2x)</t>
  </si>
  <si>
    <t xml:space="preserve"> - pogonska teža: 16kg (celoten sklop)</t>
  </si>
  <si>
    <r>
      <t xml:space="preserve"> - vrtljaji: 1400min</t>
    </r>
    <r>
      <rPr>
        <vertAlign val="superscript"/>
        <sz val="10"/>
        <rFont val="Arial CE"/>
        <charset val="238"/>
      </rPr>
      <t>-1</t>
    </r>
    <r>
      <rPr>
        <sz val="11"/>
        <color indexed="8"/>
        <rFont val="Calibri"/>
        <family val="2"/>
        <charset val="238"/>
      </rPr>
      <t xml:space="preserve"> - 4600min</t>
    </r>
    <r>
      <rPr>
        <vertAlign val="superscript"/>
        <sz val="10"/>
        <rFont val="Arial CE"/>
        <charset val="238"/>
      </rPr>
      <t>-1</t>
    </r>
  </si>
  <si>
    <t xml:space="preserve"> - nazivni tok: 2,65 A</t>
  </si>
  <si>
    <t xml:space="preserve"> - el. moč motorja: 0,025 - 0,595 kW</t>
  </si>
  <si>
    <t xml:space="preserve"> - padac tlaka: 0,3 bar</t>
  </si>
  <si>
    <r>
      <t xml:space="preserve"> - pretok: 12,1 m</t>
    </r>
    <r>
      <rPr>
        <vertAlign val="superscript"/>
        <sz val="10"/>
        <rFont val="Arial CE"/>
        <charset val="238"/>
      </rPr>
      <t>3</t>
    </r>
    <r>
      <rPr>
        <sz val="11"/>
        <color indexed="8"/>
        <rFont val="Calibri"/>
        <family val="2"/>
        <charset val="238"/>
      </rPr>
      <t>/h</t>
    </r>
  </si>
  <si>
    <t>Elektronsko regulirana obtočna črpalka z vgrajenim frekvenčnim pretvornikom-enojna izvedba, namenjena za pretok tople vode  za vejo -TČ/zalogovnik:</t>
  </si>
  <si>
    <t>Minimalna dovoljena temperatura: TSmin -10°C</t>
  </si>
  <si>
    <t>Maksimalna dovoljena temperatura: TS 120°C</t>
  </si>
  <si>
    <t>Maksimalen dovoljen tlak: PS 10 bar</t>
  </si>
  <si>
    <t>DLV 20</t>
  </si>
  <si>
    <t>proizvod kot – IMI Pneumatex</t>
  </si>
  <si>
    <t>Servisni ventil za raztezno posodo, uporaba v sistemih skladno z EN 12828, SWKI 93-1:</t>
  </si>
  <si>
    <t>Priključek: SE 20 (3/4")</t>
  </si>
  <si>
    <t>Toleranca tlaka zapiranja: ASV 0,5 bar</t>
  </si>
  <si>
    <t>Reakcijski tlak varnostnega ventila: PSV 3,0 bar</t>
  </si>
  <si>
    <t>DSV 20-3,0 H</t>
  </si>
  <si>
    <t>*komponente CE-overjene skladno s TRD 721-TÜV SV xx-516 H, PED/DEP 97/23/EC-01 202 111-B-00027</t>
  </si>
  <si>
    <r>
      <t xml:space="preserve"> *</t>
    </r>
    <r>
      <rPr>
        <sz val="10"/>
        <rFont val="Arial"/>
        <family val="2"/>
        <charset val="238"/>
      </rPr>
      <t xml:space="preserve">verzija </t>
    </r>
    <r>
      <rPr>
        <i/>
        <sz val="10"/>
        <rFont val="Arial"/>
        <family val="2"/>
        <charset val="238"/>
      </rPr>
      <t>secuguard</t>
    </r>
    <r>
      <rPr>
        <sz val="10"/>
        <rFont val="Arial"/>
        <family val="2"/>
        <charset val="238"/>
      </rPr>
      <t>, 5-letna garancija</t>
    </r>
  </si>
  <si>
    <t xml:space="preserve">*dovodna in odvodna stran z notranjim navojem, odvodna stran je večja
</t>
  </si>
  <si>
    <t>*vzmetno delovanje, možnost ročnega odzračenja, prostor vzmeti zaščiten z membrano</t>
  </si>
  <si>
    <t>Varnostni ventil kot zaščita na generatorjev pred previsokim tlakom, rdeča litina, uporaba v sistemih skladno z EN 12828, SWKI 93-1;</t>
  </si>
  <si>
    <t>Prenastavljen tklak P0 1,5bar</t>
  </si>
  <si>
    <t>Maksimalen dovoljen tlak:  3 bar</t>
  </si>
  <si>
    <t>Nominalen volumen: VN 140 litrov</t>
  </si>
  <si>
    <t>Statico SD  140.3</t>
  </si>
  <si>
    <t>*vključno zaporna pipa KAH za vzdrževanje in demontažo razteznih posod, zaščitena pred nepooblaščenim zaprtjem, z izpustom, skladno z EN 12828</t>
  </si>
  <si>
    <t>*izvedba CE- testirana skladno s PED/DEP/ 97/23/EC, 5 letna garancija za posodo</t>
  </si>
  <si>
    <t>*konzola za obešenje za enostavno montažo, montaža z zgornjim ali spodnjim priklopom;</t>
  </si>
  <si>
    <r>
      <t>*airproof</t>
    </r>
    <r>
      <rPr>
        <sz val="10"/>
        <rFont val="Arial"/>
        <family val="2"/>
        <charset val="238"/>
      </rPr>
      <t xml:space="preserve"> blazina iz butila skladno z DIN 4807 T3 in internimi standardi Pneumatex; </t>
    </r>
  </si>
  <si>
    <t>Raztezna posoda s fiksno zračno blazino, jeklena, varjena, barva berilij, vitka oblika valja, za ogrevalne vodne sisteme;</t>
  </si>
  <si>
    <t>Nominalen volumen: VN 50 litrov</t>
  </si>
  <si>
    <t>Statico SD  50.3</t>
  </si>
  <si>
    <t>Dostava do objekta, nastavitev parametrov, testiranje in zagon (Električna priključitev predpripravljenih električnih kablov v toplotno črpalko, nastavitev parametrov in optimizacija delovanja ter testiranje toplotne črpalke.)</t>
  </si>
  <si>
    <t>Separator nečistoč SPIROTRAP MB3  (DN 50) - na strani ogrevanja</t>
  </si>
  <si>
    <t>Dodatna protikondenzna zaščita zalogovnika, z armaflex 5mm ter priključke</t>
  </si>
  <si>
    <t>Izolacija ECO SKIN 2.0 PS 15 za zalogovnika</t>
  </si>
  <si>
    <t>Izolacija: 10 cm mehka izolacija; Polistirolski plašč;</t>
  </si>
  <si>
    <t>Priključki 6/4" - Objemke</t>
  </si>
  <si>
    <t>Dimenzije V/P/T: 2135/990mm / 170kg (mere z izolacijo!)</t>
  </si>
  <si>
    <t>Volumen: 1000 L</t>
  </si>
  <si>
    <t>Zalogovnik PSM1000</t>
  </si>
  <si>
    <t>Dodatek za hladivo za WPL70-90</t>
  </si>
  <si>
    <t>tip kot WPL-70-K1 HTT (WPL-70-K1 HTT/HK 3F)</t>
  </si>
  <si>
    <t>Regulacija toplotne črpalke in ogrevalnega sistema TERMOTRONIC 3000 (krmiljenje toplotne črpalke, krmiljenje 2 x direktni krog ali 1x mešalni + 1x direktni krog, vremensko vodeno ogrevanje, segrevanje sanitarne vode, monovalentni in bivalentni način delovanje dodatnega vira, antilegionelna zaščita, različni urniki ogrevanja, optimirano delovanje obtočnih črpalk, protizmrzovalni program, program za sušenje estriha, funkcija za optimiranje števila vklopov kompresorja...) Možnost razširitve z dodatnim modulom TT3003 za več krogov ter krmiljenje solarnega sistema. Možnost priključitve web vmesnika ali direktne komunikacije preko MODBUS protokola. Osnovni modul je že zajet v ceni toplotne črpalke pri modelih WPG.</t>
  </si>
  <si>
    <t>Priključitev na internet: UTP kabel (pogoj za oddaljen nadzor preko oblaka CLOUD.KRONOTERM) Priključitev na CNS: protokol MODBUS (RS485)</t>
  </si>
  <si>
    <t>Masa: 1260 kg</t>
  </si>
  <si>
    <t>Dimenzije neto: Š x V x G: 2938 x 1673* x 1306 mm</t>
  </si>
  <si>
    <t>Vodni priključki: DN 50 (2")</t>
  </si>
  <si>
    <t>Hladivo: R407C</t>
  </si>
  <si>
    <t>Električno varovanje: 3 x 50 A</t>
  </si>
  <si>
    <t>Električno napajanje: 3 x 400 V / 50 Hz</t>
  </si>
  <si>
    <t>Max. električna moč: 27,9kW</t>
  </si>
  <si>
    <t>Temp. območje delovanja: -23 °C do +40 °C</t>
  </si>
  <si>
    <t>Maksimalna temperatura izstopne vode: do 65 °C</t>
  </si>
  <si>
    <t>Hladilna moč: 54,2 kW (A35/W7)</t>
  </si>
  <si>
    <t xml:space="preserve">Električna moč: 18,1kW (W-10/W55) </t>
  </si>
  <si>
    <t>Grelna moč: 44,1kW (W-10/W55)</t>
  </si>
  <si>
    <t>Visokotemperaturna, dvokompresorska, reverzibilna (možnost gretja in hlajenja) toplotna črpalka zrak-voda za zunanjo postavitev s stopenjsko regulacijo moči in vremensko odvisnim prilagajanjem temperature dvižnega voda potrebam objekta.
Odlikuje jo posebna SUPER EVI tehnologija, ki zagotavljata doseganje visokih temperatur dvižnega voda in učinkovito delovanje tudi pri nizkih zunanjih temperaturah. Za izredno tiho delovanje skrbi dvojno antivibracijsko vpetje kompresorjev, dvojna zvočna zaščita ter bionično oblikovane lopatice ventilatorjev. AVTO-OPTI DEFROST sistem odtaljevanja uparjalnika, korita, odtoka kondenzata in ventilatorja omogoča učinkovito delovanje sistema v
vseh vremenskih razmerah – tudi pri nizkih zunanjih temperaturah in visoki vlagi.
Serijska oprema: dva spiralna (scroll) kompresorja z EVI tehnologijo, visoko učinkovit uparjalnik s hidrofilnim premazom, ploščni kondenzator iz nerjavečega jekla AISI 316, elektronski ekspanzijski ventil, EC ventilatorja z bionično oblikovanimi lopaticami, sistem za enostavno postavitev in priklop na ogrevalni sistem.</t>
  </si>
  <si>
    <t>TOPLOTNE ČRPALKE - PRIMARNI DEL</t>
  </si>
  <si>
    <r>
      <t>SKUPAJ</t>
    </r>
    <r>
      <rPr>
        <b/>
        <sz val="9"/>
        <rFont val="Arial CE"/>
        <charset val="238"/>
      </rPr>
      <t xml:space="preserve"> (OGREVANJE IN HLAJENJE )</t>
    </r>
    <r>
      <rPr>
        <b/>
        <sz val="12"/>
        <rFont val="Arial CE"/>
        <charset val="238"/>
      </rPr>
      <t>:</t>
    </r>
  </si>
  <si>
    <t>REKAPITULACIJA:</t>
  </si>
  <si>
    <t>Pripravljalna dela, zarisovanje, pregled, zaključna dela, transportni in ostali splošni stroški ter čiščenje po končanih delih.</t>
  </si>
  <si>
    <t>Izdelava označb vgrajenih elementov ter navodil za varno obratovanje in vzdrževanje vseh vgrajenih naprav.</t>
  </si>
  <si>
    <t>Meritve mikroklimatskih razmer in šumnosti v prostorih in na prostem, s strani pooblaščenega podjetja, ob letnih in zimskih obremenitvah, z izdajo pozitivnega poročila.</t>
  </si>
  <si>
    <t>Sodelovanje z izvajalci elektro instalacij in programerjem avtomatike prezračevalnega sistema v času izvajanja, funkcionalni zagon, poskusno obratovanje.</t>
  </si>
  <si>
    <t>Volumska nastavitev rešetk in ventilov vseh prezračevalnih sistemov, meritve prezračevanja</t>
  </si>
  <si>
    <t>Elektro priključek ventilatorjev (brez elektro kablov)</t>
  </si>
  <si>
    <t>dim. 600x600 mm</t>
  </si>
  <si>
    <t>Izdelava revizijske odprtine v mavčnem stropu, skupaj z vratci za odpiranje ter vsem montažnim materialom. Barvo uskladiti z arhitektom.</t>
  </si>
  <si>
    <t xml:space="preserve">Izdelava stenskih prebojev in utorov  za prehod skozi zid na prosto, montažni material </t>
  </si>
  <si>
    <r>
      <t>f</t>
    </r>
    <r>
      <rPr>
        <sz val="10"/>
        <rFont val="Arial"/>
        <family val="2"/>
        <charset val="238"/>
      </rPr>
      <t>125 mm</t>
    </r>
  </si>
  <si>
    <t>Fleksibilna cev za odvod zraka, izdelana iz petslojne laminarne aluminijaste folije in jeklene žične spirale, skupaj s samolepilnim aluminijastim tesnilnim trakom in kovinskimi objemnimi spojkami.</t>
  </si>
  <si>
    <t xml:space="preserve">Nosilna konstrukcija za prezračevalne kanale, klimat in zunanjo enoto ter ventilatorje na strehi izdelana iz jeklenih profilov, vroče cinkana, skupaj s podporami in obešali in objemkami za kanalski razvod ter vsem varilnim in montažnim materialom. </t>
  </si>
  <si>
    <t>Kanali za dovod in odvod zraka, pravokotnega in okroglega preseka, izdelani iz pocinkane jeklene pločevine debeline po DIN 24190 in 24191, ter DIN 24152 stopnje 10 (± 1000 Pa), oblike F (vzdolžno zarobljeni),  skupaj s fazonskimi kosi, vodilnimi usmerniki v lokih, regulacijskimi loputami v odcepih, prirobnicami, tesnili in materialom za spajanje. Zračni kanali naj bodo pri večjih nazivnih velikostih diagonalno izbočeni ali ojačani z blagim izmeničnim vbočenjem in izbočenjem. Zračni kanali morajo biti izdelani razreda tesnosti II. po DIN V 24194, 2.del.</t>
  </si>
  <si>
    <r>
      <rPr>
        <sz val="10"/>
        <rFont val="Symbol"/>
        <family val="1"/>
        <charset val="2"/>
      </rPr>
      <t>f</t>
    </r>
    <r>
      <rPr>
        <sz val="10"/>
        <rFont val="Arial"/>
        <family val="2"/>
        <charset val="238"/>
      </rPr>
      <t>200 mm</t>
    </r>
  </si>
  <si>
    <t>Zaščitna mreža, skupaj z montažnim materialom, na odvodnih kanalih.</t>
  </si>
  <si>
    <t>AR-4/P, 425x125mm</t>
  </si>
  <si>
    <t>Aluminjaste rešetke za vgradnjo v vrata, skupaj s protiokvirjem za montažo ter vsem pritrdilnim materialom, proizvod npr. Lindab IMP Klima.</t>
  </si>
  <si>
    <t>PV-1/vel.125</t>
  </si>
  <si>
    <t>Prezračevalni ventil za odvod zraka, z vsem pritrdilnim materialom, proizvod npr. Lindab IMP Klima. Pred naročilom uskladiti barvo z arhitektom.</t>
  </si>
  <si>
    <t>Oznaka ventilatorja V01-V02</t>
  </si>
  <si>
    <t>Vklop z lučjo, izklop z časovnim zamikom</t>
  </si>
  <si>
    <t>BF80 protipožarno ohišje</t>
  </si>
  <si>
    <t>Stopnja zaščote IP44</t>
  </si>
  <si>
    <t>0,1 kW</t>
  </si>
  <si>
    <t>1x230 V/ 50 HZ/ 0,27A</t>
  </si>
  <si>
    <r>
      <t>q=100m</t>
    </r>
    <r>
      <rPr>
        <vertAlign val="superscript"/>
        <sz val="10"/>
        <rFont val="Arial CE"/>
        <family val="2"/>
        <charset val="238"/>
      </rPr>
      <t>3</t>
    </r>
    <r>
      <rPr>
        <sz val="10"/>
        <rFont val="Arial CE"/>
        <family val="2"/>
        <charset val="238"/>
      </rPr>
      <t xml:space="preserve">/h, </t>
    </r>
    <r>
      <rPr>
        <sz val="10"/>
        <rFont val="Symbol"/>
        <family val="1"/>
        <charset val="2"/>
      </rPr>
      <t>D</t>
    </r>
    <r>
      <rPr>
        <sz val="10"/>
        <rFont val="Arial CE"/>
        <family val="2"/>
        <charset val="238"/>
      </rPr>
      <t>p=80Pa,</t>
    </r>
  </si>
  <si>
    <t>Odvodni stenski/stropni ventilator, skupaj z montažnim materialom, za odvod zraka iz sanitarij stanovanj</t>
  </si>
  <si>
    <t>oznaka ventilatorja VL3</t>
  </si>
  <si>
    <r>
      <t>V=450 m</t>
    </r>
    <r>
      <rPr>
        <vertAlign val="superscript"/>
        <sz val="10"/>
        <rFont val="Arial CE"/>
        <charset val="238"/>
      </rPr>
      <t>3</t>
    </r>
    <r>
      <rPr>
        <sz val="11"/>
        <color indexed="8"/>
        <rFont val="Calibri"/>
        <family val="2"/>
        <charset val="238"/>
      </rPr>
      <t xml:space="preserve">/h, </t>
    </r>
    <r>
      <rPr>
        <sz val="10"/>
        <rFont val="Symbol"/>
        <family val="1"/>
        <charset val="2"/>
      </rPr>
      <t>D</t>
    </r>
    <r>
      <rPr>
        <sz val="11"/>
        <color indexed="8"/>
        <rFont val="Calibri"/>
        <family val="2"/>
        <charset val="238"/>
      </rPr>
      <t>p=250 Pa, Nel= 0,20 kW, 230 V</t>
    </r>
  </si>
  <si>
    <t>oblikovnik za prehod skozi steno, montažni material (strešne obrobe izvede izvajalec strehe)</t>
  </si>
  <si>
    <t>tipski elastični-jadrovinasti priključek</t>
  </si>
  <si>
    <t>tipska samodvižna loputa</t>
  </si>
  <si>
    <t>Kanalski ventilator  v izoliranem ohišju, namenjen za odvod iz sanitarij, fleksibilnim priključkom ter stikalom za vklop.</t>
  </si>
  <si>
    <t>SANITARIJE</t>
  </si>
  <si>
    <t>Vnos prezračevalnih naprav - teh. prostor</t>
  </si>
  <si>
    <t>Elektro priključek prezračevalnih naprav (brez elektro kablov)</t>
  </si>
  <si>
    <t>Set rezervnih filtrov za prezračevalne naprave</t>
  </si>
  <si>
    <r>
      <t>m</t>
    </r>
    <r>
      <rPr>
        <vertAlign val="superscript"/>
        <sz val="10"/>
        <rFont val="Arial CE"/>
        <family val="2"/>
        <charset val="238"/>
      </rPr>
      <t>2</t>
    </r>
  </si>
  <si>
    <t>Toplotna in protikondenzna izolacija kanalov za dovod in odvod zraka, debeline 13 mm, s certifikatom o skladnosti, težko gorljiva in samougasljiva, s toplotno prevodnostjo l &lt; 0,035 W/mK pri 0 st.C, za temperaturno območje -40 do +85 ºC, skupaj s tipskim lepilom, proizvod npr. Armstrong Armaflex AC.</t>
  </si>
  <si>
    <t>priključki: 1x∅250(s strani) ter 3x∅180 (iz vrha)</t>
  </si>
  <si>
    <t>dim. komore 1600x250mm, H=300 mm</t>
  </si>
  <si>
    <t>Razdelilna komora za dovod zraka, izdelana iz pocinkane pločevine, skupaj z montažnim materialom.</t>
  </si>
  <si>
    <r>
      <t>priključki s strani : 1x</t>
    </r>
    <r>
      <rPr>
        <sz val="10"/>
        <rFont val="Symbol"/>
        <family val="1"/>
        <charset val="2"/>
      </rPr>
      <t>f</t>
    </r>
    <r>
      <rPr>
        <sz val="10"/>
        <rFont val="Arial"/>
        <family val="2"/>
        <charset val="238"/>
      </rPr>
      <t>250 mm</t>
    </r>
  </si>
  <si>
    <t>dim. komore 500x300mm, H=350 mm</t>
  </si>
  <si>
    <t>Priključna komora za montažo perforirane mavčne plošče, izdelana iz pocinkane pločevine, skupaj z montažnim materialom.</t>
  </si>
  <si>
    <r>
      <t>priključki s strani : 1x</t>
    </r>
    <r>
      <rPr>
        <sz val="10"/>
        <rFont val="Symbol"/>
        <family val="1"/>
        <charset val="2"/>
      </rPr>
      <t>f</t>
    </r>
    <r>
      <rPr>
        <sz val="10"/>
        <rFont val="Arial"/>
        <family val="2"/>
        <charset val="238"/>
      </rPr>
      <t>125 mm</t>
    </r>
  </si>
  <si>
    <t>dim. komore 425x125mm, H=270 mm</t>
  </si>
  <si>
    <t>Priključna komora za montažo dovodne rešetke, izdelana iz pocinkane pločevine, skupaj z montažnim materuialom.</t>
  </si>
  <si>
    <t>tip AR-13/F,  BxH=325x125 mm</t>
  </si>
  <si>
    <t xml:space="preserve">Aluminjasta rešetke za vgradnjo v kanal, z nastavkom za regulacijo pretočne količine zraka, za dovod in odvod zraka, skupaj s tesnilnim in montažnim materialom. </t>
  </si>
  <si>
    <t>Garancijski zagon naprave</t>
  </si>
  <si>
    <t>ALTERNATIVA: Cev DN 180 EPE - iz lahkega izolativnega materiala (2000 mm) (koda dobavitelja Ubbink - UB188206)</t>
  </si>
  <si>
    <t>DN 200 mm</t>
  </si>
  <si>
    <t>Fleksibilna cev zvočno izolativna Sonoconnect, zastopa REMTY-R d.o.o.</t>
  </si>
  <si>
    <t>60x130mm, kolut 30m (koda dobavitelja Ubbink - UB201100003142)</t>
  </si>
  <si>
    <t>Plastična antibakterijska in antistatična cev, zastopa REMTY-R d.o.o.</t>
  </si>
  <si>
    <t>Adapter za prezračevalni ventil za priklop dveh cevi   60 x 132 mm (koda dobavitelja Ubbink-UB188150), zastopa REMTY-R d.o.o.</t>
  </si>
  <si>
    <t>Horizontalno koleno za cev 60 x 132 (koda dobavitelja Ubbink-UB188154), zastopa REMTY-R d.o.o.</t>
  </si>
  <si>
    <t>Vertikalno koleno za cev 60 x 132 (koda dobavitelja Ubbink-UB188153), zastopa REMTY-R d.o.o.</t>
  </si>
  <si>
    <t>Tesnilna spojka za cevi 60 x 132 (koda dobavitelja Ubbink-UB188152), zastopa REMTY-R d.o.o.</t>
  </si>
  <si>
    <t>Spojka za cevi 60 x 132  (koda dobavitelja Ubbink-UB188156), zastopa REMTY-R d.o.o.</t>
  </si>
  <si>
    <t>Adapter za priklop cevi 60 x 132 na DBOX 808 (koda dobavitelja Ubbink-UB188555), zastopa REMTY-R d.o.o.</t>
  </si>
  <si>
    <r>
      <t xml:space="preserve">Razdelilna komora,  z 2 x 4 priključki za cev </t>
    </r>
    <r>
      <rPr>
        <sz val="10"/>
        <rFont val="Calibri"/>
        <family val="2"/>
        <charset val="238"/>
      </rPr>
      <t>ø</t>
    </r>
    <r>
      <rPr>
        <sz val="10"/>
        <rFont val="Arial CE"/>
        <family val="2"/>
        <charset val="238"/>
      </rPr>
      <t>63 mm, Dbox DB808 (koda dobavitelja Ubbink - UB188583), zastopa REMTY-R d.o.o.</t>
    </r>
  </si>
  <si>
    <t>kot npr GLOBAL RX+ 5 TOP R, zastopa REMTY-R d.o.o.</t>
  </si>
  <si>
    <t>Nel=700W,  230 V, 50Hz</t>
  </si>
  <si>
    <r>
      <t>V=750 m</t>
    </r>
    <r>
      <rPr>
        <vertAlign val="superscript"/>
        <sz val="10"/>
        <rFont val="Arial CE"/>
        <family val="2"/>
        <charset val="238"/>
      </rPr>
      <t>3</t>
    </r>
    <r>
      <rPr>
        <sz val="10"/>
        <rFont val="Arial CE"/>
        <family val="2"/>
        <charset val="238"/>
      </rPr>
      <t xml:space="preserve">/h, </t>
    </r>
    <r>
      <rPr>
        <sz val="10"/>
        <rFont val="Symbol"/>
        <family val="1"/>
        <charset val="2"/>
      </rPr>
      <t>D</t>
    </r>
    <r>
      <rPr>
        <sz val="10"/>
        <rFont val="Arial CE"/>
        <family val="2"/>
        <charset val="238"/>
      </rPr>
      <t>p=350 Pa,</t>
    </r>
  </si>
  <si>
    <t>Prezračevalna rekuperatorska naprava. Vsaka enota je opremljena z rotacijskim toplotni izmenjevalnik, M5 / ePM10? 50% in F7 / ePM1? 50% filtri in centrifugalni ventilatorji s tehnologijo TAC (nazaj) v kompozitu s visokoučinkoviti elektronski motorji. 
Ohišje je sestavljeno iz aluminijastih profilov z dvojno steno debeline 50 mm, brez hladnih mostov. Zunanjost je narejena iz predhodno lakiranega jeklo, notranjost pa iz pocinkanega jekla. Pocinkana pločevina je klasificirana kot “Okoljski razred C4”. Toplota in zvok Izolacija je iz Rockwoola. Serija GLOBAL RX TOP je vgrajena v monoblok in montirana na 125mm osnovni okvir. Vrata so opremljeni s tečaji, se lahko zaklenejo in se lahko popolnoma odstranijo. Enote GLOBAL RX TOP so na voljo samo v notranjosti in so prav tako na voljo v levi in ​​desni različici. Vsaka enota lahko deluje v naslednjih delovnih načinih: konstanten pretok zraka, konstanten tlak, povezava na signal ali navor.</t>
  </si>
  <si>
    <t>SISTEM K5 - KAVARNA - PRITLIČJE</t>
  </si>
  <si>
    <r>
      <t>do 0,4m</t>
    </r>
    <r>
      <rPr>
        <vertAlign val="superscript"/>
        <sz val="10"/>
        <rFont val="Arial CE"/>
        <family val="2"/>
        <charset val="238"/>
      </rPr>
      <t>2</t>
    </r>
  </si>
  <si>
    <t>Izvedba zapore prehoda kanala skozi požarno steno ali strop, ki se sestoji iz požarnega premaza, vložka kamene volne in manšete oz. okvirja širine najmanj 10cm. požarna odpornost EI90</t>
  </si>
  <si>
    <r>
      <rPr>
        <sz val="10"/>
        <rFont val="Symbol"/>
        <family val="1"/>
        <charset val="2"/>
      </rPr>
      <t>f</t>
    </r>
    <r>
      <rPr>
        <sz val="10"/>
        <rFont val="Arial"/>
        <family val="2"/>
        <charset val="238"/>
      </rPr>
      <t>180 mm</t>
    </r>
  </si>
  <si>
    <t>500x300 mm</t>
  </si>
  <si>
    <t>600x400 mm</t>
  </si>
  <si>
    <t>AZR-4/3, 700x600 mm</t>
  </si>
  <si>
    <t>AZR-4/3, 700x400 mm</t>
  </si>
  <si>
    <t>Aluminjasta zaščitna rešetka, skupaj z montažnim materialom, proizvod npr. Lindab Hidria. Pred naročilom uskladiti barvo z arhitektom.</t>
  </si>
  <si>
    <t>priključki: 1x∅315(s strani) ter 4x∅180 (iz vrha)</t>
  </si>
  <si>
    <t>dim. komore 2000x250mm, H=400 mm</t>
  </si>
  <si>
    <r>
      <t>priključki s strani : 1x</t>
    </r>
    <r>
      <rPr>
        <sz val="10"/>
        <rFont val="Symbol"/>
        <family val="1"/>
        <charset val="2"/>
      </rPr>
      <t>f</t>
    </r>
    <r>
      <rPr>
        <sz val="10"/>
        <rFont val="Arial"/>
        <family val="2"/>
        <charset val="238"/>
      </rPr>
      <t>315 mm</t>
    </r>
  </si>
  <si>
    <t>dim. komore 500x500mm, H=350 mm</t>
  </si>
  <si>
    <r>
      <t>priključki zadaj : 1x</t>
    </r>
    <r>
      <rPr>
        <sz val="10"/>
        <rFont val="Symbol"/>
        <family val="1"/>
        <charset val="2"/>
      </rPr>
      <t>f</t>
    </r>
    <r>
      <rPr>
        <sz val="10"/>
        <rFont val="Arial"/>
        <family val="2"/>
        <charset val="238"/>
      </rPr>
      <t>315 mm</t>
    </r>
  </si>
  <si>
    <t>dim. komore 800x300mm, H=350 mm</t>
  </si>
  <si>
    <t>kot npr GLOBAL RX+ 10 TOP R, zastopa REMTY-R d.o.o.</t>
  </si>
  <si>
    <t>Nel=1000W,  230 V, 50Hz</t>
  </si>
  <si>
    <r>
      <t>V=1200 m</t>
    </r>
    <r>
      <rPr>
        <vertAlign val="superscript"/>
        <sz val="10"/>
        <rFont val="Arial CE"/>
        <family val="2"/>
        <charset val="238"/>
      </rPr>
      <t>3</t>
    </r>
    <r>
      <rPr>
        <sz val="10"/>
        <rFont val="Arial CE"/>
        <family val="2"/>
        <charset val="238"/>
      </rPr>
      <t xml:space="preserve">/h, </t>
    </r>
    <r>
      <rPr>
        <sz val="10"/>
        <rFont val="Symbol"/>
        <family val="1"/>
        <charset val="2"/>
      </rPr>
      <t>D</t>
    </r>
    <r>
      <rPr>
        <sz val="10"/>
        <rFont val="Arial CE"/>
        <family val="2"/>
        <charset val="238"/>
      </rPr>
      <t>p=350 Pa,</t>
    </r>
  </si>
  <si>
    <t>SISTEM K1-K4 - DVORANE - PRITLIČJE, NADSTROPJE</t>
  </si>
  <si>
    <r>
      <t xml:space="preserve">SKUPAJ </t>
    </r>
    <r>
      <rPr>
        <b/>
        <sz val="9"/>
        <rFont val="Arial CE"/>
        <charset val="238"/>
      </rPr>
      <t>(PREZRAČEVANJE)</t>
    </r>
    <r>
      <rPr>
        <b/>
        <sz val="12"/>
        <rFont val="Arial CE"/>
        <charset val="238"/>
      </rPr>
      <t>:</t>
    </r>
  </si>
  <si>
    <t>Popisi so projektantski in narejeni na osnovi PZI projektne dokumentacije, prejete tehnologije ter videnega stanja na objektu ! Pred začetkom montaže je potrebno preveriti dejansko stanje na objektu !</t>
  </si>
  <si>
    <t xml:space="preserve">popust </t>
  </si>
  <si>
    <t>SKUPAJ S POPUSTOM</t>
  </si>
  <si>
    <t xml:space="preserve">DDV </t>
  </si>
  <si>
    <t>ŠIBKI TOK      S K U P A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</si>
</sst>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7" formatCode="#,##0.00\ &quot;€&quot;;\-#,##0.00\ &quot;€&quot;"/>
    <numFmt numFmtId="44" formatCode="_-* #,##0.00\ &quot;€&quot;_-;\-* #,##0.00\ &quot;€&quot;_-;_-* &quot;-&quot;??\ &quot;€&quot;_-;_-@_-"/>
    <numFmt numFmtId="43" formatCode="_-* #,##0.00\ _€_-;\-* #,##0.00\ _€_-;_-* &quot;-&quot;??\ _€_-;_-@_-"/>
    <numFmt numFmtId="164" formatCode="#,##0\ &quot;SIT&quot;;\-#,##0\ &quot;SIT&quot;"/>
    <numFmt numFmtId="165" formatCode="#,##0\ &quot;SIT&quot;;[Red]\-#,##0\ &quot;SIT&quot;"/>
    <numFmt numFmtId="166" formatCode="_-* #,##0.00\ &quot;SIT&quot;_-;\-* #,##0.00\ &quot;SIT&quot;_-;_-* &quot;-&quot;??\ &quot;SIT&quot;_-;_-@_-"/>
    <numFmt numFmtId="167" formatCode="_-* #,##0.00\ _S_I_T_-;\-* #,##0.00\ _S_I_T_-;_-* &quot;-&quot;??\ _S_I_T_-;_-@_-"/>
    <numFmt numFmtId="168" formatCode="dd/mm/yyyy"/>
    <numFmt numFmtId="169" formatCode="_-* #,##0.00\ _S_I_T_-;\-* #,##0.00\ _S_I_T_-;_-* \-??\ _S_I_T_-;_-@_-"/>
    <numFmt numFmtId="170" formatCode="_-* #,##0\ _S_I_T_-;\-* #,##0\ _S_I_T_-;_-* &quot;- &quot;_S_I_T_-;_-@_-"/>
    <numFmt numFmtId="171" formatCode="#,##0.00&quot;       &quot;;\-#,##0.00&quot;       &quot;;&quot; -&quot;#&quot;       &quot;;@\ "/>
    <numFmt numFmtId="172" formatCode="#,##0.00\ [$€-1]"/>
    <numFmt numFmtId="173" formatCode="_-* #,##0.0\ &quot;€&quot;_-;\-* #,##0.0\ &quot;€&quot;_-;_-* &quot;-&quot;??\ &quot;€&quot;_-;_-@_-"/>
    <numFmt numFmtId="174" formatCode="#,##0.00_ ;[Red]\-#,##0.00\ "/>
    <numFmt numFmtId="175" formatCode="_(* #,##0.00_);_(* \(#,##0.00\);_(* &quot;-&quot;??_);_(@_)"/>
    <numFmt numFmtId="176" formatCode="#,##0.00\ &quot;€&quot;"/>
    <numFmt numFmtId="177" formatCode="0&quot;.&quot;"/>
    <numFmt numFmtId="178" formatCode="_-* #,##0.0\ _S_I_T_-;\-* #,##0.0\ _S_I_T_-;_-* &quot;-&quot;??\ _S_I_T_-;_-@_-"/>
    <numFmt numFmtId="179" formatCode="_ [$€]\ * #,##0.00_ ;_ [$€]\ * \-#,##0.00_ ;_ [$€]\ * &quot;-&quot;??_ ;_ @_ "/>
    <numFmt numFmtId="180" formatCode="#,###.00"/>
    <numFmt numFmtId="181" formatCode="_ * #,##0.00_-\ _S_L_T_ ;_ * #,##0.00\-\ _S_L_T_ ;_ * &quot;-&quot;??_-\ _S_L_T_ ;_ @_ "/>
    <numFmt numFmtId="182" formatCode="_ * #,##0.00_-\ _S_L_T_ ;_ * #,##0.00&quot;- &quot;_S_L_T_ ;_ * \-??_-\ _S_L_T_ ;_ @_ "/>
    <numFmt numFmtId="183" formatCode="_(* #,##0.00_);_(* \(#,##0.00\);_(* \-??_);_(@_)"/>
    <numFmt numFmtId="184" formatCode="_ * #,##0_-&quot; SLT&quot;_ ;_ * #,##0&quot;- SLT&quot;_ ;_ * \-_-&quot; SLT&quot;_ ;_ @_ "/>
    <numFmt numFmtId="185" formatCode="_(&quot;$&quot;* #,##0.00_);_(&quot;$&quot;* \(#,##0.00\);_(&quot;$&quot;* &quot;-&quot;??_);_(@_)"/>
    <numFmt numFmtId="186" formatCode="\$#,##0\ ;\(\$#,##0\)"/>
    <numFmt numFmtId="187" formatCode="&quot;$&quot;#,##0\ ;\(&quot;$&quot;#,##0\)"/>
    <numFmt numFmtId="188" formatCode="m\o\n\th\ d\,\ yyyy"/>
    <numFmt numFmtId="189" formatCode="_-* #,##0.00\ [$€-1]_-;\-* #,##0.00\ [$€-1]_-;_-* &quot;-&quot;??\ [$€-1]_-"/>
    <numFmt numFmtId="190" formatCode="0_ ;\-0\ "/>
    <numFmt numFmtId="191" formatCode="_(&quot;$&quot;* #,##0.0_);_(&quot;$&quot;* \(#,##0.0\);_(&quot;$&quot;* &quot;-&quot;??_);_(@_)"/>
    <numFmt numFmtId="192" formatCode="0_)"/>
    <numFmt numFmtId="193" formatCode="#,#00"/>
    <numFmt numFmtId="194" formatCode="#,"/>
    <numFmt numFmtId="195" formatCode="#,##0.00;\-#,##0.00"/>
    <numFmt numFmtId="196" formatCode="0\ &quot;kos&quot;"/>
    <numFmt numFmtId="197" formatCode="0\ &quot;m&quot;"/>
    <numFmt numFmtId="198" formatCode="General_)"/>
    <numFmt numFmtId="199" formatCode="_-* #,##0.00&quot; SIT&quot;_-;\-* #,##0.00&quot; SIT&quot;_-;_-* \-??&quot; SIT&quot;_-;_-@_-"/>
    <numFmt numFmtId="200" formatCode="\A#######?"/>
    <numFmt numFmtId="201" formatCode="#,##0.000"/>
    <numFmt numFmtId="202" formatCode="#,##0.00_ ;\-#,##0.00\ "/>
    <numFmt numFmtId="203" formatCode="0.#"/>
    <numFmt numFmtId="204" formatCode="0#"/>
    <numFmt numFmtId="205" formatCode="#,##0.00&quot; &quot;[$€-424];[Red]&quot;-&quot;#,##0.00&quot; &quot;[$€-424]"/>
    <numFmt numFmtId="206" formatCode="\1#,##0"/>
    <numFmt numFmtId="207" formatCode="#,##0.0"/>
    <numFmt numFmtId="208" formatCode="0.00;[Red]0.00"/>
    <numFmt numFmtId="209" formatCode="0000"/>
    <numFmt numFmtId="210" formatCode="0.0%"/>
  </numFmts>
  <fonts count="243">
    <font>
      <sz val="11"/>
      <color indexed="8"/>
      <name val="Calibri"/>
      <family val="2"/>
      <charset val="238"/>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2"/>
      <name val="Times New Roman"/>
      <family val="1"/>
    </font>
    <font>
      <sz val="10"/>
      <name val="Arial CE"/>
      <charset val="238"/>
    </font>
    <font>
      <sz val="11"/>
      <name val="Arial Narrow CE"/>
      <charset val="238"/>
    </font>
    <font>
      <sz val="11"/>
      <color indexed="8"/>
      <name val="Calibri"/>
      <family val="2"/>
      <charset val="238"/>
    </font>
    <font>
      <sz val="10"/>
      <name val="Arial"/>
      <family val="2"/>
    </font>
    <font>
      <sz val="11"/>
      <color indexed="8"/>
      <name val="Arial"/>
      <family val="2"/>
    </font>
    <font>
      <sz val="10"/>
      <name val="Arial"/>
      <family val="2"/>
      <charset val="238"/>
    </font>
    <font>
      <sz val="11"/>
      <color indexed="8"/>
      <name val="Calibri"/>
      <family val="2"/>
      <charset val="238"/>
    </font>
    <font>
      <sz val="10"/>
      <name val="Arial CE"/>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font>
    <font>
      <sz val="11"/>
      <color theme="1"/>
      <name val="Arial"/>
      <family val="2"/>
      <charset val="238"/>
      <scheme val="minor"/>
    </font>
    <font>
      <b/>
      <sz val="12"/>
      <color indexed="8"/>
      <name val="SSPalatino"/>
      <charset val="238"/>
    </font>
    <font>
      <sz val="10"/>
      <name val="Arial"/>
      <family val="2"/>
      <charset val="238"/>
    </font>
    <font>
      <sz val="10"/>
      <name val="Times New Roman"/>
      <family val="1"/>
      <charset val="238"/>
    </font>
    <font>
      <sz val="10"/>
      <color indexed="8"/>
      <name val="Arial"/>
      <family val="2"/>
      <charset val="238"/>
    </font>
    <font>
      <b/>
      <sz val="10"/>
      <color indexed="9"/>
      <name val="Arial"/>
      <family val="2"/>
      <charset val="238"/>
    </font>
    <font>
      <sz val="10"/>
      <color indexed="9"/>
      <name val="Arial"/>
      <family val="2"/>
      <charset val="238"/>
    </font>
    <font>
      <u/>
      <sz val="10"/>
      <color indexed="12"/>
      <name val="Arial CE"/>
      <charset val="238"/>
    </font>
    <font>
      <b/>
      <sz val="10"/>
      <name val="Arial Narrow"/>
      <family val="2"/>
      <charset val="238"/>
    </font>
    <font>
      <b/>
      <sz val="10"/>
      <color indexed="16"/>
      <name val="Arial Narrow"/>
      <family val="2"/>
      <charset val="238"/>
    </font>
    <font>
      <sz val="10"/>
      <color indexed="8"/>
      <name val="Arial Narrow"/>
      <family val="2"/>
      <charset val="238"/>
    </font>
    <font>
      <b/>
      <sz val="10"/>
      <color indexed="8"/>
      <name val="Arial Narrow"/>
      <family val="2"/>
      <charset val="238"/>
    </font>
    <font>
      <b/>
      <sz val="11"/>
      <color indexed="16"/>
      <name val="Arial Narrow"/>
      <family val="2"/>
      <charset val="238"/>
    </font>
    <font>
      <sz val="11"/>
      <color indexed="8"/>
      <name val="Arial Narrow"/>
      <family val="2"/>
      <charset val="238"/>
    </font>
    <font>
      <b/>
      <sz val="11"/>
      <color indexed="8"/>
      <name val="Arial Narrow"/>
      <family val="2"/>
      <charset val="238"/>
    </font>
    <font>
      <sz val="10"/>
      <name val="Arial Narrow"/>
      <family val="2"/>
      <charset val="238"/>
    </font>
    <font>
      <b/>
      <sz val="10"/>
      <color indexed="55"/>
      <name val="Arial Narrow"/>
      <family val="2"/>
      <charset val="238"/>
    </font>
    <font>
      <sz val="10"/>
      <color indexed="55"/>
      <name val="Arial Narrow"/>
      <family val="2"/>
      <charset val="238"/>
    </font>
    <font>
      <sz val="10"/>
      <color indexed="16"/>
      <name val="Arial Narrow"/>
      <family val="2"/>
      <charset val="238"/>
    </font>
    <font>
      <b/>
      <i/>
      <sz val="10"/>
      <name val="Arial Narrow"/>
      <family val="2"/>
      <charset val="238"/>
    </font>
    <font>
      <b/>
      <i/>
      <sz val="10"/>
      <color indexed="18"/>
      <name val="Arial Narrow"/>
      <family val="2"/>
      <charset val="238"/>
    </font>
    <font>
      <vertAlign val="superscript"/>
      <sz val="10"/>
      <name val="Arial Narrow"/>
      <family val="2"/>
      <charset val="238"/>
    </font>
    <font>
      <strike/>
      <vertAlign val="superscript"/>
      <sz val="10"/>
      <name val="Arial Narrow"/>
      <family val="2"/>
      <charset val="238"/>
    </font>
    <font>
      <strike/>
      <sz val="10"/>
      <name val="Arial Narrow"/>
      <family val="2"/>
      <charset val="238"/>
    </font>
    <font>
      <sz val="10"/>
      <color theme="1"/>
      <name val="Arial Narrow"/>
      <family val="2"/>
      <charset val="238"/>
    </font>
    <font>
      <b/>
      <u/>
      <sz val="10"/>
      <name val="Arial Narrow"/>
      <family val="2"/>
      <charset val="238"/>
    </font>
    <font>
      <vertAlign val="subscript"/>
      <sz val="10"/>
      <name val="Arial Narrow"/>
      <family val="2"/>
      <charset val="238"/>
    </font>
    <font>
      <sz val="11"/>
      <name val="Times New Roman"/>
      <family val="1"/>
      <charset val="238"/>
    </font>
    <font>
      <b/>
      <sz val="11"/>
      <name val="Times New Roman"/>
      <family val="1"/>
      <charset val="238"/>
    </font>
    <font>
      <b/>
      <sz val="10"/>
      <name val="Times New Roman"/>
      <family val="1"/>
      <charset val="238"/>
    </font>
    <font>
      <i/>
      <sz val="11"/>
      <color indexed="23"/>
      <name val="Calibri"/>
      <family val="2"/>
    </font>
    <font>
      <sz val="10"/>
      <name val="Helv"/>
      <charset val="204"/>
    </font>
    <font>
      <sz val="11"/>
      <color indexed="19"/>
      <name val="Calibri"/>
      <family val="2"/>
      <charset val="238"/>
    </font>
    <font>
      <sz val="11"/>
      <color indexed="8"/>
      <name val="Calibri"/>
      <family val="2"/>
    </font>
    <font>
      <sz val="11"/>
      <color indexed="9"/>
      <name val="Calibri"/>
      <family val="2"/>
    </font>
    <font>
      <sz val="11"/>
      <color indexed="17"/>
      <name val="Calibri"/>
      <family val="2"/>
    </font>
    <font>
      <sz val="11"/>
      <color indexed="20"/>
      <name val="Calibri"/>
      <family val="2"/>
    </font>
    <font>
      <b/>
      <sz val="10"/>
      <name val="Times New Roman CE"/>
      <family val="1"/>
      <charset val="238"/>
    </font>
    <font>
      <b/>
      <sz val="11"/>
      <color indexed="52"/>
      <name val="Calibri"/>
      <family val="2"/>
    </font>
    <font>
      <b/>
      <sz val="11"/>
      <color indexed="10"/>
      <name val="Calibri"/>
      <family val="2"/>
      <charset val="238"/>
    </font>
    <font>
      <b/>
      <sz val="11"/>
      <color indexed="9"/>
      <name val="Calibri"/>
      <family val="2"/>
    </font>
    <font>
      <sz val="10"/>
      <name val="MS Sans Serif"/>
      <family val="2"/>
      <charset val="238"/>
    </font>
    <font>
      <sz val="8"/>
      <color indexed="8"/>
      <name val="Tahoma"/>
      <family val="2"/>
      <charset val="238"/>
    </font>
    <font>
      <sz val="10"/>
      <name val="Geneva"/>
    </font>
    <font>
      <sz val="10"/>
      <name val="SL Dutch"/>
    </font>
    <font>
      <sz val="10"/>
      <color indexed="8"/>
      <name val="Calibri"/>
      <family val="2"/>
      <charset val="238"/>
    </font>
    <font>
      <u/>
      <sz val="9"/>
      <color indexed="12"/>
      <name val="Courier New CE"/>
      <charset val="238"/>
    </font>
    <font>
      <sz val="10"/>
      <color theme="1"/>
      <name val="Arial"/>
      <family val="2"/>
      <charset val="238"/>
      <scheme val="minor"/>
    </font>
    <font>
      <sz val="12"/>
      <name val="Futura Prins"/>
    </font>
    <font>
      <sz val="10"/>
      <name val="Arial CE"/>
    </font>
    <font>
      <sz val="6"/>
      <color indexed="8"/>
      <name val="Tahoma"/>
      <family val="2"/>
      <charset val="238"/>
    </font>
    <font>
      <sz val="10"/>
      <color indexed="24"/>
      <name val="Arial"/>
      <family val="2"/>
      <charset val="238"/>
    </font>
    <font>
      <sz val="9"/>
      <name val="Futura Prins"/>
    </font>
    <font>
      <sz val="9"/>
      <name val="Futura Prins"/>
      <charset val="238"/>
    </font>
    <font>
      <sz val="9"/>
      <color indexed="8"/>
      <name val="Tahoma"/>
      <family val="2"/>
      <charset val="238"/>
    </font>
    <font>
      <b/>
      <sz val="15"/>
      <color indexed="56"/>
      <name val="Calibri"/>
      <family val="2"/>
    </font>
    <font>
      <sz val="12"/>
      <name val="Arial CE"/>
      <family val="2"/>
      <charset val="238"/>
    </font>
    <font>
      <i/>
      <sz val="8"/>
      <name val="Switzerland"/>
      <charset val="238"/>
    </font>
    <font>
      <u/>
      <sz val="10"/>
      <color indexed="36"/>
      <name val="Arial"/>
      <family val="2"/>
      <charset val="238"/>
    </font>
    <font>
      <b/>
      <sz val="7"/>
      <color indexed="8"/>
      <name val="Tahoma"/>
      <family val="2"/>
      <charset val="238"/>
    </font>
    <font>
      <b/>
      <sz val="18"/>
      <color indexed="24"/>
      <name val="Arial"/>
      <family val="2"/>
      <charset val="238"/>
    </font>
    <font>
      <b/>
      <sz val="15"/>
      <color indexed="62"/>
      <name val="Calibri"/>
      <family val="2"/>
      <charset val="238"/>
    </font>
    <font>
      <b/>
      <sz val="16"/>
      <color indexed="8"/>
      <name val="Tahoma"/>
      <family val="2"/>
      <charset val="238"/>
    </font>
    <font>
      <b/>
      <sz val="12"/>
      <color indexed="24"/>
      <name val="Arial"/>
      <family val="2"/>
      <charset val="238"/>
    </font>
    <font>
      <b/>
      <sz val="13"/>
      <color indexed="56"/>
      <name val="Calibri"/>
      <family val="2"/>
    </font>
    <font>
      <b/>
      <sz val="13"/>
      <color indexed="62"/>
      <name val="Calibri"/>
      <family val="2"/>
      <charset val="238"/>
    </font>
    <font>
      <b/>
      <sz val="11"/>
      <name val="Futura Prins"/>
    </font>
    <font>
      <b/>
      <i/>
      <sz val="14"/>
      <name val="Futura Prins"/>
      <charset val="238"/>
    </font>
    <font>
      <b/>
      <sz val="11"/>
      <color indexed="56"/>
      <name val="Calibri"/>
      <family val="2"/>
    </font>
    <font>
      <sz val="11"/>
      <name val="Futura Prins"/>
    </font>
    <font>
      <b/>
      <sz val="11"/>
      <color indexed="62"/>
      <name val="Calibri"/>
      <family val="2"/>
      <charset val="238"/>
    </font>
    <font>
      <u/>
      <sz val="10.199999999999999"/>
      <color indexed="12"/>
      <name val="Futura Prins"/>
    </font>
    <font>
      <sz val="16"/>
      <color indexed="8"/>
      <name val="Tahoma"/>
      <family val="2"/>
      <charset val="238"/>
    </font>
    <font>
      <u/>
      <sz val="10.199999999999999"/>
      <color indexed="12"/>
      <name val="Futura Prins"/>
      <charset val="238"/>
    </font>
    <font>
      <u/>
      <sz val="10"/>
      <color indexed="12"/>
      <name val="Arial"/>
      <family val="2"/>
      <charset val="238"/>
    </font>
    <font>
      <u/>
      <sz val="10"/>
      <color indexed="12"/>
      <name val="Times New Roman CE"/>
      <charset val="238"/>
    </font>
    <font>
      <sz val="1"/>
      <name val="Arial"/>
      <family val="2"/>
      <charset val="238"/>
    </font>
    <font>
      <u/>
      <sz val="10"/>
      <color theme="10"/>
      <name val="Arial"/>
      <family val="2"/>
      <charset val="238"/>
    </font>
    <font>
      <sz val="11"/>
      <color indexed="62"/>
      <name val="Calibri"/>
      <family val="2"/>
    </font>
    <font>
      <sz val="10"/>
      <name val="Times New Roman CE"/>
      <family val="1"/>
      <charset val="238"/>
    </font>
    <font>
      <sz val="12"/>
      <name val="Times New Roman CE"/>
      <family val="1"/>
      <charset val="238"/>
    </font>
    <font>
      <sz val="10"/>
      <name val="Century Schoolbook CE"/>
      <family val="1"/>
      <charset val="238"/>
    </font>
    <font>
      <sz val="11"/>
      <color indexed="52"/>
      <name val="Calibri"/>
      <family val="2"/>
    </font>
    <font>
      <b/>
      <sz val="11"/>
      <name val="Arial"/>
      <family val="2"/>
      <charset val="238"/>
    </font>
    <font>
      <b/>
      <i/>
      <sz val="16"/>
      <name val="Futura Prins"/>
    </font>
    <font>
      <b/>
      <i/>
      <sz val="16"/>
      <name val="Futura Prins"/>
      <charset val="238"/>
    </font>
    <font>
      <b/>
      <i/>
      <sz val="14"/>
      <name val="Futura Prins"/>
    </font>
    <font>
      <b/>
      <sz val="10"/>
      <name val="Courier New CE"/>
      <family val="3"/>
      <charset val="238"/>
    </font>
    <font>
      <sz val="11"/>
      <name val="YU L Swiss"/>
    </font>
    <font>
      <sz val="9"/>
      <name val="Courier New CE"/>
      <charset val="238"/>
    </font>
    <font>
      <sz val="10"/>
      <color theme="1"/>
      <name val="Arial"/>
      <family val="2"/>
      <charset val="238"/>
    </font>
    <font>
      <sz val="11"/>
      <color indexed="60"/>
      <name val="Calibri"/>
      <family val="2"/>
    </font>
    <font>
      <sz val="10"/>
      <name val="Courier"/>
      <family val="1"/>
      <charset val="238"/>
    </font>
    <font>
      <sz val="12"/>
      <name val="Futura Prins"/>
      <charset val="238"/>
    </font>
    <font>
      <sz val="10"/>
      <name val="SL Dutch"/>
      <charset val="238"/>
    </font>
    <font>
      <sz val="11"/>
      <color theme="1"/>
      <name val="Arial"/>
      <family val="2"/>
      <scheme val="minor"/>
    </font>
    <font>
      <sz val="10"/>
      <color indexed="8"/>
      <name val="Cambria"/>
      <family val="1"/>
      <charset val="238"/>
    </font>
    <font>
      <b/>
      <sz val="11"/>
      <color indexed="63"/>
      <name val="Calibri"/>
      <family val="2"/>
    </font>
    <font>
      <sz val="5"/>
      <name val="Courier New CE"/>
      <family val="3"/>
      <charset val="238"/>
    </font>
    <font>
      <sz val="11"/>
      <name val="Times New Roman"/>
      <family val="1"/>
    </font>
    <font>
      <sz val="11"/>
      <name val="Futura Prins"/>
      <charset val="238"/>
    </font>
    <font>
      <b/>
      <sz val="9"/>
      <color indexed="8"/>
      <name val="Tahoma"/>
      <family val="2"/>
      <charset val="238"/>
    </font>
    <font>
      <sz val="10"/>
      <color rgb="FF000000"/>
      <name val="Arial"/>
      <family val="2"/>
      <charset val="238"/>
    </font>
    <font>
      <b/>
      <sz val="9"/>
      <color rgb="FF000000"/>
      <name val="Tahoma"/>
      <family val="2"/>
      <charset val="238"/>
    </font>
    <font>
      <b/>
      <sz val="14"/>
      <color indexed="8"/>
      <name val="Tahoma"/>
      <family val="2"/>
      <charset val="238"/>
    </font>
    <font>
      <b/>
      <sz val="14"/>
      <color rgb="FF000000"/>
      <name val="Tahoma"/>
      <family val="2"/>
      <charset val="238"/>
    </font>
    <font>
      <b/>
      <sz val="7"/>
      <color rgb="FF000000"/>
      <name val="Tahoma"/>
      <family val="2"/>
      <charset val="238"/>
    </font>
    <font>
      <sz val="8"/>
      <color rgb="FF000000"/>
      <name val="Tahoma"/>
      <family val="2"/>
      <charset val="238"/>
    </font>
    <font>
      <b/>
      <sz val="7"/>
      <color indexed="8"/>
      <name val="Arial"/>
      <family val="2"/>
      <charset val="238"/>
    </font>
    <font>
      <b/>
      <sz val="8"/>
      <color indexed="8"/>
      <name val="Arial"/>
      <family val="2"/>
      <charset val="238"/>
    </font>
    <font>
      <sz val="6"/>
      <color rgb="FF000000"/>
      <name val="Tahoma"/>
      <family val="2"/>
      <charset val="238"/>
    </font>
    <font>
      <sz val="14"/>
      <color indexed="8"/>
      <name val="Tahoma"/>
      <family val="2"/>
      <charset val="238"/>
    </font>
    <font>
      <sz val="14"/>
      <color rgb="FF000000"/>
      <name val="Tahoma"/>
      <family val="2"/>
      <charset val="238"/>
    </font>
    <font>
      <sz val="7"/>
      <color indexed="8"/>
      <name val="Tahoma"/>
      <family val="2"/>
      <charset val="238"/>
    </font>
    <font>
      <b/>
      <sz val="8"/>
      <color indexed="8"/>
      <name val="Tahoma"/>
      <family val="2"/>
      <charset val="238"/>
    </font>
    <font>
      <b/>
      <sz val="8"/>
      <color rgb="FF000000"/>
      <name val="Tahoma"/>
      <family val="2"/>
      <charset val="238"/>
    </font>
    <font>
      <sz val="8"/>
      <color indexed="8"/>
      <name val="Arial"/>
      <family val="2"/>
      <charset val="238"/>
    </font>
    <font>
      <sz val="8"/>
      <color rgb="FF000000"/>
      <name val="Arial"/>
      <family val="2"/>
      <charset val="238"/>
    </font>
    <font>
      <sz val="6"/>
      <color indexed="8"/>
      <name val="Arial"/>
      <family val="2"/>
      <charset val="238"/>
    </font>
    <font>
      <sz val="6"/>
      <color rgb="FF000000"/>
      <name val="Arial"/>
      <family val="2"/>
      <charset val="238"/>
    </font>
    <font>
      <b/>
      <sz val="18"/>
      <color indexed="62"/>
      <name val="Cambria"/>
      <family val="2"/>
      <charset val="238"/>
    </font>
    <font>
      <b/>
      <sz val="11"/>
      <name val="Futura Prins"/>
      <charset val="238"/>
    </font>
    <font>
      <sz val="10"/>
      <name val="Helv"/>
    </font>
    <font>
      <sz val="10"/>
      <name val="Arial"/>
      <family val="2"/>
      <charset val="204"/>
    </font>
    <font>
      <b/>
      <sz val="18"/>
      <color indexed="56"/>
      <name val="Cambria"/>
      <family val="2"/>
    </font>
    <font>
      <b/>
      <sz val="11"/>
      <color indexed="8"/>
      <name val="Calibri"/>
      <family val="2"/>
    </font>
    <font>
      <sz val="11"/>
      <color indexed="10"/>
      <name val="Calibri"/>
      <family val="2"/>
    </font>
    <font>
      <sz val="11"/>
      <color rgb="FFFF0000"/>
      <name val="Times New Roman"/>
      <family val="1"/>
      <charset val="238"/>
    </font>
    <font>
      <sz val="10"/>
      <color rgb="FFFF0000"/>
      <name val="Times New Roman"/>
      <family val="1"/>
      <charset val="238"/>
    </font>
    <font>
      <sz val="8"/>
      <name val="Arial"/>
      <family val="2"/>
      <charset val="238"/>
    </font>
    <font>
      <b/>
      <i/>
      <sz val="8"/>
      <name val="Arial"/>
      <family val="2"/>
      <charset val="238"/>
    </font>
    <font>
      <sz val="10"/>
      <name val="Arial"/>
      <charset val="238"/>
    </font>
    <font>
      <b/>
      <sz val="10"/>
      <name val="Arial"/>
      <family val="2"/>
      <charset val="238"/>
    </font>
    <font>
      <sz val="10"/>
      <color rgb="FFFF0000"/>
      <name val="Arial CE"/>
      <charset val="238"/>
    </font>
    <font>
      <sz val="9"/>
      <name val="Arial CE"/>
      <charset val="238"/>
    </font>
    <font>
      <sz val="10"/>
      <color rgb="FFFF0000"/>
      <name val="Arial CE"/>
      <family val="2"/>
      <charset val="238"/>
    </font>
    <font>
      <b/>
      <sz val="11"/>
      <color rgb="FFFF0000"/>
      <name val="Arial CE"/>
      <family val="2"/>
      <charset val="238"/>
    </font>
    <font>
      <b/>
      <sz val="11"/>
      <name val="Arial CE"/>
      <family val="2"/>
      <charset val="238"/>
    </font>
    <font>
      <sz val="10"/>
      <color rgb="FFFF0000"/>
      <name val="Arial"/>
      <family val="2"/>
      <charset val="238"/>
    </font>
    <font>
      <b/>
      <sz val="12"/>
      <name val="Arial CE"/>
      <charset val="238"/>
    </font>
    <font>
      <b/>
      <sz val="12"/>
      <name val="Arial"/>
      <family val="2"/>
      <charset val="238"/>
    </font>
    <font>
      <b/>
      <sz val="12"/>
      <color rgb="FFFF0000"/>
      <name val="Arial CE"/>
      <charset val="238"/>
    </font>
    <font>
      <b/>
      <sz val="9"/>
      <name val="Arial CE"/>
      <charset val="238"/>
    </font>
    <font>
      <b/>
      <sz val="10"/>
      <color rgb="FFFF0000"/>
      <name val="Arial CE"/>
      <charset val="238"/>
    </font>
    <font>
      <b/>
      <sz val="8"/>
      <color rgb="FFFF0000"/>
      <name val="Arial CE"/>
      <charset val="238"/>
    </font>
    <font>
      <sz val="8"/>
      <color rgb="FFFF0000"/>
      <name val="Arial CE"/>
      <charset val="238"/>
    </font>
    <font>
      <sz val="8"/>
      <name val="Arial CE"/>
      <charset val="238"/>
    </font>
    <font>
      <b/>
      <sz val="11"/>
      <color rgb="FFFF0000"/>
      <name val="Arial CE"/>
      <charset val="238"/>
    </font>
    <font>
      <sz val="11"/>
      <name val="Arial CE"/>
      <charset val="238"/>
    </font>
    <font>
      <b/>
      <sz val="10"/>
      <name val="Arial CE"/>
      <charset val="238"/>
    </font>
    <font>
      <sz val="8"/>
      <name val="Arial CE"/>
      <family val="2"/>
      <charset val="238"/>
    </font>
    <font>
      <sz val="10"/>
      <name val="Cambria"/>
      <family val="1"/>
      <charset val="238"/>
    </font>
    <font>
      <b/>
      <sz val="14"/>
      <name val="Arial CE"/>
      <charset val="238"/>
    </font>
    <font>
      <sz val="14"/>
      <name val="Arial CE"/>
      <charset val="238"/>
    </font>
    <font>
      <sz val="14"/>
      <name val="Arial"/>
      <family val="2"/>
      <charset val="238"/>
    </font>
    <font>
      <sz val="13"/>
      <name val="Arial"/>
      <family val="2"/>
      <charset val="238"/>
    </font>
    <font>
      <sz val="13"/>
      <name val="Arial CE"/>
      <charset val="238"/>
    </font>
    <font>
      <b/>
      <sz val="13"/>
      <name val="Arial CE"/>
      <charset val="238"/>
    </font>
    <font>
      <b/>
      <i/>
      <sz val="16"/>
      <color theme="1"/>
      <name val="Arial1"/>
      <charset val="238"/>
    </font>
    <font>
      <u/>
      <sz val="10.45"/>
      <color indexed="12"/>
      <name val="Arial"/>
      <family val="2"/>
      <charset val="238"/>
    </font>
    <font>
      <sz val="12"/>
      <name val="OfficinaSans"/>
    </font>
    <font>
      <b/>
      <i/>
      <u/>
      <sz val="11"/>
      <color theme="1"/>
      <name val="Arial1"/>
      <charset val="238"/>
    </font>
    <font>
      <sz val="9"/>
      <color rgb="FFFF0000"/>
      <name val="Arial CE"/>
      <charset val="238"/>
    </font>
    <font>
      <b/>
      <sz val="10"/>
      <color rgb="FFFF0000"/>
      <name val="Arial CE"/>
      <family val="2"/>
      <charset val="238"/>
    </font>
    <font>
      <b/>
      <sz val="9"/>
      <name val="Arial CE"/>
      <family val="2"/>
      <charset val="238"/>
    </font>
    <font>
      <b/>
      <sz val="10"/>
      <name val="Arial CE"/>
      <family val="2"/>
      <charset val="238"/>
    </font>
    <font>
      <b/>
      <sz val="9"/>
      <color rgb="FFFF0000"/>
      <name val="Arial CE"/>
      <family val="2"/>
      <charset val="238"/>
    </font>
    <font>
      <sz val="9"/>
      <name val="Arial CE"/>
      <family val="2"/>
      <charset val="238"/>
    </font>
    <font>
      <sz val="10"/>
      <name val="Symbol"/>
      <family val="1"/>
      <charset val="2"/>
    </font>
    <font>
      <u/>
      <sz val="10"/>
      <name val="Arial CE"/>
      <family val="2"/>
      <charset val="238"/>
    </font>
    <font>
      <b/>
      <sz val="12"/>
      <name val="Arial CE"/>
      <family val="2"/>
      <charset val="238"/>
    </font>
    <font>
      <sz val="12"/>
      <color rgb="FFFF0000"/>
      <name val="Arial CE"/>
      <charset val="238"/>
    </font>
    <font>
      <sz val="12"/>
      <name val="Arial CE"/>
      <charset val="238"/>
    </font>
    <font>
      <b/>
      <i/>
      <sz val="12"/>
      <name val="Arial CE"/>
      <charset val="238"/>
    </font>
    <font>
      <b/>
      <sz val="14"/>
      <color rgb="FFFF0000"/>
      <name val="Arial CE"/>
      <charset val="238"/>
    </font>
    <font>
      <sz val="14"/>
      <color rgb="FFFF0000"/>
      <name val="Arial CE"/>
      <charset val="238"/>
    </font>
    <font>
      <sz val="14"/>
      <color rgb="FFFF0000"/>
      <name val="Arial"/>
      <family val="2"/>
      <charset val="238"/>
    </font>
    <font>
      <sz val="13"/>
      <color rgb="FFFF0000"/>
      <name val="Arial"/>
      <family val="2"/>
      <charset val="238"/>
    </font>
    <font>
      <sz val="13"/>
      <color rgb="FFFF0000"/>
      <name val="Arial CE"/>
      <charset val="238"/>
    </font>
    <font>
      <b/>
      <sz val="10"/>
      <color rgb="FFFF0000"/>
      <name val="Arial"/>
      <family val="2"/>
      <charset val="238"/>
    </font>
    <font>
      <b/>
      <sz val="8"/>
      <name val="Arial CE"/>
      <family val="2"/>
      <charset val="238"/>
    </font>
    <font>
      <sz val="10"/>
      <name val="Arial"/>
      <family val="1"/>
      <charset val="238"/>
    </font>
    <font>
      <vertAlign val="superscript"/>
      <sz val="10"/>
      <name val="Arial CE"/>
      <charset val="238"/>
    </font>
    <font>
      <b/>
      <sz val="10"/>
      <color indexed="10"/>
      <name val="Arial CE"/>
      <family val="2"/>
      <charset val="238"/>
    </font>
    <font>
      <b/>
      <sz val="9"/>
      <color indexed="10"/>
      <name val="Arial CE"/>
      <family val="2"/>
      <charset val="238"/>
    </font>
    <font>
      <u/>
      <sz val="10"/>
      <name val="Arial CE"/>
      <charset val="238"/>
    </font>
    <font>
      <sz val="9"/>
      <color rgb="FFFF0000"/>
      <name val="Arial CE"/>
      <family val="2"/>
      <charset val="238"/>
    </font>
    <font>
      <b/>
      <sz val="8"/>
      <name val="Arial CE"/>
      <charset val="238"/>
    </font>
    <font>
      <sz val="10"/>
      <name val="Tahoma"/>
      <family val="2"/>
      <charset val="238"/>
    </font>
    <font>
      <b/>
      <sz val="8"/>
      <color rgb="FFFF0000"/>
      <name val="Arial CE"/>
      <family val="2"/>
      <charset val="238"/>
    </font>
    <font>
      <b/>
      <sz val="10"/>
      <color rgb="FFFFFF00"/>
      <name val="Arial CE"/>
      <family val="2"/>
      <charset val="238"/>
    </font>
    <font>
      <b/>
      <i/>
      <sz val="10"/>
      <name val="Arial CE"/>
      <charset val="238"/>
    </font>
    <font>
      <b/>
      <i/>
      <sz val="10"/>
      <name val="Arial"/>
      <family val="2"/>
      <charset val="238"/>
    </font>
    <font>
      <b/>
      <sz val="12"/>
      <color rgb="FFFF0000"/>
      <name val="Arial CE"/>
      <family val="2"/>
      <charset val="238"/>
    </font>
    <font>
      <b/>
      <sz val="9"/>
      <color rgb="FFFF0000"/>
      <name val="Arial CE"/>
      <charset val="238"/>
    </font>
    <font>
      <b/>
      <i/>
      <sz val="10"/>
      <color rgb="FFFF0000"/>
      <name val="Arial CE"/>
      <charset val="238"/>
    </font>
    <font>
      <b/>
      <i/>
      <sz val="11"/>
      <color rgb="FFFF0000"/>
      <name val="Arial CE"/>
      <charset val="238"/>
    </font>
    <font>
      <vertAlign val="superscript"/>
      <sz val="10"/>
      <name val="Arial"/>
      <family val="2"/>
      <charset val="238"/>
    </font>
    <font>
      <vertAlign val="superscript"/>
      <sz val="10"/>
      <name val="Arial CE"/>
      <family val="2"/>
      <charset val="238"/>
    </font>
    <font>
      <sz val="7"/>
      <name val="Times New Roman"/>
      <family val="1"/>
      <charset val="238"/>
    </font>
    <font>
      <i/>
      <sz val="10"/>
      <name val="Arial"/>
      <family val="2"/>
      <charset val="238"/>
    </font>
    <font>
      <sz val="8"/>
      <color rgb="FFFF0000"/>
      <name val="Arial CE"/>
      <family val="2"/>
      <charset val="238"/>
    </font>
    <font>
      <b/>
      <sz val="12"/>
      <color rgb="FFFF0000"/>
      <name val="Arial"/>
      <family val="2"/>
      <charset val="238"/>
    </font>
    <font>
      <sz val="10"/>
      <color rgb="FFFF0000"/>
      <name val="Cambria"/>
      <family val="1"/>
      <charset val="238"/>
    </font>
    <font>
      <sz val="10"/>
      <name val="Symbol"/>
      <family val="1"/>
      <charset val="238"/>
    </font>
    <font>
      <sz val="10"/>
      <color rgb="FF0070C0"/>
      <name val="Arial CE"/>
      <charset val="238"/>
    </font>
    <font>
      <b/>
      <sz val="10"/>
      <color rgb="FF0070C0"/>
      <name val="Arial CE"/>
      <family val="2"/>
      <charset val="238"/>
    </font>
    <font>
      <sz val="10"/>
      <color rgb="FF0070C0"/>
      <name val="Arial CE"/>
      <family val="2"/>
      <charset val="238"/>
    </font>
    <font>
      <b/>
      <sz val="10"/>
      <color rgb="FF0070C0"/>
      <name val="Arial CE"/>
      <charset val="238"/>
    </font>
    <font>
      <sz val="10"/>
      <color rgb="FF0070C0"/>
      <name val="Arial"/>
      <family val="2"/>
      <charset val="238"/>
    </font>
    <font>
      <sz val="10"/>
      <name val="Calibri"/>
      <family val="2"/>
      <charset val="238"/>
    </font>
    <font>
      <b/>
      <sz val="11"/>
      <name val="Arial CE"/>
      <charset val="238"/>
    </font>
  </fonts>
  <fills count="7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patternFill>
    </fill>
    <fill>
      <patternFill patternType="solid">
        <fgColor indexed="9"/>
      </patternFill>
    </fill>
    <fill>
      <patternFill patternType="solid">
        <fgColor indexed="48"/>
      </patternFill>
    </fill>
    <fill>
      <patternFill patternType="solid">
        <fgColor indexed="10"/>
      </patternFill>
    </fill>
    <fill>
      <patternFill patternType="solid">
        <fgColor indexed="63"/>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7"/>
        <bgColor indexed="31"/>
      </patternFill>
    </fill>
    <fill>
      <patternFill patternType="solid">
        <fgColor indexed="31"/>
        <bgColor indexed="31"/>
      </patternFill>
    </fill>
    <fill>
      <patternFill patternType="solid">
        <fgColor indexed="44"/>
        <bgColor indexed="22"/>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4"/>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2"/>
      </patternFill>
    </fill>
    <fill>
      <patternFill patternType="solid">
        <fgColor indexed="55"/>
      </patternFill>
    </fill>
    <fill>
      <patternFill patternType="solid">
        <fgColor indexed="40"/>
        <bgColor indexed="15"/>
      </patternFill>
    </fill>
    <fill>
      <patternFill patternType="solid">
        <fgColor indexed="24"/>
        <bgColor indexed="22"/>
      </patternFill>
    </fill>
    <fill>
      <patternFill patternType="lightUp">
        <fgColor indexed="9"/>
        <bgColor indexed="55"/>
      </patternFill>
    </fill>
    <fill>
      <patternFill patternType="solid">
        <fgColor indexed="52"/>
        <bgColor indexed="29"/>
      </patternFill>
    </fill>
    <fill>
      <patternFill patternType="lightUp">
        <fgColor indexed="9"/>
        <bgColor indexed="29"/>
      </patternFill>
    </fill>
    <fill>
      <patternFill patternType="lightUp">
        <fgColor indexed="9"/>
        <bgColor indexed="22"/>
      </patternFill>
    </fill>
    <fill>
      <patternFill patternType="solid">
        <fgColor indexed="10"/>
        <bgColor indexed="64"/>
      </patternFill>
    </fill>
    <fill>
      <patternFill patternType="solid">
        <fgColor indexed="26"/>
        <bgColor indexed="43"/>
      </patternFill>
    </fill>
    <fill>
      <patternFill patternType="solid">
        <fgColor indexed="22"/>
        <bgColor indexed="64"/>
      </patternFill>
    </fill>
    <fill>
      <patternFill patternType="solid">
        <fgColor indexed="9"/>
        <bgColor indexed="26"/>
      </patternFill>
    </fill>
    <fill>
      <patternFill patternType="solid">
        <fgColor rgb="FFFFFFFF"/>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style="thin">
        <color indexed="8"/>
      </right>
      <top/>
      <bottom/>
      <diagonal/>
    </border>
    <border>
      <left/>
      <right/>
      <top/>
      <bottom style="double">
        <color indexed="10"/>
      </bottom>
      <diagonal/>
    </border>
    <border>
      <left style="double">
        <color indexed="64"/>
      </left>
      <right style="double">
        <color indexed="64"/>
      </right>
      <top style="double">
        <color indexed="64"/>
      </top>
      <bottom style="double">
        <color indexed="64"/>
      </bottom>
      <diagonal/>
    </border>
    <border>
      <left style="thin">
        <color indexed="8"/>
      </left>
      <right/>
      <top/>
      <bottom/>
      <diagonal/>
    </border>
    <border>
      <left/>
      <right/>
      <top style="double">
        <color indexed="64"/>
      </top>
      <bottom/>
      <diagonal/>
    </border>
    <border>
      <left/>
      <right/>
      <top style="thin">
        <color indexed="56"/>
      </top>
      <bottom style="double">
        <color indexed="5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3411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0"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4" borderId="0" applyNumberFormat="0" applyBorder="0" applyAlignment="0" applyProtection="0"/>
    <xf numFmtId="164" fontId="11" fillId="0" borderId="0"/>
    <xf numFmtId="165" fontId="11" fillId="0" borderId="0"/>
    <xf numFmtId="0" fontId="8" fillId="0" borderId="0"/>
    <xf numFmtId="9" fontId="11" fillId="0" borderId="0"/>
    <xf numFmtId="171" fontId="30" fillId="0" borderId="0" applyFill="0" applyBorder="0" applyAlignment="0" applyProtection="0"/>
    <xf numFmtId="0" fontId="16" fillId="16" borderId="1" applyNumberFormat="0" applyAlignment="0" applyProtection="0"/>
    <xf numFmtId="0" fontId="18" fillId="0" borderId="2" applyNumberFormat="0" applyFill="0" applyAlignment="0" applyProtection="0"/>
    <xf numFmtId="0" fontId="17"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9" fillId="0" borderId="0"/>
    <xf numFmtId="0" fontId="6" fillId="0" borderId="0"/>
    <xf numFmtId="0" fontId="6"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21" fillId="17" borderId="0" applyNumberFormat="0" applyBorder="0" applyAlignment="0" applyProtection="0"/>
    <xf numFmtId="9" fontId="9" fillId="0" borderId="0" applyFill="0" applyBorder="0" applyAlignment="0" applyProtection="0"/>
    <xf numFmtId="0" fontId="11" fillId="18"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2" borderId="0" applyNumberFormat="0" applyBorder="0" applyAlignment="0" applyProtection="0"/>
    <xf numFmtId="0" fontId="24" fillId="0" borderId="6" applyNumberFormat="0" applyFill="0" applyAlignment="0" applyProtection="0"/>
    <xf numFmtId="0" fontId="25" fillId="23" borderId="7" applyNumberFormat="0" applyAlignment="0" applyProtection="0"/>
    <xf numFmtId="0" fontId="26" fillId="16" borderId="8" applyNumberFormat="0" applyAlignment="0" applyProtection="0"/>
    <xf numFmtId="0" fontId="27" fillId="3" borderId="0" applyNumberFormat="0" applyBorder="0" applyAlignment="0" applyProtection="0"/>
    <xf numFmtId="0" fontId="5"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1"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9" fillId="0" borderId="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13"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9" fontId="9"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28" fillId="7" borderId="8" applyNumberFormat="0" applyAlignment="0" applyProtection="0"/>
    <xf numFmtId="0" fontId="29" fillId="0" borderId="9" applyNumberFormat="0" applyFill="0" applyAlignment="0" applyProtection="0"/>
    <xf numFmtId="0" fontId="11" fillId="0" borderId="0"/>
    <xf numFmtId="0" fontId="32" fillId="0" borderId="0"/>
    <xf numFmtId="0" fontId="11" fillId="0" borderId="0"/>
    <xf numFmtId="9"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3" fillId="0" borderId="0" applyFont="0" applyBorder="0"/>
    <xf numFmtId="0" fontId="11" fillId="24" borderId="5" applyNumberFormat="0" applyFont="0" applyAlignment="0" applyProtection="0"/>
    <xf numFmtId="0" fontId="11" fillId="0" borderId="0" applyFont="0" applyBorder="0"/>
    <xf numFmtId="0" fontId="34" fillId="0" borderId="0"/>
    <xf numFmtId="167" fontId="6" fillId="0" borderId="0" applyFont="0" applyFill="0" applyBorder="0" applyAlignment="0" applyProtection="0"/>
    <xf numFmtId="0" fontId="6" fillId="0" borderId="0"/>
    <xf numFmtId="0" fontId="4" fillId="0" borderId="0"/>
    <xf numFmtId="0" fontId="35" fillId="25" borderId="0">
      <alignment horizontal="center"/>
    </xf>
    <xf numFmtId="0" fontId="11" fillId="0" borderId="0" applyNumberFormat="0" applyFill="0" applyBorder="0" applyAlignment="0" applyProtection="0"/>
    <xf numFmtId="0" fontId="36" fillId="26" borderId="0">
      <alignment horizontal="center"/>
    </xf>
    <xf numFmtId="0" fontId="36" fillId="27" borderId="0">
      <alignment horizontal="center"/>
    </xf>
    <xf numFmtId="0" fontId="37" fillId="28" borderId="0">
      <alignment horizontal="center"/>
    </xf>
    <xf numFmtId="0" fontId="38" fillId="0" borderId="0" applyNumberFormat="0" applyFill="0" applyBorder="0" applyAlignment="0" applyProtection="0">
      <alignment vertical="top"/>
      <protection locked="0"/>
    </xf>
    <xf numFmtId="0" fontId="11" fillId="0" borderId="0"/>
    <xf numFmtId="0" fontId="11" fillId="0" borderId="0"/>
    <xf numFmtId="0" fontId="33" fillId="0" borderId="0"/>
    <xf numFmtId="0" fontId="4" fillId="0" borderId="0"/>
    <xf numFmtId="0" fontId="3" fillId="0" borderId="0"/>
    <xf numFmtId="44" fontId="8" fillId="0" borderId="0" applyFont="0" applyFill="0" applyBorder="0" applyAlignment="0" applyProtection="0"/>
    <xf numFmtId="9" fontId="8" fillId="0" borderId="0" applyFont="0" applyFill="0" applyBorder="0" applyAlignment="0" applyProtection="0"/>
    <xf numFmtId="0" fontId="6" fillId="0" borderId="0"/>
    <xf numFmtId="0" fontId="5" fillId="0" borderId="0"/>
    <xf numFmtId="0" fontId="5" fillId="0" borderId="0"/>
    <xf numFmtId="175" fontId="6" fillId="0" borderId="0" applyFont="0" applyFill="0" applyBorder="0" applyAlignment="0" applyProtection="0"/>
    <xf numFmtId="0" fontId="2" fillId="0" borderId="0"/>
    <xf numFmtId="0" fontId="61" fillId="0" borderId="0"/>
    <xf numFmtId="0" fontId="11" fillId="0" borderId="0"/>
    <xf numFmtId="0" fontId="62" fillId="0" borderId="0"/>
    <xf numFmtId="0" fontId="11"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2" fillId="0" borderId="0"/>
    <xf numFmtId="0" fontId="11"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3" fillId="0" borderId="0"/>
    <xf numFmtId="0" fontId="63" fillId="0" borderId="0"/>
    <xf numFmtId="0" fontId="13" fillId="0" borderId="0"/>
    <xf numFmtId="179" fontId="63" fillId="0" borderId="0"/>
    <xf numFmtId="0" fontId="61" fillId="0" borderId="0"/>
    <xf numFmtId="0" fontId="5" fillId="0" borderId="0"/>
    <xf numFmtId="179" fontId="61" fillId="0" borderId="0"/>
    <xf numFmtId="179" fontId="63" fillId="0" borderId="0"/>
    <xf numFmtId="0" fontId="63" fillId="0" borderId="0"/>
    <xf numFmtId="0" fontId="13" fillId="0" borderId="0"/>
    <xf numFmtId="0" fontId="63" fillId="0" borderId="0"/>
    <xf numFmtId="0" fontId="13" fillId="0" borderId="0"/>
    <xf numFmtId="0" fontId="11" fillId="0" borderId="0"/>
    <xf numFmtId="0" fontId="62" fillId="0" borderId="0"/>
    <xf numFmtId="0" fontId="11"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179" fontId="11" fillId="31" borderId="0" applyNumberFormat="0" applyBorder="0" applyAlignment="0" applyProtection="0"/>
    <xf numFmtId="0" fontId="20" fillId="32" borderId="0" applyNumberFormat="0" applyBorder="0" applyAlignment="0" applyProtection="0"/>
    <xf numFmtId="0" fontId="11" fillId="31" borderId="0" applyNumberFormat="0" applyBorder="0" applyAlignment="0" applyProtection="0"/>
    <xf numFmtId="0" fontId="64" fillId="31" borderId="0" applyNumberFormat="0" applyBorder="0" applyAlignment="0" applyProtection="0"/>
    <xf numFmtId="0" fontId="11" fillId="31" borderId="0" applyNumberFormat="0" applyBorder="0" applyAlignment="0" applyProtection="0"/>
    <xf numFmtId="0" fontId="20" fillId="32"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8" fillId="32"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64"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20" fillId="32"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20" fillId="31" borderId="0" applyNumberFormat="0" applyBorder="0" applyAlignment="0" applyProtection="0"/>
    <xf numFmtId="179" fontId="20" fillId="31" borderId="0" applyNumberFormat="0" applyBorder="0" applyAlignment="0" applyProtection="0"/>
    <xf numFmtId="0" fontId="8"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179" fontId="2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20"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20" fillId="34" borderId="0" applyNumberFormat="0" applyBorder="0" applyAlignment="0" applyProtection="0"/>
    <xf numFmtId="0" fontId="11" fillId="33" borderId="0" applyNumberFormat="0" applyBorder="0" applyAlignment="0" applyProtection="0"/>
    <xf numFmtId="0" fontId="64" fillId="33" borderId="0" applyNumberFormat="0" applyBorder="0" applyAlignment="0" applyProtection="0"/>
    <xf numFmtId="0" fontId="11" fillId="33" borderId="0" applyNumberFormat="0" applyBorder="0" applyAlignment="0" applyProtection="0"/>
    <xf numFmtId="0" fontId="20" fillId="34"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8" fillId="34"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20" fillId="34"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0" fillId="33" borderId="0" applyNumberFormat="0" applyBorder="0" applyAlignment="0" applyProtection="0"/>
    <xf numFmtId="179" fontId="20" fillId="33" borderId="0" applyNumberFormat="0" applyBorder="0" applyAlignment="0" applyProtection="0"/>
    <xf numFmtId="0" fontId="8"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179" fontId="2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0" fillId="33"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0" fontId="20" fillId="24" borderId="0" applyNumberFormat="0" applyBorder="0" applyAlignment="0" applyProtection="0"/>
    <xf numFmtId="0" fontId="11" fillId="35" borderId="0" applyNumberFormat="0" applyBorder="0" applyAlignment="0" applyProtection="0"/>
    <xf numFmtId="0" fontId="64" fillId="35" borderId="0" applyNumberFormat="0" applyBorder="0" applyAlignment="0" applyProtection="0"/>
    <xf numFmtId="0" fontId="11" fillId="35" borderId="0" applyNumberFormat="0" applyBorder="0" applyAlignment="0" applyProtection="0"/>
    <xf numFmtId="0" fontId="20" fillId="24"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8" fillId="24"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64"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20" fillId="24"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20" fillId="35" borderId="0" applyNumberFormat="0" applyBorder="0" applyAlignment="0" applyProtection="0"/>
    <xf numFmtId="179" fontId="20" fillId="35" borderId="0" applyNumberFormat="0" applyBorder="0" applyAlignment="0" applyProtection="0"/>
    <xf numFmtId="0" fontId="8"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179" fontId="2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20"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0" fontId="20" fillId="37" borderId="0" applyNumberFormat="0" applyBorder="0" applyAlignment="0" applyProtection="0"/>
    <xf numFmtId="0" fontId="11" fillId="36" borderId="0" applyNumberFormat="0" applyBorder="0" applyAlignment="0" applyProtection="0"/>
    <xf numFmtId="0" fontId="64" fillId="36" borderId="0" applyNumberFormat="0" applyBorder="0" applyAlignment="0" applyProtection="0"/>
    <xf numFmtId="0" fontId="11" fillId="36" borderId="0" applyNumberFormat="0" applyBorder="0" applyAlignment="0" applyProtection="0"/>
    <xf numFmtId="0" fontId="20" fillId="37"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8" fillId="37"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64"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7"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179" fontId="11" fillId="38" borderId="0" applyNumberFormat="0" applyBorder="0" applyAlignment="0" applyProtection="0"/>
    <xf numFmtId="0" fontId="20" fillId="38" borderId="0" applyNumberFormat="0" applyBorder="0" applyAlignment="0" applyProtection="0"/>
    <xf numFmtId="0" fontId="11" fillId="38" borderId="0" applyNumberFormat="0" applyBorder="0" applyAlignment="0" applyProtection="0"/>
    <xf numFmtId="0" fontId="64"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0" fillId="38" borderId="0" applyNumberFormat="0" applyBorder="0" applyAlignment="0" applyProtection="0"/>
    <xf numFmtId="179" fontId="20" fillId="38" borderId="0" applyNumberFormat="0" applyBorder="0" applyAlignment="0" applyProtection="0"/>
    <xf numFmtId="0" fontId="8"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179" fontId="20"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0" fillId="38"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179" fontId="11" fillId="37" borderId="0" applyNumberFormat="0" applyBorder="0" applyAlignment="0" applyProtection="0"/>
    <xf numFmtId="0" fontId="20" fillId="24" borderId="0" applyNumberFormat="0" applyBorder="0" applyAlignment="0" applyProtection="0"/>
    <xf numFmtId="0" fontId="11" fillId="37" borderId="0" applyNumberFormat="0" applyBorder="0" applyAlignment="0" applyProtection="0"/>
    <xf numFmtId="0" fontId="64" fillId="37" borderId="0" applyNumberFormat="0" applyBorder="0" applyAlignment="0" applyProtection="0"/>
    <xf numFmtId="0" fontId="11" fillId="37" borderId="0" applyNumberFormat="0" applyBorder="0" applyAlignment="0" applyProtection="0"/>
    <xf numFmtId="0" fontId="20" fillId="24"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8" fillId="24"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20" fillId="24"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0" fillId="37" borderId="0" applyNumberFormat="0" applyBorder="0" applyAlignment="0" applyProtection="0"/>
    <xf numFmtId="179" fontId="20" fillId="37" borderId="0" applyNumberFormat="0" applyBorder="0" applyAlignment="0" applyProtection="0"/>
    <xf numFmtId="0" fontId="8"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179" fontId="2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0" fillId="3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0" fontId="20" fillId="38" borderId="0" applyNumberFormat="0" applyBorder="0" applyAlignment="0" applyProtection="0"/>
    <xf numFmtId="0" fontId="11" fillId="32" borderId="0" applyNumberFormat="0" applyBorder="0" applyAlignment="0" applyProtection="0"/>
    <xf numFmtId="0" fontId="64" fillId="32" borderId="0" applyNumberFormat="0" applyBorder="0" applyAlignment="0" applyProtection="0"/>
    <xf numFmtId="0" fontId="11" fillId="32" borderId="0" applyNumberFormat="0" applyBorder="0" applyAlignment="0" applyProtection="0"/>
    <xf numFmtId="0" fontId="20" fillId="38"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8" fillId="38"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64"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8"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179" fontId="11" fillId="34" borderId="0" applyNumberFormat="0" applyBorder="0" applyAlignment="0" applyProtection="0"/>
    <xf numFmtId="0" fontId="20" fillId="34" borderId="0" applyNumberFormat="0" applyBorder="0" applyAlignment="0" applyProtection="0"/>
    <xf numFmtId="0" fontId="11" fillId="34" borderId="0" applyNumberFormat="0" applyBorder="0" applyAlignment="0" applyProtection="0"/>
    <xf numFmtId="0" fontId="64"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0" fillId="34" borderId="0" applyNumberFormat="0" applyBorder="0" applyAlignment="0" applyProtection="0"/>
    <xf numFmtId="179" fontId="20" fillId="34" borderId="0" applyNumberFormat="0" applyBorder="0" applyAlignment="0" applyProtection="0"/>
    <xf numFmtId="0" fontId="8"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179" fontId="2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0" fillId="3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179" fontId="11" fillId="39" borderId="0" applyNumberFormat="0" applyBorder="0" applyAlignment="0" applyProtection="0"/>
    <xf numFmtId="0" fontId="20" fillId="40" borderId="0" applyNumberFormat="0" applyBorder="0" applyAlignment="0" applyProtection="0"/>
    <xf numFmtId="0" fontId="11" fillId="39" borderId="0" applyNumberFormat="0" applyBorder="0" applyAlignment="0" applyProtection="0"/>
    <xf numFmtId="0" fontId="64" fillId="39" borderId="0" applyNumberFormat="0" applyBorder="0" applyAlignment="0" applyProtection="0"/>
    <xf numFmtId="0" fontId="11" fillId="39" borderId="0" applyNumberFormat="0" applyBorder="0" applyAlignment="0" applyProtection="0"/>
    <xf numFmtId="0" fontId="20" fillId="40"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8" fillId="40"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64"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20" fillId="40"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20" fillId="39" borderId="0" applyNumberFormat="0" applyBorder="0" applyAlignment="0" applyProtection="0"/>
    <xf numFmtId="179" fontId="20" fillId="39" borderId="0" applyNumberFormat="0" applyBorder="0" applyAlignment="0" applyProtection="0"/>
    <xf numFmtId="0" fontId="8"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179" fontId="2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20" fillId="3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179" fontId="11" fillId="36" borderId="0" applyNumberFormat="0" applyBorder="0" applyAlignment="0" applyProtection="0"/>
    <xf numFmtId="0" fontId="20" fillId="33" borderId="0" applyNumberFormat="0" applyBorder="0" applyAlignment="0" applyProtection="0"/>
    <xf numFmtId="0" fontId="11" fillId="36" borderId="0" applyNumberFormat="0" applyBorder="0" applyAlignment="0" applyProtection="0"/>
    <xf numFmtId="0" fontId="64" fillId="36" borderId="0" applyNumberFormat="0" applyBorder="0" applyAlignment="0" applyProtection="0"/>
    <xf numFmtId="0" fontId="11" fillId="36" borderId="0" applyNumberFormat="0" applyBorder="0" applyAlignment="0" applyProtection="0"/>
    <xf numFmtId="0" fontId="20" fillId="33"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8" fillId="33"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64"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3"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179" fontId="20" fillId="36" borderId="0" applyNumberFormat="0" applyBorder="0" applyAlignment="0" applyProtection="0"/>
    <xf numFmtId="0" fontId="8"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179" fontId="2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0" fillId="36"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179" fontId="11" fillId="32" borderId="0" applyNumberFormat="0" applyBorder="0" applyAlignment="0" applyProtection="0"/>
    <xf numFmtId="0" fontId="20" fillId="38" borderId="0" applyNumberFormat="0" applyBorder="0" applyAlignment="0" applyProtection="0"/>
    <xf numFmtId="0" fontId="11" fillId="32" borderId="0" applyNumberFormat="0" applyBorder="0" applyAlignment="0" applyProtection="0"/>
    <xf numFmtId="0" fontId="64" fillId="32" borderId="0" applyNumberFormat="0" applyBorder="0" applyAlignment="0" applyProtection="0"/>
    <xf numFmtId="0" fontId="11" fillId="32" borderId="0" applyNumberFormat="0" applyBorder="0" applyAlignment="0" applyProtection="0"/>
    <xf numFmtId="0" fontId="20" fillId="38"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8" fillId="38"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64"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8"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179" fontId="20" fillId="32" borderId="0" applyNumberFormat="0" applyBorder="0" applyAlignment="0" applyProtection="0"/>
    <xf numFmtId="0" fontId="8"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179" fontId="2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179" fontId="11" fillId="41" borderId="0" applyNumberFormat="0" applyBorder="0" applyAlignment="0" applyProtection="0"/>
    <xf numFmtId="0" fontId="20" fillId="24" borderId="0" applyNumberFormat="0" applyBorder="0" applyAlignment="0" applyProtection="0"/>
    <xf numFmtId="0" fontId="11" fillId="41" borderId="0" applyNumberFormat="0" applyBorder="0" applyAlignment="0" applyProtection="0"/>
    <xf numFmtId="0" fontId="64" fillId="41" borderId="0" applyNumberFormat="0" applyBorder="0" applyAlignment="0" applyProtection="0"/>
    <xf numFmtId="0" fontId="11" fillId="41" borderId="0" applyNumberFormat="0" applyBorder="0" applyAlignment="0" applyProtection="0"/>
    <xf numFmtId="0" fontId="20" fillId="24"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8" fillId="24"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20" fillId="24"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0" fillId="41" borderId="0" applyNumberFormat="0" applyBorder="0" applyAlignment="0" applyProtection="0"/>
    <xf numFmtId="179" fontId="20" fillId="41" borderId="0" applyNumberFormat="0" applyBorder="0" applyAlignment="0" applyProtection="0"/>
    <xf numFmtId="0" fontId="8"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179" fontId="2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0"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179" fontId="9" fillId="42" borderId="0" applyNumberFormat="0" applyBorder="0" applyAlignment="0" applyProtection="0"/>
    <xf numFmtId="0" fontId="24" fillId="38" borderId="0" applyNumberFormat="0" applyBorder="0" applyAlignment="0" applyProtection="0"/>
    <xf numFmtId="0" fontId="65" fillId="42"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179" fontId="24" fillId="42" borderId="0" applyNumberFormat="0" applyBorder="0" applyAlignment="0" applyProtection="0"/>
    <xf numFmtId="0" fontId="1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9" fillId="42" borderId="0" applyNumberFormat="0" applyBorder="0" applyAlignment="0" applyProtection="0"/>
    <xf numFmtId="179" fontId="24" fillId="42" borderId="0" applyNumberFormat="0" applyBorder="0" applyAlignment="0" applyProtection="0"/>
    <xf numFmtId="179" fontId="24"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0" fontId="24" fillId="42" borderId="0" applyNumberFormat="0" applyBorder="0" applyAlignment="0" applyProtection="0"/>
    <xf numFmtId="179" fontId="24" fillId="42" borderId="0" applyNumberFormat="0" applyBorder="0" applyAlignment="0" applyProtection="0"/>
    <xf numFmtId="0" fontId="14" fillId="42" borderId="0" applyNumberFormat="0" applyBorder="0" applyAlignment="0" applyProtection="0"/>
    <xf numFmtId="179" fontId="24"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24" fillId="42"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179" fontId="9" fillId="34" borderId="0" applyNumberFormat="0" applyBorder="0" applyAlignment="0" applyProtection="0"/>
    <xf numFmtId="0" fontId="24" fillId="43" borderId="0" applyNumberFormat="0" applyBorder="0" applyAlignment="0" applyProtection="0"/>
    <xf numFmtId="0" fontId="65" fillId="34" borderId="0" applyNumberFormat="0" applyBorder="0" applyAlignment="0" applyProtection="0"/>
    <xf numFmtId="0" fontId="24" fillId="43"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179" fontId="24" fillId="34" borderId="0" applyNumberFormat="0" applyBorder="0" applyAlignment="0" applyProtection="0"/>
    <xf numFmtId="0" fontId="14" fillId="4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24" fillId="43"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9" fillId="34" borderId="0" applyNumberFormat="0" applyBorder="0" applyAlignment="0" applyProtection="0"/>
    <xf numFmtId="179" fontId="24" fillId="34" borderId="0" applyNumberFormat="0" applyBorder="0" applyAlignment="0" applyProtection="0"/>
    <xf numFmtId="179" fontId="24"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179" fontId="24" fillId="34" borderId="0" applyNumberFormat="0" applyBorder="0" applyAlignment="0" applyProtection="0"/>
    <xf numFmtId="0" fontId="14" fillId="34" borderId="0" applyNumberFormat="0" applyBorder="0" applyAlignment="0" applyProtection="0"/>
    <xf numFmtId="179" fontId="24"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24" fillId="3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179" fontId="9" fillId="39" borderId="0" applyNumberFormat="0" applyBorder="0" applyAlignment="0" applyProtection="0"/>
    <xf numFmtId="0" fontId="24" fillId="41" borderId="0" applyNumberFormat="0" applyBorder="0" applyAlignment="0" applyProtection="0"/>
    <xf numFmtId="0" fontId="65" fillId="39"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179" fontId="24" fillId="39" borderId="0" applyNumberFormat="0" applyBorder="0" applyAlignment="0" applyProtection="0"/>
    <xf numFmtId="0" fontId="14" fillId="4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9" fillId="39" borderId="0" applyNumberFormat="0" applyBorder="0" applyAlignment="0" applyProtection="0"/>
    <xf numFmtId="179" fontId="24" fillId="39" borderId="0" applyNumberFormat="0" applyBorder="0" applyAlignment="0" applyProtection="0"/>
    <xf numFmtId="179" fontId="24"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0" fontId="24" fillId="39" borderId="0" applyNumberFormat="0" applyBorder="0" applyAlignment="0" applyProtection="0"/>
    <xf numFmtId="179" fontId="24" fillId="39" borderId="0" applyNumberFormat="0" applyBorder="0" applyAlignment="0" applyProtection="0"/>
    <xf numFmtId="0" fontId="14" fillId="39" borderId="0" applyNumberFormat="0" applyBorder="0" applyAlignment="0" applyProtection="0"/>
    <xf numFmtId="179" fontId="24"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24" fillId="39"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179" fontId="9" fillId="44" borderId="0" applyNumberFormat="0" applyBorder="0" applyAlignment="0" applyProtection="0"/>
    <xf numFmtId="0" fontId="24" fillId="33" borderId="0" applyNumberFormat="0" applyBorder="0" applyAlignment="0" applyProtection="0"/>
    <xf numFmtId="0" fontId="65" fillId="44" borderId="0" applyNumberFormat="0" applyBorder="0" applyAlignment="0" applyProtection="0"/>
    <xf numFmtId="0" fontId="24" fillId="33"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14" fillId="3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33"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9" fillId="44" borderId="0" applyNumberFormat="0" applyBorder="0" applyAlignment="0" applyProtection="0"/>
    <xf numFmtId="179" fontId="24" fillId="44" borderId="0" applyNumberFormat="0" applyBorder="0" applyAlignment="0" applyProtection="0"/>
    <xf numFmtId="179" fontId="24"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24" fillId="44"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179" fontId="9" fillId="45" borderId="0" applyNumberFormat="0" applyBorder="0" applyAlignment="0" applyProtection="0"/>
    <xf numFmtId="0" fontId="24" fillId="38" borderId="0" applyNumberFormat="0" applyBorder="0" applyAlignment="0" applyProtection="0"/>
    <xf numFmtId="0" fontId="65" fillId="45"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14" fillId="3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9" fillId="45" borderId="0" applyNumberFormat="0" applyBorder="0" applyAlignment="0" applyProtection="0"/>
    <xf numFmtId="179" fontId="24" fillId="45" borderId="0" applyNumberFormat="0" applyBorder="0" applyAlignment="0" applyProtection="0"/>
    <xf numFmtId="179" fontId="24"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24"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179" fontId="9" fillId="46" borderId="0" applyNumberFormat="0" applyBorder="0" applyAlignment="0" applyProtection="0"/>
    <xf numFmtId="0" fontId="24" fillId="34" borderId="0" applyNumberFormat="0" applyBorder="0" applyAlignment="0" applyProtection="0"/>
    <xf numFmtId="0" fontId="65" fillId="46" borderId="0" applyNumberFormat="0" applyBorder="0" applyAlignment="0" applyProtection="0"/>
    <xf numFmtId="0" fontId="24" fillId="34"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179" fontId="24" fillId="46" borderId="0" applyNumberFormat="0" applyBorder="0" applyAlignment="0" applyProtection="0"/>
    <xf numFmtId="0" fontId="14" fillId="34"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24" fillId="34"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9" fillId="46" borderId="0" applyNumberFormat="0" applyBorder="0" applyAlignment="0" applyProtection="0"/>
    <xf numFmtId="179" fontId="24" fillId="46" borderId="0" applyNumberFormat="0" applyBorder="0" applyAlignment="0" applyProtection="0"/>
    <xf numFmtId="179" fontId="24"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0" fontId="24" fillId="46" borderId="0" applyNumberFormat="0" applyBorder="0" applyAlignment="0" applyProtection="0"/>
    <xf numFmtId="179" fontId="24" fillId="46" borderId="0" applyNumberFormat="0" applyBorder="0" applyAlignment="0" applyProtection="0"/>
    <xf numFmtId="0" fontId="14" fillId="46" borderId="0" applyNumberFormat="0" applyBorder="0" applyAlignment="0" applyProtection="0"/>
    <xf numFmtId="179" fontId="24"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24" fillId="46" borderId="0" applyNumberFormat="0" applyBorder="0" applyAlignment="0" applyProtection="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0" fontId="9" fillId="47" borderId="0" applyNumberFormat="0" applyBorder="0" applyAlignment="0" applyProtection="0"/>
    <xf numFmtId="0" fontId="20" fillId="48" borderId="0" applyNumberFormat="0" applyBorder="0" applyAlignment="0" applyProtection="0"/>
    <xf numFmtId="179" fontId="20" fillId="49" borderId="0" applyNumberFormat="0" applyBorder="0" applyAlignment="0" applyProtection="0"/>
    <xf numFmtId="0" fontId="8" fillId="48" borderId="0" applyNumberFormat="0" applyBorder="0" applyAlignment="0" applyProtection="0"/>
    <xf numFmtId="0" fontId="20" fillId="50" borderId="0" applyNumberFormat="0" applyBorder="0" applyAlignment="0" applyProtection="0"/>
    <xf numFmtId="179" fontId="20" fillId="49" borderId="0" applyNumberFormat="0" applyBorder="0" applyAlignment="0" applyProtection="0"/>
    <xf numFmtId="0" fontId="8" fillId="50" borderId="0" applyNumberFormat="0" applyBorder="0" applyAlignment="0" applyProtection="0"/>
    <xf numFmtId="0" fontId="24" fillId="6" borderId="0" applyNumberFormat="0" applyBorder="0" applyAlignment="0" applyProtection="0"/>
    <xf numFmtId="179" fontId="24" fillId="51" borderId="0" applyNumberFormat="0" applyBorder="0" applyAlignment="0" applyProtection="0"/>
    <xf numFmtId="0" fontId="14" fillId="6"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52"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24" fillId="47" borderId="0" applyNumberFormat="0" applyBorder="0" applyAlignment="0" applyProtection="0"/>
    <xf numFmtId="0" fontId="24" fillId="47" borderId="0" applyNumberFormat="0" applyBorder="0" applyAlignment="0" applyProtection="0"/>
    <xf numFmtId="0" fontId="14" fillId="52"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0" fontId="9" fillId="47" borderId="0" applyNumberFormat="0" applyBorder="0" applyAlignment="0" applyProtection="0"/>
    <xf numFmtId="0" fontId="65"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179" fontId="24" fillId="47" borderId="0" applyNumberFormat="0" applyBorder="0" applyAlignment="0" applyProtection="0"/>
    <xf numFmtId="0" fontId="14" fillId="52"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0" fontId="24" fillId="52" borderId="0" applyNumberFormat="0" applyBorder="0" applyAlignment="0" applyProtection="0"/>
    <xf numFmtId="0" fontId="14" fillId="52" borderId="0" applyNumberFormat="0" applyBorder="0" applyAlignment="0" applyProtection="0"/>
    <xf numFmtId="0" fontId="24" fillId="52"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0" fontId="2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179"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14"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179" fontId="9" fillId="47" borderId="0" applyNumberFormat="0" applyBorder="0" applyAlignment="0" applyProtection="0"/>
    <xf numFmtId="0" fontId="24" fillId="47" borderId="0" applyNumberFormat="0" applyBorder="0" applyAlignment="0" applyProtection="0"/>
    <xf numFmtId="0" fontId="9" fillId="27" borderId="0" applyNumberFormat="0" applyBorder="0" applyAlignment="0" applyProtection="0"/>
    <xf numFmtId="0" fontId="20" fillId="48" borderId="0" applyNumberFormat="0" applyBorder="0" applyAlignment="0" applyProtection="0"/>
    <xf numFmtId="179" fontId="20" fillId="53" borderId="0" applyNumberFormat="0" applyBorder="0" applyAlignment="0" applyProtection="0"/>
    <xf numFmtId="0" fontId="8" fillId="48" borderId="0" applyNumberFormat="0" applyBorder="0" applyAlignment="0" applyProtection="0"/>
    <xf numFmtId="0" fontId="20" fillId="54" borderId="0" applyNumberFormat="0" applyBorder="0" applyAlignment="0" applyProtection="0"/>
    <xf numFmtId="179" fontId="20" fillId="55" borderId="0" applyNumberFormat="0" applyBorder="0" applyAlignment="0" applyProtection="0"/>
    <xf numFmtId="0" fontId="8" fillId="54" borderId="0" applyNumberFormat="0" applyBorder="0" applyAlignment="0" applyProtection="0"/>
    <xf numFmtId="0" fontId="24" fillId="23" borderId="0" applyNumberFormat="0" applyBorder="0" applyAlignment="0" applyProtection="0"/>
    <xf numFmtId="179" fontId="24" fillId="56" borderId="0" applyNumberFormat="0" applyBorder="0" applyAlignment="0" applyProtection="0"/>
    <xf numFmtId="0" fontId="14" fillId="23"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43"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24" fillId="27" borderId="0" applyNumberFormat="0" applyBorder="0" applyAlignment="0" applyProtection="0"/>
    <xf numFmtId="0" fontId="24" fillId="27" borderId="0" applyNumberFormat="0" applyBorder="0" applyAlignment="0" applyProtection="0"/>
    <xf numFmtId="0" fontId="14" fillId="43"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0" fontId="9" fillId="27" borderId="0" applyNumberFormat="0" applyBorder="0" applyAlignment="0" applyProtection="0"/>
    <xf numFmtId="0" fontId="65"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24" fillId="27" borderId="0" applyNumberFormat="0" applyBorder="0" applyAlignment="0" applyProtection="0"/>
    <xf numFmtId="0" fontId="14" fillId="43"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0" fontId="2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179"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24" fillId="27" borderId="0" applyNumberFormat="0" applyBorder="0" applyAlignment="0" applyProtection="0"/>
    <xf numFmtId="0" fontId="9" fillId="57" borderId="0" applyNumberFormat="0" applyBorder="0" applyAlignment="0" applyProtection="0"/>
    <xf numFmtId="0" fontId="20" fillId="48" borderId="0" applyNumberFormat="0" applyBorder="0" applyAlignment="0" applyProtection="0"/>
    <xf numFmtId="179" fontId="20" fillId="53" borderId="0" applyNumberFormat="0" applyBorder="0" applyAlignment="0" applyProtection="0"/>
    <xf numFmtId="0" fontId="8" fillId="48" borderId="0" applyNumberFormat="0" applyBorder="0" applyAlignment="0" applyProtection="0"/>
    <xf numFmtId="0" fontId="20" fillId="48" borderId="0" applyNumberFormat="0" applyBorder="0" applyAlignment="0" applyProtection="0"/>
    <xf numFmtId="179" fontId="20" fillId="58" borderId="0" applyNumberFormat="0" applyBorder="0" applyAlignment="0" applyProtection="0"/>
    <xf numFmtId="0" fontId="8" fillId="48" borderId="0" applyNumberFormat="0" applyBorder="0" applyAlignment="0" applyProtection="0"/>
    <xf numFmtId="0" fontId="24" fillId="54" borderId="0" applyNumberFormat="0" applyBorder="0" applyAlignment="0" applyProtection="0"/>
    <xf numFmtId="179" fontId="24" fillId="55" borderId="0" applyNumberFormat="0" applyBorder="0" applyAlignment="0" applyProtection="0"/>
    <xf numFmtId="0" fontId="14" fillId="54"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41"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24" fillId="57" borderId="0" applyNumberFormat="0" applyBorder="0" applyAlignment="0" applyProtection="0"/>
    <xf numFmtId="0" fontId="24" fillId="57" borderId="0" applyNumberFormat="0" applyBorder="0" applyAlignment="0" applyProtection="0"/>
    <xf numFmtId="0" fontId="14" fillId="41"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0" fontId="9" fillId="57" borderId="0" applyNumberFormat="0" applyBorder="0" applyAlignment="0" applyProtection="0"/>
    <xf numFmtId="0" fontId="65"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179" fontId="24" fillId="57" borderId="0" applyNumberFormat="0" applyBorder="0" applyAlignment="0" applyProtection="0"/>
    <xf numFmtId="0" fontId="14" fillId="41"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0" fontId="24" fillId="41" borderId="0" applyNumberFormat="0" applyBorder="0" applyAlignment="0" applyProtection="0"/>
    <xf numFmtId="0" fontId="14" fillId="41" borderId="0" applyNumberFormat="0" applyBorder="0" applyAlignment="0" applyProtection="0"/>
    <xf numFmtId="0" fontId="24" fillId="41"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0" fontId="2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179"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14"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179" fontId="9" fillId="57" borderId="0" applyNumberFormat="0" applyBorder="0" applyAlignment="0" applyProtection="0"/>
    <xf numFmtId="0" fontId="24" fillId="57" borderId="0" applyNumberFormat="0" applyBorder="0" applyAlignment="0" applyProtection="0"/>
    <xf numFmtId="0" fontId="9" fillId="44" borderId="0" applyNumberFormat="0" applyBorder="0" applyAlignment="0" applyProtection="0"/>
    <xf numFmtId="0" fontId="20" fillId="48" borderId="0" applyNumberFormat="0" applyBorder="0" applyAlignment="0" applyProtection="0"/>
    <xf numFmtId="179" fontId="20" fillId="49" borderId="0" applyNumberFormat="0" applyBorder="0" applyAlignment="0" applyProtection="0"/>
    <xf numFmtId="0" fontId="8" fillId="48" borderId="0" applyNumberFormat="0" applyBorder="0" applyAlignment="0" applyProtection="0"/>
    <xf numFmtId="0" fontId="20" fillId="54" borderId="0" applyNumberFormat="0" applyBorder="0" applyAlignment="0" applyProtection="0"/>
    <xf numFmtId="179" fontId="20" fillId="55" borderId="0" applyNumberFormat="0" applyBorder="0" applyAlignment="0" applyProtection="0"/>
    <xf numFmtId="0" fontId="8" fillId="54" borderId="0" applyNumberFormat="0" applyBorder="0" applyAlignment="0" applyProtection="0"/>
    <xf numFmtId="0" fontId="24" fillId="3" borderId="0" applyNumberFormat="0" applyBorder="0" applyAlignment="0" applyProtection="0"/>
    <xf numFmtId="179" fontId="24" fillId="55" borderId="0" applyNumberFormat="0" applyBorder="0" applyAlignment="0" applyProtection="0"/>
    <xf numFmtId="0" fontId="14" fillId="3"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59"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24" fillId="44" borderId="0" applyNumberFormat="0" applyBorder="0" applyAlignment="0" applyProtection="0"/>
    <xf numFmtId="0" fontId="14" fillId="59"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9" fillId="44" borderId="0" applyNumberFormat="0" applyBorder="0" applyAlignment="0" applyProtection="0"/>
    <xf numFmtId="0" fontId="65"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179" fontId="24" fillId="44" borderId="0" applyNumberFormat="0" applyBorder="0" applyAlignment="0" applyProtection="0"/>
    <xf numFmtId="0" fontId="14" fillId="59"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0" fontId="24" fillId="59" borderId="0" applyNumberFormat="0" applyBorder="0" applyAlignment="0" applyProtection="0"/>
    <xf numFmtId="0" fontId="14" fillId="59" borderId="0" applyNumberFormat="0" applyBorder="0" applyAlignment="0" applyProtection="0"/>
    <xf numFmtId="0" fontId="24" fillId="59"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0" fontId="2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14"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179" fontId="9" fillId="44" borderId="0" applyNumberFormat="0" applyBorder="0" applyAlignment="0" applyProtection="0"/>
    <xf numFmtId="0" fontId="24" fillId="44" borderId="0" applyNumberFormat="0" applyBorder="0" applyAlignment="0" applyProtection="0"/>
    <xf numFmtId="0" fontId="9" fillId="45" borderId="0" applyNumberFormat="0" applyBorder="0" applyAlignment="0" applyProtection="0"/>
    <xf numFmtId="0" fontId="20" fillId="48" borderId="0" applyNumberFormat="0" applyBorder="0" applyAlignment="0" applyProtection="0"/>
    <xf numFmtId="179" fontId="20" fillId="60" borderId="0" applyNumberFormat="0" applyBorder="0" applyAlignment="0" applyProtection="0"/>
    <xf numFmtId="0" fontId="8" fillId="48" borderId="0" applyNumberFormat="0" applyBorder="0" applyAlignment="0" applyProtection="0"/>
    <xf numFmtId="0" fontId="20" fillId="6" borderId="0" applyNumberFormat="0" applyBorder="0" applyAlignment="0" applyProtection="0"/>
    <xf numFmtId="179" fontId="20" fillId="49" borderId="0" applyNumberFormat="0" applyBorder="0" applyAlignment="0" applyProtection="0"/>
    <xf numFmtId="0" fontId="8" fillId="6" borderId="0" applyNumberFormat="0" applyBorder="0" applyAlignment="0" applyProtection="0"/>
    <xf numFmtId="0" fontId="24" fillId="6" borderId="0" applyNumberFormat="0" applyBorder="0" applyAlignment="0" applyProtection="0"/>
    <xf numFmtId="179" fontId="24" fillId="51" borderId="0" applyNumberFormat="0" applyBorder="0" applyAlignment="0" applyProtection="0"/>
    <xf numFmtId="0" fontId="14" fillId="6"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9" fillId="45" borderId="0" applyNumberFormat="0" applyBorder="0" applyAlignment="0" applyProtection="0"/>
    <xf numFmtId="0" fontId="65"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0" fontId="2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14"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179" fontId="9" fillId="45" borderId="0" applyNumberFormat="0" applyBorder="0" applyAlignment="0" applyProtection="0"/>
    <xf numFmtId="0" fontId="24" fillId="45" borderId="0" applyNumberFormat="0" applyBorder="0" applyAlignment="0" applyProtection="0"/>
    <xf numFmtId="0" fontId="9" fillId="43" borderId="0" applyNumberFormat="0" applyBorder="0" applyAlignment="0" applyProtection="0"/>
    <xf numFmtId="0" fontId="20" fillId="48" borderId="0" applyNumberFormat="0" applyBorder="0" applyAlignment="0" applyProtection="0"/>
    <xf numFmtId="179" fontId="20" fillId="53" borderId="0" applyNumberFormat="0" applyBorder="0" applyAlignment="0" applyProtection="0"/>
    <xf numFmtId="0" fontId="8" fillId="48" borderId="0" applyNumberFormat="0" applyBorder="0" applyAlignment="0" applyProtection="0"/>
    <xf numFmtId="0" fontId="20" fillId="18" borderId="0" applyNumberFormat="0" applyBorder="0" applyAlignment="0" applyProtection="0"/>
    <xf numFmtId="179" fontId="20" fillId="61" borderId="0" applyNumberFormat="0" applyBorder="0" applyAlignment="0" applyProtection="0"/>
    <xf numFmtId="0" fontId="8" fillId="18" borderId="0" applyNumberFormat="0" applyBorder="0" applyAlignment="0" applyProtection="0"/>
    <xf numFmtId="0" fontId="24" fillId="17" borderId="0" applyNumberFormat="0" applyBorder="0" applyAlignment="0" applyProtection="0"/>
    <xf numFmtId="179" fontId="24" fillId="61" borderId="0" applyNumberFormat="0" applyBorder="0" applyAlignment="0" applyProtection="0"/>
    <xf numFmtId="0" fontId="14" fillId="17"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27"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24" fillId="43" borderId="0" applyNumberFormat="0" applyBorder="0" applyAlignment="0" applyProtection="0"/>
    <xf numFmtId="0" fontId="24" fillId="43" borderId="0" applyNumberFormat="0" applyBorder="0" applyAlignment="0" applyProtection="0"/>
    <xf numFmtId="0" fontId="14" fillId="27"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0" fontId="9" fillId="43" borderId="0" applyNumberFormat="0" applyBorder="0" applyAlignment="0" applyProtection="0"/>
    <xf numFmtId="0" fontId="65"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79" fontId="24" fillId="43" borderId="0" applyNumberFormat="0" applyBorder="0" applyAlignment="0" applyProtection="0"/>
    <xf numFmtId="0" fontId="14" fillId="27"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0" fontId="24" fillId="27" borderId="0" applyNumberFormat="0" applyBorder="0" applyAlignment="0" applyProtection="0"/>
    <xf numFmtId="0" fontId="14" fillId="27" borderId="0" applyNumberFormat="0" applyBorder="0" applyAlignment="0" applyProtection="0"/>
    <xf numFmtId="0" fontId="24"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179"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179" fontId="9" fillId="43" borderId="0" applyNumberFormat="0" applyBorder="0" applyAlignment="0" applyProtection="0"/>
    <xf numFmtId="0" fontId="24" fillId="4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179" fontId="66" fillId="3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67" fillId="3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7"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27" fillId="36"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27"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6" fillId="33" borderId="0" applyNumberFormat="0" applyBorder="0" applyAlignment="0" applyProtection="0"/>
    <xf numFmtId="0" fontId="67"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6" borderId="0" applyNumberFormat="0" applyBorder="0" applyAlignment="0" applyProtection="0"/>
    <xf numFmtId="0" fontId="27" fillId="36" borderId="0" applyNumberFormat="0" applyBorder="0" applyAlignment="0" applyProtection="0"/>
    <xf numFmtId="0" fontId="11" fillId="3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6"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66" fillId="3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66"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11" fillId="33"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179" fontId="11"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11" fillId="33" borderId="0" applyNumberFormat="0" applyBorder="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179" fontId="68" fillId="62"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69" fillId="62"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70"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70" fillId="25" borderId="8" applyNumberFormat="0" applyAlignment="0" applyProtection="0"/>
    <xf numFmtId="0" fontId="62" fillId="62" borderId="8" applyNumberFormat="0" applyAlignment="0" applyProtection="0"/>
    <xf numFmtId="0" fontId="26" fillId="62" borderId="8" applyNumberFormat="0" applyAlignment="0" applyProtection="0"/>
    <xf numFmtId="179" fontId="62" fillId="62" borderId="8" applyNumberFormat="0" applyAlignment="0" applyProtection="0"/>
    <xf numFmtId="0" fontId="62" fillId="62" borderId="8" applyNumberFormat="0" applyAlignment="0" applyProtection="0"/>
    <xf numFmtId="0" fontId="11" fillId="25" borderId="8" applyNumberFormat="0" applyAlignment="0" applyProtection="0"/>
    <xf numFmtId="0" fontId="70"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0" fontId="68" fillId="62" borderId="8" applyNumberFormat="0" applyAlignment="0" applyProtection="0"/>
    <xf numFmtId="0" fontId="69" fillId="62" borderId="8" applyNumberFormat="0" applyAlignment="0" applyProtection="0"/>
    <xf numFmtId="0" fontId="68" fillId="62" borderId="8" applyNumberFormat="0" applyAlignment="0" applyProtection="0"/>
    <xf numFmtId="0" fontId="68" fillId="62" borderId="8" applyNumberFormat="0" applyAlignment="0" applyProtection="0"/>
    <xf numFmtId="179" fontId="62" fillId="62" borderId="8" applyNumberFormat="0" applyAlignment="0" applyProtection="0"/>
    <xf numFmtId="0" fontId="11" fillId="25" borderId="8" applyNumberFormat="0" applyAlignment="0" applyProtection="0"/>
    <xf numFmtId="0" fontId="70" fillId="25" borderId="8" applyNumberFormat="0" applyAlignment="0" applyProtection="0"/>
    <xf numFmtId="0" fontId="11" fillId="25" borderId="8" applyNumberFormat="0" applyAlignment="0" applyProtection="0"/>
    <xf numFmtId="0" fontId="62" fillId="62"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179" fontId="62" fillId="62" borderId="8" applyNumberFormat="0" applyAlignment="0" applyProtection="0"/>
    <xf numFmtId="0" fontId="26" fillId="62"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0" fontId="68" fillId="62" borderId="8" applyNumberFormat="0" applyAlignment="0" applyProtection="0"/>
    <xf numFmtId="179" fontId="62" fillId="62" borderId="8" applyNumberFormat="0" applyAlignment="0" applyProtection="0"/>
    <xf numFmtId="179" fontId="62" fillId="62" borderId="8" applyNumberFormat="0" applyAlignment="0" applyProtection="0"/>
    <xf numFmtId="0" fontId="68" fillId="62"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11" fillId="25" borderId="8" applyNumberFormat="0" applyAlignment="0" applyProtection="0"/>
    <xf numFmtId="0" fontId="68" fillId="62"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0" fontId="62" fillId="62" borderId="8" applyNumberFormat="0" applyAlignment="0" applyProtection="0"/>
    <xf numFmtId="179" fontId="62" fillId="62" borderId="8" applyNumberFormat="0" applyAlignment="0" applyProtection="0"/>
    <xf numFmtId="0" fontId="26" fillId="62" borderId="8" applyNumberFormat="0" applyAlignment="0" applyProtection="0"/>
    <xf numFmtId="179" fontId="62"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8" fillId="62" borderId="8" applyNumberFormat="0" applyAlignment="0" applyProtection="0"/>
    <xf numFmtId="0" fontId="62" fillId="62" borderId="8" applyNumberFormat="0" applyAlignment="0" applyProtection="0"/>
    <xf numFmtId="0" fontId="71" fillId="0" borderId="0"/>
    <xf numFmtId="0" fontId="72" fillId="0" borderId="0"/>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180" fontId="11" fillId="0" borderId="0" applyBorder="0" applyProtection="0">
      <alignment horizontal="right" vertical="top" wrapText="1"/>
    </xf>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7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71" fillId="63" borderId="7" applyNumberFormat="0" applyAlignment="0" applyProtection="0"/>
    <xf numFmtId="0" fontId="11" fillId="63" borderId="7" applyNumberFormat="0" applyAlignment="0" applyProtection="0"/>
    <xf numFmtId="0" fontId="7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7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25"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25"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179"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0" fontId="11" fillId="63" borderId="7" applyNumberFormat="0" applyAlignment="0" applyProtection="0"/>
    <xf numFmtId="38" fontId="73" fillId="0" borderId="0" applyFont="0" applyFill="0" applyBorder="0" applyAlignment="0" applyProtection="0"/>
    <xf numFmtId="38" fontId="74" fillId="0" borderId="0" applyFont="0" applyFill="0" applyBorder="0" applyAlignment="0" applyProtection="0"/>
    <xf numFmtId="181" fontId="6" fillId="0" borderId="0" applyFont="0" applyFill="0" applyBorder="0" applyAlignment="0" applyProtection="0"/>
    <xf numFmtId="181" fontId="75" fillId="0" borderId="0" applyFont="0" applyFill="0" applyBorder="0" applyAlignment="0" applyProtection="0"/>
    <xf numFmtId="175" fontId="76" fillId="0" borderId="0" applyFont="0" applyFill="0" applyBorder="0" applyAlignment="0" applyProtection="0"/>
    <xf numFmtId="167" fontId="76" fillId="0" borderId="0" applyFont="0" applyFill="0" applyBorder="0" applyAlignment="0" applyProtection="0"/>
    <xf numFmtId="181" fontId="75"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75" fontId="76" fillId="0" borderId="0" applyFont="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75" fontId="76"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75" fontId="76"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77"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76" fillId="0" borderId="0" applyFont="0" applyFill="0" applyBorder="0" applyAlignment="0" applyProtection="0"/>
    <xf numFmtId="182" fontId="78" fillId="0" borderId="0" applyFill="0" applyBorder="0" applyAlignment="0" applyProtection="0"/>
    <xf numFmtId="182" fontId="11" fillId="0" borderId="0" applyFill="0" applyBorder="0" applyAlignment="0" applyProtection="0"/>
    <xf numFmtId="182" fontId="78" fillId="0" borderId="0" applyFill="0" applyBorder="0" applyAlignment="0" applyProtection="0"/>
    <xf numFmtId="182" fontId="11" fillId="0" borderId="0" applyFill="0" applyBorder="0" applyAlignment="0" applyProtection="0"/>
    <xf numFmtId="167" fontId="11" fillId="0" borderId="0" applyFont="0" applyFill="0" applyBorder="0" applyAlignment="0" applyProtection="0"/>
    <xf numFmtId="175" fontId="76" fillId="0" borderId="0" applyFont="0" applyFill="0" applyBorder="0" applyAlignment="0" applyProtection="0"/>
    <xf numFmtId="167" fontId="76" fillId="0" borderId="0" applyFont="0" applyFill="0" applyBorder="0" applyAlignment="0" applyProtection="0"/>
    <xf numFmtId="183" fontId="78"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83" fontId="78" fillId="0" borderId="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67" fontId="11"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67" fontId="76"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83" fontId="78" fillId="0" borderId="0" applyFill="0" applyBorder="0" applyAlignment="0" applyProtection="0"/>
    <xf numFmtId="183" fontId="78"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83" fontId="78" fillId="0" borderId="0" applyFill="0" applyBorder="0" applyAlignment="0" applyProtection="0"/>
    <xf numFmtId="183" fontId="78"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83" fontId="78" fillId="0" borderId="0" applyFill="0" applyBorder="0" applyAlignment="0" applyProtection="0"/>
    <xf numFmtId="183" fontId="78"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83" fontId="11" fillId="0" borderId="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7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67" fontId="76" fillId="0" borderId="0" applyFont="0" applyFill="0" applyBorder="0" applyAlignment="0" applyProtection="0"/>
    <xf numFmtId="169" fontId="78" fillId="0" borderId="0" applyFill="0" applyBorder="0" applyAlignment="0" applyProtection="0"/>
    <xf numFmtId="169" fontId="78" fillId="0" borderId="0" applyFill="0" applyBorder="0" applyAlignment="0" applyProtection="0"/>
    <xf numFmtId="169" fontId="11" fillId="0" borderId="0" applyFill="0" applyBorder="0" applyAlignment="0" applyProtection="0"/>
    <xf numFmtId="169" fontId="11" fillId="0" borderId="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7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5" fontId="79" fillId="0" borderId="0" applyFont="0" applyFill="0" applyBorder="0" applyAlignment="0" applyProtection="0"/>
    <xf numFmtId="183" fontId="78" fillId="0" borderId="0" applyFill="0" applyBorder="0" applyAlignment="0" applyProtection="0"/>
    <xf numFmtId="183" fontId="78" fillId="0" borderId="0" applyFill="0" applyBorder="0" applyAlignment="0" applyProtection="0"/>
    <xf numFmtId="183" fontId="11" fillId="0" borderId="0" applyFill="0" applyBorder="0" applyAlignment="0" applyProtection="0"/>
    <xf numFmtId="183" fontId="11" fillId="0" borderId="0" applyFill="0" applyBorder="0" applyAlignment="0" applyProtection="0"/>
    <xf numFmtId="175" fontId="79" fillId="0" borderId="0" applyFont="0" applyFill="0" applyBorder="0" applyAlignment="0" applyProtection="0"/>
    <xf numFmtId="175" fontId="80" fillId="0" borderId="0" applyFont="0" applyFill="0" applyBorder="0" applyAlignment="0" applyProtection="0"/>
    <xf numFmtId="175" fontId="80" fillId="0" borderId="0" applyFont="0" applyFill="0" applyBorder="0" applyAlignment="0" applyProtection="0"/>
    <xf numFmtId="167" fontId="76"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82"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8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8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184" fontId="63" fillId="0" borderId="0" applyFill="0" applyBorder="0" applyAlignment="0" applyProtection="0"/>
    <xf numFmtId="166"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66" fontId="11"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76"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82"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8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8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18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0" fontId="81" fillId="0" borderId="0" applyFont="0" applyFill="0" applyBorder="0" applyAlignment="0" applyProtection="0"/>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0" fontId="82" fillId="0" borderId="0" applyFont="0" applyFill="0" applyBorder="0" applyAlignment="0" applyProtection="0"/>
    <xf numFmtId="188" fontId="11" fillId="0" borderId="0">
      <protection locked="0"/>
    </xf>
    <xf numFmtId="188" fontId="11" fillId="0" borderId="0">
      <protection locked="0"/>
    </xf>
    <xf numFmtId="188" fontId="11" fillId="0" borderId="0">
      <protection locked="0"/>
    </xf>
    <xf numFmtId="0" fontId="8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1" fillId="0" borderId="0" applyFont="0" applyFill="0" applyBorder="0" applyAlignment="0" applyProtection="0"/>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188" fontId="11" fillId="0" borderId="0">
      <protection locked="0"/>
    </xf>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8" fontId="71" fillId="0" borderId="0" applyFont="0" applyFill="0" applyBorder="0" applyAlignment="0" applyProtection="0"/>
    <xf numFmtId="40" fontId="11" fillId="0" borderId="0" applyFill="0" applyBorder="0" applyProtection="0">
      <alignment vertical="center"/>
    </xf>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179" fontId="11" fillId="0" borderId="0" applyNumberFormat="0" applyFont="0" applyBorder="0" applyAlignment="0">
      <alignment horizontal="centerContinuous"/>
    </xf>
    <xf numFmtId="0"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0" fontId="35" fillId="0" borderId="16" applyAlignment="0"/>
    <xf numFmtId="0" fontId="11" fillId="0" borderId="16" applyAlignment="0"/>
    <xf numFmtId="0" fontId="83"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35" fillId="0" borderId="16" applyAlignment="0"/>
    <xf numFmtId="179" fontId="35" fillId="0" borderId="16" applyAlignment="0"/>
    <xf numFmtId="0" fontId="84" fillId="0" borderId="16" applyAlignment="0"/>
    <xf numFmtId="0" fontId="83" fillId="0" borderId="16" applyAlignment="0"/>
    <xf numFmtId="0" fontId="35" fillId="0" borderId="16" applyAlignment="0"/>
    <xf numFmtId="0" fontId="11" fillId="0" borderId="16" applyAlignment="0"/>
    <xf numFmtId="0" fontId="83" fillId="0" borderId="16" applyAlignment="0"/>
    <xf numFmtId="0" fontId="11" fillId="0" borderId="16" applyAlignment="0"/>
    <xf numFmtId="0" fontId="83"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179" fontId="35"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84" fillId="0" borderId="16" applyAlignment="0"/>
    <xf numFmtId="0" fontId="35" fillId="0" borderId="16" applyAlignment="0"/>
    <xf numFmtId="179" fontId="35" fillId="0" borderId="16" applyAlignment="0"/>
    <xf numFmtId="0" fontId="84" fillId="0" borderId="16" applyAlignment="0"/>
    <xf numFmtId="0" fontId="11" fillId="0" borderId="16" applyAlignment="0"/>
    <xf numFmtId="0" fontId="11" fillId="0" borderId="16" applyAlignment="0"/>
    <xf numFmtId="0" fontId="83" fillId="0" borderId="16" applyAlignment="0"/>
    <xf numFmtId="0" fontId="11" fillId="0" borderId="17" applyAlignment="0"/>
    <xf numFmtId="0" fontId="83" fillId="0" borderId="17" applyAlignment="0"/>
    <xf numFmtId="0" fontId="11" fillId="0" borderId="17" applyAlignment="0"/>
    <xf numFmtId="0" fontId="83" fillId="0" borderId="17" applyAlignment="0"/>
    <xf numFmtId="0" fontId="11" fillId="0" borderId="17" applyAlignment="0"/>
    <xf numFmtId="0" fontId="11" fillId="0" borderId="17" applyAlignment="0"/>
    <xf numFmtId="0" fontId="11" fillId="0" borderId="17" applyAlignment="0"/>
    <xf numFmtId="0" fontId="11" fillId="0" borderId="17" applyAlignment="0"/>
    <xf numFmtId="0" fontId="11" fillId="0" borderId="17" applyAlignment="0"/>
    <xf numFmtId="0" fontId="11" fillId="0" borderId="17" applyAlignment="0"/>
    <xf numFmtId="0" fontId="11" fillId="0" borderId="17" applyAlignment="0"/>
    <xf numFmtId="0" fontId="11" fillId="0" borderId="16" applyAlignment="0"/>
    <xf numFmtId="0" fontId="83"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35" fillId="0" borderId="16" applyAlignment="0"/>
    <xf numFmtId="0" fontId="35" fillId="0" borderId="16" applyAlignment="0"/>
    <xf numFmtId="0" fontId="84" fillId="0" borderId="16" applyAlignment="0"/>
    <xf numFmtId="0" fontId="84" fillId="0" borderId="16" applyAlignment="0"/>
    <xf numFmtId="0" fontId="11" fillId="0" borderId="16">
      <alignment vertical="top" wrapText="1"/>
    </xf>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179" fontId="11" fillId="0" borderId="16" applyAlignment="0"/>
    <xf numFmtId="0" fontId="35" fillId="0" borderId="16" applyAlignment="0"/>
    <xf numFmtId="0" fontId="11" fillId="65" borderId="0" applyNumberFormat="0" applyBorder="0" applyAlignment="0" applyProtection="0"/>
    <xf numFmtId="0" fontId="11" fillId="65" borderId="0" applyNumberFormat="0" applyBorder="0" applyAlignment="0" applyProtection="0"/>
    <xf numFmtId="0" fontId="29" fillId="65"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179" fontId="11" fillId="66" borderId="0" applyNumberFormat="0" applyBorder="0" applyAlignment="0" applyProtection="0"/>
    <xf numFmtId="0" fontId="11" fillId="65" borderId="0" applyNumberFormat="0" applyBorder="0" applyAlignment="0" applyProtection="0"/>
    <xf numFmtId="0" fontId="29"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29" fillId="67"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179" fontId="11" fillId="68" borderId="0" applyNumberFormat="0" applyBorder="0" applyAlignment="0" applyProtection="0"/>
    <xf numFmtId="0" fontId="11" fillId="67" borderId="0" applyNumberFormat="0" applyBorder="0" applyAlignment="0" applyProtection="0"/>
    <xf numFmtId="0" fontId="29"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9" fillId="2"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179" fontId="11" fillId="69" borderId="0" applyNumberFormat="0" applyBorder="0" applyAlignment="0" applyProtection="0"/>
    <xf numFmtId="0" fontId="11" fillId="2" borderId="0" applyNumberFormat="0" applyBorder="0" applyAlignment="0" applyProtection="0"/>
    <xf numFmtId="0" fontId="29"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9" fontId="85" fillId="0" borderId="0" applyFont="0" applyFill="0" applyBorder="0" applyAlignment="0" applyProtection="0">
      <alignment horizontal="right" vertical="top"/>
    </xf>
    <xf numFmtId="0" fontId="86" fillId="0" borderId="0" applyFill="0" applyBorder="0" applyAlignment="0" applyProtection="0"/>
    <xf numFmtId="190" fontId="86" fillId="0" borderId="0" applyFill="0" applyBorder="0" applyAlignment="0" applyProtection="0"/>
    <xf numFmtId="0" fontId="87" fillId="0" borderId="0" applyFill="0" applyBorder="0" applyAlignment="0" applyProtection="0"/>
    <xf numFmtId="179" fontId="86" fillId="0" borderId="0" applyFill="0" applyBorder="0" applyAlignment="0" applyProtection="0"/>
    <xf numFmtId="191" fontId="76" fillId="0" borderId="0" applyFont="0" applyFill="0" applyBorder="0" applyAlignment="0" applyProtection="0"/>
    <xf numFmtId="191" fontId="76" fillId="0" borderId="0" applyFont="0" applyFill="0" applyBorder="0" applyAlignment="0" applyProtection="0"/>
    <xf numFmtId="191" fontId="76" fillId="0" borderId="0" applyFont="0" applyFill="0" applyBorder="0" applyAlignment="0" applyProtection="0"/>
    <xf numFmtId="191" fontId="76" fillId="0" borderId="0" applyFont="0" applyFill="0" applyBorder="0" applyAlignment="0" applyProtection="0"/>
    <xf numFmtId="189" fontId="88" fillId="0" borderId="0" applyFont="0" applyFill="0" applyBorder="0" applyAlignment="0" applyProtection="0">
      <alignment horizontal="right" vertical="top"/>
    </xf>
    <xf numFmtId="192" fontId="86"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0" fontId="29"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29" fillId="0" borderId="0" applyNumberFormat="0" applyFill="0" applyBorder="0" applyAlignment="0" applyProtection="0"/>
    <xf numFmtId="179" fontId="2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179" fontId="2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179" fontId="29" fillId="0" borderId="0" applyNumberFormat="0" applyFill="0" applyBorder="0" applyAlignment="0" applyProtection="0"/>
    <xf numFmtId="0" fontId="23" fillId="0" borderId="0" applyNumberFormat="0" applyFill="0" applyBorder="0" applyAlignment="0" applyProtection="0"/>
    <xf numFmtId="179" fontId="2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9" fillId="0" borderId="0" applyNumberForma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81" fillId="0" borderId="0" applyFont="0" applyFill="0" applyBorder="0" applyAlignment="0" applyProtection="0"/>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2" fontId="82" fillId="0" borderId="0" applyFont="0" applyFill="0" applyBorder="0" applyAlignment="0" applyProtection="0"/>
    <xf numFmtId="193" fontId="11" fillId="0" borderId="0">
      <protection locked="0"/>
    </xf>
    <xf numFmtId="193" fontId="11" fillId="0" borderId="0">
      <protection locked="0"/>
    </xf>
    <xf numFmtId="193" fontId="11" fillId="0" borderId="0">
      <protection locked="0"/>
    </xf>
    <xf numFmtId="2" fontId="8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81" fillId="0" borderId="0" applyFont="0" applyFill="0" applyBorder="0" applyAlignment="0" applyProtection="0"/>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193" fontId="11" fillId="0" borderId="0">
      <protection locked="0"/>
    </xf>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4" fontId="78" fillId="0" borderId="0" applyNumberFormat="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179" fontId="11" fillId="35" borderId="0" applyNumberFormat="0" applyBorder="0" applyAlignment="0" applyProtection="0"/>
    <xf numFmtId="0" fontId="17" fillId="38" borderId="0" applyNumberFormat="0" applyBorder="0" applyAlignment="0" applyProtection="0"/>
    <xf numFmtId="0" fontId="11" fillId="35" borderId="0" applyNumberFormat="0" applyBorder="0" applyAlignment="0" applyProtection="0"/>
    <xf numFmtId="0" fontId="66" fillId="35" borderId="0" applyNumberFormat="0" applyBorder="0" applyAlignment="0" applyProtection="0"/>
    <xf numFmtId="0" fontId="11" fillId="35" borderId="0" applyNumberFormat="0" applyBorder="0" applyAlignment="0" applyProtection="0"/>
    <xf numFmtId="0" fontId="17" fillId="38"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179" fontId="17" fillId="35" borderId="0" applyNumberFormat="0" applyBorder="0" applyAlignment="0" applyProtection="0"/>
    <xf numFmtId="0" fontId="15" fillId="3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66"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7" fillId="38"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79" fontId="17" fillId="35" borderId="0" applyNumberFormat="0" applyBorder="0" applyAlignment="0" applyProtection="0"/>
    <xf numFmtId="179" fontId="17"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0" fontId="17" fillId="35" borderId="0" applyNumberFormat="0" applyBorder="0" applyAlignment="0" applyProtection="0"/>
    <xf numFmtId="179" fontId="17" fillId="35" borderId="0" applyNumberFormat="0" applyBorder="0" applyAlignment="0" applyProtection="0"/>
    <xf numFmtId="0" fontId="15" fillId="35" borderId="0" applyNumberFormat="0" applyBorder="0" applyAlignment="0" applyProtection="0"/>
    <xf numFmtId="179" fontId="17"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7" fillId="35" borderId="0" applyNumberFormat="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179" fontId="90"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179" fontId="11" fillId="0" borderId="2" applyNumberFormat="0" applyFill="0" applyAlignment="0" applyProtection="0"/>
    <xf numFmtId="0" fontId="21" fillId="0" borderId="18" applyNumberFormat="0" applyFill="0" applyAlignment="0" applyProtection="0"/>
    <xf numFmtId="0" fontId="11" fillId="0" borderId="2" applyNumberFormat="0" applyFill="0" applyAlignment="0" applyProtection="0"/>
    <xf numFmtId="0" fontId="86"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34" fillId="0" borderId="2" applyNumberFormat="0" applyFill="0" applyAlignment="0" applyProtection="0"/>
    <xf numFmtId="0" fontId="18" fillId="0" borderId="2" applyNumberFormat="0" applyFill="0" applyAlignment="0" applyProtection="0"/>
    <xf numFmtId="179" fontId="34" fillId="0" borderId="2" applyNumberFormat="0" applyFill="0" applyAlignment="0" applyProtection="0"/>
    <xf numFmtId="0" fontId="34" fillId="0" borderId="2" applyNumberFormat="0" applyFill="0" applyAlignment="0" applyProtection="0"/>
    <xf numFmtId="0" fontId="92" fillId="0" borderId="18"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0" fontId="11" fillId="0" borderId="2" applyNumberFormat="0" applyFill="0" applyAlignment="0" applyProtection="0"/>
    <xf numFmtId="0" fontId="86" fillId="0" borderId="2" applyNumberFormat="0" applyFill="0" applyAlignment="0" applyProtection="0"/>
    <xf numFmtId="0" fontId="11" fillId="0" borderId="2" applyNumberFormat="0" applyFill="0" applyAlignment="0" applyProtection="0"/>
    <xf numFmtId="0" fontId="86"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179" fontId="34" fillId="0" borderId="2" applyNumberFormat="0" applyFill="0" applyAlignment="0" applyProtection="0"/>
    <xf numFmtId="0" fontId="92" fillId="0" borderId="18"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86" fillId="0" borderId="2" applyNumberFormat="0" applyFill="0" applyAlignment="0" applyProtection="0"/>
    <xf numFmtId="0" fontId="21" fillId="0" borderId="18"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179" fontId="34" fillId="0" borderId="2" applyNumberFormat="0" applyFill="0" applyAlignment="0" applyProtection="0"/>
    <xf numFmtId="179" fontId="34"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179" fontId="34"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0" fontId="34" fillId="0" borderId="2" applyNumberFormat="0" applyFill="0" applyAlignment="0" applyProtection="0"/>
    <xf numFmtId="179" fontId="34" fillId="0" borderId="2" applyNumberFormat="0" applyFill="0" applyAlignment="0" applyProtection="0"/>
    <xf numFmtId="0" fontId="18" fillId="0" borderId="2" applyNumberFormat="0" applyFill="0" applyAlignment="0" applyProtection="0"/>
    <xf numFmtId="179" fontId="34"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179" fontId="90"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179" fontId="90"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179" fontId="90"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9" fontId="90" fillId="0" borderId="0" applyNumberFormat="0" applyFill="0" applyBorder="0" applyAlignment="0" applyProtection="0"/>
    <xf numFmtId="0" fontId="91" fillId="0" borderId="0" applyNumberFormat="0" applyFill="0" applyBorder="0" applyAlignment="0" applyProtection="0"/>
    <xf numFmtId="179" fontId="90"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179" fontId="34"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179" fontId="93"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179" fontId="11" fillId="0" borderId="3" applyNumberFormat="0" applyFill="0" applyAlignment="0" applyProtection="0"/>
    <xf numFmtId="0" fontId="25" fillId="0" borderId="19" applyNumberFormat="0" applyFill="0" applyAlignment="0" applyProtection="0"/>
    <xf numFmtId="0" fontId="11" fillId="0" borderId="3" applyNumberFormat="0" applyFill="0" applyAlignment="0" applyProtection="0"/>
    <xf numFmtId="0" fontId="95"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25" fillId="0" borderId="19" applyNumberFormat="0" applyFill="0" applyAlignment="0" applyProtection="0"/>
    <xf numFmtId="0" fontId="87" fillId="0" borderId="0"/>
    <xf numFmtId="0" fontId="96" fillId="0" borderId="19" applyNumberFormat="0" applyFill="0" applyAlignment="0" applyProtection="0"/>
    <xf numFmtId="0" fontId="25" fillId="0" borderId="19" applyNumberFormat="0" applyFill="0" applyAlignment="0" applyProtection="0"/>
    <xf numFmtId="0" fontId="97" fillId="0" borderId="3" applyNumberFormat="0" applyFill="0" applyAlignment="0" applyProtection="0"/>
    <xf numFmtId="0" fontId="19" fillId="0" borderId="3" applyNumberFormat="0" applyFill="0" applyAlignment="0" applyProtection="0"/>
    <xf numFmtId="179" fontId="97" fillId="0" borderId="3" applyNumberFormat="0" applyFill="0" applyAlignment="0" applyProtection="0"/>
    <xf numFmtId="0" fontId="97" fillId="0" borderId="3" applyNumberFormat="0" applyFill="0" applyAlignment="0" applyProtection="0"/>
    <xf numFmtId="0" fontId="96" fillId="0" borderId="19"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0" fontId="11" fillId="0" borderId="0"/>
    <xf numFmtId="0" fontId="98" fillId="0" borderId="0"/>
    <xf numFmtId="0" fontId="11" fillId="0" borderId="0"/>
    <xf numFmtId="0"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8" fillId="0" borderId="0"/>
    <xf numFmtId="0" fontId="11" fillId="0" borderId="0"/>
    <xf numFmtId="0"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3" applyNumberFormat="0" applyFill="0" applyAlignment="0" applyProtection="0"/>
    <xf numFmtId="0" fontId="95" fillId="0" borderId="3" applyNumberFormat="0" applyFill="0" applyAlignment="0" applyProtection="0"/>
    <xf numFmtId="0" fontId="11" fillId="0" borderId="3" applyNumberFormat="0" applyFill="0" applyAlignment="0" applyProtection="0"/>
    <xf numFmtId="0" fontId="95"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179" fontId="97" fillId="0" borderId="3" applyNumberFormat="0" applyFill="0" applyAlignment="0" applyProtection="0"/>
    <xf numFmtId="0" fontId="11" fillId="0" borderId="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5" fillId="0" borderId="3" applyNumberFormat="0" applyFill="0" applyAlignment="0" applyProtection="0"/>
    <xf numFmtId="0" fontId="25" fillId="0" borderId="19"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179" fontId="97" fillId="0" borderId="3" applyNumberFormat="0" applyFill="0" applyAlignment="0" applyProtection="0"/>
    <xf numFmtId="179" fontId="97"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179" fontId="97"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0" fontId="97" fillId="0" borderId="3" applyNumberFormat="0" applyFill="0" applyAlignment="0" applyProtection="0"/>
    <xf numFmtId="179" fontId="97" fillId="0" borderId="3" applyNumberFormat="0" applyFill="0" applyAlignment="0" applyProtection="0"/>
    <xf numFmtId="0" fontId="19" fillId="0" borderId="3" applyNumberFormat="0" applyFill="0" applyAlignment="0" applyProtection="0"/>
    <xf numFmtId="179" fontId="97"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179" fontId="93"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179" fontId="93"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179" fontId="93"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179" fontId="93" fillId="0" borderId="0" applyNumberFormat="0" applyFill="0" applyBorder="0" applyAlignment="0" applyProtection="0"/>
    <xf numFmtId="0" fontId="94" fillId="0" borderId="0" applyNumberFormat="0" applyFill="0" applyBorder="0" applyAlignment="0" applyProtection="0"/>
    <xf numFmtId="179" fontId="93"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179" fontId="97"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179" fontId="11" fillId="0" borderId="4" applyNumberFormat="0" applyFill="0" applyAlignment="0" applyProtection="0"/>
    <xf numFmtId="0" fontId="18" fillId="0" borderId="20" applyNumberFormat="0" applyFill="0" applyAlignment="0" applyProtection="0"/>
    <xf numFmtId="0" fontId="11" fillId="0" borderId="4" applyNumberFormat="0" applyFill="0" applyAlignment="0" applyProtection="0"/>
    <xf numFmtId="0" fontId="99" fillId="0" borderId="4" applyNumberFormat="0" applyFill="0" applyAlignment="0" applyProtection="0"/>
    <xf numFmtId="0" fontId="11" fillId="0" borderId="4"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00" fillId="0" borderId="4" applyNumberFormat="0" applyFill="0" applyAlignment="0" applyProtection="0"/>
    <xf numFmtId="0" fontId="20" fillId="0" borderId="4" applyNumberFormat="0" applyFill="0" applyAlignment="0" applyProtection="0"/>
    <xf numFmtId="179" fontId="100" fillId="0" borderId="4" applyNumberFormat="0" applyFill="0" applyAlignment="0" applyProtection="0"/>
    <xf numFmtId="0" fontId="100" fillId="0" borderId="4" applyNumberFormat="0" applyFill="0" applyAlignment="0" applyProtection="0"/>
    <xf numFmtId="0" fontId="101" fillId="0" borderId="20"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1" fillId="0" borderId="4" applyNumberFormat="0" applyFill="0" applyAlignment="0" applyProtection="0"/>
    <xf numFmtId="0" fontId="99" fillId="0" borderId="4" applyNumberFormat="0" applyFill="0" applyAlignment="0" applyProtection="0"/>
    <xf numFmtId="0" fontId="11" fillId="0" borderId="4" applyNumberFormat="0" applyFill="0" applyAlignment="0" applyProtection="0"/>
    <xf numFmtId="0" fontId="99"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179" fontId="100" fillId="0" borderId="4" applyNumberFormat="0" applyFill="0" applyAlignment="0" applyProtection="0"/>
    <xf numFmtId="0" fontId="101" fillId="0" borderId="20"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99" fillId="0" borderId="4" applyNumberFormat="0" applyFill="0" applyAlignment="0" applyProtection="0"/>
    <xf numFmtId="0" fontId="100" fillId="0" borderId="4"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8" fillId="0" borderId="20"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179" fontId="100" fillId="0" borderId="4" applyNumberFormat="0" applyFill="0" applyAlignment="0" applyProtection="0"/>
    <xf numFmtId="179" fontId="100"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0" fontId="100" fillId="0" borderId="4" applyNumberFormat="0" applyFill="0" applyAlignment="0" applyProtection="0"/>
    <xf numFmtId="179" fontId="100" fillId="0" borderId="4" applyNumberFormat="0" applyFill="0" applyAlignment="0" applyProtection="0"/>
    <xf numFmtId="0" fontId="20" fillId="0" borderId="4" applyNumberFormat="0" applyFill="0" applyAlignment="0" applyProtection="0"/>
    <xf numFmtId="179" fontId="100"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00" fillId="0" borderId="4"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179" fontId="11" fillId="0" borderId="0" applyNumberFormat="0" applyFill="0" applyBorder="0" applyAlignment="0" applyProtection="0"/>
    <xf numFmtId="0" fontId="18" fillId="0" borderId="0" applyNumberFormat="0" applyFill="0" applyBorder="0" applyAlignment="0" applyProtection="0"/>
    <xf numFmtId="0" fontId="11" fillId="0" borderId="0" applyNumberFormat="0" applyFill="0" applyBorder="0" applyAlignment="0" applyProtection="0"/>
    <xf numFmtId="0" fontId="99" fillId="0" borderId="0" applyNumberFormat="0" applyFill="0" applyBorder="0" applyAlignment="0" applyProtection="0"/>
    <xf numFmtId="0" fontId="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179"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1" fillId="0" borderId="0" applyNumberFormat="0" applyFill="0" applyBorder="0" applyAlignment="0" applyProtection="0"/>
    <xf numFmtId="0" fontId="99" fillId="0" borderId="0" applyNumberFormat="0" applyFill="0" applyBorder="0" applyAlignment="0" applyProtection="0"/>
    <xf numFmtId="0" fontId="11" fillId="0" borderId="0" applyNumberFormat="0" applyFill="0" applyBorder="0" applyAlignment="0" applyProtection="0"/>
    <xf numFmtId="0" fontId="9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100" fillId="0" borderId="0" applyNumberFormat="0" applyFill="0" applyBorder="0" applyAlignment="0" applyProtection="0"/>
    <xf numFmtId="0" fontId="10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9" fontId="100" fillId="0" borderId="0" applyNumberFormat="0" applyFill="0" applyBorder="0" applyAlignment="0" applyProtection="0"/>
    <xf numFmtId="179" fontId="10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179" fontId="100" fillId="0" borderId="0" applyNumberFormat="0" applyFill="0" applyBorder="0" applyAlignment="0" applyProtection="0"/>
    <xf numFmtId="0" fontId="20" fillId="0" borderId="0" applyNumberFormat="0" applyFill="0" applyBorder="0" applyAlignment="0" applyProtection="0"/>
    <xf numFmtId="179" fontId="10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0" fillId="0" borderId="0" applyNumberFormat="0" applyFill="0" applyBorder="0" applyAlignment="0" applyProtection="0"/>
    <xf numFmtId="194" fontId="11" fillId="0" borderId="0">
      <protection locked="0"/>
    </xf>
    <xf numFmtId="194" fontId="11" fillId="0" borderId="0">
      <protection locked="0"/>
    </xf>
    <xf numFmtId="194" fontId="11" fillId="0" borderId="0">
      <protection locked="0"/>
    </xf>
    <xf numFmtId="194" fontId="11" fillId="0" borderId="0">
      <protection locked="0"/>
    </xf>
    <xf numFmtId="0" fontId="90" fillId="0" borderId="0" applyNumberFormat="0" applyFill="0" applyBorder="0" applyAlignment="0" applyProtection="0"/>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0" fontId="93" fillId="0" borderId="0" applyNumberFormat="0" applyFill="0" applyBorder="0" applyAlignment="0" applyProtection="0"/>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194" fontId="11" fillId="0" borderId="0">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179"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37" borderId="8" applyNumberFormat="0" applyAlignment="0" applyProtection="0"/>
    <xf numFmtId="0" fontId="109" fillId="37" borderId="8" applyNumberFormat="0" applyAlignment="0" applyProtection="0"/>
    <xf numFmtId="0" fontId="11" fillId="37"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28"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28" fillId="40"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40" borderId="8" applyNumberFormat="0" applyAlignment="0" applyProtection="0"/>
    <xf numFmtId="0" fontId="28"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09" fillId="37" borderId="8" applyNumberFormat="0" applyAlignment="0" applyProtection="0"/>
    <xf numFmtId="0" fontId="11" fillId="37" borderId="8" applyNumberFormat="0" applyAlignment="0" applyProtection="0"/>
    <xf numFmtId="0" fontId="109"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40" borderId="8" applyNumberFormat="0" applyAlignment="0" applyProtection="0"/>
    <xf numFmtId="0" fontId="28" fillId="40" borderId="8" applyNumberFormat="0" applyAlignment="0" applyProtection="0"/>
    <xf numFmtId="0" fontId="11" fillId="40"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09"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40"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28"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28"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179"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0" fontId="11" fillId="37" borderId="8" applyNumberFormat="0" applyAlignment="0" applyProtection="0"/>
    <xf numFmtId="195" fontId="77" fillId="0" borderId="21">
      <alignment horizontal="right" vertical="top" wrapText="1"/>
    </xf>
    <xf numFmtId="195" fontId="9" fillId="0" borderId="21">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2" fontId="11" fillId="0" borderId="0" applyBorder="0" applyProtection="0">
      <alignment horizontal="right" vertical="top" wrapText="1"/>
    </xf>
    <xf numFmtId="0" fontId="11" fillId="0" borderId="0" applyNumberFormat="0" applyFont="0" applyFill="0" applyBorder="0" applyAlignment="0" applyProtection="0"/>
    <xf numFmtId="0" fontId="110" fillId="0" borderId="0">
      <alignment horizontal="right" vertical="top"/>
    </xf>
    <xf numFmtId="0" fontId="11" fillId="0" borderId="0" applyNumberFormat="0" applyFont="0" applyFill="0" applyBorder="0" applyAlignment="0" applyProtection="0"/>
    <xf numFmtId="0" fontId="111" fillId="0" borderId="0">
      <alignment horizontal="justify" vertical="top" wrapText="1"/>
    </xf>
    <xf numFmtId="0" fontId="11" fillId="0" borderId="0" applyNumberFormat="0" applyFont="0" applyFill="0" applyBorder="0" applyAlignment="0" applyProtection="0"/>
    <xf numFmtId="0" fontId="110" fillId="0" borderId="0">
      <alignment horizontal="left"/>
    </xf>
    <xf numFmtId="0" fontId="11" fillId="0" borderId="0" applyNumberFormat="0" applyFont="0" applyFill="0" applyBorder="0" applyAlignment="0" applyProtection="0"/>
    <xf numFmtId="0" fontId="111" fillId="0" borderId="0">
      <alignment horizontal="right"/>
    </xf>
    <xf numFmtId="0" fontId="11" fillId="0" borderId="0" applyNumberFormat="0" applyFont="0" applyFill="0" applyBorder="0" applyAlignment="0" applyProtection="0"/>
    <xf numFmtId="4" fontId="111" fillId="0" borderId="0">
      <alignment horizontal="right" wrapText="1"/>
    </xf>
    <xf numFmtId="0" fontId="11" fillId="0" borderId="0" applyNumberFormat="0" applyFont="0" applyFill="0" applyBorder="0" applyAlignment="0" applyProtection="0"/>
    <xf numFmtId="0" fontId="111" fillId="0" borderId="0">
      <alignment horizontal="right"/>
    </xf>
    <xf numFmtId="0" fontId="11" fillId="0" borderId="0" applyNumberFormat="0" applyFont="0" applyFill="0" applyBorder="0" applyAlignment="0" applyProtection="0"/>
    <xf numFmtId="4" fontId="111" fillId="0" borderId="0">
      <alignment horizontal="right"/>
    </xf>
    <xf numFmtId="0" fontId="11" fillId="0" borderId="0" applyNumberFormat="0" applyFont="0" applyFill="0" applyBorder="0" applyAlignment="0" applyProtection="0"/>
    <xf numFmtId="3" fontId="34" fillId="0" borderId="0"/>
    <xf numFmtId="0" fontId="11" fillId="0" borderId="0" applyNumberFormat="0" applyFont="0" applyFill="0" applyBorder="0" applyAlignment="0" applyProtection="0"/>
    <xf numFmtId="196" fontId="112" fillId="0" borderId="0" applyFill="0" applyBorder="0" applyProtection="0">
      <alignment horizontal="left"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3"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22"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3"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22"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4" fillId="0" borderId="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4" fillId="70" borderId="0">
      <alignment horizontal="center" vertical="center" wrapText="1"/>
    </xf>
    <xf numFmtId="0" fontId="11" fillId="0" borderId="0" applyNumberFormat="0" applyFont="0" applyFill="0" applyBorder="0" applyAlignment="0" applyProtection="0"/>
    <xf numFmtId="197" fontId="112" fillId="0" borderId="0" applyFill="0" applyBorder="0" applyProtection="0">
      <alignment horizontal="left" vertical="top" wrapText="1"/>
    </xf>
    <xf numFmtId="0" fontId="11" fillId="0" borderId="0" applyNumberFormat="0" applyFont="0" applyFill="0" applyBorder="0" applyAlignment="0" applyProtection="0"/>
    <xf numFmtId="0" fontId="115" fillId="0" borderId="0">
      <alignment vertical="top"/>
    </xf>
    <xf numFmtId="0" fontId="11" fillId="0" borderId="0" applyNumberFormat="0" applyFont="0" applyFill="0" applyBorder="0" applyAlignment="0" applyProtection="0"/>
    <xf numFmtId="0" fontId="116"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6"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5"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8" fillId="0" borderId="0"/>
    <xf numFmtId="0" fontId="11" fillId="0" borderId="0" applyNumberFormat="0" applyFont="0" applyFill="0" applyBorder="0" applyAlignment="0" applyProtection="0"/>
    <xf numFmtId="4" fontId="118" fillId="0" borderId="0">
      <alignment horizontal="left" vertical="top"/>
      <protection locked="0"/>
    </xf>
    <xf numFmtId="0" fontId="11" fillId="0" borderId="0" applyNumberFormat="0" applyFont="0" applyFill="0" applyBorder="0" applyAlignment="0" applyProtection="0"/>
    <xf numFmtId="4" fontId="118" fillId="0" borderId="0">
      <alignment horizontal="lef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2"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 fillId="0" borderId="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2" fillId="40" borderId="0" applyNumberFormat="0" applyBorder="0" applyAlignment="0" applyProtection="0"/>
    <xf numFmtId="0" fontId="11" fillId="0" borderId="0" applyNumberFormat="0" applyFont="0" applyFill="0" applyBorder="0" applyAlignment="0" applyProtection="0"/>
    <xf numFmtId="0" fontId="63"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3"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2"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1" fillId="40"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75" fillId="0" borderId="0" applyProtection="0"/>
    <xf numFmtId="0" fontId="75" fillId="0" borderId="0" applyProtection="0"/>
    <xf numFmtId="0" fontId="75" fillId="0" borderId="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75" fillId="0" borderId="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7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2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5" fillId="0" borderId="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24"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24"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1"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78" fillId="0" borderId="0" applyNumberFormat="0" applyFill="0" applyBorder="0" applyAlignment="0" applyProtection="0"/>
    <xf numFmtId="0" fontId="78" fillId="0" borderId="0" applyNumberFormat="0" applyFill="0" applyBorder="0" applyAlignment="0" applyProtection="0"/>
    <xf numFmtId="0" fontId="126"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26" fillId="0" borderId="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8" fontId="12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2" fontId="11" fillId="0" borderId="0">
      <alignment horizontal="righ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 fontId="11" fillId="0" borderId="0">
      <alignment horizontal="righ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0" borderId="0"/>
    <xf numFmtId="0" fontId="11" fillId="0" borderId="0" applyNumberFormat="0" applyFont="0" applyFill="0" applyBorder="0" applyAlignment="0" applyProtection="0"/>
    <xf numFmtId="0" fontId="11"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8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12" applyNumberFormat="0" applyFont="0" applyFill="0" applyAlignment="0" applyProtection="0"/>
    <xf numFmtId="0" fontId="8" fillId="29" borderId="12"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4" borderId="5"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0" applyNumberFormat="0" applyFont="0" applyFill="0" applyBorder="0" applyAlignment="0" applyProtection="0"/>
    <xf numFmtId="0" fontId="11" fillId="71" borderId="5" applyNumberFormat="0" applyAlignment="0" applyProtection="0"/>
    <xf numFmtId="0" fontId="11" fillId="0" borderId="12" applyNumberFormat="0" applyFont="0" applyFill="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 fillId="29" borderId="12"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24" borderId="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7" fillId="0" borderId="0">
      <alignment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28"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25"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 fillId="62" borderId="1"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 fontId="129" fillId="0" borderId="0">
      <alignment vertical="top"/>
      <protection hidden="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0" fillId="0" borderId="0" applyFill="0">
      <alignment vertical="justify"/>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131" fillId="72" borderId="23">
      <alignment horizontal="center"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49" fontId="100" fillId="72" borderId="23">
      <alignment horizontal="center"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131" fillId="72" borderId="23">
      <alignment horizontal="center" vertical="top" wrapText="1"/>
    </xf>
    <xf numFmtId="0" fontId="11" fillId="0" borderId="0" applyNumberFormat="0" applyFont="0" applyFill="0" applyBorder="0" applyAlignment="0" applyProtection="0"/>
    <xf numFmtId="49" fontId="131" fillId="72" borderId="23">
      <alignment horizontal="center"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131" fillId="72" borderId="23">
      <alignment horizontal="center"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49" fontId="100" fillId="72" borderId="23">
      <alignment horizontal="center"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 fontId="118" fillId="0" borderId="0" applyProtection="0">
      <alignment horizontal="left"/>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2" fillId="73"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4" fillId="74"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4" fillId="74"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6"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6"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righ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5"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9"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0"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1" fillId="73" borderId="0">
      <alignment horizontal="left" vertical="center" textRotation="90"/>
    </xf>
    <xf numFmtId="0" fontId="133" fillId="0" borderId="0" applyNumberFormat="0" applyFill="0" applyBorder="0" applyAlignment="0" applyProtection="0"/>
    <xf numFmtId="0" fontId="11" fillId="0" borderId="0" applyNumberFormat="0" applyFont="0" applyFill="0" applyBorder="0" applyAlignment="0" applyProtection="0"/>
    <xf numFmtId="0" fontId="141" fillId="74" borderId="0">
      <alignment horizontal="left" vertical="center" textRotation="90"/>
    </xf>
    <xf numFmtId="0" fontId="133" fillId="0" borderId="0" applyNumberFormat="0" applyFill="0" applyBorder="0" applyAlignment="0" applyProtection="0"/>
    <xf numFmtId="0" fontId="11" fillId="0" borderId="0" applyNumberFormat="0" applyFont="0" applyFill="0" applyBorder="0" applyAlignment="0" applyProtection="0"/>
    <xf numFmtId="0" fontId="141" fillId="74" borderId="0">
      <alignment horizontal="left" vertical="center" textRotation="9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62"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62"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62" borderId="0">
      <alignment horizontal="righ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2"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3"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3"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4" fillId="25"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5"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5"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5"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7"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5"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62"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5"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46"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62" borderId="0">
      <alignment horizontal="righ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9"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50"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50"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9" fillId="73" borderId="0">
      <alignment horizontal="center"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50" fillId="74" borderId="0">
      <alignment horizontal="center"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50" fillId="74" borderId="0">
      <alignment horizontal="center"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3" fillId="73"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33" fillId="0" borderId="0" applyNumberFormat="0" applyFill="0" applyBorder="0" applyAlignment="0" applyProtection="0"/>
    <xf numFmtId="0" fontId="11" fillId="0" borderId="0" applyNumberFormat="0" applyFont="0" applyFill="0" applyBorder="0" applyAlignment="0" applyProtection="0"/>
    <xf numFmtId="0" fontId="138" fillId="74" borderId="0">
      <alignment horizontal="righ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1"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center"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center"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center"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5"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1" fillId="25" borderId="0">
      <alignment horizontal="lef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lef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73" borderId="0">
      <alignment horizontal="righ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right" vertical="center"/>
    </xf>
    <xf numFmtId="0" fontId="133" fillId="0" borderId="0" applyNumberFormat="0" applyFill="0" applyBorder="0" applyAlignment="0" applyProtection="0"/>
    <xf numFmtId="0" fontId="11" fillId="0" borderId="0" applyNumberFormat="0" applyFont="0" applyFill="0" applyBorder="0" applyAlignment="0" applyProtection="0"/>
    <xf numFmtId="0" fontId="137" fillId="74" borderId="0">
      <alignment horizontal="righ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0" fillId="25" borderId="0">
      <alignment horizontal="righ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97"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152" fillId="0" borderId="0" applyNumberFormat="0" applyProtection="0">
      <alignment horizontal="right" vertical="top"/>
      <protection locked="0"/>
    </xf>
    <xf numFmtId="0" fontId="11" fillId="0" borderId="0" applyNumberFormat="0" applyFont="0" applyFill="0" applyBorder="0" applyAlignment="0" applyProtection="0"/>
    <xf numFmtId="49" fontId="152"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97"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49" fontId="152"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152"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9" fontId="97" fillId="0" borderId="0" applyNumberFormat="0" applyProtection="0">
      <alignment horizontal="right" vertical="top"/>
      <protection locked="0"/>
    </xf>
    <xf numFmtId="0" fontId="11" fillId="0" borderId="0" applyNumberFormat="0" applyFont="0" applyFill="0" applyBorder="0" applyAlignment="0" applyProtection="0"/>
    <xf numFmtId="49" fontId="97"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49" fontId="152"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49" fontId="97" fillId="0" borderId="0" applyNumberFormat="0" applyProtection="0">
      <alignment horizontal="right" vertical="top"/>
      <protection locked="0"/>
    </xf>
    <xf numFmtId="49" fontId="97" fillId="0" borderId="0" applyNumberFormat="0" applyProtection="0">
      <alignment horizontal="righ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5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4" fillId="0" borderId="0"/>
    <xf numFmtId="0" fontId="11" fillId="0" borderId="0" applyNumberFormat="0" applyFont="0" applyFill="0" applyBorder="0" applyAlignment="0" applyProtection="0"/>
    <xf numFmtId="0" fontId="6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53" fillId="0" borderId="0"/>
    <xf numFmtId="0" fontId="11" fillId="0" borderId="0" applyNumberFormat="0" applyFont="0" applyFill="0" applyBorder="0" applyAlignment="0" applyProtection="0"/>
    <xf numFmtId="0" fontId="15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2" fillId="0" borderId="0"/>
    <xf numFmtId="0" fontId="11" fillId="0" borderId="0" applyNumberFormat="0" applyFont="0" applyFill="0" applyBorder="0" applyAlignment="0" applyProtection="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2"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24">
      <alignment horizontal="left" vertical="top" wrapText="1"/>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5"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9" applyNumberFormat="0" applyFill="0" applyAlignment="0" applyProtection="0"/>
    <xf numFmtId="0" fontId="11" fillId="0" borderId="0" applyNumberFormat="0" applyFont="0" applyFill="0" applyBorder="0" applyAlignment="0" applyProtection="0"/>
    <xf numFmtId="0" fontId="29" fillId="0" borderId="2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2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0" borderId="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82" fillId="0" borderId="25" applyNumberFormat="0" applyFon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99" fontId="11"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6" fontId="11" fillId="0" borderId="0" applyFont="0" applyFill="0" applyBorder="0" applyAlignment="0" applyProtection="0"/>
    <xf numFmtId="0" fontId="11" fillId="0" borderId="0" applyNumberFormat="0" applyFont="0" applyFill="0" applyBorder="0" applyAlignment="0" applyProtection="0"/>
    <xf numFmtId="166"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6"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6"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6"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5" fontId="119"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xf numFmtId="0" fontId="11" fillId="0" borderId="0"/>
    <xf numFmtId="0" fontId="189" fillId="0" borderId="0">
      <alignment horizontal="center"/>
    </xf>
    <xf numFmtId="0" fontId="190" fillId="0" borderId="0" applyNumberFormat="0" applyFill="0" applyBorder="0" applyAlignment="0" applyProtection="0">
      <alignment vertical="top"/>
      <protection locked="0"/>
    </xf>
    <xf numFmtId="0" fontId="6" fillId="0" borderId="0"/>
    <xf numFmtId="0" fontId="13" fillId="0" borderId="0"/>
    <xf numFmtId="0" fontId="6" fillId="0" borderId="0"/>
    <xf numFmtId="0" fontId="6" fillId="0" borderId="0"/>
    <xf numFmtId="0" fontId="6" fillId="0" borderId="0"/>
    <xf numFmtId="0" fontId="11" fillId="0" borderId="0"/>
    <xf numFmtId="0" fontId="13" fillId="0" borderId="0"/>
    <xf numFmtId="0" fontId="13" fillId="0" borderId="0"/>
    <xf numFmtId="0" fontId="6" fillId="0" borderId="0"/>
    <xf numFmtId="0" fontId="6" fillId="0" borderId="0"/>
    <xf numFmtId="0" fontId="6" fillId="0" borderId="0"/>
    <xf numFmtId="0" fontId="30" fillId="0" borderId="0"/>
    <xf numFmtId="0" fontId="191" fillId="0" borderId="0"/>
    <xf numFmtId="0" fontId="35" fillId="0" borderId="0"/>
    <xf numFmtId="10" fontId="11" fillId="0" borderId="0" applyFill="0" applyBorder="0" applyAlignment="0" applyProtection="0"/>
    <xf numFmtId="0" fontId="192" fillId="0" borderId="0"/>
    <xf numFmtId="205" fontId="192" fillId="0" borderId="0"/>
    <xf numFmtId="0" fontId="6" fillId="0" borderId="0"/>
    <xf numFmtId="43" fontId="6" fillId="0" borderId="0" applyFont="0" applyFill="0" applyBorder="0" applyAlignment="0" applyProtection="0"/>
    <xf numFmtId="0" fontId="11" fillId="0" borderId="0"/>
    <xf numFmtId="0" fontId="13" fillId="0" borderId="0"/>
  </cellStyleXfs>
  <cellXfs count="1100">
    <xf numFmtId="0" fontId="0" fillId="0" borderId="0" xfId="0"/>
    <xf numFmtId="0" fontId="40" fillId="0" borderId="0" xfId="0" applyFont="1"/>
    <xf numFmtId="0" fontId="41" fillId="0" borderId="0" xfId="0" applyNumberFormat="1" applyFont="1" applyAlignment="1">
      <alignment horizontal="left"/>
    </xf>
    <xf numFmtId="44" fontId="41" fillId="0" borderId="0" xfId="0" applyNumberFormat="1" applyFont="1" applyAlignment="1">
      <alignment horizontal="right"/>
    </xf>
    <xf numFmtId="0" fontId="41" fillId="0" borderId="0" xfId="0" applyFont="1"/>
    <xf numFmtId="0" fontId="39" fillId="0" borderId="0" xfId="0" applyNumberFormat="1" applyFont="1" applyAlignment="1">
      <alignment horizontal="left" vertical="center"/>
    </xf>
    <xf numFmtId="0" fontId="42" fillId="0" borderId="0" xfId="0" applyNumberFormat="1" applyFont="1" applyAlignment="1">
      <alignment horizontal="left" vertical="center" wrapText="1"/>
    </xf>
    <xf numFmtId="0" fontId="40" fillId="0" borderId="11" xfId="0" applyFont="1" applyBorder="1"/>
    <xf numFmtId="0" fontId="41" fillId="0" borderId="11" xfId="0" applyNumberFormat="1" applyFont="1" applyBorder="1" applyAlignment="1">
      <alignment horizontal="left" vertical="center"/>
    </xf>
    <xf numFmtId="0" fontId="41" fillId="0" borderId="0" xfId="0" applyNumberFormat="1" applyFont="1" applyBorder="1" applyAlignment="1">
      <alignment horizontal="left" vertical="center"/>
    </xf>
    <xf numFmtId="7" fontId="41" fillId="0" borderId="0" xfId="0" applyNumberFormat="1" applyFont="1" applyBorder="1" applyAlignment="1">
      <alignment horizontal="right" vertical="center"/>
    </xf>
    <xf numFmtId="0" fontId="40" fillId="0" borderId="0" xfId="0" applyFont="1" applyBorder="1"/>
    <xf numFmtId="0" fontId="42" fillId="0" borderId="0" xfId="0" applyNumberFormat="1" applyFont="1" applyBorder="1" applyAlignment="1">
      <alignment horizontal="left" vertical="center"/>
    </xf>
    <xf numFmtId="0" fontId="42" fillId="0" borderId="0" xfId="0" applyFont="1"/>
    <xf numFmtId="0" fontId="41" fillId="0" borderId="0" xfId="0" applyNumberFormat="1" applyFont="1" applyBorder="1" applyAlignment="1">
      <alignment horizontal="left"/>
    </xf>
    <xf numFmtId="44" fontId="42" fillId="0" borderId="0" xfId="0" applyNumberFormat="1" applyFont="1" applyBorder="1" applyAlignment="1">
      <alignment horizontal="right"/>
    </xf>
    <xf numFmtId="0" fontId="41" fillId="0" borderId="0" xfId="0" applyFont="1" applyAlignment="1">
      <alignment horizontal="left"/>
    </xf>
    <xf numFmtId="0" fontId="43" fillId="0" borderId="0" xfId="0" applyFont="1"/>
    <xf numFmtId="0" fontId="44" fillId="0" borderId="0" xfId="0" applyNumberFormat="1" applyFont="1" applyAlignment="1">
      <alignment horizontal="left" wrapText="1"/>
    </xf>
    <xf numFmtId="0" fontId="44" fillId="0" borderId="0" xfId="0" applyFont="1"/>
    <xf numFmtId="0" fontId="40" fillId="0" borderId="10" xfId="0" applyFont="1" applyBorder="1"/>
    <xf numFmtId="49" fontId="41" fillId="0" borderId="10" xfId="0" applyNumberFormat="1" applyFont="1" applyBorder="1" applyAlignment="1">
      <alignment horizontal="left" vertical="center"/>
    </xf>
    <xf numFmtId="0" fontId="41" fillId="0" borderId="10" xfId="0" applyNumberFormat="1" applyFont="1" applyBorder="1" applyAlignment="1">
      <alignment horizontal="left"/>
    </xf>
    <xf numFmtId="0" fontId="41" fillId="0" borderId="0" xfId="0" applyNumberFormat="1" applyFont="1" applyBorder="1" applyAlignment="1">
      <alignment vertical="center"/>
    </xf>
    <xf numFmtId="0" fontId="46" fillId="0" borderId="0" xfId="0" applyFont="1" applyFill="1" applyBorder="1" applyAlignment="1" applyProtection="1">
      <alignment horizontal="left" vertical="top" wrapText="1"/>
    </xf>
    <xf numFmtId="4" fontId="46" fillId="0" borderId="0" xfId="0" applyNumberFormat="1" applyFont="1" applyFill="1" applyBorder="1" applyProtection="1">
      <protection locked="0"/>
    </xf>
    <xf numFmtId="4" fontId="46" fillId="0" borderId="0" xfId="0" applyNumberFormat="1" applyFont="1" applyFill="1" applyBorder="1" applyProtection="1"/>
    <xf numFmtId="0" fontId="46" fillId="0" borderId="0" xfId="0" applyFont="1" applyFill="1" applyBorder="1" applyProtection="1"/>
    <xf numFmtId="0" fontId="46" fillId="0" borderId="0" xfId="0" applyFont="1" applyFill="1" applyBorder="1" applyAlignment="1" applyProtection="1">
      <alignment horizontal="left" vertical="top"/>
    </xf>
    <xf numFmtId="49" fontId="46" fillId="0" borderId="0" xfId="0" applyNumberFormat="1" applyFont="1" applyFill="1" applyBorder="1" applyProtection="1"/>
    <xf numFmtId="0" fontId="47" fillId="0" borderId="0" xfId="0" applyFont="1" applyFill="1" applyBorder="1" applyAlignment="1" applyProtection="1">
      <alignment horizontal="left" vertical="top" wrapText="1"/>
    </xf>
    <xf numFmtId="49" fontId="48" fillId="0" borderId="0" xfId="0" applyNumberFormat="1" applyFont="1" applyFill="1" applyBorder="1" applyAlignment="1" applyProtection="1">
      <alignment horizontal="left" vertical="top"/>
    </xf>
    <xf numFmtId="0" fontId="39" fillId="0" borderId="0" xfId="0" applyFont="1" applyFill="1" applyBorder="1" applyAlignment="1" applyProtection="1">
      <alignment horizontal="left" vertical="top" wrapText="1"/>
    </xf>
    <xf numFmtId="49" fontId="39" fillId="0" borderId="0" xfId="0" applyNumberFormat="1" applyFont="1" applyFill="1" applyBorder="1" applyAlignment="1" applyProtection="1">
      <alignment horizontal="left" vertical="top"/>
    </xf>
    <xf numFmtId="172" fontId="48" fillId="0" borderId="0" xfId="143" applyNumberFormat="1" applyFont="1" applyFill="1" applyBorder="1" applyAlignment="1" applyProtection="1">
      <alignment horizontal="right" wrapText="1"/>
      <protection locked="0"/>
    </xf>
    <xf numFmtId="4" fontId="48" fillId="0" borderId="0" xfId="0" applyNumberFormat="1" applyFont="1" applyFill="1" applyBorder="1" applyAlignment="1" applyProtection="1">
      <alignment horizontal="right" wrapText="1"/>
    </xf>
    <xf numFmtId="0" fontId="48" fillId="0" borderId="0" xfId="0" applyFont="1" applyFill="1" applyBorder="1" applyAlignment="1" applyProtection="1">
      <alignment horizontal="right"/>
    </xf>
    <xf numFmtId="49" fontId="46" fillId="0" borderId="0" xfId="0" applyNumberFormat="1" applyFont="1" applyFill="1" applyBorder="1" applyAlignment="1" applyProtection="1">
      <alignment horizontal="left" vertical="top"/>
    </xf>
    <xf numFmtId="173" fontId="39" fillId="0" borderId="0" xfId="0" applyNumberFormat="1" applyFont="1" applyFill="1" applyBorder="1" applyAlignment="1" applyProtection="1">
      <alignment horizontal="right" wrapText="1"/>
      <protection locked="0"/>
    </xf>
    <xf numFmtId="4" fontId="46" fillId="0" borderId="0" xfId="143" applyNumberFormat="1" applyFont="1" applyFill="1" applyBorder="1" applyAlignment="1" applyProtection="1">
      <alignment horizontal="right"/>
      <protection locked="0"/>
    </xf>
    <xf numFmtId="174" fontId="39" fillId="0" borderId="0" xfId="0" applyNumberFormat="1" applyFont="1" applyFill="1" applyBorder="1" applyAlignment="1" applyProtection="1">
      <alignment horizontal="right" wrapText="1"/>
    </xf>
    <xf numFmtId="0" fontId="39" fillId="0" borderId="0" xfId="0" applyFont="1" applyFill="1" applyBorder="1" applyAlignment="1" applyProtection="1">
      <alignment horizontal="right"/>
    </xf>
    <xf numFmtId="0" fontId="49" fillId="0" borderId="0" xfId="0" applyFont="1" applyFill="1" applyBorder="1" applyAlignment="1" applyProtection="1">
      <alignment horizontal="left" vertical="top" wrapText="1"/>
    </xf>
    <xf numFmtId="49" fontId="49" fillId="0" borderId="0" xfId="0" applyNumberFormat="1" applyFont="1" applyFill="1" applyBorder="1" applyAlignment="1" applyProtection="1">
      <alignment horizontal="left" vertical="top"/>
    </xf>
    <xf numFmtId="174" fontId="46" fillId="0" borderId="0" xfId="0" applyNumberFormat="1" applyFont="1" applyFill="1" applyBorder="1" applyAlignment="1" applyProtection="1">
      <alignment horizontal="right" wrapText="1"/>
    </xf>
    <xf numFmtId="0" fontId="46" fillId="0" borderId="0" xfId="0" applyFont="1" applyFill="1" applyBorder="1" applyAlignment="1" applyProtection="1">
      <alignment horizontal="right"/>
    </xf>
    <xf numFmtId="173" fontId="49" fillId="0" borderId="0" xfId="0" applyNumberFormat="1" applyFont="1" applyFill="1" applyBorder="1" applyAlignment="1" applyProtection="1">
      <alignment horizontal="right" wrapText="1"/>
      <protection locked="0"/>
    </xf>
    <xf numFmtId="4" fontId="49" fillId="0" borderId="0" xfId="0" applyNumberFormat="1" applyFont="1" applyFill="1" applyBorder="1" applyAlignment="1" applyProtection="1">
      <alignment horizontal="right" wrapText="1"/>
      <protection locked="0"/>
    </xf>
    <xf numFmtId="174" fontId="49" fillId="0" borderId="0" xfId="0" applyNumberFormat="1" applyFont="1" applyFill="1" applyBorder="1" applyAlignment="1" applyProtection="1">
      <alignment horizontal="right" wrapText="1"/>
    </xf>
    <xf numFmtId="0" fontId="49" fillId="0" borderId="0" xfId="0" applyFont="1" applyFill="1" applyBorder="1" applyAlignment="1" applyProtection="1">
      <alignment horizontal="right"/>
    </xf>
    <xf numFmtId="173" fontId="46" fillId="0" borderId="0" xfId="0" applyNumberFormat="1" applyFont="1" applyFill="1" applyBorder="1" applyAlignment="1" applyProtection="1">
      <alignment horizontal="right" wrapText="1"/>
      <protection locked="0"/>
    </xf>
    <xf numFmtId="4" fontId="46" fillId="0" borderId="0" xfId="0" applyNumberFormat="1" applyFont="1" applyFill="1" applyBorder="1" applyAlignment="1" applyProtection="1">
      <alignment horizontal="right" wrapText="1"/>
      <protection locked="0"/>
    </xf>
    <xf numFmtId="49" fontId="46" fillId="0" borderId="0" xfId="0" applyNumberFormat="1" applyFont="1" applyFill="1" applyBorder="1" applyAlignment="1" applyProtection="1">
      <alignment horizontal="left" vertical="top" wrapText="1"/>
    </xf>
    <xf numFmtId="0" fontId="46" fillId="0" borderId="0" xfId="0" applyNumberFormat="1" applyFont="1" applyFill="1" applyBorder="1" applyAlignment="1" applyProtection="1">
      <alignment horizontal="left" vertical="top" wrapText="1"/>
    </xf>
    <xf numFmtId="4" fontId="46" fillId="0" borderId="0" xfId="144" applyNumberFormat="1" applyFont="1" applyFill="1" applyBorder="1" applyAlignment="1" applyProtection="1">
      <alignment horizontal="right"/>
      <protection locked="0"/>
    </xf>
    <xf numFmtId="4" fontId="46" fillId="0" borderId="0" xfId="169" applyNumberFormat="1" applyFont="1" applyFill="1" applyBorder="1" applyAlignment="1" applyProtection="1">
      <alignment horizontal="right" wrapText="1"/>
    </xf>
    <xf numFmtId="0" fontId="46" fillId="0" borderId="0" xfId="0" applyFont="1" applyFill="1" applyBorder="1" applyAlignment="1" applyProtection="1">
      <alignment horizontal="right" wrapText="1"/>
    </xf>
    <xf numFmtId="49" fontId="39" fillId="0" borderId="0" xfId="0" applyNumberFormat="1" applyFont="1" applyFill="1" applyBorder="1" applyAlignment="1" applyProtection="1">
      <alignment horizontal="left" vertical="top" wrapText="1"/>
    </xf>
    <xf numFmtId="4" fontId="39" fillId="0" borderId="0" xfId="143" applyNumberFormat="1" applyFont="1" applyFill="1" applyBorder="1" applyAlignment="1" applyProtection="1">
      <alignment horizontal="right"/>
      <protection locked="0"/>
    </xf>
    <xf numFmtId="4" fontId="39" fillId="0" borderId="0" xfId="0" applyNumberFormat="1" applyFont="1" applyFill="1" applyBorder="1" applyAlignment="1" applyProtection="1">
      <alignment horizontal="right" wrapText="1"/>
    </xf>
    <xf numFmtId="174" fontId="46" fillId="0" borderId="0" xfId="169" applyNumberFormat="1" applyFont="1" applyFill="1" applyBorder="1" applyAlignment="1" applyProtection="1">
      <alignment horizontal="right" wrapText="1"/>
    </xf>
    <xf numFmtId="4" fontId="39" fillId="0" borderId="0" xfId="169" applyNumberFormat="1" applyFont="1" applyFill="1" applyBorder="1" applyAlignment="1" applyProtection="1">
      <alignment horizontal="right" wrapText="1"/>
    </xf>
    <xf numFmtId="0" fontId="39" fillId="0" borderId="0" xfId="0" applyFont="1" applyFill="1" applyBorder="1" applyAlignment="1" applyProtection="1">
      <alignment horizontal="right" wrapText="1"/>
    </xf>
    <xf numFmtId="174" fontId="39" fillId="0" borderId="0" xfId="169" applyNumberFormat="1" applyFont="1" applyFill="1" applyBorder="1" applyAlignment="1" applyProtection="1">
      <alignment horizontal="right" wrapText="1"/>
    </xf>
    <xf numFmtId="0" fontId="46" fillId="0" borderId="0" xfId="115" applyFont="1" applyFill="1" applyBorder="1" applyAlignment="1" applyProtection="1">
      <alignment horizontal="left" vertical="top" wrapText="1"/>
      <protection locked="0"/>
    </xf>
    <xf numFmtId="2" fontId="46" fillId="0" borderId="0" xfId="115" applyNumberFormat="1" applyFont="1" applyFill="1" applyBorder="1" applyAlignment="1" applyProtection="1">
      <alignment horizontal="right" wrapText="1"/>
      <protection locked="0"/>
    </xf>
    <xf numFmtId="0" fontId="46" fillId="0" borderId="0" xfId="115" applyFont="1" applyFill="1" applyBorder="1" applyAlignment="1" applyProtection="1">
      <alignment horizontal="right" wrapText="1"/>
      <protection locked="0"/>
    </xf>
    <xf numFmtId="49" fontId="46" fillId="0" borderId="0" xfId="0" applyNumberFormat="1" applyFont="1" applyFill="1" applyBorder="1" applyAlignment="1" applyProtection="1">
      <alignment vertical="top"/>
    </xf>
    <xf numFmtId="0" fontId="46" fillId="0" borderId="0" xfId="53" applyFont="1" applyFill="1" applyBorder="1" applyAlignment="1" applyProtection="1">
      <alignment horizontal="left" vertical="top" wrapText="1"/>
    </xf>
    <xf numFmtId="4" fontId="39" fillId="0" borderId="0" xfId="169" applyNumberFormat="1" applyFont="1" applyFill="1" applyBorder="1" applyAlignment="1" applyProtection="1">
      <alignment horizontal="right" wrapText="1"/>
      <protection locked="0"/>
    </xf>
    <xf numFmtId="4" fontId="46" fillId="0" borderId="0" xfId="169" applyNumberFormat="1" applyFont="1" applyFill="1" applyBorder="1" applyAlignment="1" applyProtection="1">
      <alignment horizontal="right" wrapText="1"/>
      <protection locked="0"/>
    </xf>
    <xf numFmtId="49" fontId="50" fillId="0" borderId="0" xfId="0" applyNumberFormat="1" applyFont="1" applyFill="1" applyBorder="1" applyAlignment="1" applyProtection="1">
      <alignment horizontal="left" vertical="top" wrapText="1"/>
    </xf>
    <xf numFmtId="49" fontId="51" fillId="0" borderId="0" xfId="0" applyNumberFormat="1" applyFont="1" applyFill="1" applyBorder="1" applyAlignment="1" applyProtection="1">
      <alignment horizontal="left" vertical="top"/>
    </xf>
    <xf numFmtId="4" fontId="50" fillId="0" borderId="0" xfId="169" applyNumberFormat="1" applyFont="1" applyFill="1" applyBorder="1" applyAlignment="1" applyProtection="1">
      <alignment horizontal="right" wrapText="1"/>
      <protection locked="0"/>
    </xf>
    <xf numFmtId="4" fontId="50" fillId="0" borderId="0" xfId="169" applyNumberFormat="1" applyFont="1" applyFill="1" applyBorder="1" applyAlignment="1" applyProtection="1">
      <alignment horizontal="right" wrapText="1"/>
    </xf>
    <xf numFmtId="0" fontId="50" fillId="0" borderId="0" xfId="0" applyFont="1" applyFill="1" applyBorder="1" applyAlignment="1" applyProtection="1">
      <alignment horizontal="right" wrapText="1"/>
    </xf>
    <xf numFmtId="172" fontId="51" fillId="0" borderId="0" xfId="143" applyNumberFormat="1" applyFont="1" applyFill="1" applyBorder="1" applyAlignment="1" applyProtection="1">
      <alignment horizontal="right" wrapText="1"/>
      <protection locked="0"/>
    </xf>
    <xf numFmtId="4" fontId="51" fillId="0" borderId="0" xfId="169" applyNumberFormat="1" applyFont="1" applyFill="1" applyBorder="1" applyAlignment="1" applyProtection="1">
      <alignment horizontal="center" wrapText="1"/>
    </xf>
    <xf numFmtId="0" fontId="51" fillId="0" borderId="0" xfId="0" applyFont="1" applyFill="1" applyBorder="1" applyAlignment="1" applyProtection="1">
      <alignment horizontal="right" wrapText="1"/>
    </xf>
    <xf numFmtId="49" fontId="46" fillId="0" borderId="0" xfId="0" applyNumberFormat="1" applyFont="1" applyFill="1" applyBorder="1" applyAlignment="1" applyProtection="1">
      <alignment horizontal="right" vertical="top"/>
    </xf>
    <xf numFmtId="4" fontId="46" fillId="0" borderId="0" xfId="169" applyNumberFormat="1" applyFont="1" applyFill="1" applyBorder="1" applyAlignment="1" applyProtection="1">
      <alignment horizontal="right"/>
      <protection locked="0"/>
    </xf>
    <xf numFmtId="4" fontId="46" fillId="0" borderId="0" xfId="169" applyNumberFormat="1" applyFont="1" applyFill="1" applyBorder="1" applyAlignment="1" applyProtection="1">
      <alignment horizontal="right"/>
    </xf>
    <xf numFmtId="0" fontId="39" fillId="0" borderId="0" xfId="0" applyFont="1" applyFill="1" applyBorder="1" applyAlignment="1" applyProtection="1">
      <alignment vertical="top"/>
    </xf>
    <xf numFmtId="4" fontId="46" fillId="0" borderId="0" xfId="0" applyNumberFormat="1" applyFont="1" applyFill="1" applyBorder="1" applyAlignment="1" applyProtection="1">
      <alignment horizontal="right" wrapText="1"/>
    </xf>
    <xf numFmtId="0" fontId="46" fillId="0" borderId="0" xfId="0" applyFont="1" applyFill="1" applyBorder="1" applyAlignment="1" applyProtection="1">
      <alignment vertical="top"/>
    </xf>
    <xf numFmtId="4" fontId="39" fillId="0" borderId="0" xfId="169" applyNumberFormat="1" applyFont="1" applyFill="1" applyBorder="1" applyAlignment="1" applyProtection="1">
      <alignment horizontal="right"/>
      <protection locked="0"/>
    </xf>
    <xf numFmtId="4" fontId="39" fillId="0" borderId="0" xfId="169" applyNumberFormat="1" applyFont="1" applyFill="1" applyBorder="1" applyAlignment="1" applyProtection="1">
      <alignment horizontal="right"/>
    </xf>
    <xf numFmtId="0" fontId="46" fillId="0" borderId="0" xfId="0" applyFont="1" applyFill="1" applyBorder="1" applyAlignment="1" applyProtection="1">
      <alignment horizontal="left" vertical="top" wrapText="1"/>
      <protection locked="0"/>
    </xf>
    <xf numFmtId="174" fontId="39" fillId="0" borderId="0" xfId="0" applyNumberFormat="1" applyFont="1" applyFill="1" applyBorder="1" applyAlignment="1" applyProtection="1">
      <alignment horizontal="right" wrapText="1"/>
      <protection locked="0"/>
    </xf>
    <xf numFmtId="0" fontId="39" fillId="0" borderId="0" xfId="0" applyNumberFormat="1" applyFont="1" applyFill="1" applyBorder="1" applyAlignment="1" applyProtection="1">
      <alignment horizontal="left" vertical="top" wrapText="1"/>
    </xf>
    <xf numFmtId="49" fontId="46" fillId="0" borderId="0" xfId="0" applyNumberFormat="1" applyFont="1" applyFill="1" applyBorder="1" applyAlignment="1" applyProtection="1">
      <alignment horizontal="right"/>
    </xf>
    <xf numFmtId="49" fontId="39" fillId="0" borderId="0" xfId="0" applyNumberFormat="1" applyFont="1" applyFill="1" applyBorder="1" applyAlignment="1" applyProtection="1"/>
    <xf numFmtId="0" fontId="46" fillId="0" borderId="0" xfId="245" applyFont="1" applyFill="1" applyAlignment="1" applyProtection="1">
      <alignment horizontal="left" vertical="top" wrapText="1"/>
    </xf>
    <xf numFmtId="49" fontId="46" fillId="0" borderId="0" xfId="0" applyNumberFormat="1" applyFont="1" applyFill="1" applyAlignment="1" applyProtection="1">
      <alignment horizontal="left" vertical="top"/>
    </xf>
    <xf numFmtId="0" fontId="46" fillId="0" borderId="0" xfId="0" applyFont="1" applyFill="1" applyProtection="1"/>
    <xf numFmtId="4" fontId="46" fillId="0" borderId="0" xfId="169" applyNumberFormat="1" applyFont="1" applyFill="1" applyAlignment="1" applyProtection="1">
      <alignment horizontal="right"/>
      <protection locked="0"/>
    </xf>
    <xf numFmtId="4" fontId="46" fillId="0" borderId="0" xfId="169" applyNumberFormat="1" applyFont="1" applyFill="1" applyAlignment="1" applyProtection="1">
      <alignment horizontal="right"/>
    </xf>
    <xf numFmtId="0" fontId="46" fillId="0" borderId="0" xfId="0" applyFont="1" applyFill="1" applyAlignment="1" applyProtection="1">
      <alignment vertical="top"/>
    </xf>
    <xf numFmtId="0" fontId="46" fillId="0" borderId="0" xfId="0" applyFont="1" applyFill="1" applyAlignment="1" applyProtection="1">
      <alignment horizontal="left" vertical="top" wrapText="1"/>
    </xf>
    <xf numFmtId="49" fontId="46" fillId="0" borderId="0" xfId="0" quotePrefix="1" applyNumberFormat="1" applyFont="1" applyFill="1" applyAlignment="1" applyProtection="1">
      <alignment horizontal="center" vertical="top"/>
    </xf>
    <xf numFmtId="0" fontId="39" fillId="0" borderId="0" xfId="0" applyFont="1" applyFill="1" applyAlignment="1" applyProtection="1">
      <alignment horizontal="left" vertical="top" wrapText="1"/>
    </xf>
    <xf numFmtId="49" fontId="46" fillId="0" borderId="0" xfId="0" applyNumberFormat="1" applyFont="1" applyFill="1" applyAlignment="1" applyProtection="1">
      <alignment horizontal="right" vertical="top"/>
    </xf>
    <xf numFmtId="0" fontId="46" fillId="0" borderId="0" xfId="0" applyFont="1" applyFill="1" applyAlignment="1" applyProtection="1">
      <alignment horizontal="left"/>
    </xf>
    <xf numFmtId="4" fontId="39" fillId="0" borderId="0" xfId="169" applyNumberFormat="1" applyFont="1" applyFill="1" applyAlignment="1" applyProtection="1">
      <alignment horizontal="right"/>
      <protection locked="0"/>
    </xf>
    <xf numFmtId="4" fontId="39" fillId="0" borderId="0" xfId="169" applyNumberFormat="1" applyFont="1" applyFill="1" applyAlignment="1" applyProtection="1">
      <alignment horizontal="right"/>
    </xf>
    <xf numFmtId="0" fontId="39" fillId="0" borderId="0" xfId="0" applyFont="1" applyFill="1" applyAlignment="1" applyProtection="1">
      <alignment vertical="top"/>
    </xf>
    <xf numFmtId="44" fontId="41" fillId="0" borderId="0" xfId="0" applyNumberFormat="1" applyFont="1" applyAlignment="1">
      <alignment horizontal="left"/>
    </xf>
    <xf numFmtId="49" fontId="41" fillId="0" borderId="0" xfId="0" applyNumberFormat="1" applyFont="1" applyBorder="1" applyAlignment="1">
      <alignment horizontal="left" vertical="center"/>
    </xf>
    <xf numFmtId="0" fontId="42" fillId="0" borderId="0" xfId="0" applyNumberFormat="1" applyFont="1" applyBorder="1" applyAlignment="1">
      <alignment vertical="center"/>
    </xf>
    <xf numFmtId="44" fontId="42" fillId="0" borderId="0" xfId="0" applyNumberFormat="1" applyFont="1" applyAlignment="1">
      <alignment horizontal="right"/>
    </xf>
    <xf numFmtId="0" fontId="46" fillId="0" borderId="0" xfId="0" applyFont="1" applyFill="1" applyAlignment="1" applyProtection="1">
      <alignment horizontal="left" vertical="top" wrapText="1"/>
      <protection locked="0"/>
    </xf>
    <xf numFmtId="0" fontId="46" fillId="0" borderId="0" xfId="0" applyFont="1" applyFill="1" applyAlignment="1" applyProtection="1">
      <alignment horizontal="left"/>
      <protection locked="0"/>
    </xf>
    <xf numFmtId="4" fontId="46" fillId="0" borderId="0" xfId="0" applyNumberFormat="1" applyFont="1" applyFill="1" applyAlignment="1" applyProtection="1">
      <alignment horizontal="right"/>
      <protection locked="0"/>
    </xf>
    <xf numFmtId="0" fontId="46" fillId="0" borderId="0" xfId="0" applyFont="1" applyFill="1" applyAlignment="1" applyProtection="1">
      <alignment horizontal="left" vertical="top"/>
      <protection locked="0"/>
    </xf>
    <xf numFmtId="177" fontId="46" fillId="0" borderId="0" xfId="0" applyNumberFormat="1" applyFont="1" applyFill="1" applyAlignment="1" applyProtection="1">
      <alignment horizontal="left"/>
      <protection locked="0"/>
    </xf>
    <xf numFmtId="174" fontId="46" fillId="0" borderId="0" xfId="0" applyNumberFormat="1" applyFont="1" applyFill="1" applyAlignment="1" applyProtection="1">
      <alignment horizontal="right" wrapText="1"/>
      <protection locked="0"/>
    </xf>
    <xf numFmtId="177" fontId="46" fillId="0" borderId="0" xfId="0" applyNumberFormat="1" applyFont="1" applyFill="1" applyBorder="1" applyAlignment="1" applyProtection="1">
      <alignment horizontal="left" vertical="top" wrapText="1"/>
      <protection locked="0"/>
    </xf>
    <xf numFmtId="0" fontId="39" fillId="0" borderId="13" xfId="0" applyFont="1" applyFill="1" applyBorder="1" applyAlignment="1" applyProtection="1">
      <alignment horizontal="left"/>
    </xf>
    <xf numFmtId="174" fontId="39" fillId="0" borderId="13" xfId="0" applyNumberFormat="1" applyFont="1" applyFill="1" applyBorder="1" applyAlignment="1" applyProtection="1">
      <alignment horizontal="right" wrapText="1"/>
    </xf>
    <xf numFmtId="0" fontId="39" fillId="0" borderId="13" xfId="0" applyFont="1" applyFill="1" applyBorder="1" applyAlignment="1" applyProtection="1">
      <alignment horizontal="left" vertical="top" wrapText="1"/>
    </xf>
    <xf numFmtId="2" fontId="39" fillId="0" borderId="13" xfId="0" applyNumberFormat="1" applyFont="1" applyFill="1" applyBorder="1" applyAlignment="1" applyProtection="1">
      <alignment horizontal="left" vertical="top" wrapText="1"/>
      <protection locked="0"/>
    </xf>
    <xf numFmtId="174" fontId="46" fillId="0" borderId="0" xfId="0" applyNumberFormat="1" applyFont="1" applyFill="1" applyAlignment="1" applyProtection="1">
      <alignment horizontal="right" wrapText="1"/>
    </xf>
    <xf numFmtId="0" fontId="46" fillId="0" borderId="0" xfId="0" applyFont="1" applyFill="1" applyBorder="1" applyAlignment="1" applyProtection="1">
      <alignment horizontal="left" wrapText="1"/>
    </xf>
    <xf numFmtId="0" fontId="39" fillId="0" borderId="10" xfId="0" applyFont="1" applyFill="1" applyBorder="1" applyAlignment="1" applyProtection="1">
      <alignment horizontal="left" wrapText="1"/>
    </xf>
    <xf numFmtId="4" fontId="39" fillId="0" borderId="10" xfId="169" applyNumberFormat="1" applyFont="1" applyFill="1" applyBorder="1" applyAlignment="1" applyProtection="1">
      <alignment horizontal="right" wrapText="1"/>
    </xf>
    <xf numFmtId="49" fontId="39" fillId="0" borderId="10" xfId="0" applyNumberFormat="1" applyFont="1" applyFill="1" applyBorder="1" applyAlignment="1" applyProtection="1">
      <alignment horizontal="left" vertical="top" wrapText="1"/>
    </xf>
    <xf numFmtId="177" fontId="39" fillId="0" borderId="10" xfId="0" applyNumberFormat="1" applyFont="1" applyFill="1" applyBorder="1" applyAlignment="1" applyProtection="1">
      <alignment horizontal="left" vertical="top" wrapText="1"/>
      <protection locked="0"/>
    </xf>
    <xf numFmtId="177" fontId="46" fillId="0" borderId="0" xfId="0" applyNumberFormat="1" applyFont="1" applyFill="1" applyAlignment="1" applyProtection="1">
      <alignment horizontal="left" vertical="top"/>
      <protection locked="0"/>
    </xf>
    <xf numFmtId="0" fontId="39" fillId="0" borderId="0" xfId="0" applyFont="1" applyFill="1" applyBorder="1" applyAlignment="1" applyProtection="1">
      <alignment horizontal="left"/>
    </xf>
    <xf numFmtId="4" fontId="46" fillId="0" borderId="0" xfId="0" applyNumberFormat="1" applyFont="1" applyFill="1" applyAlignment="1" applyProtection="1">
      <alignment horizontal="right"/>
    </xf>
    <xf numFmtId="0" fontId="46" fillId="0" borderId="0" xfId="0" applyFont="1" applyFill="1" applyAlignment="1" applyProtection="1">
      <alignment horizontal="left" vertical="top"/>
    </xf>
    <xf numFmtId="177" fontId="46" fillId="0" borderId="0" xfId="0" applyNumberFormat="1" applyFont="1" applyFill="1" applyBorder="1" applyAlignment="1" applyProtection="1">
      <alignment horizontal="left" vertical="top" wrapText="1" indent="1"/>
      <protection locked="0"/>
    </xf>
    <xf numFmtId="0" fontId="46" fillId="0" borderId="0" xfId="0" applyFont="1" applyFill="1" applyAlignment="1" applyProtection="1">
      <alignment horizontal="left" wrapText="1"/>
      <protection locked="0"/>
    </xf>
    <xf numFmtId="2" fontId="39" fillId="0" borderId="0" xfId="0" applyNumberFormat="1" applyFont="1" applyFill="1" applyBorder="1" applyAlignment="1" applyProtection="1">
      <alignment horizontal="left" vertical="top" wrapText="1"/>
      <protection locked="0"/>
    </xf>
    <xf numFmtId="49" fontId="39" fillId="0" borderId="0" xfId="0" applyNumberFormat="1" applyFont="1" applyFill="1" applyBorder="1" applyAlignment="1" applyProtection="1">
      <alignment horizontal="left" wrapText="1"/>
    </xf>
    <xf numFmtId="49" fontId="39" fillId="0" borderId="0" xfId="0" applyNumberFormat="1" applyFont="1" applyFill="1" applyBorder="1" applyAlignment="1" applyProtection="1">
      <alignment horizontal="right" wrapText="1"/>
    </xf>
    <xf numFmtId="0" fontId="39" fillId="0" borderId="0" xfId="0" applyFont="1" applyFill="1" applyAlignment="1" applyProtection="1">
      <alignment horizontal="left" vertical="top" wrapText="1"/>
      <protection locked="0"/>
    </xf>
    <xf numFmtId="0" fontId="39" fillId="0" borderId="0" xfId="0" applyFont="1" applyFill="1" applyBorder="1" applyAlignment="1" applyProtection="1">
      <alignment horizontal="left" wrapText="1"/>
    </xf>
    <xf numFmtId="0" fontId="46" fillId="0" borderId="0" xfId="115" applyFont="1" applyFill="1" applyAlignment="1" applyProtection="1">
      <alignment horizontal="left" vertical="top" wrapText="1"/>
    </xf>
    <xf numFmtId="0" fontId="46" fillId="0" borderId="0" xfId="0" applyFont="1" applyFill="1" applyAlignment="1" applyProtection="1">
      <alignment horizontal="right" wrapText="1"/>
      <protection locked="0"/>
    </xf>
    <xf numFmtId="4" fontId="46" fillId="0" borderId="0" xfId="0" applyNumberFormat="1" applyFont="1" applyFill="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49" fontId="39" fillId="0" borderId="0" xfId="0" applyNumberFormat="1" applyFont="1" applyFill="1" applyBorder="1" applyAlignment="1" applyProtection="1">
      <alignment horizontal="left" vertical="top" wrapText="1"/>
      <protection locked="0"/>
    </xf>
    <xf numFmtId="0" fontId="39" fillId="0" borderId="10" xfId="0" applyFont="1" applyFill="1" applyBorder="1" applyAlignment="1" applyProtection="1">
      <alignment horizontal="left" wrapText="1"/>
      <protection locked="0"/>
    </xf>
    <xf numFmtId="4" fontId="39" fillId="0" borderId="10" xfId="169" applyNumberFormat="1" applyFont="1" applyFill="1" applyBorder="1" applyAlignment="1" applyProtection="1">
      <alignment horizontal="right" wrapText="1"/>
      <protection locked="0"/>
    </xf>
    <xf numFmtId="49" fontId="39" fillId="0" borderId="10" xfId="0" applyNumberFormat="1" applyFont="1" applyFill="1" applyBorder="1" applyAlignment="1" applyProtection="1">
      <alignment horizontal="left" vertical="top" wrapText="1"/>
      <protection locked="0"/>
    </xf>
    <xf numFmtId="177" fontId="39" fillId="0" borderId="0" xfId="0" applyNumberFormat="1" applyFont="1" applyFill="1" applyBorder="1" applyAlignment="1" applyProtection="1">
      <alignment horizontal="left" vertical="top" wrapText="1"/>
      <protection locked="0"/>
    </xf>
    <xf numFmtId="0" fontId="39" fillId="0" borderId="14" xfId="0" applyFont="1" applyFill="1" applyBorder="1" applyAlignment="1" applyProtection="1">
      <alignment horizontal="left" wrapText="1"/>
      <protection locked="0"/>
    </xf>
    <xf numFmtId="4" fontId="39" fillId="0" borderId="14" xfId="169" applyNumberFormat="1" applyFont="1" applyFill="1" applyBorder="1" applyAlignment="1" applyProtection="1">
      <alignment horizontal="right" wrapText="1"/>
      <protection locked="0"/>
    </xf>
    <xf numFmtId="49" fontId="39" fillId="0" borderId="14" xfId="0" applyNumberFormat="1" applyFont="1" applyFill="1" applyBorder="1" applyAlignment="1" applyProtection="1">
      <alignment horizontal="left" vertical="top" wrapText="1"/>
      <protection locked="0"/>
    </xf>
    <xf numFmtId="2" fontId="39" fillId="0" borderId="14" xfId="0" applyNumberFormat="1" applyFont="1" applyFill="1" applyBorder="1" applyAlignment="1" applyProtection="1">
      <alignment horizontal="left" vertical="top" wrapText="1"/>
      <protection locked="0"/>
    </xf>
    <xf numFmtId="4" fontId="46" fillId="0" borderId="0" xfId="0" applyNumberFormat="1" applyFont="1" applyFill="1" applyAlignment="1" applyProtection="1">
      <alignment horizontal="right" wrapText="1"/>
      <protection locked="0"/>
    </xf>
    <xf numFmtId="4" fontId="39" fillId="0" borderId="13" xfId="0" applyNumberFormat="1" applyFont="1" applyFill="1" applyBorder="1" applyAlignment="1" applyProtection="1">
      <alignment horizontal="right" wrapText="1"/>
    </xf>
    <xf numFmtId="177" fontId="39" fillId="0" borderId="13" xfId="0" applyNumberFormat="1" applyFont="1" applyFill="1" applyBorder="1" applyAlignment="1" applyProtection="1">
      <alignment horizontal="left" vertical="top" wrapText="1"/>
      <protection locked="0"/>
    </xf>
    <xf numFmtId="4" fontId="46" fillId="0" borderId="0" xfId="0" applyNumberFormat="1" applyFont="1" applyFill="1" applyAlignment="1" applyProtection="1">
      <alignment horizontal="right" wrapText="1"/>
    </xf>
    <xf numFmtId="177" fontId="39" fillId="0" borderId="0" xfId="0" applyNumberFormat="1" applyFont="1" applyFill="1" applyAlignment="1" applyProtection="1">
      <alignment horizontal="left" vertical="top"/>
      <protection locked="0"/>
    </xf>
    <xf numFmtId="0" fontId="46" fillId="0" borderId="0" xfId="0" applyFont="1" applyFill="1" applyBorder="1" applyProtection="1">
      <protection locked="0"/>
    </xf>
    <xf numFmtId="49" fontId="46" fillId="0" borderId="0" xfId="0" applyNumberFormat="1" applyFont="1" applyFill="1" applyBorder="1" applyAlignment="1" applyProtection="1">
      <alignment horizontal="left"/>
      <protection locked="0"/>
    </xf>
    <xf numFmtId="4" fontId="46" fillId="0" borderId="0" xfId="0" applyNumberFormat="1" applyFont="1" applyFill="1" applyBorder="1" applyAlignment="1" applyProtection="1">
      <alignment horizontal="right"/>
      <protection locked="0"/>
    </xf>
    <xf numFmtId="49" fontId="39" fillId="0" borderId="0" xfId="0" applyNumberFormat="1" applyFont="1" applyFill="1" applyBorder="1" applyAlignment="1" applyProtection="1">
      <alignment horizontal="left" vertical="top"/>
      <protection locked="0"/>
    </xf>
    <xf numFmtId="177" fontId="46" fillId="0" borderId="0" xfId="0" applyNumberFormat="1" applyFont="1" applyFill="1" applyBorder="1" applyAlignment="1" applyProtection="1">
      <alignment horizontal="left"/>
      <protection locked="0"/>
    </xf>
    <xf numFmtId="0" fontId="46" fillId="0" borderId="0" xfId="0" applyNumberFormat="1" applyFont="1" applyFill="1" applyProtection="1">
      <protection locked="0"/>
    </xf>
    <xf numFmtId="49" fontId="39" fillId="0" borderId="0" xfId="0" applyNumberFormat="1" applyFont="1" applyFill="1" applyBorder="1" applyAlignment="1" applyProtection="1">
      <alignment horizontal="left"/>
      <protection locked="0"/>
    </xf>
    <xf numFmtId="4" fontId="39" fillId="0" borderId="0" xfId="0" applyNumberFormat="1" applyFont="1" applyFill="1" applyBorder="1" applyAlignment="1" applyProtection="1">
      <alignment horizontal="right"/>
      <protection locked="0"/>
    </xf>
    <xf numFmtId="0" fontId="39" fillId="0" borderId="0" xfId="0" applyNumberFormat="1" applyFont="1" applyFill="1" applyBorder="1" applyAlignment="1" applyProtection="1">
      <alignment horizontal="left" vertical="top"/>
      <protection locked="0"/>
    </xf>
    <xf numFmtId="177" fontId="39" fillId="0" borderId="0" xfId="0" applyNumberFormat="1" applyFont="1" applyFill="1" applyBorder="1" applyAlignment="1" applyProtection="1">
      <alignment horizontal="left"/>
      <protection locked="0"/>
    </xf>
    <xf numFmtId="177" fontId="39" fillId="0" borderId="14" xfId="0" applyNumberFormat="1" applyFont="1" applyFill="1" applyBorder="1" applyAlignment="1" applyProtection="1">
      <alignment horizontal="left" vertical="top"/>
      <protection locked="0"/>
    </xf>
    <xf numFmtId="0" fontId="46" fillId="0" borderId="0" xfId="247" applyFont="1" applyFill="1" applyBorder="1" applyAlignment="1" applyProtection="1">
      <alignment horizontal="left"/>
      <protection locked="0"/>
    </xf>
    <xf numFmtId="4" fontId="46" fillId="0" borderId="0" xfId="247" applyNumberFormat="1" applyFont="1" applyFill="1" applyBorder="1" applyAlignment="1" applyProtection="1">
      <alignment horizontal="right" wrapText="1"/>
      <protection locked="0"/>
    </xf>
    <xf numFmtId="0" fontId="39" fillId="0" borderId="0" xfId="247" applyFont="1" applyFill="1" applyAlignment="1" applyProtection="1">
      <alignment horizontal="left" vertical="top" wrapText="1"/>
      <protection locked="0"/>
    </xf>
    <xf numFmtId="177" fontId="46" fillId="0" borderId="0" xfId="247" applyNumberFormat="1" applyFont="1" applyFill="1" applyBorder="1" applyAlignment="1" applyProtection="1">
      <alignment horizontal="left" vertical="top"/>
      <protection locked="0"/>
    </xf>
    <xf numFmtId="0" fontId="55" fillId="0" borderId="0" xfId="0" applyFont="1" applyFill="1" applyProtection="1">
      <protection locked="0"/>
    </xf>
    <xf numFmtId="49" fontId="5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pplyProtection="1">
      <alignment horizontal="left" vertical="top" wrapText="1"/>
      <protection locked="0"/>
    </xf>
    <xf numFmtId="177" fontId="55" fillId="0" borderId="0" xfId="0" applyNumberFormat="1" applyFont="1" applyFill="1" applyBorder="1" applyAlignment="1" applyProtection="1">
      <alignment horizontal="left" vertical="top" wrapText="1"/>
      <protection locked="0"/>
    </xf>
    <xf numFmtId="4" fontId="46" fillId="0" borderId="0" xfId="0" applyNumberFormat="1" applyFont="1" applyFill="1" applyProtection="1">
      <protection locked="0"/>
    </xf>
    <xf numFmtId="0" fontId="46" fillId="0" borderId="0" xfId="83" applyFont="1" applyFill="1" applyBorder="1" applyAlignment="1" applyProtection="1">
      <alignment horizontal="left" wrapText="1"/>
    </xf>
    <xf numFmtId="4" fontId="46" fillId="0" borderId="0" xfId="246" applyNumberFormat="1" applyFont="1" applyFill="1" applyBorder="1" applyAlignment="1" applyProtection="1">
      <alignment horizontal="right"/>
    </xf>
    <xf numFmtId="0" fontId="46" fillId="0" borderId="0" xfId="53" applyFont="1" applyFill="1" applyAlignment="1" applyProtection="1">
      <alignment horizontal="left" vertical="top" wrapText="1"/>
    </xf>
    <xf numFmtId="9" fontId="46" fillId="0" borderId="0" xfId="0" applyNumberFormat="1" applyFont="1" applyFill="1" applyBorder="1" applyAlignment="1" applyProtection="1">
      <alignment horizontal="left" wrapText="1"/>
    </xf>
    <xf numFmtId="4" fontId="46" fillId="0" borderId="0" xfId="0" applyNumberFormat="1" applyFont="1" applyFill="1" applyProtection="1"/>
    <xf numFmtId="178" fontId="46" fillId="0" borderId="0" xfId="156" applyNumberFormat="1" applyFont="1" applyFill="1" applyBorder="1" applyAlignment="1" applyProtection="1">
      <alignment horizontal="left" vertical="top"/>
    </xf>
    <xf numFmtId="4" fontId="46" fillId="0" borderId="0" xfId="156" applyNumberFormat="1" applyFont="1" applyFill="1" applyBorder="1" applyAlignment="1" applyProtection="1">
      <alignment vertical="top"/>
    </xf>
    <xf numFmtId="0" fontId="56" fillId="0" borderId="0" xfId="0" applyFont="1" applyFill="1" applyAlignment="1" applyProtection="1">
      <alignment horizontal="left" vertical="top" wrapText="1"/>
    </xf>
    <xf numFmtId="0" fontId="56" fillId="0" borderId="0" xfId="0" applyFont="1" applyFill="1" applyAlignment="1" applyProtection="1">
      <alignment horizontal="left" vertical="top" wrapText="1"/>
      <protection locked="0"/>
    </xf>
    <xf numFmtId="0" fontId="39" fillId="0" borderId="0" xfId="0" applyFont="1" applyFill="1" applyAlignment="1" applyProtection="1">
      <alignment horizontal="left"/>
    </xf>
    <xf numFmtId="174" fontId="39" fillId="0" borderId="0" xfId="0" applyNumberFormat="1" applyFont="1" applyFill="1" applyAlignment="1" applyProtection="1">
      <alignment horizontal="right" wrapText="1"/>
    </xf>
    <xf numFmtId="0" fontId="46" fillId="0" borderId="0" xfId="0" applyNumberFormat="1" applyFont="1" applyFill="1" applyAlignment="1" applyProtection="1">
      <alignment horizontal="left" vertical="top" wrapText="1"/>
    </xf>
    <xf numFmtId="0" fontId="46" fillId="0" borderId="0" xfId="114" applyFont="1" applyFill="1" applyBorder="1" applyAlignment="1" applyProtection="1">
      <alignment horizontal="left" vertical="top" wrapText="1"/>
    </xf>
    <xf numFmtId="2" fontId="46" fillId="0" borderId="0" xfId="114" applyNumberFormat="1" applyFont="1" applyFill="1" applyBorder="1" applyAlignment="1" applyProtection="1">
      <alignment horizontal="left" vertical="top" wrapText="1"/>
    </xf>
    <xf numFmtId="0" fontId="39" fillId="0" borderId="0" xfId="0" applyNumberFormat="1" applyFont="1" applyFill="1" applyAlignment="1" applyProtection="1">
      <alignment horizontal="left" vertical="top" wrapText="1"/>
    </xf>
    <xf numFmtId="177" fontId="39" fillId="0" borderId="15" xfId="0" applyNumberFormat="1" applyFont="1" applyFill="1" applyBorder="1" applyAlignment="1" applyProtection="1">
      <alignment horizontal="left" vertical="top" wrapText="1"/>
      <protection locked="0"/>
    </xf>
    <xf numFmtId="177" fontId="46" fillId="0" borderId="10" xfId="0" applyNumberFormat="1" applyFont="1" applyFill="1" applyBorder="1" applyAlignment="1" applyProtection="1">
      <alignment horizontal="left" vertical="top"/>
      <protection locked="0"/>
    </xf>
    <xf numFmtId="4" fontId="39" fillId="0" borderId="0" xfId="0" applyNumberFormat="1" applyFont="1" applyFill="1" applyBorder="1" applyAlignment="1" applyProtection="1">
      <alignment horizontal="left"/>
      <protection locked="0"/>
    </xf>
    <xf numFmtId="0" fontId="46" fillId="0" borderId="0" xfId="0" applyFont="1" applyFill="1" applyAlignment="1" applyProtection="1">
      <alignment horizontal="center"/>
      <protection locked="0"/>
    </xf>
    <xf numFmtId="49" fontId="46" fillId="0" borderId="0" xfId="0" applyNumberFormat="1" applyFont="1" applyFill="1" applyBorder="1" applyAlignment="1" applyProtection="1">
      <alignment horizontal="center" vertical="top" wrapText="1"/>
      <protection locked="0"/>
    </xf>
    <xf numFmtId="49" fontId="46" fillId="0" borderId="0" xfId="0" applyNumberFormat="1" applyFont="1" applyFill="1" applyBorder="1" applyAlignment="1" applyProtection="1">
      <alignment horizontal="left" vertical="top" wrapText="1"/>
      <protection locked="0"/>
    </xf>
    <xf numFmtId="177" fontId="46" fillId="0" borderId="0" xfId="0" applyNumberFormat="1" applyFont="1" applyFill="1" applyBorder="1" applyAlignment="1" applyProtection="1">
      <alignment horizontal="center" vertical="top" wrapText="1"/>
      <protection locked="0"/>
    </xf>
    <xf numFmtId="0" fontId="46" fillId="0" borderId="0" xfId="0" applyNumberFormat="1" applyFont="1" applyFill="1" applyBorder="1" applyAlignment="1" applyProtection="1">
      <alignment vertical="top"/>
    </xf>
    <xf numFmtId="0" fontId="39" fillId="0" borderId="0" xfId="0" applyNumberFormat="1" applyFont="1" applyFill="1" applyBorder="1" applyAlignment="1" applyProtection="1">
      <alignment vertical="top" wrapText="1"/>
    </xf>
    <xf numFmtId="178" fontId="46" fillId="0" borderId="0" xfId="156" applyNumberFormat="1" applyFont="1" applyFill="1" applyBorder="1" applyAlignment="1" applyProtection="1">
      <alignment vertical="top"/>
    </xf>
    <xf numFmtId="0" fontId="46" fillId="0" borderId="0" xfId="0" applyNumberFormat="1" applyFont="1" applyFill="1" applyBorder="1" applyAlignment="1" applyProtection="1">
      <alignment vertical="top" wrapText="1"/>
    </xf>
    <xf numFmtId="0" fontId="46" fillId="0" borderId="0" xfId="83" applyFont="1" applyFill="1" applyBorder="1" applyAlignment="1" applyProtection="1">
      <alignment horizontal="right" wrapText="1"/>
    </xf>
    <xf numFmtId="0" fontId="46" fillId="0" borderId="0" xfId="53" applyNumberFormat="1" applyFont="1" applyFill="1" applyBorder="1" applyAlignment="1" applyProtection="1">
      <alignment horizontal="right" vertical="top" wrapText="1"/>
    </xf>
    <xf numFmtId="0" fontId="46" fillId="0" borderId="0" xfId="53" applyNumberFormat="1" applyFont="1" applyFill="1" applyBorder="1" applyAlignment="1" applyProtection="1">
      <alignment horizontal="left" vertical="top" wrapText="1"/>
    </xf>
    <xf numFmtId="0" fontId="46" fillId="0" borderId="0" xfId="0" applyNumberFormat="1" applyFont="1" applyFill="1" applyBorder="1" applyAlignment="1" applyProtection="1">
      <alignment horizontal="right" vertical="top" wrapText="1"/>
    </xf>
    <xf numFmtId="0" fontId="46" fillId="0" borderId="0" xfId="246" applyFont="1" applyFill="1" applyBorder="1" applyAlignment="1" applyProtection="1">
      <alignment horizontal="right"/>
    </xf>
    <xf numFmtId="4" fontId="46" fillId="0" borderId="0" xfId="248" applyNumberFormat="1" applyFont="1" applyFill="1" applyBorder="1" applyAlignment="1" applyProtection="1">
      <alignment horizontal="right" wrapText="1"/>
    </xf>
    <xf numFmtId="0" fontId="46" fillId="0" borderId="0" xfId="57" applyNumberFormat="1" applyFont="1" applyFill="1" applyBorder="1" applyAlignment="1" applyProtection="1">
      <alignment wrapText="1"/>
    </xf>
    <xf numFmtId="0" fontId="46" fillId="0" borderId="0" xfId="57" applyNumberFormat="1" applyFont="1" applyFill="1" applyBorder="1" applyAlignment="1" applyProtection="1">
      <alignment vertical="top" wrapText="1"/>
    </xf>
    <xf numFmtId="0" fontId="46" fillId="0" borderId="0" xfId="246" applyNumberFormat="1" applyFont="1" applyFill="1" applyBorder="1" applyAlignment="1" applyProtection="1">
      <alignment horizontal="justify" vertical="top"/>
    </xf>
    <xf numFmtId="0" fontId="46" fillId="0" borderId="0" xfId="57" applyNumberFormat="1" applyFont="1" applyFill="1" applyBorder="1" applyAlignment="1" applyProtection="1">
      <alignment horizontal="justify" vertical="top" wrapText="1"/>
    </xf>
    <xf numFmtId="0" fontId="46" fillId="0" borderId="0" xfId="246" applyNumberFormat="1" applyFont="1" applyFill="1" applyBorder="1" applyAlignment="1" applyProtection="1">
      <alignment horizontal="justify" vertical="top" wrapText="1"/>
    </xf>
    <xf numFmtId="0" fontId="46" fillId="0" borderId="0" xfId="57" applyFont="1" applyFill="1" applyBorder="1" applyProtection="1"/>
    <xf numFmtId="4" fontId="46" fillId="0" borderId="0" xfId="57" applyNumberFormat="1" applyFont="1" applyFill="1" applyBorder="1" applyProtection="1"/>
    <xf numFmtId="178" fontId="46" fillId="0" borderId="0" xfId="156" applyNumberFormat="1" applyFont="1" applyFill="1" applyBorder="1" applyAlignment="1" applyProtection="1"/>
    <xf numFmtId="4" fontId="46" fillId="0" borderId="0" xfId="156" applyNumberFormat="1" applyFont="1" applyFill="1" applyBorder="1" applyAlignment="1" applyProtection="1"/>
    <xf numFmtId="4" fontId="46" fillId="0" borderId="0" xfId="0" applyNumberFormat="1" applyFont="1" applyFill="1" applyBorder="1" applyAlignment="1" applyProtection="1">
      <alignment horizontal="left" vertical="top" wrapText="1"/>
    </xf>
    <xf numFmtId="0" fontId="46" fillId="0" borderId="0" xfId="115" applyNumberFormat="1" applyFont="1" applyFill="1" applyBorder="1" applyAlignment="1" applyProtection="1">
      <alignment horizontal="left" vertical="top" wrapText="1"/>
    </xf>
    <xf numFmtId="0" fontId="46" fillId="0" borderId="0" xfId="115" applyNumberFormat="1" applyFont="1" applyFill="1" applyBorder="1" applyAlignment="1" applyProtection="1">
      <alignment horizontal="right" vertical="top" wrapText="1"/>
    </xf>
    <xf numFmtId="0" fontId="39" fillId="0" borderId="0" xfId="115" applyNumberFormat="1" applyFont="1" applyFill="1" applyBorder="1" applyAlignment="1" applyProtection="1">
      <alignment horizontal="left" vertical="top" wrapText="1"/>
    </xf>
    <xf numFmtId="0" fontId="46" fillId="0" borderId="0" xfId="0" applyFont="1" applyFill="1" applyBorder="1" applyAlignment="1" applyProtection="1">
      <alignment horizontal="right" wrapText="1" shrinkToFit="1"/>
    </xf>
    <xf numFmtId="0" fontId="46" fillId="0" borderId="0" xfId="114" applyNumberFormat="1" applyFont="1" applyFill="1" applyBorder="1" applyAlignment="1" applyProtection="1">
      <alignment vertical="top" wrapText="1"/>
    </xf>
    <xf numFmtId="0" fontId="46" fillId="0" borderId="13" xfId="0" applyFont="1" applyFill="1" applyBorder="1" applyAlignment="1" applyProtection="1">
      <alignment horizontal="left"/>
    </xf>
    <xf numFmtId="4" fontId="46" fillId="0" borderId="13" xfId="0" applyNumberFormat="1" applyFont="1" applyFill="1" applyBorder="1" applyAlignment="1" applyProtection="1">
      <alignment horizontal="right" wrapText="1"/>
    </xf>
    <xf numFmtId="0" fontId="39" fillId="0" borderId="13" xfId="0" applyFont="1" applyFill="1" applyBorder="1" applyAlignment="1" applyProtection="1">
      <alignment vertical="top" wrapText="1"/>
    </xf>
    <xf numFmtId="2" fontId="39" fillId="0" borderId="13" xfId="0" applyNumberFormat="1" applyFont="1" applyFill="1" applyBorder="1" applyAlignment="1" applyProtection="1">
      <alignment vertical="top" wrapText="1"/>
      <protection locked="0"/>
    </xf>
    <xf numFmtId="0" fontId="46" fillId="0" borderId="0" xfId="53" applyFont="1" applyFill="1" applyProtection="1"/>
    <xf numFmtId="4" fontId="46" fillId="0" borderId="0" xfId="53" applyNumberFormat="1" applyFont="1" applyFill="1" applyProtection="1"/>
    <xf numFmtId="0" fontId="39" fillId="0" borderId="0" xfId="53" applyNumberFormat="1" applyFont="1" applyFill="1" applyBorder="1" applyAlignment="1" applyProtection="1">
      <alignment horizontal="left"/>
    </xf>
    <xf numFmtId="177" fontId="46" fillId="0" borderId="0" xfId="0" applyNumberFormat="1" applyFont="1" applyFill="1" applyBorder="1" applyAlignment="1" applyProtection="1">
      <alignment horizontal="left" vertical="top" wrapText="1"/>
    </xf>
    <xf numFmtId="49" fontId="46" fillId="0" borderId="0" xfId="53" applyNumberFormat="1" applyFont="1" applyFill="1" applyBorder="1" applyAlignment="1" applyProtection="1">
      <alignment horizontal="left"/>
    </xf>
    <xf numFmtId="4" fontId="46" fillId="0" borderId="0" xfId="53" applyNumberFormat="1" applyFont="1" applyFill="1" applyBorder="1" applyProtection="1"/>
    <xf numFmtId="0" fontId="46" fillId="0" borderId="0" xfId="53" applyNumberFormat="1" applyFont="1" applyFill="1" applyBorder="1" applyAlignment="1" applyProtection="1">
      <alignment horizontal="left"/>
    </xf>
    <xf numFmtId="0" fontId="46" fillId="0" borderId="10" xfId="0" applyFont="1" applyFill="1" applyBorder="1" applyAlignment="1" applyProtection="1">
      <alignment horizontal="left" wrapText="1"/>
    </xf>
    <xf numFmtId="4" fontId="46" fillId="0" borderId="10" xfId="169" applyNumberFormat="1" applyFont="1" applyFill="1" applyBorder="1" applyAlignment="1" applyProtection="1">
      <alignment horizontal="right" wrapText="1"/>
    </xf>
    <xf numFmtId="0" fontId="39" fillId="0" borderId="10" xfId="0" applyNumberFormat="1" applyFont="1" applyFill="1" applyBorder="1" applyAlignment="1" applyProtection="1">
      <alignment vertical="top" wrapText="1"/>
    </xf>
    <xf numFmtId="177" fontId="39" fillId="0" borderId="10" xfId="0" applyNumberFormat="1" applyFont="1" applyFill="1" applyBorder="1" applyAlignment="1" applyProtection="1">
      <alignment horizontal="left" vertical="top" wrapText="1"/>
    </xf>
    <xf numFmtId="0" fontId="46" fillId="0" borderId="0" xfId="53" applyNumberFormat="1" applyFont="1" applyFill="1" applyProtection="1"/>
    <xf numFmtId="177" fontId="46" fillId="0" borderId="0" xfId="0" applyNumberFormat="1" applyFont="1" applyFill="1" applyAlignment="1" applyProtection="1">
      <alignment horizontal="left" vertical="top"/>
    </xf>
    <xf numFmtId="4" fontId="46" fillId="0" borderId="0" xfId="0" applyNumberFormat="1" applyFont="1" applyFill="1" applyBorder="1" applyAlignment="1" applyProtection="1">
      <alignment horizontal="right"/>
    </xf>
    <xf numFmtId="0" fontId="46" fillId="0" borderId="0" xfId="115" applyNumberFormat="1" applyFont="1" applyFill="1" applyBorder="1" applyAlignment="1" applyProtection="1">
      <alignment vertical="top" wrapText="1"/>
    </xf>
    <xf numFmtId="0" fontId="46" fillId="0" borderId="0" xfId="115" applyNumberFormat="1" applyFont="1" applyFill="1" applyAlignment="1" applyProtection="1">
      <alignment horizontal="left" vertical="top" wrapText="1"/>
      <protection locked="0"/>
    </xf>
    <xf numFmtId="177" fontId="46" fillId="0" borderId="0" xfId="0" applyNumberFormat="1" applyFont="1" applyFill="1" applyBorder="1" applyAlignment="1" applyProtection="1">
      <alignment horizontal="center" vertical="top" wrapText="1"/>
    </xf>
    <xf numFmtId="0" fontId="46" fillId="0" borderId="0" xfId="0" applyFont="1" applyFill="1" applyBorder="1" applyAlignment="1" applyProtection="1">
      <alignment horizontal="left"/>
    </xf>
    <xf numFmtId="0" fontId="46" fillId="0" borderId="0" xfId="0" applyNumberFormat="1" applyFont="1" applyFill="1" applyBorder="1" applyAlignment="1" applyProtection="1">
      <alignment horizontal="left" vertical="top" wrapText="1"/>
      <protection locked="0"/>
    </xf>
    <xf numFmtId="0" fontId="46" fillId="0" borderId="0" xfId="0" applyFont="1" applyFill="1" applyAlignment="1" applyProtection="1">
      <alignment wrapText="1"/>
    </xf>
    <xf numFmtId="2" fontId="46" fillId="0" borderId="0" xfId="0" applyNumberFormat="1" applyFont="1" applyFill="1" applyAlignment="1" applyProtection="1">
      <alignment wrapText="1"/>
    </xf>
    <xf numFmtId="0" fontId="46" fillId="0" borderId="0" xfId="0" applyFont="1" applyFill="1" applyAlignment="1" applyProtection="1">
      <alignment horizontal="left" wrapText="1"/>
    </xf>
    <xf numFmtId="9" fontId="46" fillId="0" borderId="0" xfId="244" applyFont="1" applyFill="1" applyAlignment="1" applyProtection="1">
      <alignment wrapText="1"/>
    </xf>
    <xf numFmtId="0" fontId="46" fillId="0" borderId="0" xfId="53" applyNumberFormat="1" applyFont="1" applyFill="1" applyBorder="1" applyAlignment="1" applyProtection="1">
      <alignment horizontal="left" wrapText="1"/>
    </xf>
    <xf numFmtId="0" fontId="39" fillId="0" borderId="0" xfId="0" applyFont="1" applyFill="1" applyBorder="1" applyAlignment="1" applyProtection="1">
      <alignment vertical="top" wrapText="1"/>
    </xf>
    <xf numFmtId="2" fontId="39" fillId="0" borderId="0" xfId="0" applyNumberFormat="1" applyFont="1" applyFill="1" applyBorder="1" applyAlignment="1" applyProtection="1">
      <alignment vertical="top" wrapText="1"/>
      <protection locked="0"/>
    </xf>
    <xf numFmtId="49" fontId="46" fillId="0" borderId="0" xfId="0" applyNumberFormat="1" applyFont="1" applyFill="1" applyBorder="1" applyAlignment="1" applyProtection="1">
      <alignment vertical="top" wrapText="1"/>
    </xf>
    <xf numFmtId="49" fontId="39" fillId="0" borderId="0" xfId="0" applyNumberFormat="1" applyFont="1" applyFill="1" applyBorder="1" applyAlignment="1" applyProtection="1">
      <alignment vertical="top" wrapText="1"/>
    </xf>
    <xf numFmtId="0" fontId="46" fillId="0" borderId="0" xfId="53" applyFont="1" applyFill="1" applyBorder="1" applyProtection="1"/>
    <xf numFmtId="49" fontId="39" fillId="0" borderId="0" xfId="0" applyNumberFormat="1" applyFont="1" applyFill="1" applyAlignment="1" applyProtection="1">
      <alignment vertical="top"/>
    </xf>
    <xf numFmtId="0" fontId="39" fillId="0" borderId="0" xfId="0" applyNumberFormat="1" applyFont="1" applyFill="1" applyAlignment="1" applyProtection="1">
      <alignment vertical="top" wrapText="1"/>
    </xf>
    <xf numFmtId="0" fontId="39" fillId="0" borderId="13" xfId="0" applyNumberFormat="1" applyFont="1" applyFill="1" applyBorder="1" applyAlignment="1" applyProtection="1">
      <alignment vertical="top" wrapText="1"/>
    </xf>
    <xf numFmtId="177" fontId="39" fillId="0" borderId="13" xfId="0" applyNumberFormat="1" applyFont="1" applyFill="1" applyBorder="1" applyAlignment="1" applyProtection="1">
      <alignment horizontal="left" vertical="top" wrapText="1"/>
    </xf>
    <xf numFmtId="177" fontId="46" fillId="0" borderId="10" xfId="0" applyNumberFormat="1" applyFont="1" applyFill="1" applyBorder="1" applyAlignment="1" applyProtection="1">
      <alignment horizontal="left" vertical="top"/>
    </xf>
    <xf numFmtId="0" fontId="46" fillId="0" borderId="0" xfId="0" applyFont="1" applyFill="1" applyBorder="1" applyAlignment="1" applyProtection="1">
      <alignment vertical="top" wrapText="1"/>
    </xf>
    <xf numFmtId="177" fontId="39" fillId="0" borderId="0" xfId="0" applyNumberFormat="1" applyFont="1" applyFill="1" applyBorder="1" applyAlignment="1" applyProtection="1">
      <alignment horizontal="left" vertical="top" wrapText="1"/>
    </xf>
    <xf numFmtId="177" fontId="39" fillId="0" borderId="0" xfId="0" applyNumberFormat="1" applyFont="1" applyFill="1" applyAlignment="1" applyProtection="1">
      <alignment horizontal="left" vertical="top"/>
    </xf>
    <xf numFmtId="0" fontId="46" fillId="0" borderId="0" xfId="0" applyNumberFormat="1" applyFont="1" applyFill="1" applyBorder="1" applyProtection="1">
      <protection locked="0"/>
    </xf>
    <xf numFmtId="49" fontId="46" fillId="0" borderId="0" xfId="0" applyNumberFormat="1" applyFont="1" applyFill="1" applyBorder="1" applyAlignment="1" applyProtection="1">
      <alignment horizontal="left"/>
    </xf>
    <xf numFmtId="0" fontId="39" fillId="0" borderId="0" xfId="0" applyNumberFormat="1" applyFont="1" applyFill="1" applyBorder="1" applyAlignment="1" applyProtection="1">
      <alignment vertical="top"/>
    </xf>
    <xf numFmtId="177" fontId="46" fillId="0" borderId="0" xfId="0" applyNumberFormat="1" applyFont="1" applyFill="1" applyBorder="1" applyAlignment="1" applyProtection="1">
      <alignment horizontal="right"/>
    </xf>
    <xf numFmtId="49" fontId="39" fillId="0" borderId="0" xfId="0" applyNumberFormat="1" applyFont="1" applyFill="1" applyBorder="1" applyAlignment="1" applyProtection="1">
      <alignment vertical="top"/>
    </xf>
    <xf numFmtId="0" fontId="46" fillId="0" borderId="14" xfId="0" applyFont="1" applyFill="1" applyBorder="1" applyAlignment="1" applyProtection="1">
      <alignment horizontal="left" wrapText="1"/>
    </xf>
    <xf numFmtId="4" fontId="46" fillId="0" borderId="14" xfId="169" applyNumberFormat="1" applyFont="1" applyFill="1" applyBorder="1" applyAlignment="1" applyProtection="1">
      <alignment horizontal="right" wrapText="1"/>
    </xf>
    <xf numFmtId="0" fontId="39" fillId="0" borderId="14" xfId="0" applyNumberFormat="1" applyFont="1" applyFill="1" applyBorder="1" applyAlignment="1" applyProtection="1">
      <alignment vertical="top" wrapText="1"/>
    </xf>
    <xf numFmtId="49" fontId="39" fillId="0" borderId="14" xfId="0" applyNumberFormat="1" applyFont="1" applyFill="1" applyBorder="1" applyAlignment="1" applyProtection="1">
      <alignment horizontal="left" vertical="top"/>
    </xf>
    <xf numFmtId="0" fontId="58" fillId="0" borderId="0" xfId="249" applyFont="1" applyAlignment="1">
      <alignment wrapText="1"/>
    </xf>
    <xf numFmtId="0" fontId="58" fillId="0" borderId="0" xfId="249" applyFont="1" applyAlignment="1">
      <alignment horizontal="center" vertical="top" wrapText="1"/>
    </xf>
    <xf numFmtId="0" fontId="34" fillId="0" borderId="0" xfId="249" applyFont="1" applyAlignment="1">
      <alignment wrapText="1"/>
    </xf>
    <xf numFmtId="0" fontId="34" fillId="0" borderId="0" xfId="249" applyFont="1" applyAlignment="1">
      <alignment horizontal="center" vertical="top" wrapText="1"/>
    </xf>
    <xf numFmtId="0" fontId="11" fillId="0" borderId="0" xfId="249" applyFont="1"/>
    <xf numFmtId="4" fontId="34" fillId="0" borderId="0" xfId="249" applyNumberFormat="1" applyFont="1" applyAlignment="1">
      <alignment horizontal="center"/>
    </xf>
    <xf numFmtId="3" fontId="34" fillId="0" borderId="0" xfId="249" applyNumberFormat="1" applyFont="1" applyAlignment="1">
      <alignment horizontal="center"/>
    </xf>
    <xf numFmtId="0" fontId="34" fillId="0" borderId="0" xfId="249" applyFont="1" applyAlignment="1">
      <alignment horizontal="center" vertical="top"/>
    </xf>
    <xf numFmtId="0" fontId="34" fillId="0" borderId="0" xfId="71" applyFont="1" applyAlignment="1">
      <alignment wrapText="1"/>
    </xf>
    <xf numFmtId="0" fontId="34" fillId="0" borderId="0" xfId="71" applyFont="1" applyAlignment="1">
      <alignment horizontal="center" vertical="top" wrapText="1"/>
    </xf>
    <xf numFmtId="0" fontId="59" fillId="0" borderId="0" xfId="249" applyFont="1" applyAlignment="1">
      <alignment wrapText="1"/>
    </xf>
    <xf numFmtId="0" fontId="60" fillId="0" borderId="0" xfId="71" applyFont="1" applyAlignment="1">
      <alignment wrapText="1"/>
    </xf>
    <xf numFmtId="0" fontId="60" fillId="0" borderId="0" xfId="71" applyFont="1" applyAlignment="1">
      <alignment horizontal="center" vertical="top" wrapText="1"/>
    </xf>
    <xf numFmtId="0" fontId="34" fillId="30" borderId="0" xfId="71" applyFont="1" applyFill="1" applyAlignment="1">
      <alignment wrapText="1"/>
    </xf>
    <xf numFmtId="0" fontId="34" fillId="30" borderId="0" xfId="71" applyFont="1" applyFill="1" applyAlignment="1">
      <alignment horizontal="center" vertical="top" wrapText="1"/>
    </xf>
    <xf numFmtId="0" fontId="60" fillId="0" borderId="0" xfId="249" applyFont="1" applyAlignment="1">
      <alignment wrapText="1"/>
    </xf>
    <xf numFmtId="0" fontId="34" fillId="0" borderId="0" xfId="249" applyFont="1" applyAlignment="1">
      <alignment horizontal="left" vertical="top" wrapText="1"/>
    </xf>
    <xf numFmtId="0" fontId="34" fillId="0" borderId="0" xfId="57" applyFont="1" applyAlignment="1">
      <alignment horizontal="left" vertical="top" wrapText="1"/>
    </xf>
    <xf numFmtId="0" fontId="60" fillId="0" borderId="0" xfId="249" applyFont="1" applyAlignment="1">
      <alignment horizontal="center" vertical="top" wrapText="1"/>
    </xf>
    <xf numFmtId="0" fontId="158" fillId="0" borderId="0" xfId="249" applyFont="1" applyAlignment="1">
      <alignment wrapText="1"/>
    </xf>
    <xf numFmtId="0" fontId="159" fillId="0" borderId="0" xfId="249" applyFont="1" applyAlignment="1">
      <alignment horizontal="center" wrapText="1"/>
    </xf>
    <xf numFmtId="0" fontId="159" fillId="0" borderId="0" xfId="249" applyFont="1" applyAlignment="1">
      <alignment horizontal="left" vertical="top" wrapText="1"/>
    </xf>
    <xf numFmtId="0" fontId="159" fillId="0" borderId="0" xfId="249" applyFont="1" applyAlignment="1">
      <alignment horizontal="center" vertical="top" wrapText="1"/>
    </xf>
    <xf numFmtId="0" fontId="159" fillId="30" borderId="0" xfId="249" applyFont="1" applyFill="1" applyAlignment="1">
      <alignment horizontal="center" wrapText="1"/>
    </xf>
    <xf numFmtId="0" fontId="159" fillId="30" borderId="0" xfId="249" applyFont="1" applyFill="1" applyAlignment="1">
      <alignment wrapText="1"/>
    </xf>
    <xf numFmtId="0" fontId="60" fillId="0" borderId="0" xfId="14559" applyFont="1" applyAlignment="1">
      <alignment horizontal="center" wrapText="1"/>
    </xf>
    <xf numFmtId="0" fontId="60" fillId="0" borderId="0" xfId="14559" applyFont="1" applyAlignment="1">
      <alignment horizontal="left" vertical="top" wrapText="1"/>
    </xf>
    <xf numFmtId="0" fontId="60" fillId="0" borderId="0" xfId="14559" applyFont="1" applyAlignment="1">
      <alignment horizontal="center" vertical="top" wrapText="1"/>
    </xf>
    <xf numFmtId="0" fontId="34" fillId="0" borderId="0" xfId="249" applyFont="1" applyAlignment="1">
      <alignment horizontal="center" wrapText="1"/>
    </xf>
    <xf numFmtId="0" fontId="34" fillId="0" borderId="0" xfId="14559" applyFont="1" applyAlignment="1">
      <alignment horizontal="left" vertical="top" wrapText="1"/>
    </xf>
    <xf numFmtId="0" fontId="34" fillId="0" borderId="0" xfId="14559" applyFont="1" applyAlignment="1">
      <alignment horizontal="center" vertical="top" wrapText="1"/>
    </xf>
    <xf numFmtId="0" fontId="34" fillId="0" borderId="0" xfId="14559" applyFont="1" applyAlignment="1">
      <alignment horizontal="center" wrapText="1"/>
    </xf>
    <xf numFmtId="0" fontId="159" fillId="0" borderId="0" xfId="14559" applyFont="1" applyAlignment="1">
      <alignment horizontal="center" wrapText="1"/>
    </xf>
    <xf numFmtId="0" fontId="159" fillId="0" borderId="0" xfId="14559" applyFont="1" applyAlignment="1">
      <alignment horizontal="left" vertical="top" wrapText="1"/>
    </xf>
    <xf numFmtId="0" fontId="159" fillId="0" borderId="0" xfId="14559" applyFont="1" applyAlignment="1">
      <alignment horizontal="center" vertical="top" wrapText="1"/>
    </xf>
    <xf numFmtId="3" fontId="160" fillId="0" borderId="0" xfId="20287" applyNumberFormat="1" applyFont="1" applyFill="1" applyBorder="1" applyAlignment="1">
      <alignment horizontal="right" vertical="center"/>
    </xf>
    <xf numFmtId="0" fontId="34" fillId="0" borderId="0" xfId="249" applyFont="1" applyAlignment="1">
      <alignment horizontal="center"/>
    </xf>
    <xf numFmtId="0" fontId="34" fillId="0" borderId="0" xfId="249" applyFont="1"/>
    <xf numFmtId="0" fontId="60" fillId="0" borderId="0" xfId="249" applyFont="1"/>
    <xf numFmtId="0" fontId="110" fillId="0" borderId="0" xfId="26257" applyFont="1" applyProtection="1">
      <protection locked="0"/>
    </xf>
    <xf numFmtId="0" fontId="110" fillId="0" borderId="0" xfId="26257" applyFont="1" applyAlignment="1" applyProtection="1">
      <alignment horizontal="center" wrapText="1"/>
      <protection locked="0"/>
    </xf>
    <xf numFmtId="0" fontId="110" fillId="0" borderId="0" xfId="26257" applyFont="1" applyAlignment="1" applyProtection="1">
      <alignment wrapText="1"/>
      <protection locked="0"/>
    </xf>
    <xf numFmtId="0" fontId="110" fillId="0" borderId="0" xfId="26257" applyNumberFormat="1" applyFont="1" applyAlignment="1" applyProtection="1">
      <alignment horizontal="center" vertical="top" wrapText="1"/>
      <protection locked="0"/>
    </xf>
    <xf numFmtId="0" fontId="34" fillId="0" borderId="0" xfId="21234" applyFont="1"/>
    <xf numFmtId="0" fontId="34" fillId="0" borderId="0" xfId="21234" applyFont="1" applyAlignment="1">
      <alignment horizontal="center"/>
    </xf>
    <xf numFmtId="0" fontId="34" fillId="0" borderId="0" xfId="21234" applyNumberFormat="1" applyFont="1" applyAlignment="1">
      <alignment horizontal="center" wrapText="1"/>
    </xf>
    <xf numFmtId="0" fontId="34" fillId="0" borderId="0" xfId="21234" applyFont="1" applyAlignment="1">
      <alignment horizontal="left" vertical="top" wrapText="1"/>
    </xf>
    <xf numFmtId="0" fontId="34" fillId="0" borderId="0" xfId="21234" applyFont="1" applyAlignment="1">
      <alignment horizontal="center" vertical="top"/>
    </xf>
    <xf numFmtId="0" fontId="60" fillId="0" borderId="0" xfId="249" applyFont="1" applyAlignment="1">
      <alignment horizontal="center" wrapText="1"/>
    </xf>
    <xf numFmtId="0" fontId="60" fillId="0" borderId="0" xfId="249" applyFont="1" applyAlignment="1">
      <alignment horizontal="left" vertical="top" wrapText="1"/>
    </xf>
    <xf numFmtId="0" fontId="159" fillId="0" borderId="0" xfId="249" applyFont="1" applyAlignment="1">
      <alignment wrapText="1"/>
    </xf>
    <xf numFmtId="0" fontId="159" fillId="30" borderId="0" xfId="249" applyFont="1" applyFill="1" applyAlignment="1">
      <alignment horizontal="center" vertical="top" wrapText="1"/>
    </xf>
    <xf numFmtId="0" fontId="34" fillId="30" borderId="0" xfId="249" applyFont="1" applyFill="1" applyAlignment="1">
      <alignment horizontal="center" wrapText="1"/>
    </xf>
    <xf numFmtId="0" fontId="34" fillId="30" borderId="0" xfId="249" applyFont="1" applyFill="1" applyAlignment="1">
      <alignment wrapText="1"/>
    </xf>
    <xf numFmtId="0" fontId="34" fillId="30" borderId="0" xfId="249" applyFont="1" applyFill="1" applyAlignment="1">
      <alignment horizontal="center" vertical="top" wrapText="1"/>
    </xf>
    <xf numFmtId="0" fontId="11" fillId="0" borderId="0" xfId="34089" applyFont="1"/>
    <xf numFmtId="4" fontId="11" fillId="0" borderId="0" xfId="34089" applyNumberFormat="1" applyFont="1"/>
    <xf numFmtId="200" fontId="11" fillId="0" borderId="0" xfId="34089" applyNumberFormat="1" applyFont="1"/>
    <xf numFmtId="0" fontId="11" fillId="0" borderId="0" xfId="34089" applyFont="1" applyAlignment="1">
      <alignment horizontal="center"/>
    </xf>
    <xf numFmtId="0" fontId="11" fillId="0" borderId="0" xfId="26257" applyFont="1" applyAlignment="1" applyProtection="1">
      <alignment horizontal="center" vertical="top" wrapText="1"/>
      <protection locked="0"/>
    </xf>
    <xf numFmtId="0" fontId="11" fillId="0" borderId="0" xfId="34089" applyFont="1" applyAlignment="1">
      <alignment vertical="top"/>
    </xf>
    <xf numFmtId="4" fontId="11" fillId="0" borderId="0" xfId="34089" applyNumberFormat="1" applyFont="1" applyAlignment="1">
      <alignment vertical="top"/>
    </xf>
    <xf numFmtId="200" fontId="11" fillId="0" borderId="0" xfId="34089" applyNumberFormat="1" applyFont="1" applyAlignment="1">
      <alignment vertical="top"/>
    </xf>
    <xf numFmtId="0" fontId="11" fillId="0" borderId="0" xfId="26257" applyFont="1" applyAlignment="1" applyProtection="1">
      <alignment horizontal="center" wrapText="1"/>
      <protection locked="0"/>
    </xf>
    <xf numFmtId="0" fontId="11" fillId="0" borderId="0" xfId="26257" applyFont="1" applyAlignment="1" applyProtection="1">
      <alignment wrapText="1"/>
      <protection locked="0"/>
    </xf>
    <xf numFmtId="201" fontId="11" fillId="0" borderId="0" xfId="34089" applyNumberFormat="1" applyFont="1" applyAlignment="1">
      <alignment vertical="top"/>
    </xf>
    <xf numFmtId="0" fontId="11" fillId="75" borderId="0" xfId="34089" applyFont="1" applyFill="1" applyAlignment="1">
      <alignment horizontal="center"/>
    </xf>
    <xf numFmtId="0" fontId="11" fillId="75" borderId="0" xfId="34089" applyFont="1" applyFill="1" applyAlignment="1">
      <alignment vertical="top" wrapText="1"/>
    </xf>
    <xf numFmtId="0" fontId="11" fillId="75" borderId="0" xfId="34089" applyFont="1" applyFill="1" applyAlignment="1">
      <alignment horizontal="centerContinuous" vertical="top" wrapText="1"/>
    </xf>
    <xf numFmtId="0" fontId="163" fillId="0" borderId="0" xfId="34089" applyFont="1"/>
    <xf numFmtId="0" fontId="163" fillId="0" borderId="0" xfId="34089" applyFont="1" applyAlignment="1">
      <alignment vertical="top"/>
    </xf>
    <xf numFmtId="4" fontId="163" fillId="0" borderId="0" xfId="34089" applyNumberFormat="1" applyFont="1" applyAlignment="1">
      <alignment vertical="top"/>
    </xf>
    <xf numFmtId="201" fontId="163" fillId="0" borderId="0" xfId="34089" applyNumberFormat="1" applyFont="1" applyAlignment="1">
      <alignment vertical="top"/>
    </xf>
    <xf numFmtId="200" fontId="163" fillId="0" borderId="0" xfId="34089" applyNumberFormat="1" applyFont="1" applyAlignment="1">
      <alignment vertical="top"/>
    </xf>
    <xf numFmtId="0" fontId="163" fillId="0" borderId="0" xfId="26257" applyFont="1" applyAlignment="1" applyProtection="1">
      <alignment horizontal="center" wrapText="1"/>
      <protection locked="0"/>
    </xf>
    <xf numFmtId="0" fontId="163" fillId="0" borderId="0" xfId="26257" applyFont="1" applyAlignment="1" applyProtection="1">
      <alignment wrapText="1"/>
      <protection locked="0"/>
    </xf>
    <xf numFmtId="0" fontId="163" fillId="0" borderId="0" xfId="26257" applyFont="1" applyAlignment="1" applyProtection="1">
      <alignment horizontal="center" vertical="top" wrapText="1"/>
      <protection locked="0"/>
    </xf>
    <xf numFmtId="202" fontId="11" fillId="0" borderId="0" xfId="34089" applyNumberFormat="1" applyFont="1" applyAlignment="1">
      <alignment vertical="top"/>
    </xf>
    <xf numFmtId="0" fontId="11" fillId="0" borderId="0" xfId="34089" applyNumberFormat="1" applyFont="1" applyAlignment="1">
      <alignment vertical="top"/>
    </xf>
    <xf numFmtId="0" fontId="11" fillId="0" borderId="0" xfId="14559" applyFont="1" applyAlignment="1">
      <alignment vertical="top"/>
    </xf>
    <xf numFmtId="4" fontId="11" fillId="0" borderId="0" xfId="14559" applyNumberFormat="1" applyFont="1" applyAlignment="1">
      <alignment vertical="top"/>
    </xf>
    <xf numFmtId="202" fontId="11" fillId="0" borderId="0" xfId="14559" applyNumberFormat="1" applyFont="1" applyAlignment="1">
      <alignment vertical="top"/>
    </xf>
    <xf numFmtId="0" fontId="11" fillId="0" borderId="0" xfId="14559" applyNumberFormat="1" applyFont="1" applyAlignment="1">
      <alignment vertical="top"/>
    </xf>
    <xf numFmtId="0" fontId="11" fillId="0" borderId="0" xfId="34089" applyFont="1" applyAlignment="1">
      <alignment wrapText="1"/>
    </xf>
    <xf numFmtId="0" fontId="11" fillId="0" borderId="0" xfId="34089" applyFont="1" applyAlignment="1">
      <alignment horizontal="center" wrapText="1"/>
    </xf>
    <xf numFmtId="0" fontId="11" fillId="0" borderId="0" xfId="34089" applyFont="1" applyAlignment="1">
      <alignment horizontal="center" vertical="top"/>
    </xf>
    <xf numFmtId="0" fontId="11" fillId="0" borderId="0" xfId="9791" applyFont="1" applyAlignment="1">
      <alignment horizontal="center" wrapText="1"/>
    </xf>
    <xf numFmtId="0" fontId="11" fillId="0" borderId="0" xfId="9791" applyFont="1" applyAlignment="1">
      <alignment wrapText="1"/>
    </xf>
    <xf numFmtId="0" fontId="11" fillId="0" borderId="0" xfId="9791" applyFont="1" applyAlignment="1">
      <alignment vertical="top" wrapText="1"/>
    </xf>
    <xf numFmtId="203" fontId="11" fillId="0" borderId="0" xfId="9791" applyNumberFormat="1" applyFont="1" applyAlignment="1">
      <alignment horizontal="center" vertical="top" wrapText="1"/>
    </xf>
    <xf numFmtId="0" fontId="11" fillId="0" borderId="0" xfId="34090" applyFont="1" applyAlignment="1">
      <alignment wrapText="1"/>
    </xf>
    <xf numFmtId="4" fontId="163" fillId="0" borderId="0" xfId="34089" applyNumberFormat="1" applyFont="1"/>
    <xf numFmtId="0" fontId="163" fillId="0" borderId="0" xfId="34089" applyFont="1" applyAlignment="1">
      <alignment horizontal="center"/>
    </xf>
    <xf numFmtId="0" fontId="164" fillId="0" borderId="0" xfId="9155" applyFont="1"/>
    <xf numFmtId="0" fontId="165" fillId="0" borderId="0" xfId="9155" applyFont="1"/>
    <xf numFmtId="1" fontId="165" fillId="0" borderId="0" xfId="9155" applyNumberFormat="1" applyFont="1"/>
    <xf numFmtId="0" fontId="6" fillId="0" borderId="0" xfId="9155" applyFont="1" applyAlignment="1">
      <alignment horizontal="justify" vertical="top"/>
    </xf>
    <xf numFmtId="204" fontId="13" fillId="0" borderId="0" xfId="9155" applyNumberFormat="1" applyFont="1" applyAlignment="1">
      <alignment horizontal="center" vertical="top"/>
    </xf>
    <xf numFmtId="0" fontId="166" fillId="0" borderId="0" xfId="9155" applyFont="1"/>
    <xf numFmtId="176" fontId="166" fillId="0" borderId="0" xfId="9155" applyNumberFormat="1" applyFont="1"/>
    <xf numFmtId="176" fontId="13" fillId="0" borderId="0" xfId="9155" applyNumberFormat="1" applyFont="1"/>
    <xf numFmtId="4" fontId="13" fillId="0" borderId="0" xfId="9155" applyNumberFormat="1" applyFont="1"/>
    <xf numFmtId="0" fontId="13" fillId="0" borderId="0" xfId="9155" applyFont="1" applyAlignment="1">
      <alignment horizontal="left" vertical="top"/>
    </xf>
    <xf numFmtId="0" fontId="13" fillId="0" borderId="0" xfId="9155" applyFont="1"/>
    <xf numFmtId="0" fontId="167" fillId="0" borderId="0" xfId="9155" applyFont="1" applyBorder="1"/>
    <xf numFmtId="0" fontId="168" fillId="0" borderId="0" xfId="9155" applyFont="1" applyBorder="1"/>
    <xf numFmtId="49" fontId="6" fillId="0" borderId="0" xfId="9155" applyNumberFormat="1" applyFont="1" applyFill="1" applyBorder="1" applyAlignment="1">
      <alignment horizontal="right" vertical="top"/>
    </xf>
    <xf numFmtId="0" fontId="169" fillId="0" borderId="0" xfId="9155" applyFont="1"/>
    <xf numFmtId="0" fontId="11" fillId="0" borderId="0" xfId="9155" applyFont="1" applyAlignment="1">
      <alignment horizontal="center" vertical="top"/>
    </xf>
    <xf numFmtId="0" fontId="11" fillId="0" borderId="0" xfId="9155" applyFont="1"/>
    <xf numFmtId="0" fontId="169" fillId="0" borderId="0" xfId="9155" applyFont="1" applyFill="1"/>
    <xf numFmtId="0" fontId="169" fillId="0" borderId="0" xfId="9155" applyFont="1" applyFill="1" applyBorder="1"/>
    <xf numFmtId="0" fontId="169" fillId="0" borderId="0" xfId="9155" applyFont="1" applyBorder="1" applyAlignment="1" applyProtection="1">
      <alignment vertical="justify"/>
      <protection locked="0"/>
    </xf>
    <xf numFmtId="0" fontId="11" fillId="0" borderId="0" xfId="9155" applyFont="1" applyBorder="1" applyAlignment="1" applyProtection="1">
      <alignment vertical="justify"/>
      <protection locked="0"/>
    </xf>
    <xf numFmtId="176" fontId="169" fillId="0" borderId="0" xfId="9155" applyNumberFormat="1" applyFont="1" applyFill="1" applyBorder="1"/>
    <xf numFmtId="176" fontId="11" fillId="0" borderId="0" xfId="9155" applyNumberFormat="1" applyFont="1" applyFill="1" applyBorder="1"/>
    <xf numFmtId="4" fontId="11" fillId="0" borderId="0" xfId="9155" applyNumberFormat="1" applyFont="1" applyFill="1" applyBorder="1"/>
    <xf numFmtId="0" fontId="163" fillId="0" borderId="0" xfId="9155" applyFont="1" applyFill="1" applyBorder="1" applyAlignment="1">
      <alignment horizontal="left" vertical="top"/>
    </xf>
    <xf numFmtId="0" fontId="170" fillId="0" borderId="0" xfId="9155" applyFont="1" applyFill="1" applyBorder="1" applyAlignment="1">
      <alignment horizontal="left"/>
    </xf>
    <xf numFmtId="49" fontId="171" fillId="0" borderId="0" xfId="9155" applyNumberFormat="1" applyFont="1" applyAlignment="1">
      <alignment horizontal="center" vertical="top"/>
    </xf>
    <xf numFmtId="0" fontId="172" fillId="0" borderId="0" xfId="9155" applyFont="1" applyBorder="1"/>
    <xf numFmtId="4" fontId="172" fillId="0" borderId="0" xfId="9155" applyNumberFormat="1" applyFont="1" applyBorder="1"/>
    <xf numFmtId="4" fontId="170" fillId="0" borderId="0" xfId="9155" applyNumberFormat="1" applyFont="1" applyFill="1" applyBorder="1" applyAlignment="1">
      <alignment horizontal="right"/>
    </xf>
    <xf numFmtId="0" fontId="170" fillId="0" borderId="0" xfId="9155" applyFont="1" applyFill="1" applyBorder="1" applyAlignment="1">
      <alignment horizontal="right"/>
    </xf>
    <xf numFmtId="204" fontId="170" fillId="0" borderId="0" xfId="9155" applyNumberFormat="1" applyFont="1" applyFill="1" applyBorder="1" applyAlignment="1">
      <alignment horizontal="center"/>
    </xf>
    <xf numFmtId="4" fontId="170" fillId="72" borderId="27" xfId="9155" applyNumberFormat="1" applyFont="1" applyFill="1" applyBorder="1" applyAlignment="1">
      <alignment horizontal="right"/>
    </xf>
    <xf numFmtId="4" fontId="170" fillId="72" borderId="14" xfId="9155" applyNumberFormat="1" applyFont="1" applyFill="1" applyBorder="1" applyAlignment="1">
      <alignment horizontal="right"/>
    </xf>
    <xf numFmtId="0" fontId="170" fillId="72" borderId="14" xfId="9155" applyFont="1" applyFill="1" applyBorder="1" applyAlignment="1">
      <alignment horizontal="right"/>
    </xf>
    <xf numFmtId="0" fontId="170" fillId="72" borderId="14" xfId="9155" applyFont="1" applyFill="1" applyBorder="1" applyAlignment="1">
      <alignment horizontal="left"/>
    </xf>
    <xf numFmtId="204" fontId="170" fillId="72" borderId="28" xfId="9155" applyNumberFormat="1" applyFont="1" applyFill="1" applyBorder="1" applyAlignment="1">
      <alignment horizontal="center"/>
    </xf>
    <xf numFmtId="0" fontId="174" fillId="0" borderId="0" xfId="9155" applyFont="1"/>
    <xf numFmtId="0" fontId="6" fillId="0" borderId="0" xfId="9155" applyFont="1"/>
    <xf numFmtId="4" fontId="6" fillId="0" borderId="0" xfId="9155" applyNumberFormat="1" applyFont="1" applyFill="1" applyBorder="1" applyAlignment="1">
      <alignment horizontal="center"/>
    </xf>
    <xf numFmtId="0" fontId="6" fillId="0" borderId="0" xfId="9155" applyFont="1" applyFill="1" applyBorder="1" applyAlignment="1">
      <alignment horizontal="center"/>
    </xf>
    <xf numFmtId="0" fontId="6" fillId="0" borderId="0" xfId="9155" applyFont="1" applyFill="1" applyBorder="1" applyAlignment="1">
      <alignment horizontal="left"/>
    </xf>
    <xf numFmtId="204" fontId="6" fillId="0" borderId="0" xfId="9155" applyNumberFormat="1" applyFont="1" applyFill="1" applyBorder="1" applyAlignment="1">
      <alignment horizontal="center"/>
    </xf>
    <xf numFmtId="0" fontId="175" fillId="0" borderId="0" xfId="9155" applyFont="1"/>
    <xf numFmtId="4" fontId="176" fillId="0" borderId="0" xfId="9155" applyNumberFormat="1" applyFont="1" applyFill="1" applyBorder="1" applyAlignment="1">
      <alignment horizontal="left"/>
    </xf>
    <xf numFmtId="4" fontId="177" fillId="0" borderId="0" xfId="9155" applyNumberFormat="1" applyFont="1" applyFill="1" applyBorder="1" applyAlignment="1">
      <alignment horizontal="right"/>
    </xf>
    <xf numFmtId="4" fontId="177" fillId="0" borderId="0" xfId="9155" applyNumberFormat="1" applyFont="1" applyFill="1" applyBorder="1" applyAlignment="1">
      <alignment horizontal="left"/>
    </xf>
    <xf numFmtId="204" fontId="177" fillId="0" borderId="0" xfId="9155" applyNumberFormat="1" applyFont="1" applyFill="1" applyBorder="1" applyAlignment="1">
      <alignment horizontal="center"/>
    </xf>
    <xf numFmtId="0" fontId="175" fillId="0" borderId="0" xfId="9155" applyFont="1" applyFill="1"/>
    <xf numFmtId="0" fontId="178" fillId="0" borderId="0" xfId="9155" applyFont="1"/>
    <xf numFmtId="4" fontId="179" fillId="0" borderId="0" xfId="9155" applyNumberFormat="1" applyFont="1" applyFill="1" applyBorder="1" applyAlignment="1">
      <alignment horizontal="right"/>
    </xf>
    <xf numFmtId="0" fontId="179" fillId="0" borderId="0" xfId="9155" applyFont="1" applyFill="1" applyBorder="1" applyAlignment="1">
      <alignment horizontal="left"/>
    </xf>
    <xf numFmtId="204" fontId="179" fillId="0" borderId="0" xfId="9155" applyNumberFormat="1" applyFont="1" applyFill="1" applyBorder="1" applyAlignment="1">
      <alignment horizontal="center"/>
    </xf>
    <xf numFmtId="0" fontId="176" fillId="0" borderId="0" xfId="9155" applyFont="1"/>
    <xf numFmtId="4" fontId="179" fillId="0" borderId="0" xfId="9155" applyNumberFormat="1" applyFont="1" applyFill="1" applyBorder="1" applyAlignment="1">
      <alignment horizontal="left"/>
    </xf>
    <xf numFmtId="4" fontId="177" fillId="0" borderId="0" xfId="9155" applyNumberFormat="1" applyFont="1" applyFill="1" applyBorder="1" applyAlignment="1">
      <alignment horizontal="center"/>
    </xf>
    <xf numFmtId="0" fontId="177" fillId="0" borderId="0" xfId="9155" applyFont="1" applyFill="1" applyBorder="1" applyAlignment="1">
      <alignment horizontal="center"/>
    </xf>
    <xf numFmtId="0" fontId="177" fillId="0" borderId="0" xfId="9155" applyFont="1" applyFill="1" applyBorder="1" applyAlignment="1">
      <alignment horizontal="left"/>
    </xf>
    <xf numFmtId="4" fontId="179" fillId="0" borderId="0" xfId="9155" applyNumberFormat="1" applyFont="1" applyFill="1" applyBorder="1" applyAlignment="1">
      <alignment horizontal="center"/>
    </xf>
    <xf numFmtId="0" fontId="179" fillId="0" borderId="0" xfId="9155" applyFont="1" applyFill="1" applyBorder="1" applyAlignment="1">
      <alignment horizontal="center"/>
    </xf>
    <xf numFmtId="0" fontId="170" fillId="72" borderId="27" xfId="9155" applyFont="1" applyFill="1" applyBorder="1" applyAlignment="1">
      <alignment horizontal="left"/>
    </xf>
    <xf numFmtId="204" fontId="180" fillId="72" borderId="28" xfId="9155" applyNumberFormat="1" applyFont="1" applyFill="1" applyBorder="1" applyAlignment="1">
      <alignment horizontal="center"/>
    </xf>
    <xf numFmtId="4" fontId="13" fillId="0" borderId="0" xfId="9155" applyNumberFormat="1" applyFont="1" applyFill="1" applyBorder="1" applyAlignment="1">
      <alignment horizontal="right"/>
    </xf>
    <xf numFmtId="0" fontId="11" fillId="0" borderId="0" xfId="9155" applyFont="1" applyAlignment="1">
      <alignment horizontal="justify" vertical="top" wrapText="1"/>
    </xf>
    <xf numFmtId="0" fontId="163" fillId="0" borderId="0" xfId="9155" applyFont="1" applyAlignment="1">
      <alignment horizontal="center" vertical="top"/>
    </xf>
    <xf numFmtId="4" fontId="181" fillId="0" borderId="0" xfId="9155" applyNumberFormat="1" applyFont="1" applyFill="1" applyBorder="1" applyAlignment="1">
      <alignment horizontal="right"/>
    </xf>
    <xf numFmtId="0" fontId="171" fillId="0" borderId="0" xfId="9155" applyFont="1" applyAlignment="1">
      <alignment horizontal="center" vertical="top"/>
    </xf>
    <xf numFmtId="0" fontId="11" fillId="0" borderId="0" xfId="9155" applyFont="1" applyAlignment="1">
      <alignment horizontal="center"/>
    </xf>
    <xf numFmtId="0" fontId="182" fillId="0" borderId="0" xfId="9155" applyFont="1" applyAlignment="1">
      <alignment horizontal="right"/>
    </xf>
    <xf numFmtId="49" fontId="6" fillId="0" borderId="0" xfId="9155" applyNumberFormat="1" applyFont="1" applyFill="1" applyBorder="1" applyAlignment="1">
      <alignment horizontal="right"/>
    </xf>
    <xf numFmtId="0" fontId="180" fillId="0" borderId="0" xfId="9155" applyFont="1"/>
    <xf numFmtId="0" fontId="6" fillId="0" borderId="0" xfId="9155" quotePrefix="1" applyFont="1" applyFill="1" applyBorder="1" applyAlignment="1">
      <alignment horizontal="left"/>
    </xf>
    <xf numFmtId="0" fontId="180" fillId="0" borderId="29" xfId="9155" applyFont="1" applyFill="1" applyBorder="1" applyAlignment="1">
      <alignment horizontal="justify" vertical="top"/>
    </xf>
    <xf numFmtId="0" fontId="183" fillId="0" borderId="0" xfId="9155" applyFont="1"/>
    <xf numFmtId="0" fontId="184" fillId="0" borderId="0" xfId="9155" applyFont="1" applyFill="1" applyBorder="1" applyAlignment="1">
      <alignment horizontal="center"/>
    </xf>
    <xf numFmtId="4" fontId="185" fillId="0" borderId="0" xfId="9155" applyNumberFormat="1" applyFont="1" applyFill="1" applyBorder="1" applyAlignment="1">
      <alignment horizontal="center"/>
    </xf>
    <xf numFmtId="0" fontId="183" fillId="0" borderId="0" xfId="9155" applyFont="1" applyFill="1" applyBorder="1" applyAlignment="1">
      <alignment horizontal="left" vertical="top"/>
    </xf>
    <xf numFmtId="204" fontId="184" fillId="0" borderId="0" xfId="9155" applyNumberFormat="1" applyFont="1" applyFill="1" applyBorder="1" applyAlignment="1">
      <alignment horizontal="center" vertical="top"/>
    </xf>
    <xf numFmtId="4" fontId="186" fillId="0" borderId="0" xfId="9155" applyNumberFormat="1" applyFont="1" applyFill="1" applyBorder="1" applyAlignment="1">
      <alignment horizontal="center"/>
    </xf>
    <xf numFmtId="0" fontId="187" fillId="0" borderId="30" xfId="9155" applyFont="1" applyFill="1" applyBorder="1" applyAlignment="1">
      <alignment horizontal="center"/>
    </xf>
    <xf numFmtId="0" fontId="187" fillId="0" borderId="31" xfId="9155" applyFont="1" applyFill="1" applyBorder="1" applyAlignment="1">
      <alignment horizontal="center"/>
    </xf>
    <xf numFmtId="0" fontId="188" fillId="0" borderId="29" xfId="9155" applyFont="1" applyFill="1" applyBorder="1" applyAlignment="1">
      <alignment horizontal="left" vertical="top"/>
    </xf>
    <xf numFmtId="4" fontId="11" fillId="0" borderId="0" xfId="9155" applyNumberFormat="1" applyFont="1" applyFill="1" applyBorder="1" applyAlignment="1">
      <alignment horizontal="center"/>
    </xf>
    <xf numFmtId="0" fontId="6" fillId="0" borderId="0" xfId="9155" quotePrefix="1" applyFont="1" applyFill="1" applyBorder="1" applyAlignment="1">
      <alignment horizontal="justify" vertical="top"/>
    </xf>
    <xf numFmtId="204" fontId="6" fillId="0" borderId="0" xfId="9155" applyNumberFormat="1" applyFont="1" applyFill="1" applyBorder="1" applyAlignment="1">
      <alignment horizontal="center" vertical="top"/>
    </xf>
    <xf numFmtId="0" fontId="180" fillId="0" borderId="0" xfId="9155" applyFont="1" applyFill="1" applyBorder="1" applyAlignment="1">
      <alignment horizontal="center"/>
    </xf>
    <xf numFmtId="4" fontId="163" fillId="0" borderId="0" xfId="9155" applyNumberFormat="1" applyFont="1" applyFill="1" applyBorder="1" applyAlignment="1">
      <alignment horizontal="center"/>
    </xf>
    <xf numFmtId="0" fontId="170" fillId="0" borderId="0" xfId="9155" applyFont="1" applyFill="1" applyBorder="1" applyAlignment="1">
      <alignment horizontal="justify" vertical="top"/>
    </xf>
    <xf numFmtId="204" fontId="180" fillId="0" borderId="0" xfId="9155" applyNumberFormat="1" applyFont="1" applyFill="1" applyBorder="1" applyAlignment="1">
      <alignment horizontal="center" vertical="top"/>
    </xf>
    <xf numFmtId="4" fontId="165" fillId="0" borderId="0" xfId="9155" applyNumberFormat="1" applyFont="1" applyFill="1" applyBorder="1" applyAlignment="1">
      <alignment horizontal="center"/>
    </xf>
    <xf numFmtId="1" fontId="165" fillId="0" borderId="0" xfId="9155" applyNumberFormat="1" applyFont="1" applyFill="1" applyBorder="1" applyAlignment="1">
      <alignment horizontal="center"/>
    </xf>
    <xf numFmtId="0" fontId="165" fillId="0" borderId="0" xfId="9155" applyFont="1" applyFill="1" applyBorder="1" applyAlignment="1">
      <alignment horizontal="center"/>
    </xf>
    <xf numFmtId="204" fontId="13" fillId="0" borderId="0" xfId="9155" applyNumberFormat="1" applyFont="1" applyFill="1" applyBorder="1" applyAlignment="1">
      <alignment horizontal="center" vertical="top"/>
    </xf>
    <xf numFmtId="4" fontId="11" fillId="0" borderId="32" xfId="9155" applyNumberFormat="1" applyFont="1" applyFill="1" applyBorder="1" applyAlignment="1">
      <alignment horizontal="center"/>
    </xf>
    <xf numFmtId="4" fontId="11" fillId="0" borderId="33" xfId="9155" applyNumberFormat="1" applyFont="1" applyFill="1" applyBorder="1" applyAlignment="1">
      <alignment horizontal="center"/>
    </xf>
    <xf numFmtId="1" fontId="6" fillId="0" borderId="33" xfId="9155" applyNumberFormat="1" applyFont="1" applyFill="1" applyBorder="1" applyAlignment="1">
      <alignment horizontal="center"/>
    </xf>
    <xf numFmtId="0" fontId="6" fillId="0" borderId="33" xfId="9155" applyFont="1" applyFill="1" applyBorder="1" applyAlignment="1">
      <alignment horizontal="center"/>
    </xf>
    <xf numFmtId="0" fontId="6" fillId="0" borderId="33" xfId="9155" quotePrefix="1" applyFont="1" applyFill="1" applyBorder="1" applyAlignment="1">
      <alignment horizontal="justify" vertical="top"/>
    </xf>
    <xf numFmtId="204" fontId="13" fillId="0" borderId="33" xfId="9155" applyNumberFormat="1" applyFont="1" applyFill="1" applyBorder="1" applyAlignment="1">
      <alignment horizontal="center" vertical="top"/>
    </xf>
    <xf numFmtId="0" fontId="6" fillId="0" borderId="0" xfId="9155" applyFont="1" applyBorder="1"/>
    <xf numFmtId="4" fontId="6" fillId="0" borderId="34" xfId="9155" applyNumberFormat="1" applyFont="1" applyFill="1" applyBorder="1" applyAlignment="1">
      <alignment horizontal="center"/>
    </xf>
    <xf numFmtId="4" fontId="6" fillId="0" borderId="35" xfId="9155" applyNumberFormat="1" applyFont="1" applyFill="1" applyBorder="1" applyAlignment="1">
      <alignment horizontal="center"/>
    </xf>
    <xf numFmtId="1" fontId="6" fillId="0" borderId="35" xfId="9155" applyNumberFormat="1" applyFont="1" applyFill="1" applyBorder="1" applyAlignment="1">
      <alignment horizontal="center"/>
    </xf>
    <xf numFmtId="0" fontId="6" fillId="0" borderId="35" xfId="9155" applyFont="1" applyFill="1" applyBorder="1" applyAlignment="1">
      <alignment horizontal="center"/>
    </xf>
    <xf numFmtId="0" fontId="6" fillId="0" borderId="35" xfId="9155" quotePrefix="1" applyFont="1" applyFill="1" applyBorder="1" applyAlignment="1">
      <alignment horizontal="justify" vertical="top"/>
    </xf>
    <xf numFmtId="204" fontId="13" fillId="0" borderId="35" xfId="9155" applyNumberFormat="1" applyFont="1" applyFill="1" applyBorder="1" applyAlignment="1">
      <alignment horizontal="center" vertical="top"/>
    </xf>
    <xf numFmtId="0" fontId="193" fillId="0" borderId="0" xfId="9155" applyFont="1"/>
    <xf numFmtId="1" fontId="193" fillId="0" borderId="0" xfId="9155" applyNumberFormat="1" applyFont="1"/>
    <xf numFmtId="0" fontId="164" fillId="0" borderId="0" xfId="9155" applyFont="1" applyAlignment="1">
      <alignment horizontal="justify" vertical="top"/>
    </xf>
    <xf numFmtId="204" fontId="166" fillId="0" borderId="0" xfId="9155" applyNumberFormat="1" applyFont="1" applyAlignment="1">
      <alignment horizontal="center" vertical="top"/>
    </xf>
    <xf numFmtId="0" fontId="164" fillId="0" borderId="0" xfId="9155" applyFont="1" applyBorder="1"/>
    <xf numFmtId="4" fontId="180" fillId="72" borderId="27" xfId="9155" applyNumberFormat="1" applyFont="1" applyFill="1" applyBorder="1" applyAlignment="1">
      <alignment horizontal="right"/>
    </xf>
    <xf numFmtId="4" fontId="180" fillId="72" borderId="14" xfId="9155" applyNumberFormat="1" applyFont="1" applyFill="1" applyBorder="1" applyAlignment="1">
      <alignment horizontal="right"/>
    </xf>
    <xf numFmtId="0" fontId="6" fillId="72" borderId="14" xfId="9155" applyFont="1" applyFill="1" applyBorder="1" applyAlignment="1">
      <alignment horizontal="right"/>
    </xf>
    <xf numFmtId="0" fontId="180" fillId="72" borderId="14" xfId="9155" applyNumberFormat="1" applyFont="1" applyFill="1" applyBorder="1" applyAlignment="1">
      <alignment horizontal="justify" vertical="top"/>
    </xf>
    <xf numFmtId="49" fontId="6" fillId="72" borderId="28" xfId="9155" applyNumberFormat="1" applyFont="1" applyFill="1" applyBorder="1" applyAlignment="1">
      <alignment horizontal="center" vertical="top"/>
    </xf>
    <xf numFmtId="0" fontId="174" fillId="0" borderId="0" xfId="9155" applyFont="1" applyBorder="1"/>
    <xf numFmtId="4" fontId="6" fillId="0" borderId="0" xfId="9155" applyNumberFormat="1" applyFont="1" applyFill="1" applyBorder="1" applyAlignment="1">
      <alignment horizontal="right"/>
    </xf>
    <xf numFmtId="0" fontId="6" fillId="0" borderId="0" xfId="9155" applyFont="1" applyFill="1" applyBorder="1" applyAlignment="1">
      <alignment horizontal="right"/>
    </xf>
    <xf numFmtId="49" fontId="6" fillId="0" borderId="0" xfId="9155" applyNumberFormat="1" applyFont="1" applyFill="1" applyBorder="1" applyAlignment="1">
      <alignment horizontal="center" vertical="top"/>
    </xf>
    <xf numFmtId="4" fontId="6" fillId="0" borderId="0" xfId="9155" applyNumberFormat="1" applyFont="1"/>
    <xf numFmtId="2" fontId="6" fillId="0" borderId="0" xfId="9155" applyNumberFormat="1" applyFont="1"/>
    <xf numFmtId="0" fontId="6" fillId="0" borderId="0" xfId="9155" applyFont="1" applyFill="1" applyBorder="1" applyAlignment="1">
      <alignment horizontal="justify" vertical="top"/>
    </xf>
    <xf numFmtId="0" fontId="180" fillId="0" borderId="0" xfId="9155" applyFont="1" applyBorder="1"/>
    <xf numFmtId="1" fontId="165" fillId="0" borderId="0" xfId="9155" applyNumberFormat="1" applyFont="1" applyFill="1" applyBorder="1" applyAlignment="1">
      <alignment horizontal="right"/>
    </xf>
    <xf numFmtId="0" fontId="165" fillId="0" borderId="0" xfId="9155" applyFont="1" applyFill="1" applyBorder="1" applyAlignment="1">
      <alignment horizontal="right"/>
    </xf>
    <xf numFmtId="0" fontId="164" fillId="0" borderId="0" xfId="34095" applyFont="1" applyBorder="1"/>
    <xf numFmtId="4" fontId="0" fillId="0" borderId="0" xfId="34095" applyNumberFormat="1" applyFont="1" applyFill="1" applyBorder="1" applyAlignment="1">
      <alignment horizontal="center"/>
    </xf>
    <xf numFmtId="0" fontId="180" fillId="0" borderId="0" xfId="34095" applyFont="1"/>
    <xf numFmtId="0" fontId="0" fillId="0" borderId="0" xfId="34095" quotePrefix="1" applyNumberFormat="1" applyFont="1" applyFill="1" applyBorder="1" applyAlignment="1">
      <alignment horizontal="justify" vertical="top"/>
    </xf>
    <xf numFmtId="204" fontId="0" fillId="0" borderId="0" xfId="34095" applyNumberFormat="1" applyFont="1" applyFill="1" applyBorder="1" applyAlignment="1">
      <alignment horizontal="center" vertical="top"/>
    </xf>
    <xf numFmtId="4" fontId="0" fillId="0" borderId="0" xfId="34103" applyNumberFormat="1" applyFont="1" applyAlignment="1">
      <alignment horizontal="right"/>
    </xf>
    <xf numFmtId="4" fontId="11" fillId="0" borderId="0" xfId="9155" applyNumberFormat="1" applyFont="1" applyFill="1" applyBorder="1" applyAlignment="1">
      <alignment horizontal="right"/>
    </xf>
    <xf numFmtId="0" fontId="165" fillId="0" borderId="0" xfId="34095" applyFont="1" applyFill="1" applyBorder="1" applyAlignment="1">
      <alignment horizontal="right"/>
    </xf>
    <xf numFmtId="0" fontId="0" fillId="0" borderId="0" xfId="34095" applyNumberFormat="1" applyFont="1" applyFill="1" applyBorder="1" applyAlignment="1">
      <alignment horizontal="justify" vertical="top"/>
    </xf>
    <xf numFmtId="204" fontId="0" fillId="0" borderId="0" xfId="34095" applyNumberFormat="1" applyFont="1" applyBorder="1" applyAlignment="1">
      <alignment horizontal="center" vertical="top"/>
    </xf>
    <xf numFmtId="0" fontId="0" fillId="0" borderId="0" xfId="34095" applyFont="1" applyFill="1" applyBorder="1" applyAlignment="1">
      <alignment horizontal="justify" vertical="top"/>
    </xf>
    <xf numFmtId="4" fontId="165" fillId="0" borderId="0" xfId="34095" applyNumberFormat="1" applyFont="1" applyFill="1" applyBorder="1" applyAlignment="1">
      <alignment horizontal="right"/>
    </xf>
    <xf numFmtId="0" fontId="180" fillId="0" borderId="0" xfId="34095" applyFont="1" applyBorder="1"/>
    <xf numFmtId="0" fontId="174" fillId="0" borderId="0" xfId="34095" applyFont="1" applyBorder="1"/>
    <xf numFmtId="0" fontId="11" fillId="0" borderId="0" xfId="9155" applyFont="1" applyFill="1" applyBorder="1" applyAlignment="1">
      <alignment horizontal="justify" vertical="top"/>
    </xf>
    <xf numFmtId="0" fontId="176" fillId="0" borderId="0" xfId="34095" applyFont="1" applyBorder="1"/>
    <xf numFmtId="4" fontId="176" fillId="0" borderId="0" xfId="34095" applyNumberFormat="1" applyFont="1" applyFill="1" applyBorder="1" applyAlignment="1">
      <alignment horizontal="right"/>
    </xf>
    <xf numFmtId="0" fontId="177" fillId="0" borderId="0" xfId="34095" applyFont="1" applyBorder="1"/>
    <xf numFmtId="0" fontId="0" fillId="0" borderId="0" xfId="34095" applyFont="1" applyFill="1" applyBorder="1" applyAlignment="1">
      <alignment horizontal="right"/>
    </xf>
    <xf numFmtId="0" fontId="6" fillId="0" borderId="0" xfId="9155" applyNumberFormat="1" applyFont="1" applyFill="1" applyBorder="1" applyAlignment="1">
      <alignment horizontal="justify" vertical="top"/>
    </xf>
    <xf numFmtId="0" fontId="6" fillId="0" borderId="36" xfId="9155" applyNumberFormat="1" applyFont="1" applyFill="1" applyBorder="1" applyAlignment="1">
      <alignment horizontal="justify" vertical="top"/>
    </xf>
    <xf numFmtId="0" fontId="194" fillId="0" borderId="0" xfId="9155" applyFont="1" applyFill="1" applyBorder="1"/>
    <xf numFmtId="4" fontId="195" fillId="0" borderId="0" xfId="9155" applyNumberFormat="1" applyFont="1" applyFill="1" applyBorder="1" applyAlignment="1">
      <alignment horizontal="right"/>
    </xf>
    <xf numFmtId="4" fontId="196" fillId="0" borderId="0" xfId="9155" applyNumberFormat="1" applyFont="1" applyFill="1" applyBorder="1" applyAlignment="1">
      <alignment horizontal="right"/>
    </xf>
    <xf numFmtId="1" fontId="13" fillId="0" borderId="0" xfId="9155" applyNumberFormat="1" applyFont="1" applyFill="1" applyBorder="1" applyAlignment="1">
      <alignment horizontal="right"/>
    </xf>
    <xf numFmtId="0" fontId="13" fillId="0" borderId="0" xfId="9155" applyFont="1" applyFill="1" applyBorder="1" applyAlignment="1">
      <alignment horizontal="right"/>
    </xf>
    <xf numFmtId="0" fontId="196" fillId="0" borderId="0" xfId="9155" applyFont="1" applyFill="1" applyBorder="1" applyAlignment="1">
      <alignment horizontal="left"/>
    </xf>
    <xf numFmtId="204" fontId="13" fillId="0" borderId="0" xfId="9155" applyNumberFormat="1" applyFont="1" applyFill="1" applyBorder="1" applyAlignment="1">
      <alignment horizontal="center"/>
    </xf>
    <xf numFmtId="0" fontId="194" fillId="0" borderId="0" xfId="34096" applyFont="1" applyFill="1" applyBorder="1"/>
    <xf numFmtId="0" fontId="194" fillId="0" borderId="0" xfId="34096" applyFont="1" applyBorder="1"/>
    <xf numFmtId="4" fontId="195" fillId="72" borderId="27" xfId="9155" applyNumberFormat="1" applyFont="1" applyFill="1" applyBorder="1" applyAlignment="1">
      <alignment horizontal="right"/>
    </xf>
    <xf numFmtId="4" fontId="196" fillId="72" borderId="14" xfId="9155" applyNumberFormat="1" applyFont="1" applyFill="1" applyBorder="1" applyAlignment="1">
      <alignment horizontal="right"/>
    </xf>
    <xf numFmtId="0" fontId="13" fillId="72" borderId="14" xfId="9155" applyFont="1" applyFill="1" applyBorder="1" applyAlignment="1">
      <alignment horizontal="right"/>
    </xf>
    <xf numFmtId="0" fontId="196" fillId="72" borderId="14" xfId="9155" applyFont="1" applyFill="1" applyBorder="1" applyAlignment="1">
      <alignment horizontal="left"/>
    </xf>
    <xf numFmtId="204" fontId="13" fillId="72" borderId="28" xfId="9155" applyNumberFormat="1" applyFont="1" applyFill="1" applyBorder="1" applyAlignment="1">
      <alignment horizontal="center"/>
    </xf>
    <xf numFmtId="0" fontId="197" fillId="0" borderId="0" xfId="34096" applyFont="1" applyBorder="1"/>
    <xf numFmtId="0" fontId="195" fillId="0" borderId="0" xfId="9155" applyFont="1" applyBorder="1"/>
    <xf numFmtId="1" fontId="198" fillId="0" borderId="0" xfId="9155" applyNumberFormat="1" applyFont="1" applyFill="1" applyBorder="1" applyAlignment="1">
      <alignment horizontal="right"/>
    </xf>
    <xf numFmtId="0" fontId="198" fillId="0" borderId="0" xfId="9155" applyFont="1" applyFill="1" applyBorder="1" applyAlignment="1">
      <alignment horizontal="right"/>
    </xf>
    <xf numFmtId="0" fontId="198" fillId="0" borderId="0" xfId="9155" applyFont="1" applyFill="1" applyBorder="1" applyAlignment="1">
      <alignment horizontal="left"/>
    </xf>
    <xf numFmtId="204" fontId="198" fillId="0" borderId="0" xfId="9155" applyNumberFormat="1" applyFont="1" applyFill="1" applyBorder="1" applyAlignment="1">
      <alignment horizontal="center"/>
    </xf>
    <xf numFmtId="0" fontId="194" fillId="0" borderId="0" xfId="9155" applyFont="1" applyBorder="1"/>
    <xf numFmtId="4" fontId="11" fillId="0" borderId="0" xfId="34110" applyNumberFormat="1" applyFont="1"/>
    <xf numFmtId="0" fontId="13" fillId="0" borderId="0" xfId="9155" applyFont="1" applyFill="1" applyBorder="1" applyAlignment="1">
      <alignment horizontal="justify" vertical="top"/>
    </xf>
    <xf numFmtId="0" fontId="180" fillId="0" borderId="0" xfId="9155" applyFont="1" applyFill="1" applyBorder="1"/>
    <xf numFmtId="0" fontId="180" fillId="0" borderId="0" xfId="9155" applyFont="1" applyFill="1"/>
    <xf numFmtId="49" fontId="6" fillId="0" borderId="0" xfId="9155" applyNumberFormat="1" applyFill="1" applyBorder="1" applyAlignment="1">
      <alignment horizontal="center" vertical="top" shrinkToFit="1"/>
    </xf>
    <xf numFmtId="0" fontId="196" fillId="0" borderId="0" xfId="34096" applyFont="1" applyFill="1" applyBorder="1"/>
    <xf numFmtId="4" fontId="13" fillId="0" borderId="0" xfId="34096" applyNumberFormat="1" applyFont="1" applyFill="1" applyBorder="1" applyAlignment="1">
      <alignment horizontal="right"/>
    </xf>
    <xf numFmtId="1" fontId="196" fillId="0" borderId="0" xfId="34096" applyNumberFormat="1" applyFont="1" applyFill="1" applyBorder="1"/>
    <xf numFmtId="0" fontId="196" fillId="0" borderId="0" xfId="9155" applyFont="1" applyFill="1" applyBorder="1"/>
    <xf numFmtId="0" fontId="13" fillId="0" borderId="0" xfId="9155" applyFont="1" applyFill="1" applyBorder="1" applyAlignment="1">
      <alignment horizontal="left"/>
    </xf>
    <xf numFmtId="4" fontId="198" fillId="0" borderId="0" xfId="9155" applyNumberFormat="1" applyFont="1" applyFill="1" applyBorder="1" applyAlignment="1">
      <alignment horizontal="right"/>
    </xf>
    <xf numFmtId="0" fontId="196" fillId="0" borderId="0" xfId="9155" applyFont="1" applyBorder="1" applyAlignment="1">
      <alignment shrinkToFit="1"/>
    </xf>
    <xf numFmtId="4" fontId="13" fillId="0" borderId="0" xfId="9155" applyNumberFormat="1" applyFont="1" applyFill="1" applyBorder="1" applyAlignment="1">
      <alignment horizontal="right" shrinkToFit="1"/>
    </xf>
    <xf numFmtId="0" fontId="163" fillId="0" borderId="0" xfId="9155" applyFont="1" applyBorder="1"/>
    <xf numFmtId="4" fontId="13" fillId="0" borderId="0" xfId="9155" applyNumberFormat="1" applyFont="1" applyBorder="1"/>
    <xf numFmtId="0" fontId="11" fillId="0" borderId="0" xfId="9155" applyFont="1" applyFill="1" applyBorder="1" applyAlignment="1">
      <alignment horizontal="right"/>
    </xf>
    <xf numFmtId="0" fontId="11" fillId="0" borderId="0" xfId="9155" applyFont="1" applyFill="1" applyBorder="1" applyAlignment="1">
      <alignment horizontal="left"/>
    </xf>
    <xf numFmtId="204" fontId="11" fillId="0" borderId="0" xfId="9155" applyNumberFormat="1" applyFont="1" applyFill="1" applyBorder="1" applyAlignment="1">
      <alignment horizontal="center"/>
    </xf>
    <xf numFmtId="204" fontId="11" fillId="0" borderId="0" xfId="9155" applyNumberFormat="1" applyFont="1" applyFill="1" applyBorder="1" applyAlignment="1">
      <alignment horizontal="center" vertical="top"/>
    </xf>
    <xf numFmtId="0" fontId="13" fillId="0" borderId="0" xfId="9155" applyFont="1" applyBorder="1"/>
    <xf numFmtId="49" fontId="13" fillId="0" borderId="0" xfId="9155" applyNumberFormat="1" applyFont="1" applyFill="1" applyBorder="1" applyAlignment="1">
      <alignment horizontal="center"/>
    </xf>
    <xf numFmtId="0" fontId="198" fillId="0" borderId="0" xfId="9155" applyFont="1" applyBorder="1"/>
    <xf numFmtId="49" fontId="198" fillId="0" borderId="0" xfId="9155" applyNumberFormat="1" applyFont="1" applyFill="1" applyBorder="1" applyAlignment="1">
      <alignment horizontal="center"/>
    </xf>
    <xf numFmtId="0" fontId="200" fillId="0" borderId="0" xfId="9155" applyFont="1" applyFill="1" applyBorder="1" applyAlignment="1">
      <alignment horizontal="justify" vertical="top"/>
    </xf>
    <xf numFmtId="49" fontId="13" fillId="0" borderId="0" xfId="9155" applyNumberFormat="1" applyFont="1" applyFill="1" applyBorder="1" applyAlignment="1">
      <alignment horizontal="center" vertical="top"/>
    </xf>
    <xf numFmtId="0" fontId="174" fillId="0" borderId="0" xfId="34096" applyFont="1"/>
    <xf numFmtId="1" fontId="6" fillId="0" borderId="0" xfId="9155" applyNumberFormat="1" applyFont="1" applyFill="1" applyBorder="1" applyAlignment="1">
      <alignment horizontal="center"/>
    </xf>
    <xf numFmtId="206" fontId="13" fillId="0" borderId="0" xfId="9155" applyNumberFormat="1" applyFont="1" applyFill="1" applyBorder="1" applyAlignment="1">
      <alignment horizontal="center" vertical="top"/>
    </xf>
    <xf numFmtId="4" fontId="13" fillId="0" borderId="0" xfId="9155" applyNumberFormat="1" applyFont="1" applyFill="1" applyBorder="1" applyAlignment="1">
      <alignment horizontal="center"/>
    </xf>
    <xf numFmtId="1" fontId="13" fillId="0" borderId="0" xfId="9155" applyNumberFormat="1" applyFont="1" applyFill="1" applyBorder="1" applyAlignment="1">
      <alignment horizontal="center"/>
    </xf>
    <xf numFmtId="0" fontId="13" fillId="0" borderId="37" xfId="9155" applyFont="1" applyFill="1" applyBorder="1" applyAlignment="1">
      <alignment horizontal="center"/>
    </xf>
    <xf numFmtId="0" fontId="13" fillId="0" borderId="36" xfId="9155" applyFont="1" applyFill="1" applyBorder="1" applyAlignment="1">
      <alignment horizontal="left"/>
    </xf>
    <xf numFmtId="4" fontId="196" fillId="72" borderId="27" xfId="9155" applyNumberFormat="1" applyFont="1" applyFill="1" applyBorder="1" applyAlignment="1">
      <alignment horizontal="right"/>
    </xf>
    <xf numFmtId="0" fontId="11" fillId="0" borderId="0" xfId="34110" applyNumberFormat="1" applyFont="1" applyBorder="1" applyAlignment="1" applyProtection="1">
      <alignment horizontal="right"/>
      <protection locked="0"/>
    </xf>
    <xf numFmtId="0" fontId="11" fillId="0" borderId="0" xfId="34110" applyNumberFormat="1" applyFont="1" applyBorder="1" applyAlignment="1">
      <alignment horizontal="right"/>
    </xf>
    <xf numFmtId="0" fontId="11" fillId="0" borderId="0" xfId="34090" applyFont="1" applyFill="1" applyAlignment="1">
      <alignment vertical="top" wrapText="1"/>
    </xf>
    <xf numFmtId="0" fontId="11" fillId="0" borderId="0" xfId="34090" applyFont="1" applyFill="1" applyAlignment="1">
      <alignment horizontal="right"/>
    </xf>
    <xf numFmtId="0" fontId="11" fillId="0" borderId="0" xfId="34090" applyFont="1" applyFill="1" applyAlignment="1">
      <alignment horizontal="right" wrapText="1"/>
    </xf>
    <xf numFmtId="0" fontId="11" fillId="0" borderId="0" xfId="34110" applyFont="1" applyAlignment="1">
      <alignment horizontal="right" vertical="top"/>
    </xf>
    <xf numFmtId="0" fontId="11" fillId="0" borderId="0" xfId="34110" applyFont="1" applyAlignment="1">
      <alignment horizontal="right"/>
    </xf>
    <xf numFmtId="0" fontId="11" fillId="0" borderId="0" xfId="34110" applyFont="1" applyAlignment="1" applyProtection="1">
      <alignment horizontal="right"/>
      <protection locked="0"/>
    </xf>
    <xf numFmtId="0" fontId="11" fillId="0" borderId="0" xfId="34110" applyNumberFormat="1" applyFont="1" applyAlignment="1" applyProtection="1">
      <alignment horizontal="right"/>
      <protection locked="0"/>
    </xf>
    <xf numFmtId="0" fontId="11" fillId="0" borderId="0" xfId="34110" applyNumberFormat="1" applyFont="1" applyAlignment="1">
      <alignment horizontal="right"/>
    </xf>
    <xf numFmtId="49" fontId="11" fillId="0" borderId="0" xfId="34090" applyNumberFormat="1" applyFont="1" applyFill="1" applyAlignment="1">
      <alignment horizontal="right" vertical="top"/>
    </xf>
    <xf numFmtId="1" fontId="11" fillId="0" borderId="0" xfId="34110" applyNumberFormat="1" applyFont="1" applyAlignment="1" applyProtection="1">
      <alignment horizontal="right"/>
      <protection locked="0"/>
    </xf>
    <xf numFmtId="49" fontId="11" fillId="0" borderId="0" xfId="34090" quotePrefix="1" applyNumberFormat="1" applyFont="1" applyFill="1" applyAlignment="1">
      <alignment horizontal="right" vertical="top"/>
    </xf>
    <xf numFmtId="0" fontId="11" fillId="0" borderId="0" xfId="34090" applyFont="1" applyAlignment="1">
      <alignment vertical="top" wrapText="1"/>
    </xf>
    <xf numFmtId="207" fontId="11" fillId="0" borderId="0" xfId="34110" applyNumberFormat="1" applyFont="1" applyAlignment="1" applyProtection="1">
      <alignment horizontal="right"/>
      <protection locked="0"/>
    </xf>
    <xf numFmtId="4" fontId="11" fillId="0" borderId="0" xfId="25139" applyNumberFormat="1" applyFont="1" applyFill="1" applyAlignment="1" applyProtection="1">
      <alignment horizontal="right"/>
    </xf>
    <xf numFmtId="3" fontId="11" fillId="0" borderId="0" xfId="25139" applyNumberFormat="1" applyFont="1" applyFill="1" applyAlignment="1" applyProtection="1">
      <alignment horizontal="center"/>
    </xf>
    <xf numFmtId="0" fontId="11" fillId="0" borderId="0" xfId="25139" applyFont="1" applyFill="1" applyAlignment="1" applyProtection="1">
      <alignment horizontal="right"/>
    </xf>
    <xf numFmtId="0" fontId="11" fillId="0" borderId="0" xfId="25139" applyFont="1" applyFill="1" applyAlignment="1" applyProtection="1">
      <alignment horizontal="justify" vertical="top" wrapText="1"/>
    </xf>
    <xf numFmtId="4" fontId="11" fillId="0" borderId="0" xfId="25139" applyNumberFormat="1" applyFont="1" applyFill="1" applyAlignment="1" applyProtection="1">
      <alignment horizontal="right"/>
      <protection locked="0"/>
    </xf>
    <xf numFmtId="3" fontId="11" fillId="0" borderId="0" xfId="25139" applyNumberFormat="1" applyFont="1" applyFill="1" applyBorder="1" applyAlignment="1" applyProtection="1">
      <alignment horizontal="justify"/>
      <protection locked="0"/>
    </xf>
    <xf numFmtId="0" fontId="11" fillId="0" borderId="0" xfId="25139" applyFont="1" applyFill="1" applyBorder="1" applyAlignment="1" applyProtection="1">
      <alignment horizontal="justify"/>
      <protection locked="0"/>
    </xf>
    <xf numFmtId="0" fontId="11" fillId="0" borderId="0" xfId="25139" applyFont="1" applyFill="1" applyBorder="1" applyAlignment="1" applyProtection="1">
      <alignment horizontal="justify" vertical="top" wrapText="1"/>
    </xf>
    <xf numFmtId="4" fontId="11" fillId="0" borderId="0" xfId="25139" applyNumberFormat="1" applyFont="1" applyFill="1" applyBorder="1" applyAlignment="1" applyProtection="1">
      <alignment horizontal="right"/>
    </xf>
    <xf numFmtId="0" fontId="11" fillId="0" borderId="0" xfId="25139" applyFont="1" applyFill="1" applyBorder="1" applyAlignment="1" applyProtection="1">
      <alignment horizontal="right"/>
    </xf>
    <xf numFmtId="0" fontId="11" fillId="0" borderId="0" xfId="25139" applyFont="1" applyFill="1" applyBorder="1" applyAlignment="1" applyProtection="1">
      <alignment horizontal="left" vertical="top" wrapText="1"/>
    </xf>
    <xf numFmtId="3" fontId="11" fillId="0" borderId="0" xfId="34110" applyNumberFormat="1" applyFont="1" applyAlignment="1" applyProtection="1">
      <alignment horizontal="right"/>
      <protection locked="0"/>
    </xf>
    <xf numFmtId="0" fontId="11" fillId="0" borderId="0" xfId="25139" applyFont="1" applyFill="1" applyAlignment="1" applyProtection="1">
      <alignment horizontal="left" vertical="top" wrapText="1"/>
    </xf>
    <xf numFmtId="0" fontId="11" fillId="0" borderId="0" xfId="34110" applyNumberFormat="1" applyFont="1" applyAlignment="1">
      <alignment horizontal="justify" vertical="top"/>
    </xf>
    <xf numFmtId="0" fontId="11" fillId="0" borderId="0" xfId="34110" applyFont="1" applyAlignment="1">
      <alignment horizontal="center"/>
    </xf>
    <xf numFmtId="0" fontId="181" fillId="0" borderId="0" xfId="9155" applyFont="1" applyFill="1" applyBorder="1" applyAlignment="1">
      <alignment horizontal="left"/>
    </xf>
    <xf numFmtId="0" fontId="180" fillId="0" borderId="0" xfId="34096" applyFont="1"/>
    <xf numFmtId="0" fontId="194" fillId="0" borderId="0" xfId="9155" applyFont="1"/>
    <xf numFmtId="4" fontId="198" fillId="0" borderId="0" xfId="9155" applyNumberFormat="1" applyFont="1" applyFill="1" applyBorder="1" applyAlignment="1">
      <alignment horizontal="center"/>
    </xf>
    <xf numFmtId="1" fontId="198" fillId="0" borderId="0" xfId="9155" applyNumberFormat="1" applyFont="1" applyFill="1" applyBorder="1" applyAlignment="1">
      <alignment horizontal="center"/>
    </xf>
    <xf numFmtId="0" fontId="198" fillId="0" borderId="0" xfId="9155" applyFont="1" applyFill="1" applyBorder="1" applyAlignment="1">
      <alignment horizontal="center"/>
    </xf>
    <xf numFmtId="0" fontId="201" fillId="0" borderId="0" xfId="9155" applyFont="1" applyFill="1" applyBorder="1" applyAlignment="1">
      <alignment horizontal="justify" vertical="top"/>
    </xf>
    <xf numFmtId="4" fontId="172" fillId="0" borderId="0" xfId="9155" applyNumberFormat="1" applyFont="1" applyFill="1" applyBorder="1" applyAlignment="1">
      <alignment horizontal="right"/>
    </xf>
    <xf numFmtId="4" fontId="202" fillId="0" borderId="0" xfId="9155" applyNumberFormat="1" applyFont="1" applyFill="1" applyBorder="1" applyAlignment="1">
      <alignment horizontal="right"/>
    </xf>
    <xf numFmtId="0" fontId="202" fillId="0" borderId="0" xfId="9155" applyFont="1" applyFill="1" applyBorder="1" applyAlignment="1">
      <alignment horizontal="right"/>
    </xf>
    <xf numFmtId="0" fontId="172" fillId="0" borderId="0" xfId="9155" applyFont="1" applyFill="1" applyBorder="1" applyAlignment="1">
      <alignment horizontal="left"/>
    </xf>
    <xf numFmtId="204" fontId="202" fillId="0" borderId="0" xfId="9155" applyNumberFormat="1" applyFont="1" applyFill="1" applyBorder="1" applyAlignment="1">
      <alignment horizontal="center"/>
    </xf>
    <xf numFmtId="4" fontId="203" fillId="72" borderId="14" xfId="9155" applyNumberFormat="1" applyFont="1" applyFill="1" applyBorder="1" applyAlignment="1">
      <alignment horizontal="right"/>
    </xf>
    <xf numFmtId="0" fontId="203" fillId="72" borderId="14" xfId="9155" applyFont="1" applyFill="1" applyBorder="1" applyAlignment="1">
      <alignment horizontal="right"/>
    </xf>
    <xf numFmtId="204" fontId="203" fillId="72" borderId="28" xfId="9155" applyNumberFormat="1" applyFont="1" applyFill="1" applyBorder="1" applyAlignment="1">
      <alignment horizontal="center"/>
    </xf>
    <xf numFmtId="4" fontId="6" fillId="0" borderId="0" xfId="9155" applyNumberFormat="1" applyFont="1" applyFill="1" applyBorder="1" applyAlignment="1">
      <alignment horizontal="left"/>
    </xf>
    <xf numFmtId="0" fontId="172" fillId="0" borderId="0" xfId="9155" applyFont="1"/>
    <xf numFmtId="4" fontId="170" fillId="0" borderId="0" xfId="9155" applyNumberFormat="1" applyFont="1"/>
    <xf numFmtId="4" fontId="170" fillId="0" borderId="0" xfId="9155" applyNumberFormat="1" applyFont="1" applyFill="1" applyBorder="1" applyAlignment="1">
      <alignment horizontal="left"/>
    </xf>
    <xf numFmtId="4" fontId="204" fillId="0" borderId="0" xfId="9155" applyNumberFormat="1" applyFont="1" applyFill="1" applyBorder="1" applyAlignment="1">
      <alignment horizontal="left"/>
    </xf>
    <xf numFmtId="4" fontId="204" fillId="0" borderId="0" xfId="9155" applyNumberFormat="1" applyFont="1" applyFill="1" applyBorder="1" applyAlignment="1">
      <alignment horizontal="center"/>
    </xf>
    <xf numFmtId="0" fontId="180" fillId="0" borderId="0" xfId="9155" applyFont="1" applyFill="1" applyBorder="1" applyAlignment="1">
      <alignment horizontal="left"/>
    </xf>
    <xf numFmtId="4" fontId="164" fillId="0" borderId="0" xfId="9155" applyNumberFormat="1" applyFont="1" applyFill="1" applyBorder="1" applyAlignment="1">
      <alignment horizontal="center"/>
    </xf>
    <xf numFmtId="0" fontId="164" fillId="0" borderId="0" xfId="9155" applyFont="1" applyFill="1" applyBorder="1" applyAlignment="1">
      <alignment horizontal="center"/>
    </xf>
    <xf numFmtId="0" fontId="164" fillId="0" borderId="0" xfId="9155" quotePrefix="1" applyFont="1" applyFill="1" applyBorder="1" applyAlignment="1">
      <alignment horizontal="left"/>
    </xf>
    <xf numFmtId="204" fontId="164" fillId="0" borderId="0" xfId="9155" applyNumberFormat="1" applyFont="1" applyFill="1" applyBorder="1" applyAlignment="1">
      <alignment horizontal="center"/>
    </xf>
    <xf numFmtId="4" fontId="193" fillId="0" borderId="0" xfId="9155" applyNumberFormat="1" applyFont="1" applyFill="1" applyBorder="1" applyAlignment="1">
      <alignment horizontal="center"/>
    </xf>
    <xf numFmtId="1" fontId="193" fillId="0" borderId="0" xfId="9155" applyNumberFormat="1" applyFont="1" applyFill="1" applyBorder="1" applyAlignment="1">
      <alignment horizontal="center"/>
    </xf>
    <xf numFmtId="0" fontId="193" fillId="0" borderId="0" xfId="9155" applyFont="1" applyFill="1" applyBorder="1" applyAlignment="1">
      <alignment horizontal="center"/>
    </xf>
    <xf numFmtId="0" fontId="205" fillId="0" borderId="0" xfId="9155" applyFont="1"/>
    <xf numFmtId="0" fontId="206" fillId="0" borderId="0" xfId="9155" applyFont="1" applyFill="1" applyBorder="1" applyAlignment="1">
      <alignment horizontal="center"/>
    </xf>
    <xf numFmtId="4" fontId="207" fillId="0" borderId="0" xfId="9155" applyNumberFormat="1" applyFont="1" applyFill="1" applyBorder="1" applyAlignment="1">
      <alignment horizontal="center"/>
    </xf>
    <xf numFmtId="4" fontId="169" fillId="0" borderId="0" xfId="9155" applyNumberFormat="1" applyFont="1" applyFill="1" applyBorder="1" applyAlignment="1">
      <alignment horizontal="center"/>
    </xf>
    <xf numFmtId="4" fontId="208" fillId="0" borderId="30" xfId="9155" applyNumberFormat="1" applyFont="1" applyFill="1" applyBorder="1" applyAlignment="1">
      <alignment horizontal="center"/>
    </xf>
    <xf numFmtId="0" fontId="209" fillId="0" borderId="31" xfId="9155" applyFont="1" applyFill="1" applyBorder="1" applyAlignment="1">
      <alignment horizontal="center"/>
    </xf>
    <xf numFmtId="0" fontId="174" fillId="0" borderId="0" xfId="9155" applyFont="1" applyFill="1" applyBorder="1" applyAlignment="1">
      <alignment horizontal="center"/>
    </xf>
    <xf numFmtId="4" fontId="210" fillId="0" borderId="0" xfId="9155" applyNumberFormat="1" applyFont="1" applyFill="1" applyBorder="1" applyAlignment="1">
      <alignment horizontal="center"/>
    </xf>
    <xf numFmtId="1" fontId="164" fillId="0" borderId="0" xfId="9155" applyNumberFormat="1" applyFont="1"/>
    <xf numFmtId="1" fontId="166" fillId="0" borderId="0" xfId="9155" applyNumberFormat="1" applyFont="1"/>
    <xf numFmtId="0" fontId="166" fillId="0" borderId="0" xfId="9155" applyFont="1" applyAlignment="1">
      <alignment horizontal="justify" vertical="top"/>
    </xf>
    <xf numFmtId="4" fontId="194" fillId="0" borderId="0" xfId="9155" applyNumberFormat="1" applyFont="1" applyFill="1" applyBorder="1" applyAlignment="1">
      <alignment horizontal="right"/>
    </xf>
    <xf numFmtId="0" fontId="166" fillId="0" borderId="0" xfId="9155" applyFont="1" applyFill="1" applyBorder="1" applyAlignment="1">
      <alignment horizontal="right"/>
    </xf>
    <xf numFmtId="0" fontId="194" fillId="0" borderId="0" xfId="9155" applyFont="1" applyFill="1" applyBorder="1" applyAlignment="1">
      <alignment horizontal="justify" vertical="top"/>
    </xf>
    <xf numFmtId="0" fontId="180" fillId="72" borderId="14" xfId="9155" applyFont="1" applyFill="1" applyBorder="1" applyAlignment="1">
      <alignment horizontal="justify" vertical="top"/>
    </xf>
    <xf numFmtId="204" fontId="6" fillId="72" borderId="28" xfId="9155" applyNumberFormat="1" applyFont="1" applyFill="1" applyBorder="1" applyAlignment="1">
      <alignment horizontal="center" vertical="top"/>
    </xf>
    <xf numFmtId="1" fontId="164" fillId="0" borderId="0" xfId="9155" applyNumberFormat="1" applyFont="1" applyFill="1" applyBorder="1" applyAlignment="1">
      <alignment horizontal="right"/>
    </xf>
    <xf numFmtId="0" fontId="164" fillId="0" borderId="0" xfId="9155" applyFont="1" applyFill="1" applyBorder="1" applyAlignment="1">
      <alignment horizontal="right"/>
    </xf>
    <xf numFmtId="0" fontId="164" fillId="0" borderId="0" xfId="9155" applyFont="1" applyFill="1" applyBorder="1" applyAlignment="1">
      <alignment horizontal="justify" vertical="top"/>
    </xf>
    <xf numFmtId="1" fontId="6" fillId="0" borderId="0" xfId="9155" applyNumberFormat="1" applyFont="1" applyFill="1" applyBorder="1" applyAlignment="1">
      <alignment horizontal="right"/>
    </xf>
    <xf numFmtId="204" fontId="6" fillId="0" borderId="0" xfId="9155" applyNumberFormat="1" applyFill="1" applyBorder="1" applyAlignment="1">
      <alignment horizontal="center" vertical="top"/>
    </xf>
    <xf numFmtId="1" fontId="180" fillId="0" borderId="0" xfId="9155" applyNumberFormat="1" applyFont="1" applyBorder="1"/>
    <xf numFmtId="0" fontId="180" fillId="0" borderId="0" xfId="9155" applyFont="1" applyBorder="1" applyAlignment="1">
      <alignment horizontal="right"/>
    </xf>
    <xf numFmtId="1" fontId="6" fillId="0" borderId="0" xfId="9155" applyNumberFormat="1" applyFont="1" applyFill="1" applyBorder="1" applyAlignment="1">
      <alignment horizontal="center" vertical="top"/>
    </xf>
    <xf numFmtId="1" fontId="6" fillId="0" borderId="0" xfId="9155" applyNumberFormat="1" applyFill="1" applyBorder="1" applyAlignment="1">
      <alignment horizontal="center" vertical="top"/>
    </xf>
    <xf numFmtId="49" fontId="0" fillId="0" borderId="0" xfId="34098" applyNumberFormat="1" applyFont="1" applyBorder="1" applyAlignment="1">
      <alignment horizontal="justify" vertical="top" wrapText="1"/>
    </xf>
    <xf numFmtId="1" fontId="164" fillId="0" borderId="0" xfId="9155" applyNumberFormat="1" applyFont="1" applyFill="1" applyBorder="1" applyAlignment="1">
      <alignment horizontal="center"/>
    </xf>
    <xf numFmtId="0" fontId="6" fillId="0" borderId="36" xfId="9155" applyFont="1" applyFill="1" applyBorder="1" applyAlignment="1">
      <alignment horizontal="justify" vertical="top"/>
    </xf>
    <xf numFmtId="1" fontId="166" fillId="0" borderId="0" xfId="9155" applyNumberFormat="1" applyFont="1" applyFill="1" applyBorder="1" applyAlignment="1">
      <alignment horizontal="right"/>
    </xf>
    <xf numFmtId="1" fontId="13" fillId="0" borderId="0" xfId="9155" applyNumberFormat="1" applyFont="1" applyFill="1" applyBorder="1" applyAlignment="1">
      <alignment horizontal="center" vertical="top"/>
    </xf>
    <xf numFmtId="0" fontId="194" fillId="0" borderId="38" xfId="9155" applyFont="1" applyFill="1" applyBorder="1" applyAlignment="1">
      <alignment horizontal="justify" vertical="top"/>
    </xf>
    <xf numFmtId="0" fontId="196" fillId="72" borderId="14" xfId="9155" applyFont="1" applyFill="1" applyBorder="1" applyAlignment="1">
      <alignment horizontal="justify" vertical="top"/>
    </xf>
    <xf numFmtId="1" fontId="13" fillId="72" borderId="28" xfId="9155" applyNumberFormat="1" applyFont="1" applyFill="1" applyBorder="1" applyAlignment="1">
      <alignment horizontal="center" vertical="top"/>
    </xf>
    <xf numFmtId="204" fontId="6" fillId="0" borderId="0" xfId="9155" applyNumberFormat="1" applyFont="1" applyFill="1" applyBorder="1" applyAlignment="1">
      <alignment horizontal="justify" vertical="top"/>
    </xf>
    <xf numFmtId="0" fontId="196" fillId="0" borderId="0" xfId="9155" applyFont="1"/>
    <xf numFmtId="4" fontId="166" fillId="0" borderId="0" xfId="9155" applyNumberFormat="1" applyFont="1"/>
    <xf numFmtId="4" fontId="166" fillId="0" borderId="0" xfId="9155" applyNumberFormat="1" applyFont="1" applyBorder="1"/>
    <xf numFmtId="0" fontId="166" fillId="0" borderId="0" xfId="9155" applyFont="1" applyFill="1" applyBorder="1" applyAlignment="1">
      <alignment horizontal="justify" vertical="top"/>
    </xf>
    <xf numFmtId="0" fontId="197" fillId="0" borderId="0" xfId="9155" applyFont="1" applyBorder="1"/>
    <xf numFmtId="1" fontId="13" fillId="0" borderId="0" xfId="34110" applyNumberFormat="1" applyFont="1" applyFill="1" applyBorder="1" applyAlignment="1">
      <alignment horizontal="right"/>
    </xf>
    <xf numFmtId="0" fontId="13" fillId="0" borderId="0" xfId="34110" applyFont="1" applyFill="1" applyBorder="1" applyAlignment="1">
      <alignment horizontal="right"/>
    </xf>
    <xf numFmtId="0" fontId="196" fillId="0" borderId="0" xfId="9155" applyFont="1" applyBorder="1"/>
    <xf numFmtId="0" fontId="13" fillId="0" borderId="0" xfId="34098" applyFont="1"/>
    <xf numFmtId="4" fontId="11" fillId="0" borderId="0" xfId="9155" applyNumberFormat="1" applyFont="1"/>
    <xf numFmtId="49" fontId="13" fillId="0" borderId="0" xfId="34098" applyNumberFormat="1" applyFont="1" applyBorder="1" applyAlignment="1">
      <alignment horizontal="left" vertical="top" wrapText="1"/>
    </xf>
    <xf numFmtId="1" fontId="13" fillId="0" borderId="0" xfId="34098" applyNumberFormat="1" applyFont="1" applyAlignment="1">
      <alignment horizontal="right"/>
    </xf>
    <xf numFmtId="4" fontId="11" fillId="0" borderId="0" xfId="34098" applyNumberFormat="1" applyFont="1"/>
    <xf numFmtId="4" fontId="13" fillId="0" borderId="0" xfId="34098" applyNumberFormat="1" applyFont="1" applyAlignment="1">
      <alignment horizontal="right"/>
    </xf>
    <xf numFmtId="0" fontId="13" fillId="0" borderId="0" xfId="34098" quotePrefix="1" applyFont="1" applyAlignment="1">
      <alignment horizontal="right"/>
    </xf>
    <xf numFmtId="0" fontId="211" fillId="0" borderId="0" xfId="9155" applyFont="1"/>
    <xf numFmtId="2" fontId="13" fillId="0" borderId="0" xfId="9155" applyNumberFormat="1" applyFont="1"/>
    <xf numFmtId="0" fontId="211" fillId="0" borderId="0" xfId="9155" applyFont="1" applyBorder="1"/>
    <xf numFmtId="0" fontId="194" fillId="0" borderId="0" xfId="9155" applyFont="1" applyBorder="1" applyAlignment="1">
      <alignment shrinkToFit="1"/>
    </xf>
    <xf numFmtId="4" fontId="166" fillId="0" borderId="0" xfId="9155" applyNumberFormat="1" applyFont="1" applyFill="1" applyBorder="1" applyAlignment="1">
      <alignment horizontal="right"/>
    </xf>
    <xf numFmtId="4" fontId="11" fillId="0" borderId="0" xfId="9155" applyNumberFormat="1" applyFont="1" applyProtection="1"/>
    <xf numFmtId="0" fontId="212" fillId="0" borderId="0" xfId="9155" applyFont="1" applyFill="1" applyBorder="1" applyAlignment="1">
      <alignment horizontal="left"/>
    </xf>
    <xf numFmtId="204" fontId="166" fillId="0" borderId="0" xfId="9155" applyNumberFormat="1" applyFont="1" applyFill="1" applyBorder="1" applyAlignment="1">
      <alignment horizontal="center" vertical="top"/>
    </xf>
    <xf numFmtId="1" fontId="11" fillId="0" borderId="0" xfId="9155" applyNumberFormat="1" applyFont="1" applyFill="1" applyBorder="1" applyAlignment="1">
      <alignment horizontal="right"/>
    </xf>
    <xf numFmtId="0" fontId="163" fillId="0" borderId="0" xfId="9155" applyFont="1"/>
    <xf numFmtId="0" fontId="11" fillId="0" borderId="0" xfId="9155" applyFont="1" applyFill="1" applyBorder="1" applyAlignment="1" applyProtection="1">
      <alignment horizontal="left" vertical="top" wrapText="1"/>
      <protection locked="0"/>
    </xf>
    <xf numFmtId="49" fontId="11" fillId="0" borderId="0" xfId="9155" applyNumberFormat="1" applyFont="1" applyFill="1" applyBorder="1" applyAlignment="1">
      <alignment horizontal="center" vertical="top"/>
    </xf>
    <xf numFmtId="0" fontId="214" fillId="0" borderId="0" xfId="9155" applyFont="1"/>
    <xf numFmtId="0" fontId="13" fillId="0" borderId="0" xfId="34098" applyFont="1" applyAlignment="1">
      <alignment horizontal="right"/>
    </xf>
    <xf numFmtId="0" fontId="215" fillId="0" borderId="0" xfId="9155" applyFont="1" applyFill="1" applyBorder="1"/>
    <xf numFmtId="175" fontId="11" fillId="0" borderId="0" xfId="34111" applyNumberFormat="1" applyFont="1"/>
    <xf numFmtId="208" fontId="11" fillId="0" borderId="0" xfId="9155" applyNumberFormat="1" applyFont="1"/>
    <xf numFmtId="0" fontId="163" fillId="0" borderId="0" xfId="9155" applyFont="1" applyAlignment="1">
      <alignment horizontal="justify" vertical="top" wrapText="1"/>
    </xf>
    <xf numFmtId="4" fontId="165" fillId="0" borderId="0" xfId="9155" applyNumberFormat="1" applyFont="1" applyFill="1" applyBorder="1" applyAlignment="1">
      <alignment horizontal="right"/>
    </xf>
    <xf numFmtId="0" fontId="194" fillId="0" borderId="0" xfId="9155" applyFont="1" applyFill="1"/>
    <xf numFmtId="0" fontId="216" fillId="0" borderId="0" xfId="9155" applyFont="1" applyFill="1" applyBorder="1" applyAlignment="1">
      <alignment horizontal="justify" vertical="top"/>
    </xf>
    <xf numFmtId="4" fontId="166" fillId="0" borderId="0" xfId="9155" applyNumberFormat="1" applyFont="1" applyFill="1" applyBorder="1" applyAlignment="1">
      <alignment horizontal="center"/>
    </xf>
    <xf numFmtId="1" fontId="166" fillId="0" borderId="0" xfId="9155" applyNumberFormat="1" applyFont="1" applyFill="1" applyBorder="1" applyAlignment="1">
      <alignment horizontal="center"/>
    </xf>
    <xf numFmtId="0" fontId="6" fillId="0" borderId="36" xfId="9155" applyFill="1" applyBorder="1" applyAlignment="1">
      <alignment horizontal="justify" vertical="top"/>
    </xf>
    <xf numFmtId="0" fontId="164" fillId="0" borderId="27" xfId="9155" applyFont="1" applyFill="1" applyBorder="1" applyAlignment="1">
      <alignment horizontal="right"/>
    </xf>
    <xf numFmtId="0" fontId="170" fillId="0" borderId="36" xfId="9155" applyFont="1" applyFill="1" applyBorder="1" applyAlignment="1">
      <alignment horizontal="left" vertical="top"/>
    </xf>
    <xf numFmtId="204" fontId="6" fillId="0" borderId="0" xfId="9155" applyNumberFormat="1" applyFont="1" applyAlignment="1">
      <alignment horizontal="center" vertical="top"/>
    </xf>
    <xf numFmtId="4" fontId="197" fillId="0" borderId="0" xfId="9155" applyNumberFormat="1" applyFont="1" applyFill="1" applyBorder="1" applyAlignment="1">
      <alignment horizontal="right"/>
    </xf>
    <xf numFmtId="1" fontId="217" fillId="0" borderId="0" xfId="9155" applyNumberFormat="1" applyFont="1" applyFill="1" applyBorder="1" applyAlignment="1">
      <alignment horizontal="right"/>
    </xf>
    <xf numFmtId="0" fontId="217" fillId="0" borderId="0" xfId="9155" applyFont="1" applyFill="1" applyBorder="1" applyAlignment="1">
      <alignment horizontal="right"/>
    </xf>
    <xf numFmtId="4" fontId="195" fillId="72" borderId="14" xfId="9155" applyNumberFormat="1" applyFont="1" applyFill="1" applyBorder="1" applyAlignment="1">
      <alignment horizontal="right"/>
    </xf>
    <xf numFmtId="0" fontId="198" fillId="72" borderId="14" xfId="9155" applyFont="1" applyFill="1" applyBorder="1" applyAlignment="1">
      <alignment horizontal="right"/>
    </xf>
    <xf numFmtId="204" fontId="13" fillId="72" borderId="28" xfId="9155" applyNumberFormat="1" applyFont="1" applyFill="1" applyBorder="1" applyAlignment="1">
      <alignment horizontal="center" vertical="top"/>
    </xf>
    <xf numFmtId="204" fontId="13" fillId="0" borderId="0" xfId="9155" applyNumberFormat="1" applyFont="1" applyFill="1" applyBorder="1" applyAlignment="1">
      <alignment horizontal="right" vertical="top"/>
    </xf>
    <xf numFmtId="4" fontId="6" fillId="0" borderId="0" xfId="9155" applyNumberFormat="1" applyFont="1" applyBorder="1"/>
    <xf numFmtId="0" fontId="211" fillId="0" borderId="0" xfId="9155" applyFont="1" applyFill="1" applyBorder="1"/>
    <xf numFmtId="0" fontId="218" fillId="0" borderId="0" xfId="9155" applyFont="1" applyFill="1" applyBorder="1"/>
    <xf numFmtId="0" fontId="177" fillId="0" borderId="0" xfId="9155" applyFont="1" applyFill="1" applyBorder="1" applyAlignment="1">
      <alignment horizontal="right"/>
    </xf>
    <xf numFmtId="0" fontId="210" fillId="76" borderId="0" xfId="9155" applyFont="1" applyFill="1" applyBorder="1"/>
    <xf numFmtId="0" fontId="6" fillId="0" borderId="0" xfId="9155" applyFill="1" applyBorder="1" applyAlignment="1">
      <alignment horizontal="justify" vertical="top"/>
    </xf>
    <xf numFmtId="0" fontId="175" fillId="0" borderId="0" xfId="9155" applyFont="1" applyBorder="1"/>
    <xf numFmtId="0" fontId="13" fillId="0" borderId="36" xfId="9155" applyFont="1" applyFill="1" applyBorder="1" applyAlignment="1">
      <alignment horizontal="justify" vertical="top"/>
    </xf>
    <xf numFmtId="0" fontId="196" fillId="0" borderId="0" xfId="9155" applyFont="1" applyFill="1" applyBorder="1" applyAlignment="1">
      <alignment horizontal="justify" vertical="top"/>
    </xf>
    <xf numFmtId="0" fontId="166" fillId="0" borderId="0" xfId="9155" applyFont="1" applyBorder="1"/>
    <xf numFmtId="204" fontId="13" fillId="0" borderId="0" xfId="9155" applyNumberFormat="1" applyFont="1" applyFill="1" applyBorder="1" applyAlignment="1">
      <alignment horizontal="justify" vertical="top"/>
    </xf>
    <xf numFmtId="0" fontId="174" fillId="0" borderId="0" xfId="9155" applyFont="1" applyFill="1"/>
    <xf numFmtId="0" fontId="6" fillId="0" borderId="0" xfId="9155" applyNumberFormat="1" applyFill="1" applyBorder="1" applyAlignment="1">
      <alignment horizontal="justify" vertical="top"/>
    </xf>
    <xf numFmtId="4" fontId="219" fillId="0" borderId="0" xfId="9155" applyNumberFormat="1" applyFont="1" applyFill="1" applyBorder="1" applyAlignment="1">
      <alignment horizontal="right"/>
    </xf>
    <xf numFmtId="0" fontId="219" fillId="0" borderId="0" xfId="9155" applyFont="1" applyFill="1" applyBorder="1" applyAlignment="1">
      <alignment horizontal="right"/>
    </xf>
    <xf numFmtId="0" fontId="219" fillId="0" borderId="0" xfId="9155" applyFont="1" applyFill="1" applyBorder="1" applyAlignment="1">
      <alignment horizontal="left"/>
    </xf>
    <xf numFmtId="204" fontId="219" fillId="0" borderId="0" xfId="9155" applyNumberFormat="1" applyFont="1" applyFill="1" applyBorder="1" applyAlignment="1">
      <alignment horizontal="center"/>
    </xf>
    <xf numFmtId="0" fontId="166" fillId="0" borderId="0" xfId="9155" applyFont="1" applyFill="1" applyBorder="1" applyAlignment="1">
      <alignment horizontal="left"/>
    </xf>
    <xf numFmtId="0" fontId="199" fillId="0" borderId="0" xfId="9155" applyFont="1" applyFill="1" applyBorder="1" applyAlignment="1">
      <alignment horizontal="left"/>
    </xf>
    <xf numFmtId="0" fontId="199" fillId="0" borderId="0" xfId="9155" applyFont="1" applyFill="1" applyBorder="1" applyAlignment="1">
      <alignment horizontal="justify" vertical="top"/>
    </xf>
    <xf numFmtId="0" fontId="220" fillId="0" borderId="0" xfId="9155" applyFont="1" applyBorder="1"/>
    <xf numFmtId="3" fontId="220" fillId="0" borderId="0" xfId="9155" applyNumberFormat="1" applyFont="1" applyBorder="1"/>
    <xf numFmtId="3" fontId="194" fillId="0" borderId="0" xfId="9155" applyNumberFormat="1" applyFont="1" applyBorder="1"/>
    <xf numFmtId="3" fontId="166" fillId="0" borderId="0" xfId="9155" applyNumberFormat="1" applyFont="1" applyBorder="1" applyAlignment="1">
      <alignment horizontal="left"/>
    </xf>
    <xf numFmtId="4" fontId="164" fillId="0" borderId="0" xfId="34100" applyNumberFormat="1" applyFont="1" applyFill="1" applyBorder="1" applyAlignment="1">
      <alignment horizontal="right"/>
    </xf>
    <xf numFmtId="1" fontId="164" fillId="0" borderId="0" xfId="34100" applyNumberFormat="1" applyFont="1" applyFill="1" applyBorder="1" applyAlignment="1">
      <alignment horizontal="right"/>
    </xf>
    <xf numFmtId="0" fontId="164" fillId="0" borderId="0" xfId="34100" applyFont="1" applyFill="1" applyBorder="1" applyAlignment="1">
      <alignment horizontal="right"/>
    </xf>
    <xf numFmtId="0" fontId="164" fillId="0" borderId="0" xfId="34100" applyFont="1" applyFill="1" applyBorder="1" applyAlignment="1">
      <alignment horizontal="justify" vertical="top"/>
    </xf>
    <xf numFmtId="204" fontId="0" fillId="0" borderId="0" xfId="34100" applyNumberFormat="1" applyFont="1" applyFill="1" applyBorder="1" applyAlignment="1">
      <alignment horizontal="center" vertical="top"/>
    </xf>
    <xf numFmtId="0" fontId="174" fillId="0" borderId="0" xfId="9155" applyFont="1" applyFill="1" applyBorder="1"/>
    <xf numFmtId="4" fontId="174" fillId="0" borderId="0" xfId="9155" applyNumberFormat="1" applyFont="1" applyFill="1" applyBorder="1" applyAlignment="1">
      <alignment horizontal="right"/>
    </xf>
    <xf numFmtId="0" fontId="174" fillId="0" borderId="0" xfId="9155" applyFont="1" applyFill="1" applyBorder="1" applyAlignment="1">
      <alignment horizontal="justify" vertical="top"/>
    </xf>
    <xf numFmtId="0" fontId="174" fillId="0" borderId="38" xfId="9155" applyFont="1" applyFill="1" applyBorder="1" applyAlignment="1">
      <alignment horizontal="justify" vertical="top"/>
    </xf>
    <xf numFmtId="4" fontId="164" fillId="0" borderId="0" xfId="9155" applyNumberFormat="1" applyFont="1"/>
    <xf numFmtId="0" fontId="174" fillId="0" borderId="0" xfId="34100" applyFont="1" applyFill="1" applyBorder="1"/>
    <xf numFmtId="0" fontId="164" fillId="0" borderId="0" xfId="34101" applyFont="1"/>
    <xf numFmtId="4" fontId="193" fillId="0" borderId="0" xfId="34101" applyNumberFormat="1" applyFont="1" applyFill="1" applyBorder="1" applyAlignment="1">
      <alignment horizontal="right"/>
    </xf>
    <xf numFmtId="1" fontId="165" fillId="0" borderId="0" xfId="34101" applyNumberFormat="1" applyFont="1" applyFill="1" applyBorder="1" applyAlignment="1">
      <alignment horizontal="right"/>
    </xf>
    <xf numFmtId="204" fontId="0" fillId="0" borderId="0" xfId="34101" applyNumberFormat="1" applyFont="1" applyFill="1" applyBorder="1" applyAlignment="1">
      <alignment horizontal="center" vertical="top"/>
    </xf>
    <xf numFmtId="209" fontId="13" fillId="0" borderId="0" xfId="9155" applyNumberFormat="1" applyFont="1" applyFill="1" applyBorder="1" applyAlignment="1">
      <alignment horizontal="justify" vertical="top"/>
    </xf>
    <xf numFmtId="4" fontId="217" fillId="0" borderId="0" xfId="34101" applyNumberFormat="1" applyFont="1" applyFill="1" applyBorder="1" applyAlignment="1">
      <alignment horizontal="right"/>
    </xf>
    <xf numFmtId="1" fontId="198" fillId="0" borderId="0" xfId="34101" applyNumberFormat="1" applyFont="1" applyFill="1" applyBorder="1" applyAlignment="1">
      <alignment horizontal="right"/>
    </xf>
    <xf numFmtId="204" fontId="13" fillId="0" borderId="0" xfId="34101" applyNumberFormat="1" applyFont="1" applyFill="1" applyBorder="1" applyAlignment="1">
      <alignment horizontal="right" vertical="top"/>
    </xf>
    <xf numFmtId="0" fontId="166" fillId="0" borderId="0" xfId="9155" applyFont="1" applyFill="1" applyBorder="1"/>
    <xf numFmtId="0" fontId="13" fillId="0" borderId="0" xfId="9155" applyFont="1" applyFill="1" applyBorder="1"/>
    <xf numFmtId="0" fontId="196" fillId="0" borderId="0" xfId="9155" applyFont="1" applyFill="1"/>
    <xf numFmtId="0" fontId="34" fillId="0" borderId="0" xfId="9155" applyFont="1" applyFill="1" applyAlignment="1">
      <alignment horizontal="justify"/>
    </xf>
    <xf numFmtId="0" fontId="6" fillId="0" borderId="0" xfId="9155" applyFill="1" applyBorder="1" applyAlignment="1">
      <alignment horizontal="left"/>
    </xf>
    <xf numFmtId="209" fontId="166" fillId="0" borderId="0" xfId="9155" applyNumberFormat="1" applyFont="1" applyFill="1" applyBorder="1" applyAlignment="1">
      <alignment horizontal="justify" vertical="top"/>
    </xf>
    <xf numFmtId="204" fontId="13" fillId="0" borderId="0" xfId="34102" applyNumberFormat="1" applyFont="1" applyFill="1" applyBorder="1" applyAlignment="1">
      <alignment horizontal="right" vertical="top"/>
    </xf>
    <xf numFmtId="0" fontId="196" fillId="0" borderId="10" xfId="9155" applyFont="1" applyBorder="1"/>
    <xf numFmtId="1" fontId="13" fillId="0" borderId="10" xfId="9155" applyNumberFormat="1" applyFont="1" applyFill="1" applyBorder="1" applyAlignment="1">
      <alignment horizontal="right"/>
    </xf>
    <xf numFmtId="0" fontId="13" fillId="0" borderId="10" xfId="9155" applyFont="1" applyFill="1" applyBorder="1" applyAlignment="1">
      <alignment horizontal="right"/>
    </xf>
    <xf numFmtId="0" fontId="13" fillId="0" borderId="10" xfId="9155" applyFont="1" applyFill="1" applyBorder="1" applyAlignment="1">
      <alignment horizontal="justify" vertical="top"/>
    </xf>
    <xf numFmtId="204" fontId="13" fillId="0" borderId="0" xfId="34100" applyNumberFormat="1" applyFont="1" applyFill="1" applyBorder="1" applyAlignment="1">
      <alignment horizontal="center" vertical="top"/>
    </xf>
    <xf numFmtId="0" fontId="194" fillId="0" borderId="0" xfId="34110" applyFont="1" applyBorder="1"/>
    <xf numFmtId="0" fontId="221" fillId="0" borderId="0" xfId="34110" applyFont="1" applyBorder="1"/>
    <xf numFmtId="0" fontId="194" fillId="0" borderId="0" xfId="34110" applyFont="1" applyBorder="1" applyAlignment="1">
      <alignment horizontal="left"/>
    </xf>
    <xf numFmtId="4" fontId="13" fillId="0" borderId="0" xfId="34110" applyNumberFormat="1" applyFont="1" applyBorder="1"/>
    <xf numFmtId="0" fontId="13" fillId="0" borderId="0" xfId="34110" applyFont="1" applyFill="1" applyBorder="1" applyAlignment="1">
      <alignment horizontal="justify" vertical="top"/>
    </xf>
    <xf numFmtId="204" fontId="166" fillId="0" borderId="0" xfId="34110" applyNumberFormat="1" applyFont="1" applyFill="1" applyBorder="1" applyAlignment="1">
      <alignment horizontal="right" vertical="top"/>
    </xf>
    <xf numFmtId="0" fontId="196" fillId="0" borderId="0" xfId="34110" applyFont="1" applyBorder="1"/>
    <xf numFmtId="0" fontId="196" fillId="0" borderId="0" xfId="34110" applyFont="1" applyBorder="1" applyAlignment="1">
      <alignment horizontal="left"/>
    </xf>
    <xf numFmtId="0" fontId="11" fillId="0" borderId="0" xfId="34110" applyFont="1" applyFill="1" applyBorder="1" applyAlignment="1" applyProtection="1">
      <alignment horizontal="left" vertical="top" wrapText="1"/>
      <protection locked="0"/>
    </xf>
    <xf numFmtId="204" fontId="13" fillId="0" borderId="0" xfId="34110" applyNumberFormat="1" applyFont="1" applyFill="1" applyBorder="1" applyAlignment="1">
      <alignment horizontal="right" vertical="top"/>
    </xf>
    <xf numFmtId="204" fontId="13" fillId="0" borderId="0" xfId="34110" applyNumberFormat="1" applyFont="1" applyFill="1" applyBorder="1" applyAlignment="1">
      <alignment horizontal="center" vertical="top"/>
    </xf>
    <xf numFmtId="2" fontId="13" fillId="0" borderId="0" xfId="34100" applyNumberFormat="1" applyFont="1"/>
    <xf numFmtId="0" fontId="13" fillId="0" borderId="0" xfId="9155" applyFont="1" applyFill="1" applyBorder="1" applyAlignment="1">
      <alignment horizontal="center"/>
    </xf>
    <xf numFmtId="0" fontId="13" fillId="0" borderId="0" xfId="9155" quotePrefix="1" applyFont="1" applyFill="1" applyBorder="1" applyAlignment="1">
      <alignment horizontal="justify" vertical="top"/>
    </xf>
    <xf numFmtId="0" fontId="196" fillId="0" borderId="0" xfId="34100" applyFont="1"/>
    <xf numFmtId="1" fontId="13" fillId="0" borderId="0" xfId="34100" applyNumberFormat="1" applyFont="1" applyFill="1" applyBorder="1" applyAlignment="1">
      <alignment horizontal="right"/>
    </xf>
    <xf numFmtId="0" fontId="13" fillId="0" borderId="0" xfId="34100" applyFont="1" applyFill="1" applyBorder="1" applyAlignment="1">
      <alignment horizontal="right"/>
    </xf>
    <xf numFmtId="0" fontId="13" fillId="0" borderId="0" xfId="34100" quotePrefix="1" applyFont="1" applyFill="1" applyBorder="1" applyAlignment="1">
      <alignment horizontal="justify" vertical="top"/>
    </xf>
    <xf numFmtId="1" fontId="13" fillId="0" borderId="0" xfId="34100" applyNumberFormat="1" applyFont="1" applyFill="1" applyBorder="1" applyAlignment="1">
      <alignment horizontal="center"/>
    </xf>
    <xf numFmtId="0" fontId="13" fillId="0" borderId="0" xfId="34100" applyFont="1" applyFill="1" applyBorder="1" applyAlignment="1">
      <alignment horizontal="center"/>
    </xf>
    <xf numFmtId="0" fontId="13" fillId="0" borderId="0" xfId="34100" applyFont="1" applyFill="1" applyBorder="1" applyAlignment="1">
      <alignment horizontal="justify" vertical="top"/>
    </xf>
    <xf numFmtId="204" fontId="13" fillId="0" borderId="0" xfId="34100" applyNumberFormat="1" applyFont="1" applyFill="1" applyBorder="1" applyAlignment="1">
      <alignment horizontal="right" vertical="top"/>
    </xf>
    <xf numFmtId="0" fontId="196" fillId="0" borderId="0" xfId="34100" applyFont="1" applyBorder="1"/>
    <xf numFmtId="49" fontId="11" fillId="0" borderId="0" xfId="9155" applyNumberFormat="1" applyFont="1" applyFill="1" applyBorder="1" applyAlignment="1">
      <alignment horizontal="right" vertical="top"/>
    </xf>
    <xf numFmtId="4" fontId="11" fillId="0" borderId="0" xfId="9155" applyNumberFormat="1" applyFont="1" applyFill="1" applyBorder="1" applyAlignment="1">
      <alignment horizontal="left"/>
    </xf>
    <xf numFmtId="204" fontId="11" fillId="0" borderId="0" xfId="9155" applyNumberFormat="1" applyFont="1" applyFill="1" applyBorder="1" applyAlignment="1">
      <alignment horizontal="right" vertical="top"/>
    </xf>
    <xf numFmtId="4" fontId="217" fillId="0" borderId="0" xfId="9155" applyNumberFormat="1" applyFont="1" applyFill="1" applyBorder="1" applyAlignment="1">
      <alignment horizontal="right"/>
    </xf>
    <xf numFmtId="49" fontId="13" fillId="0" borderId="0" xfId="9155" applyNumberFormat="1" applyFont="1" applyFill="1" applyBorder="1" applyAlignment="1">
      <alignment horizontal="right" vertical="top"/>
    </xf>
    <xf numFmtId="0" fontId="224" fillId="0" borderId="0" xfId="9155" applyFont="1" applyBorder="1"/>
    <xf numFmtId="4" fontId="201" fillId="0" borderId="0" xfId="9155" applyNumberFormat="1" applyFont="1" applyFill="1" applyBorder="1" applyAlignment="1">
      <alignment horizontal="right"/>
    </xf>
    <xf numFmtId="0" fontId="87" fillId="0" borderId="0" xfId="9155" applyFont="1" applyFill="1" applyBorder="1" applyAlignment="1">
      <alignment horizontal="right"/>
    </xf>
    <xf numFmtId="204" fontId="87" fillId="0" borderId="0" xfId="9155" applyNumberFormat="1" applyFont="1" applyFill="1" applyBorder="1" applyAlignment="1">
      <alignment horizontal="center"/>
    </xf>
    <xf numFmtId="0" fontId="225" fillId="0" borderId="0" xfId="9155" applyFont="1" applyBorder="1"/>
    <xf numFmtId="4" fontId="193" fillId="0" borderId="0" xfId="9155" applyNumberFormat="1" applyFont="1" applyFill="1" applyBorder="1" applyAlignment="1">
      <alignment horizontal="right"/>
    </xf>
    <xf numFmtId="204" fontId="203" fillId="0" borderId="0" xfId="9155" applyNumberFormat="1" applyFont="1" applyFill="1" applyBorder="1" applyAlignment="1">
      <alignment horizontal="center"/>
    </xf>
    <xf numFmtId="0" fontId="170" fillId="0" borderId="0" xfId="9155" applyFont="1" applyBorder="1"/>
    <xf numFmtId="4" fontId="180" fillId="0" borderId="0" xfId="9155" applyNumberFormat="1" applyFont="1" applyFill="1" applyBorder="1" applyAlignment="1">
      <alignment horizontal="center"/>
    </xf>
    <xf numFmtId="204" fontId="180" fillId="0" borderId="0" xfId="9155" applyNumberFormat="1" applyFont="1" applyFill="1" applyBorder="1" applyAlignment="1">
      <alignment horizontal="center"/>
    </xf>
    <xf numFmtId="4" fontId="222" fillId="0" borderId="0" xfId="9155" applyNumberFormat="1" applyFont="1" applyFill="1" applyBorder="1" applyAlignment="1">
      <alignment horizontal="right"/>
    </xf>
    <xf numFmtId="0" fontId="204" fillId="0" borderId="0" xfId="9155" applyFont="1" applyFill="1" applyBorder="1" applyAlignment="1">
      <alignment horizontal="left"/>
    </xf>
    <xf numFmtId="0" fontId="204" fillId="0" borderId="0" xfId="9155" applyFont="1" applyFill="1" applyBorder="1" applyAlignment="1">
      <alignment horizontal="center"/>
    </xf>
    <xf numFmtId="4" fontId="226" fillId="0" borderId="0" xfId="9155" applyNumberFormat="1" applyFont="1" applyFill="1" applyBorder="1" applyAlignment="1">
      <alignment horizontal="right"/>
    </xf>
    <xf numFmtId="0" fontId="227" fillId="0" borderId="0" xfId="9155" applyFont="1" applyFill="1" applyBorder="1" applyAlignment="1">
      <alignment horizontal="left"/>
    </xf>
    <xf numFmtId="0" fontId="174" fillId="0" borderId="0" xfId="9155" applyFont="1" applyFill="1" applyBorder="1" applyAlignment="1">
      <alignment horizontal="left"/>
    </xf>
    <xf numFmtId="4" fontId="185" fillId="0" borderId="30" xfId="9155" applyNumberFormat="1" applyFont="1" applyFill="1" applyBorder="1" applyAlignment="1">
      <alignment horizontal="center"/>
    </xf>
    <xf numFmtId="0" fontId="184" fillId="0" borderId="31" xfId="9155" applyFont="1" applyFill="1" applyBorder="1" applyAlignment="1">
      <alignment horizontal="center"/>
    </xf>
    <xf numFmtId="49" fontId="164" fillId="0" borderId="0" xfId="9155" applyNumberFormat="1" applyFont="1" applyFill="1" applyBorder="1" applyAlignment="1">
      <alignment horizontal="center" vertical="top"/>
    </xf>
    <xf numFmtId="0" fontId="164" fillId="0" borderId="0" xfId="9155" applyFont="1" applyFill="1" applyBorder="1"/>
    <xf numFmtId="0" fontId="174" fillId="0" borderId="0" xfId="9155" applyNumberFormat="1" applyFont="1" applyFill="1" applyBorder="1" applyAlignment="1">
      <alignment horizontal="justify" vertical="top"/>
    </xf>
    <xf numFmtId="204" fontId="164" fillId="0" borderId="0" xfId="9155" applyNumberFormat="1" applyFont="1" applyFill="1" applyBorder="1" applyAlignment="1">
      <alignment horizontal="center" vertical="top"/>
    </xf>
    <xf numFmtId="204" fontId="166" fillId="0" borderId="0" xfId="9155" applyNumberFormat="1" applyFont="1" applyFill="1" applyBorder="1" applyAlignment="1">
      <alignment horizontal="center" vertical="justify"/>
    </xf>
    <xf numFmtId="204" fontId="13" fillId="0" borderId="0" xfId="9155" applyNumberFormat="1" applyFont="1" applyFill="1" applyBorder="1" applyAlignment="1">
      <alignment horizontal="center" vertical="justify"/>
    </xf>
    <xf numFmtId="49" fontId="6" fillId="0" borderId="0" xfId="9155" applyNumberFormat="1" applyFill="1" applyBorder="1" applyAlignment="1">
      <alignment horizontal="center" vertical="top"/>
    </xf>
    <xf numFmtId="0" fontId="11" fillId="0" borderId="0" xfId="9155" applyFont="1" applyAlignment="1">
      <alignment horizontal="right"/>
    </xf>
    <xf numFmtId="0" fontId="11" fillId="0" borderId="0" xfId="9155" applyFont="1" applyAlignment="1">
      <alignment horizontal="right" wrapText="1"/>
    </xf>
    <xf numFmtId="0" fontId="11" fillId="0" borderId="0" xfId="9155" applyFont="1" applyAlignment="1">
      <alignment horizontal="center" vertical="top" wrapText="1"/>
    </xf>
    <xf numFmtId="0" fontId="11" fillId="0" borderId="0" xfId="9155" applyNumberFormat="1" applyFont="1" applyAlignment="1">
      <alignment horizontal="right"/>
    </xf>
    <xf numFmtId="204" fontId="6" fillId="0" borderId="0" xfId="9155" applyNumberFormat="1" applyFont="1" applyFill="1" applyBorder="1" applyAlignment="1">
      <alignment horizontal="left"/>
    </xf>
    <xf numFmtId="16" fontId="11" fillId="0" borderId="0" xfId="9155" applyNumberFormat="1" applyFont="1" applyAlignment="1">
      <alignment horizontal="center" vertical="top" wrapText="1"/>
    </xf>
    <xf numFmtId="0" fontId="6" fillId="0" borderId="0" xfId="9155" quotePrefix="1" applyNumberFormat="1" applyFont="1" applyFill="1" applyBorder="1" applyAlignment="1">
      <alignment horizontal="justify" vertical="top"/>
    </xf>
    <xf numFmtId="0" fontId="164" fillId="0" borderId="0" xfId="9155" applyFont="1" applyFill="1"/>
    <xf numFmtId="0" fontId="158" fillId="0" borderId="0" xfId="9155" applyFont="1" applyFill="1"/>
    <xf numFmtId="0" fontId="164" fillId="0" borderId="0" xfId="9155" quotePrefix="1" applyNumberFormat="1" applyFont="1" applyFill="1" applyBorder="1" applyAlignment="1">
      <alignment horizontal="justify" vertical="top"/>
    </xf>
    <xf numFmtId="49" fontId="6" fillId="0" borderId="0" xfId="9155" applyNumberFormat="1" applyFont="1" applyFill="1" applyBorder="1" applyAlignment="1">
      <alignment horizontal="center"/>
    </xf>
    <xf numFmtId="0" fontId="6" fillId="0" borderId="0" xfId="9155" applyFont="1" applyFill="1" applyBorder="1"/>
    <xf numFmtId="4" fontId="164" fillId="0" borderId="0" xfId="9155" applyNumberFormat="1" applyFont="1" applyFill="1" applyBorder="1" applyAlignment="1">
      <alignment horizontal="right"/>
    </xf>
    <xf numFmtId="0" fontId="164" fillId="0" borderId="0" xfId="9155" applyNumberFormat="1" applyFont="1" applyFill="1" applyBorder="1" applyAlignment="1">
      <alignment horizontal="justify" vertical="top"/>
    </xf>
    <xf numFmtId="3" fontId="11" fillId="0" borderId="0" xfId="34104" applyNumberFormat="1" applyFont="1" applyFill="1" applyAlignment="1">
      <alignment horizontal="right"/>
    </xf>
    <xf numFmtId="0" fontId="11" fillId="0" borderId="0" xfId="34104" applyFont="1" applyAlignment="1">
      <alignment horizontal="right"/>
    </xf>
    <xf numFmtId="0" fontId="0" fillId="0" borderId="0" xfId="34112" applyFont="1" applyFill="1" applyBorder="1" applyAlignment="1">
      <alignment horizontal="justify" vertical="top"/>
    </xf>
    <xf numFmtId="4" fontId="6" fillId="0" borderId="0" xfId="9155" applyNumberFormat="1" applyFont="1" applyAlignment="1"/>
    <xf numFmtId="4" fontId="6" fillId="0" borderId="0" xfId="9155" applyNumberFormat="1" applyFont="1" applyAlignment="1">
      <alignment vertical="top"/>
    </xf>
    <xf numFmtId="4" fontId="11" fillId="0" borderId="0" xfId="34113" applyNumberFormat="1" applyFont="1" applyFill="1" applyBorder="1" applyAlignment="1">
      <alignment horizontal="right"/>
    </xf>
    <xf numFmtId="0" fontId="11" fillId="0" borderId="0" xfId="9155" applyNumberFormat="1" applyFont="1" applyFill="1" applyBorder="1" applyAlignment="1">
      <alignment horizontal="justify" vertical="top"/>
    </xf>
    <xf numFmtId="0" fontId="6" fillId="0" borderId="0" xfId="9155" applyFont="1" applyFill="1" applyBorder="1" applyAlignment="1">
      <alignment horizontal="justify" vertical="top" wrapText="1"/>
    </xf>
    <xf numFmtId="0" fontId="6" fillId="0" borderId="0" xfId="9155" applyFill="1" applyBorder="1" applyAlignment="1">
      <alignment horizontal="justify" vertical="top" wrapText="1"/>
    </xf>
    <xf numFmtId="0" fontId="6" fillId="0" borderId="0" xfId="9155" applyFont="1" applyFill="1" applyBorder="1" applyAlignment="1">
      <alignment horizontal="right" vertical="top"/>
    </xf>
    <xf numFmtId="0" fontId="164" fillId="0" borderId="0" xfId="9155" applyFont="1" applyFill="1" applyBorder="1" applyAlignment="1">
      <alignment horizontal="left"/>
    </xf>
    <xf numFmtId="0" fontId="6" fillId="72" borderId="0" xfId="9155" applyFont="1" applyFill="1" applyBorder="1" applyAlignment="1">
      <alignment horizontal="right"/>
    </xf>
    <xf numFmtId="2" fontId="13" fillId="0" borderId="0" xfId="34099" applyNumberFormat="1" applyFont="1"/>
    <xf numFmtId="4" fontId="13" fillId="0" borderId="0" xfId="34094" applyNumberFormat="1" applyFont="1" applyAlignment="1">
      <alignment horizontal="right"/>
    </xf>
    <xf numFmtId="4" fontId="13" fillId="0" borderId="0" xfId="9155" applyNumberFormat="1" applyFont="1" applyAlignment="1"/>
    <xf numFmtId="0" fontId="216" fillId="0" borderId="0" xfId="9155" applyFont="1" applyFill="1" applyBorder="1" applyAlignment="1">
      <alignment horizontal="justify" vertical="top" wrapText="1"/>
    </xf>
    <xf numFmtId="2" fontId="6" fillId="0" borderId="0" xfId="9155" applyNumberFormat="1" applyFont="1" applyFill="1"/>
    <xf numFmtId="2" fontId="180" fillId="0" borderId="0" xfId="9155" applyNumberFormat="1" applyFont="1"/>
    <xf numFmtId="49" fontId="164" fillId="0" borderId="0" xfId="9155" applyNumberFormat="1" applyFont="1" applyFill="1" applyBorder="1" applyAlignment="1">
      <alignment horizontal="right" vertical="top"/>
    </xf>
    <xf numFmtId="49" fontId="6" fillId="0" borderId="0" xfId="9155" applyNumberFormat="1" applyFill="1" applyBorder="1" applyAlignment="1">
      <alignment horizontal="right" vertical="top"/>
    </xf>
    <xf numFmtId="4" fontId="6" fillId="0" borderId="0" xfId="9155" applyNumberFormat="1" applyFont="1" applyFill="1"/>
    <xf numFmtId="4" fontId="11" fillId="0" borderId="0" xfId="9155" applyNumberFormat="1" applyFont="1" applyFill="1"/>
    <xf numFmtId="4" fontId="6" fillId="0" borderId="0" xfId="9155" applyNumberFormat="1" applyFont="1" applyFill="1" applyBorder="1" applyAlignment="1">
      <alignment horizontal="justify" vertical="top"/>
    </xf>
    <xf numFmtId="0" fontId="6" fillId="0" borderId="0" xfId="9155" applyFont="1" applyFill="1" applyBorder="1" applyAlignment="1" applyProtection="1">
      <alignment horizontal="justify" vertical="top"/>
    </xf>
    <xf numFmtId="4" fontId="180" fillId="0" borderId="0" xfId="9155" applyNumberFormat="1" applyFont="1" applyFill="1" applyBorder="1" applyAlignment="1">
      <alignment horizontal="right"/>
    </xf>
    <xf numFmtId="0" fontId="163" fillId="0" borderId="0" xfId="9155" applyFont="1" applyFill="1"/>
    <xf numFmtId="0" fontId="163" fillId="0" borderId="0" xfId="9155" applyFont="1" applyFill="1" applyBorder="1"/>
    <xf numFmtId="4" fontId="6" fillId="0" borderId="10" xfId="9155" applyNumberFormat="1" applyFont="1" applyFill="1" applyBorder="1"/>
    <xf numFmtId="0" fontId="6" fillId="0" borderId="10" xfId="9155" applyFont="1" applyFill="1" applyBorder="1" applyAlignment="1">
      <alignment horizontal="right"/>
    </xf>
    <xf numFmtId="0" fontId="6" fillId="0" borderId="10" xfId="9155" applyFont="1" applyFill="1" applyBorder="1" applyAlignment="1">
      <alignment horizontal="justify" vertical="top"/>
    </xf>
    <xf numFmtId="0" fontId="6" fillId="0" borderId="0" xfId="9155" applyFont="1" applyFill="1" applyBorder="1" applyAlignment="1" applyProtection="1">
      <alignment horizontal="justify" vertical="top" wrapText="1"/>
    </xf>
    <xf numFmtId="0" fontId="216" fillId="0" borderId="0" xfId="9155" applyFont="1" applyFill="1" applyBorder="1" applyAlignment="1" applyProtection="1">
      <alignment horizontal="justify" vertical="top" wrapText="1"/>
    </xf>
    <xf numFmtId="4" fontId="13" fillId="0" borderId="0" xfId="9155" applyNumberFormat="1" applyFont="1" applyFill="1"/>
    <xf numFmtId="0" fontId="196" fillId="0" borderId="10" xfId="9155" applyFont="1" applyFill="1" applyBorder="1"/>
    <xf numFmtId="0" fontId="200" fillId="0" borderId="0" xfId="9155" applyFont="1" applyFill="1" applyBorder="1" applyAlignment="1">
      <alignment horizontal="justify" vertical="top" wrapText="1"/>
    </xf>
    <xf numFmtId="0" fontId="6" fillId="0" borderId="36" xfId="9155" applyNumberFormat="1" applyFill="1" applyBorder="1" applyAlignment="1">
      <alignment horizontal="justify" vertical="top"/>
    </xf>
    <xf numFmtId="4" fontId="180" fillId="0" borderId="39" xfId="9155" applyNumberFormat="1" applyFont="1" applyFill="1" applyBorder="1" applyAlignment="1">
      <alignment horizontal="right"/>
    </xf>
    <xf numFmtId="4" fontId="180" fillId="0" borderId="38" xfId="9155" applyNumberFormat="1" applyFont="1" applyFill="1" applyBorder="1" applyAlignment="1">
      <alignment horizontal="right"/>
    </xf>
    <xf numFmtId="0" fontId="6" fillId="0" borderId="38" xfId="9155" applyFont="1" applyFill="1" applyBorder="1" applyAlignment="1">
      <alignment horizontal="right"/>
    </xf>
    <xf numFmtId="0" fontId="180" fillId="0" borderId="38" xfId="9155" applyNumberFormat="1" applyFont="1" applyFill="1" applyBorder="1" applyAlignment="1">
      <alignment horizontal="justify" vertical="top"/>
    </xf>
    <xf numFmtId="49" fontId="180" fillId="0" borderId="35" xfId="9155" applyNumberFormat="1" applyFont="1" applyFill="1" applyBorder="1" applyAlignment="1">
      <alignment horizontal="center" vertical="top"/>
    </xf>
    <xf numFmtId="49" fontId="180" fillId="72" borderId="28" xfId="9155" applyNumberFormat="1" applyFont="1" applyFill="1" applyBorder="1" applyAlignment="1">
      <alignment horizontal="center" vertical="top"/>
    </xf>
    <xf numFmtId="0" fontId="6" fillId="0" borderId="10" xfId="9155" applyFill="1" applyBorder="1" applyAlignment="1">
      <alignment horizontal="justify" vertical="top"/>
    </xf>
    <xf numFmtId="0" fontId="6" fillId="0" borderId="0" xfId="9155" applyFont="1" applyFill="1"/>
    <xf numFmtId="0" fontId="11" fillId="0" borderId="0" xfId="9155" applyFont="1" applyAlignment="1">
      <alignment vertical="top" wrapText="1"/>
    </xf>
    <xf numFmtId="209" fontId="11" fillId="0" borderId="0" xfId="9155" applyNumberFormat="1" applyFont="1" applyFill="1" applyBorder="1" applyAlignment="1">
      <alignment horizontal="justify" vertical="top"/>
    </xf>
    <xf numFmtId="209" fontId="230" fillId="0" borderId="0" xfId="9155" applyNumberFormat="1" applyFont="1" applyFill="1" applyBorder="1" applyAlignment="1">
      <alignment horizontal="justify" vertical="top"/>
    </xf>
    <xf numFmtId="209" fontId="11" fillId="0" borderId="0" xfId="9155" applyNumberFormat="1" applyFont="1" applyFill="1" applyBorder="1" applyAlignment="1">
      <alignment horizontal="justify" vertical="top" wrapText="1"/>
    </xf>
    <xf numFmtId="209" fontId="6" fillId="0" borderId="0" xfId="9155" applyNumberFormat="1" applyFont="1" applyFill="1" applyBorder="1" applyAlignment="1">
      <alignment horizontal="justify" vertical="top"/>
    </xf>
    <xf numFmtId="0" fontId="11" fillId="0" borderId="0" xfId="9155" applyFont="1" applyFill="1" applyBorder="1" applyAlignment="1">
      <alignment horizontal="justify" vertical="top" wrapText="1"/>
    </xf>
    <xf numFmtId="0" fontId="160" fillId="0" borderId="0" xfId="9155" applyFont="1" applyAlignment="1">
      <alignment vertical="center"/>
    </xf>
    <xf numFmtId="4" fontId="165" fillId="0" borderId="0" xfId="9155" applyNumberFormat="1" applyFont="1" applyBorder="1"/>
    <xf numFmtId="0" fontId="164" fillId="0" borderId="0" xfId="9155" applyFont="1" applyBorder="1" applyAlignment="1">
      <alignment horizontal="right"/>
    </xf>
    <xf numFmtId="0" fontId="164" fillId="0" borderId="0" xfId="9155" applyNumberFormat="1" applyFont="1" applyBorder="1" applyAlignment="1">
      <alignment horizontal="justify" vertical="top"/>
    </xf>
    <xf numFmtId="0" fontId="180" fillId="0" borderId="0" xfId="9155" applyFont="1" applyFill="1" applyBorder="1" applyAlignment="1">
      <alignment horizontal="justify" vertical="top"/>
    </xf>
    <xf numFmtId="0" fontId="164" fillId="0" borderId="0" xfId="9155" quotePrefix="1" applyFont="1" applyFill="1" applyBorder="1" applyAlignment="1">
      <alignment horizontal="justify" vertical="top"/>
    </xf>
    <xf numFmtId="0" fontId="170" fillId="0" borderId="0" xfId="9155" applyFont="1" applyFill="1" applyBorder="1"/>
    <xf numFmtId="4" fontId="203" fillId="0" borderId="0" xfId="9155" applyNumberFormat="1" applyFont="1" applyFill="1" applyBorder="1" applyAlignment="1">
      <alignment horizontal="right"/>
    </xf>
    <xf numFmtId="0" fontId="203" fillId="0" borderId="0" xfId="9155" applyFont="1" applyFill="1" applyBorder="1" applyAlignment="1">
      <alignment horizontal="right"/>
    </xf>
    <xf numFmtId="0" fontId="170" fillId="0" borderId="0" xfId="9155" applyFont="1"/>
    <xf numFmtId="4" fontId="203" fillId="0" borderId="0" xfId="9155" applyNumberFormat="1" applyFont="1" applyFill="1" applyBorder="1" applyAlignment="1">
      <alignment horizontal="left"/>
    </xf>
    <xf numFmtId="0" fontId="170" fillId="0" borderId="0" xfId="9155" applyFont="1" applyFill="1"/>
    <xf numFmtId="4" fontId="203" fillId="0" borderId="0" xfId="9155" applyNumberFormat="1" applyFont="1" applyFill="1" applyBorder="1" applyAlignment="1">
      <alignment horizontal="center"/>
    </xf>
    <xf numFmtId="0" fontId="203" fillId="0" borderId="0" xfId="9155" applyFont="1" applyFill="1" applyBorder="1" applyAlignment="1">
      <alignment horizontal="center"/>
    </xf>
    <xf numFmtId="4" fontId="176" fillId="0" borderId="0" xfId="9155" applyNumberFormat="1" applyFont="1" applyFill="1" applyBorder="1" applyAlignment="1">
      <alignment horizontal="right"/>
    </xf>
    <xf numFmtId="49" fontId="164" fillId="0" borderId="0" xfId="9155" applyNumberFormat="1" applyFont="1" applyFill="1" applyBorder="1" applyAlignment="1">
      <alignment horizontal="right"/>
    </xf>
    <xf numFmtId="4" fontId="232" fillId="0" borderId="0" xfId="9155" applyNumberFormat="1" applyFont="1" applyFill="1" applyBorder="1" applyAlignment="1">
      <alignment horizontal="right"/>
    </xf>
    <xf numFmtId="0" fontId="169" fillId="0" borderId="0" xfId="9155" applyFont="1" applyAlignment="1">
      <alignment horizontal="justify" vertical="top" wrapText="1"/>
    </xf>
    <xf numFmtId="0" fontId="233" fillId="0" borderId="0" xfId="9155" applyFont="1" applyAlignment="1">
      <alignment horizontal="center" vertical="top"/>
    </xf>
    <xf numFmtId="0" fontId="169" fillId="0" borderId="0" xfId="9155" applyFont="1" applyAlignment="1">
      <alignment horizontal="center"/>
    </xf>
    <xf numFmtId="0" fontId="234" fillId="0" borderId="0" xfId="9155" applyFont="1" applyAlignment="1">
      <alignment horizontal="right"/>
    </xf>
    <xf numFmtId="0" fontId="180" fillId="0" borderId="30" xfId="9155" applyFont="1" applyFill="1" applyBorder="1" applyAlignment="1">
      <alignment horizontal="center"/>
    </xf>
    <xf numFmtId="0" fontId="180" fillId="0" borderId="31" xfId="9155" applyFont="1" applyFill="1" applyBorder="1" applyAlignment="1">
      <alignment horizontal="center"/>
    </xf>
    <xf numFmtId="49" fontId="6" fillId="0" borderId="32" xfId="9155" applyNumberFormat="1" applyFont="1" applyFill="1" applyBorder="1" applyAlignment="1">
      <alignment horizontal="center" vertical="top"/>
    </xf>
    <xf numFmtId="49" fontId="6" fillId="0" borderId="34" xfId="9155" applyNumberFormat="1" applyFont="1" applyFill="1" applyBorder="1" applyAlignment="1">
      <alignment horizontal="center" vertical="top"/>
    </xf>
    <xf numFmtId="204" fontId="164" fillId="0" borderId="0" xfId="9155" applyNumberFormat="1" applyFont="1" applyAlignment="1">
      <alignment horizontal="center" vertical="top"/>
    </xf>
    <xf numFmtId="4" fontId="196" fillId="72" borderId="27" xfId="9155" applyNumberFormat="1" applyFont="1" applyFill="1" applyBorder="1"/>
    <xf numFmtId="204" fontId="166" fillId="72" borderId="28" xfId="9155" applyNumberFormat="1" applyFont="1" applyFill="1" applyBorder="1" applyAlignment="1">
      <alignment horizontal="center" vertical="top"/>
    </xf>
    <xf numFmtId="4" fontId="13" fillId="0" borderId="0" xfId="34093" applyNumberFormat="1" applyFont="1" applyBorder="1"/>
    <xf numFmtId="0" fontId="13" fillId="0" borderId="0" xfId="34093" applyFont="1" applyFill="1" applyBorder="1" applyAlignment="1">
      <alignment horizontal="right"/>
    </xf>
    <xf numFmtId="0" fontId="13" fillId="0" borderId="0" xfId="34093" applyFont="1" applyFill="1" applyBorder="1" applyAlignment="1">
      <alignment horizontal="justify" vertical="top"/>
    </xf>
    <xf numFmtId="49" fontId="166" fillId="0" borderId="0" xfId="34093" applyNumberFormat="1" applyFont="1" applyFill="1" applyBorder="1" applyAlignment="1">
      <alignment horizontal="center" vertical="justify"/>
    </xf>
    <xf numFmtId="0" fontId="13" fillId="0" borderId="36" xfId="9155" applyNumberFormat="1" applyFont="1" applyFill="1" applyBorder="1" applyAlignment="1">
      <alignment horizontal="justify" vertical="top"/>
    </xf>
    <xf numFmtId="0" fontId="166" fillId="0" borderId="0" xfId="9155" applyFont="1" applyFill="1"/>
    <xf numFmtId="0" fontId="195" fillId="72" borderId="14" xfId="9155" applyFont="1" applyFill="1" applyBorder="1" applyAlignment="1">
      <alignment horizontal="justify" vertical="top"/>
    </xf>
    <xf numFmtId="0" fontId="13" fillId="0" borderId="0" xfId="9155" applyNumberFormat="1" applyFont="1" applyFill="1" applyBorder="1" applyAlignment="1">
      <alignment horizontal="justify" vertical="top"/>
    </xf>
    <xf numFmtId="4" fontId="164" fillId="0" borderId="0" xfId="9155" applyNumberFormat="1" applyFont="1" applyBorder="1"/>
    <xf numFmtId="4" fontId="11" fillId="0" borderId="0" xfId="9155" applyNumberFormat="1" applyFont="1" applyBorder="1"/>
    <xf numFmtId="0" fontId="13" fillId="0" borderId="0" xfId="9155" applyFont="1" applyAlignment="1">
      <alignment horizontal="justify" vertical="top"/>
    </xf>
    <xf numFmtId="0" fontId="193" fillId="0" borderId="0" xfId="9155" applyFont="1" applyBorder="1"/>
    <xf numFmtId="4" fontId="164" fillId="0" borderId="0" xfId="9155" applyNumberFormat="1" applyFont="1" applyBorder="1" applyAlignment="1"/>
    <xf numFmtId="0" fontId="165" fillId="0" borderId="0" xfId="9155" applyFont="1" applyBorder="1"/>
    <xf numFmtId="4" fontId="6" fillId="0" borderId="0" xfId="9155" applyNumberFormat="1" applyFont="1" applyBorder="1" applyAlignment="1"/>
    <xf numFmtId="0" fontId="6" fillId="0" borderId="0" xfId="9155" applyFont="1" applyFill="1" applyBorder="1" applyAlignment="1">
      <alignment horizontal="center" vertical="top"/>
    </xf>
    <xf numFmtId="0" fontId="13" fillId="0" borderId="0" xfId="9155" applyFont="1" applyFill="1" applyBorder="1" applyAlignment="1">
      <alignment horizontal="right" vertical="top"/>
    </xf>
    <xf numFmtId="0" fontId="235" fillId="0" borderId="0" xfId="9155" applyFont="1" applyFill="1" applyBorder="1" applyAlignment="1">
      <alignment horizontal="left"/>
    </xf>
    <xf numFmtId="0" fontId="13" fillId="0" borderId="0" xfId="9155" applyFont="1" applyFill="1" applyBorder="1" applyAlignment="1">
      <alignment horizontal="center" vertical="top"/>
    </xf>
    <xf numFmtId="4" fontId="0" fillId="0" borderId="0" xfId="34093" applyNumberFormat="1" applyFont="1" applyBorder="1"/>
    <xf numFmtId="4" fontId="0" fillId="0" borderId="0" xfId="34093" applyNumberFormat="1" applyFont="1" applyFill="1" applyBorder="1" applyAlignment="1">
      <alignment horizontal="right"/>
    </xf>
    <xf numFmtId="0" fontId="13" fillId="0" borderId="0" xfId="9155" applyFont="1" applyFill="1" applyBorder="1" applyAlignment="1">
      <alignment horizontal="left" vertical="top" wrapText="1"/>
    </xf>
    <xf numFmtId="4" fontId="13" fillId="0" borderId="0" xfId="34093" applyNumberFormat="1" applyFont="1" applyFill="1" applyBorder="1"/>
    <xf numFmtId="0" fontId="6" fillId="0" borderId="0" xfId="9155" applyFill="1" applyBorder="1" applyAlignment="1">
      <alignment horizontal="center" vertical="top"/>
    </xf>
    <xf numFmtId="0" fontId="236" fillId="0" borderId="0" xfId="9155" applyFont="1"/>
    <xf numFmtId="0" fontId="237" fillId="0" borderId="0" xfId="34093" applyFont="1" applyFill="1"/>
    <xf numFmtId="0" fontId="238" fillId="0" borderId="0" xfId="34093" applyFont="1" applyFill="1" applyBorder="1" applyAlignment="1">
      <alignment horizontal="right"/>
    </xf>
    <xf numFmtId="4" fontId="238" fillId="0" borderId="0" xfId="34093" applyNumberFormat="1" applyFont="1" applyBorder="1"/>
    <xf numFmtId="0" fontId="13" fillId="0" borderId="0" xfId="34093" applyFont="1" applyFill="1" applyBorder="1" applyAlignment="1">
      <alignment horizontal="left" vertical="top" wrapText="1"/>
    </xf>
    <xf numFmtId="204" fontId="238" fillId="0" borderId="0" xfId="34093" applyNumberFormat="1" applyFont="1" applyFill="1" applyBorder="1" applyAlignment="1">
      <alignment horizontal="center" vertical="top"/>
    </xf>
    <xf numFmtId="0" fontId="236" fillId="0" borderId="0" xfId="9155" applyFont="1" applyBorder="1"/>
    <xf numFmtId="4" fontId="236" fillId="0" borderId="0" xfId="9155" applyNumberFormat="1" applyFont="1" applyFill="1" applyBorder="1" applyAlignment="1">
      <alignment horizontal="right"/>
    </xf>
    <xf numFmtId="0" fontId="236" fillId="0" borderId="0" xfId="9155" applyFont="1" applyFill="1" applyBorder="1" applyAlignment="1">
      <alignment horizontal="right"/>
    </xf>
    <xf numFmtId="0" fontId="6" fillId="0" borderId="0" xfId="9155" applyFont="1" applyBorder="1" applyAlignment="1">
      <alignment horizontal="justify" vertical="top"/>
    </xf>
    <xf numFmtId="0" fontId="6" fillId="0" borderId="0" xfId="9155" applyFill="1" applyBorder="1" applyAlignment="1">
      <alignment horizontal="left" vertical="top"/>
    </xf>
    <xf numFmtId="4" fontId="164" fillId="0" borderId="0" xfId="9155" applyNumberFormat="1" applyFont="1" applyAlignment="1"/>
    <xf numFmtId="0" fontId="238" fillId="0" borderId="0" xfId="9155" applyFont="1" applyBorder="1"/>
    <xf numFmtId="0" fontId="238" fillId="0" borderId="0" xfId="9155" applyFont="1" applyFill="1" applyBorder="1" applyAlignment="1">
      <alignment horizontal="right"/>
    </xf>
    <xf numFmtId="4" fontId="238" fillId="0" borderId="0" xfId="9155" applyNumberFormat="1" applyFont="1" applyFill="1" applyBorder="1" applyAlignment="1">
      <alignment horizontal="right"/>
    </xf>
    <xf numFmtId="0" fontId="238" fillId="0" borderId="0" xfId="9155" applyFont="1" applyFill="1" applyBorder="1"/>
    <xf numFmtId="0" fontId="238" fillId="0" borderId="0" xfId="9155" applyFont="1" applyFill="1" applyBorder="1" applyAlignment="1">
      <alignment horizontal="center"/>
    </xf>
    <xf numFmtId="0" fontId="13" fillId="0" borderId="0" xfId="9155" applyFont="1" applyFill="1" applyBorder="1" applyAlignment="1">
      <alignment horizontal="justify"/>
    </xf>
    <xf numFmtId="0" fontId="6" fillId="0" borderId="0" xfId="9155" applyFont="1" applyAlignment="1">
      <alignment horizontal="center"/>
    </xf>
    <xf numFmtId="0" fontId="239" fillId="0" borderId="0" xfId="9155" applyFont="1"/>
    <xf numFmtId="0" fontId="194" fillId="0" borderId="0" xfId="34093" applyFont="1" applyFill="1"/>
    <xf numFmtId="4" fontId="166" fillId="0" borderId="0" xfId="34093" applyNumberFormat="1" applyFont="1" applyBorder="1"/>
    <xf numFmtId="4" fontId="169" fillId="0" borderId="0" xfId="34113" applyNumberFormat="1" applyFont="1" applyFill="1" applyBorder="1" applyAlignment="1">
      <alignment horizontal="right"/>
    </xf>
    <xf numFmtId="0" fontId="164" fillId="0" borderId="0" xfId="9155" applyFont="1" applyFill="1" applyBorder="1" applyAlignment="1">
      <alignment horizontal="left" vertical="top"/>
    </xf>
    <xf numFmtId="0" fontId="166" fillId="0" borderId="0" xfId="34093" applyFont="1" applyFill="1"/>
    <xf numFmtId="0" fontId="13" fillId="0" borderId="0" xfId="9155" applyFont="1" applyBorder="1" applyAlignment="1">
      <alignment horizontal="justify" vertical="top"/>
    </xf>
    <xf numFmtId="204" fontId="6" fillId="0" borderId="0" xfId="9155" applyNumberFormat="1" applyFont="1"/>
    <xf numFmtId="0" fontId="13" fillId="0" borderId="0" xfId="9155" applyFont="1" applyFill="1"/>
    <xf numFmtId="204" fontId="0" fillId="0" borderId="0" xfId="34093" applyNumberFormat="1" applyFont="1" applyFill="1" applyBorder="1" applyAlignment="1">
      <alignment horizontal="center" vertical="top"/>
    </xf>
    <xf numFmtId="0" fontId="238" fillId="0" borderId="0" xfId="34093" applyFont="1" applyFill="1"/>
    <xf numFmtId="0" fontId="13" fillId="0" borderId="0" xfId="34093" applyFont="1" applyFill="1"/>
    <xf numFmtId="0" fontId="238" fillId="0" borderId="0" xfId="34093" applyFont="1" applyBorder="1"/>
    <xf numFmtId="4" fontId="238" fillId="0" borderId="0" xfId="34093" applyNumberFormat="1" applyFont="1" applyFill="1" applyBorder="1" applyAlignment="1">
      <alignment horizontal="right"/>
    </xf>
    <xf numFmtId="4" fontId="240" fillId="0" borderId="0" xfId="9155" applyNumberFormat="1" applyFont="1"/>
    <xf numFmtId="49" fontId="0" fillId="0" borderId="0" xfId="34093" applyNumberFormat="1" applyFont="1" applyFill="1" applyBorder="1" applyAlignment="1">
      <alignment horizontal="center" vertical="top"/>
    </xf>
    <xf numFmtId="0" fontId="237" fillId="0" borderId="0" xfId="34093" applyFont="1"/>
    <xf numFmtId="0" fontId="196" fillId="0" borderId="0" xfId="34093" applyFont="1"/>
    <xf numFmtId="0" fontId="6" fillId="0" borderId="0" xfId="9155" applyFont="1" applyAlignment="1">
      <alignment wrapText="1"/>
    </xf>
    <xf numFmtId="0" fontId="6" fillId="0" borderId="0" xfId="9155" applyAlignment="1">
      <alignment wrapText="1"/>
    </xf>
    <xf numFmtId="0" fontId="6" fillId="0" borderId="0" xfId="9155" applyFill="1" applyBorder="1" applyAlignment="1">
      <alignment horizontal="right"/>
    </xf>
    <xf numFmtId="0" fontId="199" fillId="0" borderId="0" xfId="9155" applyFont="1" applyFill="1" applyAlignment="1">
      <alignment horizontal="justify" vertical="top"/>
    </xf>
    <xf numFmtId="204" fontId="6" fillId="0" borderId="0" xfId="9155" applyNumberFormat="1" applyFont="1" applyFill="1" applyBorder="1" applyAlignment="1">
      <alignment horizontal="right" vertical="top"/>
    </xf>
    <xf numFmtId="4" fontId="13" fillId="0" borderId="0" xfId="9155" applyNumberFormat="1" applyFont="1" applyFill="1" applyBorder="1" applyAlignment="1">
      <alignment horizontal="left"/>
    </xf>
    <xf numFmtId="4" fontId="166" fillId="0" borderId="0" xfId="34093" applyNumberFormat="1" applyFont="1" applyFill="1" applyBorder="1" applyAlignment="1">
      <alignment horizontal="right"/>
    </xf>
    <xf numFmtId="4" fontId="194" fillId="0" borderId="0" xfId="9155" applyNumberFormat="1" applyFont="1" applyFill="1" applyBorder="1"/>
    <xf numFmtId="204" fontId="13" fillId="0" borderId="0" xfId="9155" applyNumberFormat="1" applyFont="1"/>
    <xf numFmtId="0" fontId="0" fillId="0" borderId="0" xfId="34097" applyFont="1" applyFill="1" applyBorder="1" applyAlignment="1">
      <alignment horizontal="right"/>
    </xf>
    <xf numFmtId="0" fontId="13" fillId="0" borderId="0" xfId="34097" applyFont="1" applyFill="1" applyBorder="1" applyAlignment="1">
      <alignment horizontal="right"/>
    </xf>
    <xf numFmtId="0" fontId="11" fillId="0" borderId="0" xfId="34097" applyFont="1" applyBorder="1" applyAlignment="1">
      <alignment horizontal="justify" vertical="top" wrapText="1"/>
    </xf>
    <xf numFmtId="204" fontId="13" fillId="0" borderId="0" xfId="34097" applyNumberFormat="1" applyFont="1" applyFill="1" applyBorder="1" applyAlignment="1">
      <alignment horizontal="center"/>
    </xf>
    <xf numFmtId="0" fontId="13" fillId="0" borderId="0" xfId="34097" applyFont="1" applyBorder="1"/>
    <xf numFmtId="49" fontId="13" fillId="0" borderId="0" xfId="34097" applyNumberFormat="1" applyFont="1" applyFill="1" applyBorder="1" applyAlignment="1">
      <alignment horizontal="center" vertical="top"/>
    </xf>
    <xf numFmtId="204" fontId="13" fillId="0" borderId="0" xfId="34093" applyNumberFormat="1" applyFont="1" applyFill="1" applyBorder="1" applyAlignment="1">
      <alignment horizontal="center" vertical="top"/>
    </xf>
    <xf numFmtId="4" fontId="236" fillId="0" borderId="0" xfId="9155" applyNumberFormat="1" applyFont="1" applyBorder="1"/>
    <xf numFmtId="49" fontId="13" fillId="0" borderId="0" xfId="34093" applyNumberFormat="1" applyFont="1" applyFill="1" applyBorder="1" applyAlignment="1">
      <alignment horizontal="center" vertical="top"/>
    </xf>
    <xf numFmtId="0" fontId="180" fillId="0" borderId="0" xfId="9155" applyFont="1" applyFill="1" applyBorder="1" applyAlignment="1">
      <alignment horizontal="center" vertical="top"/>
    </xf>
    <xf numFmtId="204" fontId="202" fillId="72" borderId="28" xfId="9155" applyNumberFormat="1" applyFont="1" applyFill="1" applyBorder="1" applyAlignment="1">
      <alignment horizontal="center"/>
    </xf>
    <xf numFmtId="4" fontId="213" fillId="0" borderId="0" xfId="9155" applyNumberFormat="1" applyFont="1" applyFill="1" applyBorder="1" applyAlignment="1">
      <alignment horizontal="right"/>
    </xf>
    <xf numFmtId="0" fontId="242" fillId="0" borderId="0" xfId="9155" applyFont="1" applyFill="1" applyBorder="1" applyAlignment="1">
      <alignment horizontal="justify" vertical="top"/>
    </xf>
    <xf numFmtId="0" fontId="242" fillId="0" borderId="29" xfId="9155" applyFont="1" applyFill="1" applyBorder="1" applyAlignment="1">
      <alignment horizontal="justify" vertical="top"/>
    </xf>
    <xf numFmtId="4" fontId="207" fillId="0" borderId="30" xfId="9155" applyNumberFormat="1" applyFont="1" applyFill="1" applyBorder="1" applyAlignment="1">
      <alignment horizontal="center"/>
    </xf>
    <xf numFmtId="0" fontId="206" fillId="0" borderId="31" xfId="9155" applyFont="1" applyFill="1" applyBorder="1" applyAlignment="1">
      <alignment horizontal="center"/>
    </xf>
    <xf numFmtId="204" fontId="6" fillId="0" borderId="33" xfId="9155" applyNumberFormat="1" applyFont="1" applyFill="1" applyBorder="1" applyAlignment="1">
      <alignment horizontal="center" vertical="top"/>
    </xf>
    <xf numFmtId="204" fontId="6" fillId="0" borderId="35" xfId="9155" applyNumberFormat="1" applyFont="1" applyFill="1" applyBorder="1" applyAlignment="1">
      <alignment horizontal="center" vertical="top"/>
    </xf>
    <xf numFmtId="0" fontId="40" fillId="0" borderId="38" xfId="0" applyFont="1" applyBorder="1"/>
    <xf numFmtId="0" fontId="41" fillId="0" borderId="38" xfId="0" applyNumberFormat="1" applyFont="1" applyBorder="1" applyAlignment="1">
      <alignment horizontal="left" vertical="center"/>
    </xf>
    <xf numFmtId="7" fontId="41" fillId="0" borderId="38" xfId="0" applyNumberFormat="1" applyFont="1" applyBorder="1" applyAlignment="1">
      <alignment horizontal="right" vertical="center"/>
    </xf>
    <xf numFmtId="44" fontId="55" fillId="0" borderId="0" xfId="243" applyFont="1" applyFill="1" applyBorder="1" applyAlignment="1" applyProtection="1">
      <alignment horizontal="center"/>
      <protection locked="0"/>
    </xf>
    <xf numFmtId="44" fontId="46" fillId="0" borderId="0" xfId="243" applyFont="1" applyFill="1" applyBorder="1" applyAlignment="1" applyProtection="1">
      <alignment horizontal="right"/>
      <protection locked="0"/>
    </xf>
    <xf numFmtId="44" fontId="39" fillId="0" borderId="14" xfId="243" applyFont="1" applyFill="1" applyBorder="1" applyAlignment="1" applyProtection="1">
      <alignment horizontal="right"/>
      <protection locked="0"/>
    </xf>
    <xf numFmtId="44" fontId="39" fillId="0" borderId="0" xfId="243" applyFont="1" applyFill="1" applyBorder="1" applyAlignment="1" applyProtection="1">
      <alignment horizontal="right"/>
      <protection locked="0"/>
    </xf>
    <xf numFmtId="44" fontId="46" fillId="0" borderId="0" xfId="243" applyFont="1" applyFill="1" applyAlignment="1" applyProtection="1">
      <alignment horizontal="right"/>
      <protection locked="0"/>
    </xf>
    <xf numFmtId="44" fontId="46" fillId="0" borderId="0" xfId="243" applyFont="1" applyFill="1" applyAlignment="1" applyProtection="1">
      <alignment horizontal="right"/>
    </xf>
    <xf numFmtId="44" fontId="39" fillId="0" borderId="13" xfId="243" applyFont="1" applyFill="1" applyBorder="1" applyAlignment="1" applyProtection="1">
      <alignment horizontal="right"/>
    </xf>
    <xf numFmtId="44" fontId="39" fillId="0" borderId="10" xfId="243" applyFont="1" applyFill="1" applyBorder="1" applyAlignment="1" applyProtection="1">
      <alignment horizontal="right"/>
      <protection locked="0"/>
    </xf>
    <xf numFmtId="44" fontId="46" fillId="0" borderId="0" xfId="243" applyFont="1" applyFill="1" applyAlignment="1" applyProtection="1">
      <alignment horizontal="right" wrapText="1"/>
      <protection locked="0"/>
    </xf>
    <xf numFmtId="44" fontId="46" fillId="0" borderId="0" xfId="243" applyFont="1" applyFill="1" applyAlignment="1" applyProtection="1">
      <alignment horizontal="right" wrapText="1"/>
    </xf>
    <xf numFmtId="44" fontId="39" fillId="0" borderId="13" xfId="243" applyFont="1" applyFill="1" applyBorder="1" applyAlignment="1" applyProtection="1">
      <alignment horizontal="right"/>
      <protection locked="0"/>
    </xf>
    <xf numFmtId="44" fontId="46" fillId="0" borderId="10" xfId="243" applyFont="1" applyFill="1" applyBorder="1" applyAlignment="1" applyProtection="1">
      <alignment horizontal="right"/>
      <protection locked="0"/>
    </xf>
    <xf numFmtId="44" fontId="46" fillId="0" borderId="0" xfId="243" applyFont="1" applyFill="1" applyBorder="1" applyAlignment="1" applyProtection="1">
      <alignment horizontal="right" wrapText="1"/>
    </xf>
    <xf numFmtId="44" fontId="46" fillId="0" borderId="0" xfId="243" applyFont="1" applyFill="1" applyAlignment="1" applyProtection="1">
      <alignment horizontal="right" vertical="top" wrapText="1"/>
      <protection locked="0"/>
    </xf>
    <xf numFmtId="44" fontId="39" fillId="0" borderId="0" xfId="243" applyFont="1" applyFill="1" applyBorder="1" applyAlignment="1" applyProtection="1">
      <alignment horizontal="right" vertical="top" wrapText="1"/>
    </xf>
    <xf numFmtId="44" fontId="39" fillId="0" borderId="0" xfId="243" applyFont="1" applyFill="1" applyBorder="1" applyAlignment="1" applyProtection="1">
      <alignment horizontal="right"/>
    </xf>
    <xf numFmtId="44" fontId="46" fillId="0" borderId="10" xfId="243" applyFont="1" applyFill="1" applyBorder="1" applyAlignment="1" applyProtection="1">
      <alignment horizontal="right"/>
    </xf>
    <xf numFmtId="44" fontId="39" fillId="0" borderId="10" xfId="243" applyFont="1" applyFill="1" applyBorder="1" applyAlignment="1" applyProtection="1">
      <alignment horizontal="right"/>
    </xf>
    <xf numFmtId="44" fontId="41" fillId="0" borderId="0" xfId="0" applyNumberFormat="1" applyFont="1" applyBorder="1" applyAlignment="1">
      <alignment horizontal="right" vertical="center"/>
    </xf>
    <xf numFmtId="44" fontId="46" fillId="0" borderId="0" xfId="243" applyFont="1" applyFill="1" applyBorder="1" applyAlignment="1" applyProtection="1">
      <alignment horizontal="center" vertical="top" wrapText="1"/>
      <protection locked="0"/>
    </xf>
    <xf numFmtId="44" fontId="46" fillId="0" borderId="0" xfId="243" applyFont="1" applyFill="1" applyBorder="1" applyAlignment="1" applyProtection="1">
      <alignment horizontal="right" wrapText="1"/>
      <protection locked="0"/>
    </xf>
    <xf numFmtId="44" fontId="39" fillId="0" borderId="14" xfId="243" applyFont="1" applyFill="1" applyBorder="1" applyAlignment="1" applyProtection="1">
      <alignment horizontal="right" wrapText="1"/>
      <protection locked="0"/>
    </xf>
    <xf numFmtId="44" fontId="46" fillId="0" borderId="0" xfId="243" applyFont="1" applyFill="1" applyAlignment="1" applyProtection="1">
      <alignment horizontal="left" vertical="top" wrapText="1"/>
      <protection locked="0"/>
    </xf>
    <xf numFmtId="44" fontId="39" fillId="0" borderId="13" xfId="243" applyFont="1" applyFill="1" applyBorder="1" applyAlignment="1" applyProtection="1">
      <alignment horizontal="right" wrapText="1"/>
    </xf>
    <xf numFmtId="44" fontId="39" fillId="0" borderId="0" xfId="243" applyFont="1" applyFill="1" applyAlignment="1" applyProtection="1">
      <alignment horizontal="right" wrapText="1"/>
      <protection locked="0"/>
    </xf>
    <xf numFmtId="44" fontId="39" fillId="0" borderId="10" xfId="243" applyFont="1" applyFill="1" applyBorder="1" applyAlignment="1" applyProtection="1">
      <alignment horizontal="right" wrapText="1"/>
      <protection locked="0"/>
    </xf>
    <xf numFmtId="44" fontId="39" fillId="0" borderId="13" xfId="243" applyFont="1" applyFill="1" applyBorder="1" applyAlignment="1" applyProtection="1">
      <alignment horizontal="right" wrapText="1"/>
      <protection locked="0"/>
    </xf>
    <xf numFmtId="44" fontId="46" fillId="0" borderId="0" xfId="243" applyFont="1" applyFill="1" applyProtection="1">
      <protection locked="0"/>
    </xf>
    <xf numFmtId="44" fontId="39" fillId="0" borderId="0" xfId="243" applyFont="1" applyFill="1" applyBorder="1" applyAlignment="1" applyProtection="1">
      <alignment horizontal="right" wrapText="1"/>
      <protection locked="0"/>
    </xf>
    <xf numFmtId="44" fontId="46" fillId="0" borderId="0" xfId="243" applyFont="1" applyFill="1" applyBorder="1" applyAlignment="1" applyProtection="1">
      <alignment vertical="top"/>
      <protection locked="0"/>
    </xf>
    <xf numFmtId="44" fontId="39" fillId="0" borderId="0" xfId="243" applyFont="1" applyFill="1" applyAlignment="1" applyProtection="1">
      <alignment horizontal="right" wrapText="1"/>
    </xf>
    <xf numFmtId="44" fontId="39" fillId="0" borderId="10" xfId="243" applyFont="1" applyFill="1" applyBorder="1" applyAlignment="1" applyProtection="1">
      <alignment horizontal="right" wrapText="1"/>
    </xf>
    <xf numFmtId="44" fontId="39" fillId="0" borderId="0" xfId="243" applyFont="1" applyFill="1" applyBorder="1" applyAlignment="1" applyProtection="1">
      <alignment horizontal="right" wrapText="1"/>
    </xf>
    <xf numFmtId="44" fontId="46" fillId="0" borderId="0" xfId="243" applyFont="1" applyFill="1" applyProtection="1"/>
    <xf numFmtId="44" fontId="39" fillId="0" borderId="14" xfId="243" applyFont="1" applyFill="1" applyBorder="1" applyAlignment="1" applyProtection="1">
      <alignment horizontal="right" wrapText="1"/>
    </xf>
    <xf numFmtId="44" fontId="39" fillId="0" borderId="0" xfId="243" applyFont="1" applyFill="1" applyBorder="1" applyAlignment="1" applyProtection="1">
      <alignment wrapText="1"/>
      <protection locked="0"/>
    </xf>
    <xf numFmtId="44" fontId="46" fillId="0" borderId="0" xfId="243" applyFont="1" applyFill="1" applyBorder="1" applyAlignment="1" applyProtection="1">
      <alignment horizontal="right"/>
    </xf>
    <xf numFmtId="44" fontId="46" fillId="0" borderId="0" xfId="243" applyFont="1" applyFill="1" applyBorder="1" applyProtection="1">
      <protection locked="0"/>
    </xf>
    <xf numFmtId="44" fontId="46" fillId="0" borderId="0" xfId="243" applyFont="1" applyFill="1" applyAlignment="1" applyProtection="1">
      <alignment horizontal="left" wrapText="1"/>
    </xf>
    <xf numFmtId="44" fontId="46" fillId="0" borderId="13" xfId="243" applyFont="1" applyFill="1" applyBorder="1" applyAlignment="1" applyProtection="1">
      <alignment horizontal="right" wrapText="1"/>
      <protection locked="0"/>
    </xf>
    <xf numFmtId="44" fontId="46" fillId="0" borderId="10" xfId="243" applyFont="1" applyFill="1" applyBorder="1" applyAlignment="1" applyProtection="1">
      <alignment horizontal="right" wrapText="1"/>
      <protection locked="0"/>
    </xf>
    <xf numFmtId="44" fontId="46" fillId="0" borderId="0" xfId="243" applyFont="1" applyFill="1" applyBorder="1" applyAlignment="1" applyProtection="1">
      <protection locked="0"/>
    </xf>
    <xf numFmtId="44" fontId="46" fillId="0" borderId="0" xfId="243" applyFont="1" applyFill="1" applyBorder="1" applyAlignment="1" applyProtection="1">
      <alignment horizontal="left" vertical="top" wrapText="1"/>
      <protection locked="0"/>
    </xf>
    <xf numFmtId="44" fontId="46" fillId="0" borderId="0" xfId="243" applyFont="1" applyFill="1" applyBorder="1" applyAlignment="1" applyProtection="1">
      <alignment horizontal="left" vertical="top" wrapText="1"/>
    </xf>
    <xf numFmtId="44" fontId="39" fillId="0" borderId="0" xfId="243" applyFont="1" applyFill="1" applyBorder="1" applyAlignment="1" applyProtection="1">
      <alignment horizontal="left" vertical="top" wrapText="1"/>
      <protection locked="0"/>
    </xf>
    <xf numFmtId="44" fontId="39" fillId="0" borderId="0" xfId="243" applyFont="1" applyFill="1" applyBorder="1" applyAlignment="1" applyProtection="1">
      <alignment horizontal="left" vertical="top" wrapText="1"/>
    </xf>
    <xf numFmtId="44" fontId="46" fillId="0" borderId="0" xfId="243" applyFont="1" applyFill="1" applyBorder="1" applyAlignment="1" applyProtection="1">
      <alignment vertical="top"/>
    </xf>
    <xf numFmtId="44" fontId="46" fillId="0" borderId="0" xfId="243" applyFont="1" applyFill="1" applyBorder="1" applyProtection="1"/>
    <xf numFmtId="44" fontId="42" fillId="0" borderId="0" xfId="0" applyNumberFormat="1" applyFont="1" applyBorder="1" applyAlignment="1">
      <alignment horizontal="right" vertical="center"/>
    </xf>
    <xf numFmtId="44" fontId="41" fillId="0" borderId="0" xfId="243" applyFont="1" applyAlignment="1">
      <alignment horizontal="right"/>
    </xf>
    <xf numFmtId="44" fontId="44" fillId="0" borderId="0" xfId="243" applyFont="1" applyAlignment="1">
      <alignment horizontal="right"/>
    </xf>
    <xf numFmtId="44" fontId="41" fillId="0" borderId="11" xfId="243" applyFont="1" applyBorder="1" applyAlignment="1">
      <alignment horizontal="right" vertical="center"/>
    </xf>
    <xf numFmtId="44" fontId="41" fillId="0" borderId="0" xfId="243" applyFont="1" applyBorder="1" applyAlignment="1">
      <alignment horizontal="right" vertical="center"/>
    </xf>
    <xf numFmtId="44" fontId="41" fillId="0" borderId="10" xfId="243" applyFont="1" applyBorder="1" applyAlignment="1">
      <alignment horizontal="right" vertical="center"/>
    </xf>
    <xf numFmtId="44" fontId="42" fillId="0" borderId="0" xfId="243" applyFont="1" applyBorder="1" applyAlignment="1">
      <alignment horizontal="right" vertical="center"/>
    </xf>
    <xf numFmtId="44" fontId="42" fillId="0" borderId="0" xfId="243" applyFont="1" applyBorder="1" applyAlignment="1">
      <alignment horizontal="right"/>
    </xf>
    <xf numFmtId="44" fontId="42" fillId="0" borderId="10" xfId="243" applyFont="1" applyBorder="1" applyAlignment="1">
      <alignment horizontal="right"/>
    </xf>
    <xf numFmtId="44" fontId="60" fillId="0" borderId="0" xfId="243" applyFont="1" applyAlignment="1">
      <alignment horizontal="center" wrapText="1"/>
    </xf>
    <xf numFmtId="44" fontId="34" fillId="0" borderId="0" xfId="243" applyFont="1" applyAlignment="1">
      <alignment horizontal="center" wrapText="1"/>
    </xf>
    <xf numFmtId="44" fontId="34" fillId="0" borderId="0" xfId="243" applyFont="1" applyAlignment="1">
      <alignment horizontal="center"/>
    </xf>
    <xf numFmtId="44" fontId="110" fillId="0" borderId="0" xfId="243" applyFont="1" applyAlignment="1">
      <alignment horizontal="center"/>
    </xf>
    <xf numFmtId="44" fontId="34" fillId="0" borderId="0" xfId="243" applyFont="1" applyAlignment="1">
      <alignment horizontal="center" vertical="top"/>
    </xf>
    <xf numFmtId="44" fontId="34" fillId="0" borderId="0" xfId="243" applyFont="1" applyFill="1" applyAlignment="1">
      <alignment horizontal="center"/>
    </xf>
    <xf numFmtId="44" fontId="58" fillId="30" borderId="0" xfId="243" applyFont="1" applyFill="1" applyAlignment="1">
      <alignment horizontal="center" wrapText="1"/>
    </xf>
    <xf numFmtId="44" fontId="34" fillId="0" borderId="0" xfId="243" applyFont="1" applyAlignment="1">
      <alignment wrapText="1"/>
    </xf>
    <xf numFmtId="44" fontId="60" fillId="0" borderId="0" xfId="243" applyFont="1" applyAlignment="1">
      <alignment wrapText="1"/>
    </xf>
    <xf numFmtId="44" fontId="34" fillId="30" borderId="0" xfId="243" applyFont="1" applyFill="1" applyAlignment="1">
      <alignment wrapText="1"/>
    </xf>
    <xf numFmtId="44" fontId="58" fillId="0" borderId="0" xfId="243" applyFont="1" applyAlignment="1">
      <alignment wrapText="1"/>
    </xf>
    <xf numFmtId="4" fontId="59" fillId="0" borderId="0" xfId="249" applyNumberFormat="1" applyFont="1" applyAlignment="1">
      <alignment horizontal="center" wrapText="1"/>
    </xf>
    <xf numFmtId="4" fontId="58" fillId="0" borderId="0" xfId="249" applyNumberFormat="1" applyFont="1" applyAlignment="1">
      <alignment horizontal="center" wrapText="1"/>
    </xf>
    <xf numFmtId="4" fontId="34" fillId="0" borderId="0" xfId="249" applyNumberFormat="1" applyFont="1" applyAlignment="1">
      <alignment horizontal="center" wrapText="1"/>
    </xf>
    <xf numFmtId="4" fontId="58" fillId="30" borderId="0" xfId="249" applyNumberFormat="1" applyFont="1" applyFill="1" applyAlignment="1">
      <alignment horizontal="center" wrapText="1"/>
    </xf>
    <xf numFmtId="44" fontId="59" fillId="0" borderId="0" xfId="243" applyFont="1" applyAlignment="1">
      <alignment horizontal="center" wrapText="1"/>
    </xf>
    <xf numFmtId="44" fontId="58" fillId="0" borderId="0" xfId="243" applyFont="1" applyAlignment="1">
      <alignment horizontal="center" wrapText="1"/>
    </xf>
    <xf numFmtId="44" fontId="163" fillId="0" borderId="0" xfId="243" applyFont="1" applyAlignment="1">
      <alignment horizontal="center"/>
    </xf>
    <xf numFmtId="44" fontId="11" fillId="0" borderId="0" xfId="243" applyFont="1" applyAlignment="1">
      <alignment horizontal="center"/>
    </xf>
    <xf numFmtId="44" fontId="11" fillId="0" borderId="0" xfId="243" applyFont="1" applyAlignment="1">
      <alignment horizontal="center" wrapText="1"/>
    </xf>
    <xf numFmtId="44" fontId="11" fillId="0" borderId="0" xfId="243" applyFont="1" applyAlignment="1" applyProtection="1">
      <alignment horizontal="center" wrapText="1"/>
      <protection locked="0"/>
    </xf>
    <xf numFmtId="44" fontId="11" fillId="75" borderId="0" xfId="243" applyFont="1" applyFill="1" applyAlignment="1">
      <alignment horizontal="center" wrapText="1"/>
    </xf>
    <xf numFmtId="44" fontId="11" fillId="75" borderId="0" xfId="243" applyFont="1" applyFill="1" applyAlignment="1">
      <alignment horizontal="center"/>
    </xf>
    <xf numFmtId="44" fontId="163" fillId="0" borderId="0" xfId="243" applyFont="1" applyAlignment="1" applyProtection="1">
      <alignment horizontal="center" wrapText="1"/>
      <protection locked="0"/>
    </xf>
    <xf numFmtId="9" fontId="11" fillId="0" borderId="0" xfId="26257" applyNumberFormat="1" applyFont="1" applyAlignment="1" applyProtection="1">
      <alignment horizontal="center" wrapText="1"/>
      <protection locked="0"/>
    </xf>
    <xf numFmtId="9" fontId="42" fillId="0" borderId="0" xfId="244" applyFont="1" applyBorder="1" applyAlignment="1">
      <alignment horizontal="center" vertical="center"/>
    </xf>
    <xf numFmtId="210" fontId="41" fillId="0" borderId="0" xfId="244" applyNumberFormat="1" applyFont="1" applyBorder="1" applyAlignment="1">
      <alignment horizontal="center"/>
    </xf>
    <xf numFmtId="0" fontId="49" fillId="0" borderId="0" xfId="0" applyFont="1" applyBorder="1"/>
    <xf numFmtId="9" fontId="41" fillId="0" borderId="10" xfId="244" applyFont="1" applyBorder="1" applyAlignment="1">
      <alignment horizontal="center" vertical="center"/>
    </xf>
    <xf numFmtId="0" fontId="40" fillId="0" borderId="13" xfId="0" applyFont="1" applyBorder="1"/>
    <xf numFmtId="0" fontId="42" fillId="0" borderId="13" xfId="0" applyNumberFormat="1" applyFont="1" applyBorder="1" applyAlignment="1">
      <alignment horizontal="left" vertical="center"/>
    </xf>
    <xf numFmtId="44" fontId="42" fillId="0" borderId="13" xfId="243" applyFont="1" applyBorder="1" applyAlignment="1">
      <alignment horizontal="right" vertical="center"/>
    </xf>
    <xf numFmtId="44" fontId="46" fillId="0" borderId="0" xfId="0" applyNumberFormat="1" applyFont="1" applyFill="1" applyAlignment="1" applyProtection="1">
      <alignment horizontal="right" wrapText="1"/>
    </xf>
    <xf numFmtId="9" fontId="46" fillId="0" borderId="0" xfId="244" applyFont="1" applyFill="1" applyAlignment="1" applyProtection="1">
      <alignment horizontal="right"/>
    </xf>
    <xf numFmtId="9" fontId="46" fillId="0" borderId="0" xfId="244" applyFont="1" applyFill="1" applyBorder="1" applyAlignment="1" applyProtection="1">
      <alignment horizontal="right" wrapText="1"/>
    </xf>
    <xf numFmtId="44" fontId="46" fillId="0" borderId="0" xfId="243" applyNumberFormat="1" applyFont="1" applyFill="1" applyBorder="1" applyAlignment="1" applyProtection="1">
      <alignment horizontal="right" wrapText="1"/>
    </xf>
    <xf numFmtId="0" fontId="60" fillId="0" borderId="0" xfId="249" applyFont="1" applyAlignment="1">
      <alignment vertical="top" wrapText="1"/>
    </xf>
    <xf numFmtId="0" fontId="11" fillId="0" borderId="0" xfId="9155" applyNumberFormat="1" applyFont="1" applyBorder="1" applyAlignment="1" applyProtection="1">
      <alignment horizontal="justify" vertical="justify"/>
      <protection locked="0"/>
    </xf>
    <xf numFmtId="0" fontId="169" fillId="0" borderId="0" xfId="9155" applyFont="1" applyBorder="1" applyAlignment="1" applyProtection="1">
      <alignment horizontal="left" vertical="justify"/>
      <protection locked="0"/>
    </xf>
    <xf numFmtId="0" fontId="11" fillId="0" borderId="0" xfId="9155" applyFont="1" applyBorder="1" applyAlignment="1" applyProtection="1">
      <alignment horizontal="left" vertical="justify"/>
      <protection locked="0"/>
    </xf>
    <xf numFmtId="0" fontId="169" fillId="0" borderId="0" xfId="9155" applyFont="1" applyBorder="1" applyAlignment="1">
      <alignment vertical="distributed"/>
    </xf>
    <xf numFmtId="0" fontId="169" fillId="0" borderId="0" xfId="9155" applyFont="1" applyBorder="1" applyAlignment="1" applyProtection="1">
      <alignment horizontal="center" vertical="justify"/>
      <protection locked="0"/>
    </xf>
  </cellXfs>
  <cellStyles count="34114">
    <cellStyle name="_204_CPM_KLJUČAV,ŽELEZOKRIVNICA" xfId="250" xr:uid="{00000000-0005-0000-0000-000000000000}"/>
    <cellStyle name="_alpina" xfId="251" xr:uid="{00000000-0005-0000-0000-000001000000}"/>
    <cellStyle name="_alpina 10" xfId="252" xr:uid="{00000000-0005-0000-0000-000002000000}"/>
    <cellStyle name="_alpina 2" xfId="253" xr:uid="{00000000-0005-0000-0000-000003000000}"/>
    <cellStyle name="_alpina 3" xfId="254" xr:uid="{00000000-0005-0000-0000-000004000000}"/>
    <cellStyle name="_alpina 3 2" xfId="255" xr:uid="{00000000-0005-0000-0000-000005000000}"/>
    <cellStyle name="_alpina 4" xfId="256" xr:uid="{00000000-0005-0000-0000-000006000000}"/>
    <cellStyle name="_alpina 5" xfId="257" xr:uid="{00000000-0005-0000-0000-000007000000}"/>
    <cellStyle name="_alpina 6" xfId="258" xr:uid="{00000000-0005-0000-0000-000008000000}"/>
    <cellStyle name="_alpina 7" xfId="259" xr:uid="{00000000-0005-0000-0000-000009000000}"/>
    <cellStyle name="_alpina 8" xfId="260" xr:uid="{00000000-0005-0000-0000-00000A000000}"/>
    <cellStyle name="_alpina 9" xfId="261" xr:uid="{00000000-0005-0000-0000-00000B000000}"/>
    <cellStyle name="_dostop" xfId="262" xr:uid="{00000000-0005-0000-0000-00000C000000}"/>
    <cellStyle name="_dostop 10" xfId="263" xr:uid="{00000000-0005-0000-0000-00000D000000}"/>
    <cellStyle name="_dostop 2" xfId="264" xr:uid="{00000000-0005-0000-0000-00000E000000}"/>
    <cellStyle name="_dostop 3" xfId="265" xr:uid="{00000000-0005-0000-0000-00000F000000}"/>
    <cellStyle name="_dostop 3 2" xfId="266" xr:uid="{00000000-0005-0000-0000-000010000000}"/>
    <cellStyle name="_dostop 4" xfId="267" xr:uid="{00000000-0005-0000-0000-000011000000}"/>
    <cellStyle name="_dostop 5" xfId="268" xr:uid="{00000000-0005-0000-0000-000012000000}"/>
    <cellStyle name="_dostop 6" xfId="269" xr:uid="{00000000-0005-0000-0000-000013000000}"/>
    <cellStyle name="_dostop 7" xfId="270" xr:uid="{00000000-0005-0000-0000-000014000000}"/>
    <cellStyle name="_dostop 8" xfId="271" xr:uid="{00000000-0005-0000-0000-000015000000}"/>
    <cellStyle name="_dostop 9" xfId="272" xr:uid="{00000000-0005-0000-0000-000016000000}"/>
    <cellStyle name="_Elbego_AC BAZA LOGATEC ČISTILNA NAPRAVA_261" xfId="273" xr:uid="{00000000-0005-0000-0000-000017000000}"/>
    <cellStyle name="_Elbego_AC BAZA LOGATEC ČISTILNA NAPRAVA_261 2" xfId="274" xr:uid="{00000000-0005-0000-0000-000018000000}"/>
    <cellStyle name="_elinam_DS7400 požar_572" xfId="275" xr:uid="{00000000-0005-0000-0000-000019000000}"/>
    <cellStyle name="_elinam_DS7400 požar_572 2" xfId="276" xr:uid="{00000000-0005-0000-0000-00001A000000}"/>
    <cellStyle name="_POPIS" xfId="277" xr:uid="{00000000-0005-0000-0000-00001B000000}"/>
    <cellStyle name="_popis mirage" xfId="278" xr:uid="{00000000-0005-0000-0000-00001C000000}"/>
    <cellStyle name="_popis mirage 2" xfId="279" xr:uid="{00000000-0005-0000-0000-00001D000000}"/>
    <cellStyle name="_popis_1" xfId="280" xr:uid="{00000000-0005-0000-0000-00001E000000}"/>
    <cellStyle name="_PTUJ -TUŠ" xfId="281" xr:uid="{00000000-0005-0000-0000-00001F000000}"/>
    <cellStyle name="_Specifikacija_ponudbe_veljavni_cenik_storitev_EUR" xfId="282" xr:uid="{00000000-0005-0000-0000-000020000000}"/>
    <cellStyle name="_Specifikacija_ponudbe_veljavni_cenik_storitev_EUR 2" xfId="283" xr:uid="{00000000-0005-0000-0000-000021000000}"/>
    <cellStyle name="_Specifikacija_ponudbe_veljavni_cenik_storitev_template" xfId="284" xr:uid="{00000000-0005-0000-0000-000022000000}"/>
    <cellStyle name="_Specifikacija_ponudbe_veljavni_cenik_storitev_template 2" xfId="285" xr:uid="{00000000-0005-0000-0000-000023000000}"/>
    <cellStyle name="_video nadzor" xfId="286" xr:uid="{00000000-0005-0000-0000-000024000000}"/>
    <cellStyle name="_video nadzor 10" xfId="287" xr:uid="{00000000-0005-0000-0000-000025000000}"/>
    <cellStyle name="_video nadzor 2" xfId="288" xr:uid="{00000000-0005-0000-0000-000026000000}"/>
    <cellStyle name="_video nadzor 3" xfId="289" xr:uid="{00000000-0005-0000-0000-000027000000}"/>
    <cellStyle name="_video nadzor 3 2" xfId="290" xr:uid="{00000000-0005-0000-0000-000028000000}"/>
    <cellStyle name="_video nadzor 4" xfId="291" xr:uid="{00000000-0005-0000-0000-000029000000}"/>
    <cellStyle name="_video nadzor 5" xfId="292" xr:uid="{00000000-0005-0000-0000-00002A000000}"/>
    <cellStyle name="_video nadzor 6" xfId="293" xr:uid="{00000000-0005-0000-0000-00002B000000}"/>
    <cellStyle name="_video nadzor 7" xfId="294" xr:uid="{00000000-0005-0000-0000-00002C000000}"/>
    <cellStyle name="_video nadzor 8" xfId="295" xr:uid="{00000000-0005-0000-0000-00002D000000}"/>
    <cellStyle name="_video nadzor 9" xfId="296" xr:uid="{00000000-0005-0000-0000-00002E000000}"/>
    <cellStyle name="20 % – Poudarek1 2" xfId="1" xr:uid="{00000000-0005-0000-0000-00002F000000}"/>
    <cellStyle name="20 % – Poudarek2 2" xfId="2" xr:uid="{00000000-0005-0000-0000-000030000000}"/>
    <cellStyle name="20 % – Poudarek3 2" xfId="3" xr:uid="{00000000-0005-0000-0000-000031000000}"/>
    <cellStyle name="20 % – Poudarek4 2" xfId="4" xr:uid="{00000000-0005-0000-0000-000032000000}"/>
    <cellStyle name="20 % – Poudarek5 2" xfId="5" xr:uid="{00000000-0005-0000-0000-000033000000}"/>
    <cellStyle name="20 % – Poudarek6 2" xfId="6" xr:uid="{00000000-0005-0000-0000-000034000000}"/>
    <cellStyle name="20% - Accent1" xfId="297" xr:uid="{00000000-0005-0000-0000-000035000000}"/>
    <cellStyle name="20% - Accent1 1 4" xfId="7" xr:uid="{00000000-0005-0000-0000-000036000000}"/>
    <cellStyle name="20% - Accent1 1 4 2" xfId="298" xr:uid="{00000000-0005-0000-0000-000037000000}"/>
    <cellStyle name="20% - Accent1 1 4 3" xfId="299" xr:uid="{00000000-0005-0000-0000-000038000000}"/>
    <cellStyle name="20% - Accent1 1 4 4" xfId="300" xr:uid="{00000000-0005-0000-0000-000039000000}"/>
    <cellStyle name="20% - Accent1 1 4 5" xfId="301" xr:uid="{00000000-0005-0000-0000-00003A000000}"/>
    <cellStyle name="20% - Accent1 1 4 6" xfId="302" xr:uid="{00000000-0005-0000-0000-00003B000000}"/>
    <cellStyle name="20% - Accent1 1 4 7" xfId="303" xr:uid="{00000000-0005-0000-0000-00003C000000}"/>
    <cellStyle name="20% - Accent1 1 4 8" xfId="304" xr:uid="{00000000-0005-0000-0000-00003D000000}"/>
    <cellStyle name="20% - Accent1 1 4 9" xfId="305" xr:uid="{00000000-0005-0000-0000-00003E000000}"/>
    <cellStyle name="20% - Accent1 10" xfId="306" xr:uid="{00000000-0005-0000-0000-00003F000000}"/>
    <cellStyle name="20% - Accent1 10 2" xfId="307" xr:uid="{00000000-0005-0000-0000-000040000000}"/>
    <cellStyle name="20% - Accent1 10 3" xfId="308" xr:uid="{00000000-0005-0000-0000-000041000000}"/>
    <cellStyle name="20% - Accent1 10 4" xfId="309" xr:uid="{00000000-0005-0000-0000-000042000000}"/>
    <cellStyle name="20% - Accent1 10 5" xfId="310" xr:uid="{00000000-0005-0000-0000-000043000000}"/>
    <cellStyle name="20% - Accent1 10 6" xfId="311" xr:uid="{00000000-0005-0000-0000-000044000000}"/>
    <cellStyle name="20% - Accent1 10 7" xfId="312" xr:uid="{00000000-0005-0000-0000-000045000000}"/>
    <cellStyle name="20% - Accent1 10 8" xfId="313" xr:uid="{00000000-0005-0000-0000-000046000000}"/>
    <cellStyle name="20% - Accent1 10 9" xfId="314" xr:uid="{00000000-0005-0000-0000-000047000000}"/>
    <cellStyle name="20% - Accent1 11" xfId="315" xr:uid="{00000000-0005-0000-0000-000048000000}"/>
    <cellStyle name="20% - Accent1 11 2" xfId="316" xr:uid="{00000000-0005-0000-0000-000049000000}"/>
    <cellStyle name="20% - Accent1 11 3" xfId="317" xr:uid="{00000000-0005-0000-0000-00004A000000}"/>
    <cellStyle name="20% - Accent1 11 4" xfId="318" xr:uid="{00000000-0005-0000-0000-00004B000000}"/>
    <cellStyle name="20% - Accent1 11 5" xfId="319" xr:uid="{00000000-0005-0000-0000-00004C000000}"/>
    <cellStyle name="20% - Accent1 11 6" xfId="320" xr:uid="{00000000-0005-0000-0000-00004D000000}"/>
    <cellStyle name="20% - Accent1 11 7" xfId="321" xr:uid="{00000000-0005-0000-0000-00004E000000}"/>
    <cellStyle name="20% - Accent1 11 8" xfId="322" xr:uid="{00000000-0005-0000-0000-00004F000000}"/>
    <cellStyle name="20% - Accent1 11 9" xfId="323" xr:uid="{00000000-0005-0000-0000-000050000000}"/>
    <cellStyle name="20% - Accent1 12" xfId="324" xr:uid="{00000000-0005-0000-0000-000051000000}"/>
    <cellStyle name="20% - Accent1 12 2" xfId="325" xr:uid="{00000000-0005-0000-0000-000052000000}"/>
    <cellStyle name="20% - Accent1 12 3" xfId="326" xr:uid="{00000000-0005-0000-0000-000053000000}"/>
    <cellStyle name="20% - Accent1 12 4" xfId="327" xr:uid="{00000000-0005-0000-0000-000054000000}"/>
    <cellStyle name="20% - Accent1 12 5" xfId="328" xr:uid="{00000000-0005-0000-0000-000055000000}"/>
    <cellStyle name="20% - Accent1 12 6" xfId="329" xr:uid="{00000000-0005-0000-0000-000056000000}"/>
    <cellStyle name="20% - Accent1 12 7" xfId="330" xr:uid="{00000000-0005-0000-0000-000057000000}"/>
    <cellStyle name="20% - Accent1 12 8" xfId="331" xr:uid="{00000000-0005-0000-0000-000058000000}"/>
    <cellStyle name="20% - Accent1 12 9" xfId="332" xr:uid="{00000000-0005-0000-0000-000059000000}"/>
    <cellStyle name="20% - Accent1 13" xfId="333" xr:uid="{00000000-0005-0000-0000-00005A000000}"/>
    <cellStyle name="20% - Accent1 13 2" xfId="334" xr:uid="{00000000-0005-0000-0000-00005B000000}"/>
    <cellStyle name="20% - Accent1 13 3" xfId="335" xr:uid="{00000000-0005-0000-0000-00005C000000}"/>
    <cellStyle name="20% - Accent1 13 4" xfId="336" xr:uid="{00000000-0005-0000-0000-00005D000000}"/>
    <cellStyle name="20% - Accent1 13 5" xfId="337" xr:uid="{00000000-0005-0000-0000-00005E000000}"/>
    <cellStyle name="20% - Accent1 13 6" xfId="338" xr:uid="{00000000-0005-0000-0000-00005F000000}"/>
    <cellStyle name="20% - Accent1 13 7" xfId="339" xr:uid="{00000000-0005-0000-0000-000060000000}"/>
    <cellStyle name="20% - Accent1 13 8" xfId="340" xr:uid="{00000000-0005-0000-0000-000061000000}"/>
    <cellStyle name="20% - Accent1 13 9" xfId="341" xr:uid="{00000000-0005-0000-0000-000062000000}"/>
    <cellStyle name="20% - Accent1 14" xfId="342" xr:uid="{00000000-0005-0000-0000-000063000000}"/>
    <cellStyle name="20% - Accent1 14 2" xfId="343" xr:uid="{00000000-0005-0000-0000-000064000000}"/>
    <cellStyle name="20% - Accent1 14 3" xfId="344" xr:uid="{00000000-0005-0000-0000-000065000000}"/>
    <cellStyle name="20% - Accent1 14 4" xfId="345" xr:uid="{00000000-0005-0000-0000-000066000000}"/>
    <cellStyle name="20% - Accent1 14 5" xfId="346" xr:uid="{00000000-0005-0000-0000-000067000000}"/>
    <cellStyle name="20% - Accent1 14 6" xfId="347" xr:uid="{00000000-0005-0000-0000-000068000000}"/>
    <cellStyle name="20% - Accent1 14 7" xfId="348" xr:uid="{00000000-0005-0000-0000-000069000000}"/>
    <cellStyle name="20% - Accent1 14 8" xfId="349" xr:uid="{00000000-0005-0000-0000-00006A000000}"/>
    <cellStyle name="20% - Accent1 14 9" xfId="350" xr:uid="{00000000-0005-0000-0000-00006B000000}"/>
    <cellStyle name="20% - Accent1 15" xfId="351" xr:uid="{00000000-0005-0000-0000-00006C000000}"/>
    <cellStyle name="20% - Accent1 15 2" xfId="352" xr:uid="{00000000-0005-0000-0000-00006D000000}"/>
    <cellStyle name="20% - Accent1 15 3" xfId="353" xr:uid="{00000000-0005-0000-0000-00006E000000}"/>
    <cellStyle name="20% - Accent1 15 4" xfId="354" xr:uid="{00000000-0005-0000-0000-00006F000000}"/>
    <cellStyle name="20% - Accent1 15 5" xfId="355" xr:uid="{00000000-0005-0000-0000-000070000000}"/>
    <cellStyle name="20% - Accent1 15 6" xfId="356" xr:uid="{00000000-0005-0000-0000-000071000000}"/>
    <cellStyle name="20% - Accent1 15 7" xfId="357" xr:uid="{00000000-0005-0000-0000-000072000000}"/>
    <cellStyle name="20% - Accent1 15 8" xfId="358" xr:uid="{00000000-0005-0000-0000-000073000000}"/>
    <cellStyle name="20% - Accent1 15 9" xfId="359" xr:uid="{00000000-0005-0000-0000-000074000000}"/>
    <cellStyle name="20% - Accent1 16" xfId="360" xr:uid="{00000000-0005-0000-0000-000075000000}"/>
    <cellStyle name="20% - Accent1 16 2" xfId="361" xr:uid="{00000000-0005-0000-0000-000076000000}"/>
    <cellStyle name="20% - Accent1 16 3" xfId="362" xr:uid="{00000000-0005-0000-0000-000077000000}"/>
    <cellStyle name="20% - Accent1 16 4" xfId="363" xr:uid="{00000000-0005-0000-0000-000078000000}"/>
    <cellStyle name="20% - Accent1 16 5" xfId="364" xr:uid="{00000000-0005-0000-0000-000079000000}"/>
    <cellStyle name="20% - Accent1 16 6" xfId="365" xr:uid="{00000000-0005-0000-0000-00007A000000}"/>
    <cellStyle name="20% - Accent1 16 7" xfId="366" xr:uid="{00000000-0005-0000-0000-00007B000000}"/>
    <cellStyle name="20% - Accent1 16 8" xfId="367" xr:uid="{00000000-0005-0000-0000-00007C000000}"/>
    <cellStyle name="20% - Accent1 16 9" xfId="368" xr:uid="{00000000-0005-0000-0000-00007D000000}"/>
    <cellStyle name="20% - Accent1 17" xfId="369" xr:uid="{00000000-0005-0000-0000-00007E000000}"/>
    <cellStyle name="20% - Accent1 18" xfId="370" xr:uid="{00000000-0005-0000-0000-00007F000000}"/>
    <cellStyle name="20% - Accent1 19" xfId="371" xr:uid="{00000000-0005-0000-0000-000080000000}"/>
    <cellStyle name="20% - Accent1 19 2" xfId="372" xr:uid="{00000000-0005-0000-0000-000081000000}"/>
    <cellStyle name="20% - Accent1 2" xfId="373" xr:uid="{00000000-0005-0000-0000-000082000000}"/>
    <cellStyle name="20% - Accent1 2 10" xfId="374" xr:uid="{00000000-0005-0000-0000-000083000000}"/>
    <cellStyle name="20% - Accent1 2 11" xfId="375" xr:uid="{00000000-0005-0000-0000-000084000000}"/>
    <cellStyle name="20% - Accent1 2 12" xfId="376" xr:uid="{00000000-0005-0000-0000-000085000000}"/>
    <cellStyle name="20% - Accent1 2 13" xfId="377" xr:uid="{00000000-0005-0000-0000-000086000000}"/>
    <cellStyle name="20% - Accent1 2 14" xfId="378" xr:uid="{00000000-0005-0000-0000-000087000000}"/>
    <cellStyle name="20% - Accent1 2 15" xfId="379" xr:uid="{00000000-0005-0000-0000-000088000000}"/>
    <cellStyle name="20% - Accent1 2 16" xfId="380" xr:uid="{00000000-0005-0000-0000-000089000000}"/>
    <cellStyle name="20% - Accent1 2 17" xfId="381" xr:uid="{00000000-0005-0000-0000-00008A000000}"/>
    <cellStyle name="20% - Accent1 2 18" xfId="382" xr:uid="{00000000-0005-0000-0000-00008B000000}"/>
    <cellStyle name="20% - Accent1 2 19" xfId="383" xr:uid="{00000000-0005-0000-0000-00008C000000}"/>
    <cellStyle name="20% - Accent1 2 2" xfId="384" xr:uid="{00000000-0005-0000-0000-00008D000000}"/>
    <cellStyle name="20% - Accent1 2 2 2" xfId="385" xr:uid="{00000000-0005-0000-0000-00008E000000}"/>
    <cellStyle name="20% - Accent1 2 2 3" xfId="386" xr:uid="{00000000-0005-0000-0000-00008F000000}"/>
    <cellStyle name="20% - Accent1 2 20" xfId="387" xr:uid="{00000000-0005-0000-0000-000090000000}"/>
    <cellStyle name="20% - Accent1 2 21" xfId="388" xr:uid="{00000000-0005-0000-0000-000091000000}"/>
    <cellStyle name="20% - Accent1 2 22" xfId="389" xr:uid="{00000000-0005-0000-0000-000092000000}"/>
    <cellStyle name="20% - Accent1 2 23" xfId="390" xr:uid="{00000000-0005-0000-0000-000093000000}"/>
    <cellStyle name="20% - Accent1 2 24" xfId="391" xr:uid="{00000000-0005-0000-0000-000094000000}"/>
    <cellStyle name="20% - Accent1 2 25" xfId="392" xr:uid="{00000000-0005-0000-0000-000095000000}"/>
    <cellStyle name="20% - Accent1 2 26" xfId="393" xr:uid="{00000000-0005-0000-0000-000096000000}"/>
    <cellStyle name="20% - Accent1 2 27" xfId="394" xr:uid="{00000000-0005-0000-0000-000097000000}"/>
    <cellStyle name="20% - Accent1 2 28" xfId="395" xr:uid="{00000000-0005-0000-0000-000098000000}"/>
    <cellStyle name="20% - Accent1 2 3" xfId="396" xr:uid="{00000000-0005-0000-0000-000099000000}"/>
    <cellStyle name="20% - Accent1 2 3 2" xfId="397" xr:uid="{00000000-0005-0000-0000-00009A000000}"/>
    <cellStyle name="20% - Accent1 2 3 3" xfId="398" xr:uid="{00000000-0005-0000-0000-00009B000000}"/>
    <cellStyle name="20% - Accent1 2 4" xfId="399" xr:uid="{00000000-0005-0000-0000-00009C000000}"/>
    <cellStyle name="20% - Accent1 2 5" xfId="400" xr:uid="{00000000-0005-0000-0000-00009D000000}"/>
    <cellStyle name="20% - Accent1 2 6" xfId="401" xr:uid="{00000000-0005-0000-0000-00009E000000}"/>
    <cellStyle name="20% - Accent1 2 7" xfId="402" xr:uid="{00000000-0005-0000-0000-00009F000000}"/>
    <cellStyle name="20% - Accent1 2 8" xfId="403" xr:uid="{00000000-0005-0000-0000-0000A0000000}"/>
    <cellStyle name="20% - Accent1 2 9" xfId="404" xr:uid="{00000000-0005-0000-0000-0000A1000000}"/>
    <cellStyle name="20% - Accent1 2_B" xfId="405" xr:uid="{00000000-0005-0000-0000-0000A2000000}"/>
    <cellStyle name="20% - Accent1 20" xfId="406" xr:uid="{00000000-0005-0000-0000-0000A3000000}"/>
    <cellStyle name="20% - Accent1 21" xfId="407" xr:uid="{00000000-0005-0000-0000-0000A4000000}"/>
    <cellStyle name="20% - Accent1 22" xfId="408" xr:uid="{00000000-0005-0000-0000-0000A5000000}"/>
    <cellStyle name="20% - Accent1 23" xfId="409" xr:uid="{00000000-0005-0000-0000-0000A6000000}"/>
    <cellStyle name="20% - Accent1 24" xfId="410" xr:uid="{00000000-0005-0000-0000-0000A7000000}"/>
    <cellStyle name="20% - Accent1 25" xfId="411" xr:uid="{00000000-0005-0000-0000-0000A8000000}"/>
    <cellStyle name="20% - Accent1 26" xfId="412" xr:uid="{00000000-0005-0000-0000-0000A9000000}"/>
    <cellStyle name="20% - Accent1 3" xfId="413" xr:uid="{00000000-0005-0000-0000-0000AA000000}"/>
    <cellStyle name="20% - Accent1 3 10" xfId="414" xr:uid="{00000000-0005-0000-0000-0000AB000000}"/>
    <cellStyle name="20% - Accent1 3 11" xfId="415" xr:uid="{00000000-0005-0000-0000-0000AC000000}"/>
    <cellStyle name="20% - Accent1 3 12" xfId="416" xr:uid="{00000000-0005-0000-0000-0000AD000000}"/>
    <cellStyle name="20% - Accent1 3 13" xfId="417" xr:uid="{00000000-0005-0000-0000-0000AE000000}"/>
    <cellStyle name="20% - Accent1 3 14" xfId="418" xr:uid="{00000000-0005-0000-0000-0000AF000000}"/>
    <cellStyle name="20% - Accent1 3 15" xfId="419" xr:uid="{00000000-0005-0000-0000-0000B0000000}"/>
    <cellStyle name="20% - Accent1 3 16" xfId="420" xr:uid="{00000000-0005-0000-0000-0000B1000000}"/>
    <cellStyle name="20% - Accent1 3 17" xfId="421" xr:uid="{00000000-0005-0000-0000-0000B2000000}"/>
    <cellStyle name="20% - Accent1 3 18" xfId="422" xr:uid="{00000000-0005-0000-0000-0000B3000000}"/>
    <cellStyle name="20% - Accent1 3 19" xfId="423" xr:uid="{00000000-0005-0000-0000-0000B4000000}"/>
    <cellStyle name="20% - Accent1 3 2" xfId="424" xr:uid="{00000000-0005-0000-0000-0000B5000000}"/>
    <cellStyle name="20% - Accent1 3 2 2" xfId="425" xr:uid="{00000000-0005-0000-0000-0000B6000000}"/>
    <cellStyle name="20% - Accent1 3 2 3" xfId="426" xr:uid="{00000000-0005-0000-0000-0000B7000000}"/>
    <cellStyle name="20% - Accent1 3 20" xfId="427" xr:uid="{00000000-0005-0000-0000-0000B8000000}"/>
    <cellStyle name="20% - Accent1 3 21" xfId="428" xr:uid="{00000000-0005-0000-0000-0000B9000000}"/>
    <cellStyle name="20% - Accent1 3 22" xfId="429" xr:uid="{00000000-0005-0000-0000-0000BA000000}"/>
    <cellStyle name="20% - Accent1 3 23" xfId="430" xr:uid="{00000000-0005-0000-0000-0000BB000000}"/>
    <cellStyle name="20% - Accent1 3 24" xfId="431" xr:uid="{00000000-0005-0000-0000-0000BC000000}"/>
    <cellStyle name="20% - Accent1 3 25" xfId="432" xr:uid="{00000000-0005-0000-0000-0000BD000000}"/>
    <cellStyle name="20% - Accent1 3 26" xfId="433" xr:uid="{00000000-0005-0000-0000-0000BE000000}"/>
    <cellStyle name="20% - Accent1 3 27" xfId="434" xr:uid="{00000000-0005-0000-0000-0000BF000000}"/>
    <cellStyle name="20% - Accent1 3 28" xfId="435" xr:uid="{00000000-0005-0000-0000-0000C0000000}"/>
    <cellStyle name="20% - Accent1 3 3" xfId="436" xr:uid="{00000000-0005-0000-0000-0000C1000000}"/>
    <cellStyle name="20% - Accent1 3 3 2" xfId="437" xr:uid="{00000000-0005-0000-0000-0000C2000000}"/>
    <cellStyle name="20% - Accent1 3 3 3" xfId="438" xr:uid="{00000000-0005-0000-0000-0000C3000000}"/>
    <cellStyle name="20% - Accent1 3 4" xfId="439" xr:uid="{00000000-0005-0000-0000-0000C4000000}"/>
    <cellStyle name="20% - Accent1 3 5" xfId="440" xr:uid="{00000000-0005-0000-0000-0000C5000000}"/>
    <cellStyle name="20% - Accent1 3 6" xfId="441" xr:uid="{00000000-0005-0000-0000-0000C6000000}"/>
    <cellStyle name="20% - Accent1 3 7" xfId="442" xr:uid="{00000000-0005-0000-0000-0000C7000000}"/>
    <cellStyle name="20% - Accent1 3 8" xfId="443" xr:uid="{00000000-0005-0000-0000-0000C8000000}"/>
    <cellStyle name="20% - Accent1 3 9" xfId="444" xr:uid="{00000000-0005-0000-0000-0000C9000000}"/>
    <cellStyle name="20% - Accent1 3_B" xfId="445" xr:uid="{00000000-0005-0000-0000-0000CA000000}"/>
    <cellStyle name="20% - Accent1 4" xfId="446" xr:uid="{00000000-0005-0000-0000-0000CB000000}"/>
    <cellStyle name="20% - Accent1 4 10" xfId="447" xr:uid="{00000000-0005-0000-0000-0000CC000000}"/>
    <cellStyle name="20% - Accent1 4 11" xfId="448" xr:uid="{00000000-0005-0000-0000-0000CD000000}"/>
    <cellStyle name="20% - Accent1 4 12" xfId="449" xr:uid="{00000000-0005-0000-0000-0000CE000000}"/>
    <cellStyle name="20% - Accent1 4 13" xfId="450" xr:uid="{00000000-0005-0000-0000-0000CF000000}"/>
    <cellStyle name="20% - Accent1 4 14" xfId="451" xr:uid="{00000000-0005-0000-0000-0000D0000000}"/>
    <cellStyle name="20% - Accent1 4 15" xfId="452" xr:uid="{00000000-0005-0000-0000-0000D1000000}"/>
    <cellStyle name="20% - Accent1 4 16" xfId="453" xr:uid="{00000000-0005-0000-0000-0000D2000000}"/>
    <cellStyle name="20% - Accent1 4 17" xfId="454" xr:uid="{00000000-0005-0000-0000-0000D3000000}"/>
    <cellStyle name="20% - Accent1 4 18" xfId="455" xr:uid="{00000000-0005-0000-0000-0000D4000000}"/>
    <cellStyle name="20% - Accent1 4 19" xfId="456" xr:uid="{00000000-0005-0000-0000-0000D5000000}"/>
    <cellStyle name="20% - Accent1 4 2" xfId="457" xr:uid="{00000000-0005-0000-0000-0000D6000000}"/>
    <cellStyle name="20% - Accent1 4 2 2" xfId="458" xr:uid="{00000000-0005-0000-0000-0000D7000000}"/>
    <cellStyle name="20% - Accent1 4 2 3" xfId="459" xr:uid="{00000000-0005-0000-0000-0000D8000000}"/>
    <cellStyle name="20% - Accent1 4 20" xfId="460" xr:uid="{00000000-0005-0000-0000-0000D9000000}"/>
    <cellStyle name="20% - Accent1 4 21" xfId="461" xr:uid="{00000000-0005-0000-0000-0000DA000000}"/>
    <cellStyle name="20% - Accent1 4 22" xfId="462" xr:uid="{00000000-0005-0000-0000-0000DB000000}"/>
    <cellStyle name="20% - Accent1 4 23" xfId="463" xr:uid="{00000000-0005-0000-0000-0000DC000000}"/>
    <cellStyle name="20% - Accent1 4 24" xfId="464" xr:uid="{00000000-0005-0000-0000-0000DD000000}"/>
    <cellStyle name="20% - Accent1 4 25" xfId="465" xr:uid="{00000000-0005-0000-0000-0000DE000000}"/>
    <cellStyle name="20% - Accent1 4 26" xfId="466" xr:uid="{00000000-0005-0000-0000-0000DF000000}"/>
    <cellStyle name="20% - Accent1 4 27" xfId="467" xr:uid="{00000000-0005-0000-0000-0000E0000000}"/>
    <cellStyle name="20% - Accent1 4 28" xfId="468" xr:uid="{00000000-0005-0000-0000-0000E1000000}"/>
    <cellStyle name="20% - Accent1 4 28 2" xfId="469" xr:uid="{00000000-0005-0000-0000-0000E2000000}"/>
    <cellStyle name="20% - Accent1 4 28 3" xfId="470" xr:uid="{00000000-0005-0000-0000-0000E3000000}"/>
    <cellStyle name="20% - Accent1 4 28 4" xfId="471" xr:uid="{00000000-0005-0000-0000-0000E4000000}"/>
    <cellStyle name="20% - Accent1 4 28 5" xfId="472" xr:uid="{00000000-0005-0000-0000-0000E5000000}"/>
    <cellStyle name="20% - Accent1 4 28 6" xfId="473" xr:uid="{00000000-0005-0000-0000-0000E6000000}"/>
    <cellStyle name="20% - Accent1 4 28 7" xfId="474" xr:uid="{00000000-0005-0000-0000-0000E7000000}"/>
    <cellStyle name="20% - Accent1 4 28 8" xfId="475" xr:uid="{00000000-0005-0000-0000-0000E8000000}"/>
    <cellStyle name="20% - Accent1 4 28 9" xfId="476" xr:uid="{00000000-0005-0000-0000-0000E9000000}"/>
    <cellStyle name="20% - Accent1 4 3" xfId="477" xr:uid="{00000000-0005-0000-0000-0000EA000000}"/>
    <cellStyle name="20% - Accent1 4 3 2" xfId="478" xr:uid="{00000000-0005-0000-0000-0000EB000000}"/>
    <cellStyle name="20% - Accent1 4 3 3" xfId="479" xr:uid="{00000000-0005-0000-0000-0000EC000000}"/>
    <cellStyle name="20% - Accent1 4 4" xfId="480" xr:uid="{00000000-0005-0000-0000-0000ED000000}"/>
    <cellStyle name="20% - Accent1 4 4 10" xfId="481" xr:uid="{00000000-0005-0000-0000-0000EE000000}"/>
    <cellStyle name="20% - Accent1 4 4 11" xfId="482" xr:uid="{00000000-0005-0000-0000-0000EF000000}"/>
    <cellStyle name="20% - Accent1 4 4 2" xfId="483" xr:uid="{00000000-0005-0000-0000-0000F0000000}"/>
    <cellStyle name="20% - Accent1 4 4 3" xfId="484" xr:uid="{00000000-0005-0000-0000-0000F1000000}"/>
    <cellStyle name="20% - Accent1 4 4 4" xfId="485" xr:uid="{00000000-0005-0000-0000-0000F2000000}"/>
    <cellStyle name="20% - Accent1 4 4 5" xfId="486" xr:uid="{00000000-0005-0000-0000-0000F3000000}"/>
    <cellStyle name="20% - Accent1 4 4 6" xfId="487" xr:uid="{00000000-0005-0000-0000-0000F4000000}"/>
    <cellStyle name="20% - Accent1 4 4 7" xfId="488" xr:uid="{00000000-0005-0000-0000-0000F5000000}"/>
    <cellStyle name="20% - Accent1 4 4 8" xfId="489" xr:uid="{00000000-0005-0000-0000-0000F6000000}"/>
    <cellStyle name="20% - Accent1 4 4 9" xfId="490" xr:uid="{00000000-0005-0000-0000-0000F7000000}"/>
    <cellStyle name="20% - Accent1 4 5" xfId="491" xr:uid="{00000000-0005-0000-0000-0000F8000000}"/>
    <cellStyle name="20% - Accent1 4 6" xfId="492" xr:uid="{00000000-0005-0000-0000-0000F9000000}"/>
    <cellStyle name="20% - Accent1 4 7" xfId="493" xr:uid="{00000000-0005-0000-0000-0000FA000000}"/>
    <cellStyle name="20% - Accent1 4 8" xfId="494" xr:uid="{00000000-0005-0000-0000-0000FB000000}"/>
    <cellStyle name="20% - Accent1 4 9" xfId="495" xr:uid="{00000000-0005-0000-0000-0000FC000000}"/>
    <cellStyle name="20% - Accent1 4_B" xfId="496" xr:uid="{00000000-0005-0000-0000-0000FD000000}"/>
    <cellStyle name="20% - Accent1 5" xfId="497" xr:uid="{00000000-0005-0000-0000-0000FE000000}"/>
    <cellStyle name="20% - Accent1 5 10" xfId="498" xr:uid="{00000000-0005-0000-0000-0000FF000000}"/>
    <cellStyle name="20% - Accent1 5 11" xfId="499" xr:uid="{00000000-0005-0000-0000-000000010000}"/>
    <cellStyle name="20% - Accent1 5 12" xfId="500" xr:uid="{00000000-0005-0000-0000-000001010000}"/>
    <cellStyle name="20% - Accent1 5 13" xfId="501" xr:uid="{00000000-0005-0000-0000-000002010000}"/>
    <cellStyle name="20% - Accent1 5 14" xfId="502" xr:uid="{00000000-0005-0000-0000-000003010000}"/>
    <cellStyle name="20% - Accent1 5 15" xfId="503" xr:uid="{00000000-0005-0000-0000-000004010000}"/>
    <cellStyle name="20% - Accent1 5 16" xfId="504" xr:uid="{00000000-0005-0000-0000-000005010000}"/>
    <cellStyle name="20% - Accent1 5 17" xfId="505" xr:uid="{00000000-0005-0000-0000-000006010000}"/>
    <cellStyle name="20% - Accent1 5 18" xfId="506" xr:uid="{00000000-0005-0000-0000-000007010000}"/>
    <cellStyle name="20% - Accent1 5 19" xfId="507" xr:uid="{00000000-0005-0000-0000-000008010000}"/>
    <cellStyle name="20% - Accent1 5 2" xfId="508" xr:uid="{00000000-0005-0000-0000-000009010000}"/>
    <cellStyle name="20% - Accent1 5 2 2" xfId="509" xr:uid="{00000000-0005-0000-0000-00000A010000}"/>
    <cellStyle name="20% - Accent1 5 2 3" xfId="510" xr:uid="{00000000-0005-0000-0000-00000B010000}"/>
    <cellStyle name="20% - Accent1 5 20" xfId="511" xr:uid="{00000000-0005-0000-0000-00000C010000}"/>
    <cellStyle name="20% - Accent1 5 21" xfId="512" xr:uid="{00000000-0005-0000-0000-00000D010000}"/>
    <cellStyle name="20% - Accent1 5 22" xfId="513" xr:uid="{00000000-0005-0000-0000-00000E010000}"/>
    <cellStyle name="20% - Accent1 5 23" xfId="514" xr:uid="{00000000-0005-0000-0000-00000F010000}"/>
    <cellStyle name="20% - Accent1 5 24" xfId="515" xr:uid="{00000000-0005-0000-0000-000010010000}"/>
    <cellStyle name="20% - Accent1 5 25" xfId="516" xr:uid="{00000000-0005-0000-0000-000011010000}"/>
    <cellStyle name="20% - Accent1 5 26" xfId="517" xr:uid="{00000000-0005-0000-0000-000012010000}"/>
    <cellStyle name="20% - Accent1 5 27" xfId="518" xr:uid="{00000000-0005-0000-0000-000013010000}"/>
    <cellStyle name="20% - Accent1 5 28" xfId="519" xr:uid="{00000000-0005-0000-0000-000014010000}"/>
    <cellStyle name="20% - Accent1 5 29" xfId="520" xr:uid="{00000000-0005-0000-0000-000015010000}"/>
    <cellStyle name="20% - Accent1 5 3" xfId="521" xr:uid="{00000000-0005-0000-0000-000016010000}"/>
    <cellStyle name="20% - Accent1 5 3 2" xfId="522" xr:uid="{00000000-0005-0000-0000-000017010000}"/>
    <cellStyle name="20% - Accent1 5 3 3" xfId="523" xr:uid="{00000000-0005-0000-0000-000018010000}"/>
    <cellStyle name="20% - Accent1 5 30" xfId="524" xr:uid="{00000000-0005-0000-0000-000019010000}"/>
    <cellStyle name="20% - Accent1 5 31" xfId="525" xr:uid="{00000000-0005-0000-0000-00001A010000}"/>
    <cellStyle name="20% - Accent1 5 32" xfId="526" xr:uid="{00000000-0005-0000-0000-00001B010000}"/>
    <cellStyle name="20% - Accent1 5 33" xfId="527" xr:uid="{00000000-0005-0000-0000-00001C010000}"/>
    <cellStyle name="20% - Accent1 5 34" xfId="528" xr:uid="{00000000-0005-0000-0000-00001D010000}"/>
    <cellStyle name="20% - Accent1 5 35" xfId="529" xr:uid="{00000000-0005-0000-0000-00001E010000}"/>
    <cellStyle name="20% - Accent1 5 4" xfId="530" xr:uid="{00000000-0005-0000-0000-00001F010000}"/>
    <cellStyle name="20% - Accent1 5 5" xfId="531" xr:uid="{00000000-0005-0000-0000-000020010000}"/>
    <cellStyle name="20% - Accent1 5 6" xfId="532" xr:uid="{00000000-0005-0000-0000-000021010000}"/>
    <cellStyle name="20% - Accent1 5 7" xfId="533" xr:uid="{00000000-0005-0000-0000-000022010000}"/>
    <cellStyle name="20% - Accent1 5 8" xfId="534" xr:uid="{00000000-0005-0000-0000-000023010000}"/>
    <cellStyle name="20% - Accent1 5 9" xfId="535" xr:uid="{00000000-0005-0000-0000-000024010000}"/>
    <cellStyle name="20% - Accent1 5_B" xfId="536" xr:uid="{00000000-0005-0000-0000-000025010000}"/>
    <cellStyle name="20% - Accent1 6" xfId="537" xr:uid="{00000000-0005-0000-0000-000026010000}"/>
    <cellStyle name="20% - Accent1 6 2" xfId="538" xr:uid="{00000000-0005-0000-0000-000027010000}"/>
    <cellStyle name="20% - Accent1 6 3" xfId="539" xr:uid="{00000000-0005-0000-0000-000028010000}"/>
    <cellStyle name="20% - Accent1 6 4" xfId="540" xr:uid="{00000000-0005-0000-0000-000029010000}"/>
    <cellStyle name="20% - Accent1 6 5" xfId="541" xr:uid="{00000000-0005-0000-0000-00002A010000}"/>
    <cellStyle name="20% - Accent1 6 6" xfId="542" xr:uid="{00000000-0005-0000-0000-00002B010000}"/>
    <cellStyle name="20% - Accent1 6 7" xfId="543" xr:uid="{00000000-0005-0000-0000-00002C010000}"/>
    <cellStyle name="20% - Accent1 6 8" xfId="544" xr:uid="{00000000-0005-0000-0000-00002D010000}"/>
    <cellStyle name="20% - Accent1 6 9" xfId="545" xr:uid="{00000000-0005-0000-0000-00002E010000}"/>
    <cellStyle name="20% - Accent1 7" xfId="546" xr:uid="{00000000-0005-0000-0000-00002F010000}"/>
    <cellStyle name="20% - Accent1 7 2" xfId="547" xr:uid="{00000000-0005-0000-0000-000030010000}"/>
    <cellStyle name="20% - Accent1 7 3" xfId="548" xr:uid="{00000000-0005-0000-0000-000031010000}"/>
    <cellStyle name="20% - Accent1 7 4" xfId="549" xr:uid="{00000000-0005-0000-0000-000032010000}"/>
    <cellStyle name="20% - Accent1 7 5" xfId="550" xr:uid="{00000000-0005-0000-0000-000033010000}"/>
    <cellStyle name="20% - Accent1 7 6" xfId="551" xr:uid="{00000000-0005-0000-0000-000034010000}"/>
    <cellStyle name="20% - Accent1 7 7" xfId="552" xr:uid="{00000000-0005-0000-0000-000035010000}"/>
    <cellStyle name="20% - Accent1 7 8" xfId="553" xr:uid="{00000000-0005-0000-0000-000036010000}"/>
    <cellStyle name="20% - Accent1 7 9" xfId="554" xr:uid="{00000000-0005-0000-0000-000037010000}"/>
    <cellStyle name="20% - Accent1 8" xfId="555" xr:uid="{00000000-0005-0000-0000-000038010000}"/>
    <cellStyle name="20% - Accent1 8 2" xfId="556" xr:uid="{00000000-0005-0000-0000-000039010000}"/>
    <cellStyle name="20% - Accent1 8 3" xfId="557" xr:uid="{00000000-0005-0000-0000-00003A010000}"/>
    <cellStyle name="20% - Accent1 8 4" xfId="558" xr:uid="{00000000-0005-0000-0000-00003B010000}"/>
    <cellStyle name="20% - Accent1 8 5" xfId="559" xr:uid="{00000000-0005-0000-0000-00003C010000}"/>
    <cellStyle name="20% - Accent1 8 6" xfId="560" xr:uid="{00000000-0005-0000-0000-00003D010000}"/>
    <cellStyle name="20% - Accent1 8 7" xfId="561" xr:uid="{00000000-0005-0000-0000-00003E010000}"/>
    <cellStyle name="20% - Accent1 8 8" xfId="562" xr:uid="{00000000-0005-0000-0000-00003F010000}"/>
    <cellStyle name="20% - Accent1 8 9" xfId="563" xr:uid="{00000000-0005-0000-0000-000040010000}"/>
    <cellStyle name="20% - Accent1 9" xfId="564" xr:uid="{00000000-0005-0000-0000-000041010000}"/>
    <cellStyle name="20% - Accent1 9 2" xfId="565" xr:uid="{00000000-0005-0000-0000-000042010000}"/>
    <cellStyle name="20% - Accent1 9 3" xfId="566" xr:uid="{00000000-0005-0000-0000-000043010000}"/>
    <cellStyle name="20% - Accent1 9 4" xfId="567" xr:uid="{00000000-0005-0000-0000-000044010000}"/>
    <cellStyle name="20% - Accent1 9 5" xfId="568" xr:uid="{00000000-0005-0000-0000-000045010000}"/>
    <cellStyle name="20% - Accent1 9 6" xfId="569" xr:uid="{00000000-0005-0000-0000-000046010000}"/>
    <cellStyle name="20% - Accent1 9 7" xfId="570" xr:uid="{00000000-0005-0000-0000-000047010000}"/>
    <cellStyle name="20% - Accent1 9 8" xfId="571" xr:uid="{00000000-0005-0000-0000-000048010000}"/>
    <cellStyle name="20% - Accent1 9 9" xfId="572" xr:uid="{00000000-0005-0000-0000-000049010000}"/>
    <cellStyle name="20% - Accent1_aa osnova za ponudbe" xfId="573" xr:uid="{00000000-0005-0000-0000-00004A010000}"/>
    <cellStyle name="20% - Accent2" xfId="574" xr:uid="{00000000-0005-0000-0000-00004B010000}"/>
    <cellStyle name="20% - Accent2 10" xfId="575" xr:uid="{00000000-0005-0000-0000-00004C010000}"/>
    <cellStyle name="20% - Accent2 10 2" xfId="576" xr:uid="{00000000-0005-0000-0000-00004D010000}"/>
    <cellStyle name="20% - Accent2 10 3" xfId="577" xr:uid="{00000000-0005-0000-0000-00004E010000}"/>
    <cellStyle name="20% - Accent2 10 4" xfId="578" xr:uid="{00000000-0005-0000-0000-00004F010000}"/>
    <cellStyle name="20% - Accent2 10 5" xfId="579" xr:uid="{00000000-0005-0000-0000-000050010000}"/>
    <cellStyle name="20% - Accent2 10 6" xfId="580" xr:uid="{00000000-0005-0000-0000-000051010000}"/>
    <cellStyle name="20% - Accent2 10 7" xfId="581" xr:uid="{00000000-0005-0000-0000-000052010000}"/>
    <cellStyle name="20% - Accent2 10 8" xfId="582" xr:uid="{00000000-0005-0000-0000-000053010000}"/>
    <cellStyle name="20% - Accent2 10 9" xfId="583" xr:uid="{00000000-0005-0000-0000-000054010000}"/>
    <cellStyle name="20% - Accent2 11" xfId="584" xr:uid="{00000000-0005-0000-0000-000055010000}"/>
    <cellStyle name="20% - Accent2 11 2" xfId="585" xr:uid="{00000000-0005-0000-0000-000056010000}"/>
    <cellStyle name="20% - Accent2 11 3" xfId="586" xr:uid="{00000000-0005-0000-0000-000057010000}"/>
    <cellStyle name="20% - Accent2 11 4" xfId="587" xr:uid="{00000000-0005-0000-0000-000058010000}"/>
    <cellStyle name="20% - Accent2 11 5" xfId="588" xr:uid="{00000000-0005-0000-0000-000059010000}"/>
    <cellStyle name="20% - Accent2 11 6" xfId="589" xr:uid="{00000000-0005-0000-0000-00005A010000}"/>
    <cellStyle name="20% - Accent2 11 7" xfId="590" xr:uid="{00000000-0005-0000-0000-00005B010000}"/>
    <cellStyle name="20% - Accent2 11 8" xfId="591" xr:uid="{00000000-0005-0000-0000-00005C010000}"/>
    <cellStyle name="20% - Accent2 11 9" xfId="592" xr:uid="{00000000-0005-0000-0000-00005D010000}"/>
    <cellStyle name="20% - Accent2 12" xfId="593" xr:uid="{00000000-0005-0000-0000-00005E010000}"/>
    <cellStyle name="20% - Accent2 12 2" xfId="594" xr:uid="{00000000-0005-0000-0000-00005F010000}"/>
    <cellStyle name="20% - Accent2 12 3" xfId="595" xr:uid="{00000000-0005-0000-0000-000060010000}"/>
    <cellStyle name="20% - Accent2 12 4" xfId="596" xr:uid="{00000000-0005-0000-0000-000061010000}"/>
    <cellStyle name="20% - Accent2 12 5" xfId="597" xr:uid="{00000000-0005-0000-0000-000062010000}"/>
    <cellStyle name="20% - Accent2 12 6" xfId="598" xr:uid="{00000000-0005-0000-0000-000063010000}"/>
    <cellStyle name="20% - Accent2 12 7" xfId="599" xr:uid="{00000000-0005-0000-0000-000064010000}"/>
    <cellStyle name="20% - Accent2 12 8" xfId="600" xr:uid="{00000000-0005-0000-0000-000065010000}"/>
    <cellStyle name="20% - Accent2 12 9" xfId="601" xr:uid="{00000000-0005-0000-0000-000066010000}"/>
    <cellStyle name="20% - Accent2 13" xfId="602" xr:uid="{00000000-0005-0000-0000-000067010000}"/>
    <cellStyle name="20% - Accent2 13 2" xfId="603" xr:uid="{00000000-0005-0000-0000-000068010000}"/>
    <cellStyle name="20% - Accent2 13 3" xfId="604" xr:uid="{00000000-0005-0000-0000-000069010000}"/>
    <cellStyle name="20% - Accent2 13 4" xfId="605" xr:uid="{00000000-0005-0000-0000-00006A010000}"/>
    <cellStyle name="20% - Accent2 13 5" xfId="606" xr:uid="{00000000-0005-0000-0000-00006B010000}"/>
    <cellStyle name="20% - Accent2 13 6" xfId="607" xr:uid="{00000000-0005-0000-0000-00006C010000}"/>
    <cellStyle name="20% - Accent2 13 7" xfId="608" xr:uid="{00000000-0005-0000-0000-00006D010000}"/>
    <cellStyle name="20% - Accent2 13 8" xfId="609" xr:uid="{00000000-0005-0000-0000-00006E010000}"/>
    <cellStyle name="20% - Accent2 13 9" xfId="610" xr:uid="{00000000-0005-0000-0000-00006F010000}"/>
    <cellStyle name="20% - Accent2 14" xfId="611" xr:uid="{00000000-0005-0000-0000-000070010000}"/>
    <cellStyle name="20% - Accent2 14 2" xfId="612" xr:uid="{00000000-0005-0000-0000-000071010000}"/>
    <cellStyle name="20% - Accent2 14 3" xfId="613" xr:uid="{00000000-0005-0000-0000-000072010000}"/>
    <cellStyle name="20% - Accent2 14 4" xfId="614" xr:uid="{00000000-0005-0000-0000-000073010000}"/>
    <cellStyle name="20% - Accent2 14 5" xfId="615" xr:uid="{00000000-0005-0000-0000-000074010000}"/>
    <cellStyle name="20% - Accent2 14 6" xfId="616" xr:uid="{00000000-0005-0000-0000-000075010000}"/>
    <cellStyle name="20% - Accent2 14 7" xfId="617" xr:uid="{00000000-0005-0000-0000-000076010000}"/>
    <cellStyle name="20% - Accent2 14 8" xfId="618" xr:uid="{00000000-0005-0000-0000-000077010000}"/>
    <cellStyle name="20% - Accent2 14 9" xfId="619" xr:uid="{00000000-0005-0000-0000-000078010000}"/>
    <cellStyle name="20% - Accent2 15" xfId="620" xr:uid="{00000000-0005-0000-0000-000079010000}"/>
    <cellStyle name="20% - Accent2 15 2" xfId="621" xr:uid="{00000000-0005-0000-0000-00007A010000}"/>
    <cellStyle name="20% - Accent2 15 3" xfId="622" xr:uid="{00000000-0005-0000-0000-00007B010000}"/>
    <cellStyle name="20% - Accent2 15 4" xfId="623" xr:uid="{00000000-0005-0000-0000-00007C010000}"/>
    <cellStyle name="20% - Accent2 15 5" xfId="624" xr:uid="{00000000-0005-0000-0000-00007D010000}"/>
    <cellStyle name="20% - Accent2 15 6" xfId="625" xr:uid="{00000000-0005-0000-0000-00007E010000}"/>
    <cellStyle name="20% - Accent2 15 7" xfId="626" xr:uid="{00000000-0005-0000-0000-00007F010000}"/>
    <cellStyle name="20% - Accent2 15 8" xfId="627" xr:uid="{00000000-0005-0000-0000-000080010000}"/>
    <cellStyle name="20% - Accent2 15 9" xfId="628" xr:uid="{00000000-0005-0000-0000-000081010000}"/>
    <cellStyle name="20% - Accent2 16" xfId="629" xr:uid="{00000000-0005-0000-0000-000082010000}"/>
    <cellStyle name="20% - Accent2 16 2" xfId="630" xr:uid="{00000000-0005-0000-0000-000083010000}"/>
    <cellStyle name="20% - Accent2 16 3" xfId="631" xr:uid="{00000000-0005-0000-0000-000084010000}"/>
    <cellStyle name="20% - Accent2 16 4" xfId="632" xr:uid="{00000000-0005-0000-0000-000085010000}"/>
    <cellStyle name="20% - Accent2 16 5" xfId="633" xr:uid="{00000000-0005-0000-0000-000086010000}"/>
    <cellStyle name="20% - Accent2 16 6" xfId="634" xr:uid="{00000000-0005-0000-0000-000087010000}"/>
    <cellStyle name="20% - Accent2 16 7" xfId="635" xr:uid="{00000000-0005-0000-0000-000088010000}"/>
    <cellStyle name="20% - Accent2 16 8" xfId="636" xr:uid="{00000000-0005-0000-0000-000089010000}"/>
    <cellStyle name="20% - Accent2 16 9" xfId="637" xr:uid="{00000000-0005-0000-0000-00008A010000}"/>
    <cellStyle name="20% - Accent2 17" xfId="638" xr:uid="{00000000-0005-0000-0000-00008B010000}"/>
    <cellStyle name="20% - Accent2 18" xfId="639" xr:uid="{00000000-0005-0000-0000-00008C010000}"/>
    <cellStyle name="20% - Accent2 19" xfId="640" xr:uid="{00000000-0005-0000-0000-00008D010000}"/>
    <cellStyle name="20% - Accent2 19 2" xfId="641" xr:uid="{00000000-0005-0000-0000-00008E010000}"/>
    <cellStyle name="20% - Accent2 2" xfId="642" xr:uid="{00000000-0005-0000-0000-00008F010000}"/>
    <cellStyle name="20% - Accent2 2 10" xfId="643" xr:uid="{00000000-0005-0000-0000-000090010000}"/>
    <cellStyle name="20% - Accent2 2 11" xfId="644" xr:uid="{00000000-0005-0000-0000-000091010000}"/>
    <cellStyle name="20% - Accent2 2 12" xfId="645" xr:uid="{00000000-0005-0000-0000-000092010000}"/>
    <cellStyle name="20% - Accent2 2 13" xfId="646" xr:uid="{00000000-0005-0000-0000-000093010000}"/>
    <cellStyle name="20% - Accent2 2 14" xfId="647" xr:uid="{00000000-0005-0000-0000-000094010000}"/>
    <cellStyle name="20% - Accent2 2 15" xfId="648" xr:uid="{00000000-0005-0000-0000-000095010000}"/>
    <cellStyle name="20% - Accent2 2 16" xfId="649" xr:uid="{00000000-0005-0000-0000-000096010000}"/>
    <cellStyle name="20% - Accent2 2 17" xfId="650" xr:uid="{00000000-0005-0000-0000-000097010000}"/>
    <cellStyle name="20% - Accent2 2 18" xfId="651" xr:uid="{00000000-0005-0000-0000-000098010000}"/>
    <cellStyle name="20% - Accent2 2 19" xfId="652" xr:uid="{00000000-0005-0000-0000-000099010000}"/>
    <cellStyle name="20% - Accent2 2 2" xfId="653" xr:uid="{00000000-0005-0000-0000-00009A010000}"/>
    <cellStyle name="20% - Accent2 2 2 2" xfId="654" xr:uid="{00000000-0005-0000-0000-00009B010000}"/>
    <cellStyle name="20% - Accent2 2 2 3" xfId="655" xr:uid="{00000000-0005-0000-0000-00009C010000}"/>
    <cellStyle name="20% - Accent2 2 20" xfId="656" xr:uid="{00000000-0005-0000-0000-00009D010000}"/>
    <cellStyle name="20% - Accent2 2 21" xfId="657" xr:uid="{00000000-0005-0000-0000-00009E010000}"/>
    <cellStyle name="20% - Accent2 2 22" xfId="658" xr:uid="{00000000-0005-0000-0000-00009F010000}"/>
    <cellStyle name="20% - Accent2 2 23" xfId="659" xr:uid="{00000000-0005-0000-0000-0000A0010000}"/>
    <cellStyle name="20% - Accent2 2 24" xfId="660" xr:uid="{00000000-0005-0000-0000-0000A1010000}"/>
    <cellStyle name="20% - Accent2 2 25" xfId="661" xr:uid="{00000000-0005-0000-0000-0000A2010000}"/>
    <cellStyle name="20% - Accent2 2 26" xfId="662" xr:uid="{00000000-0005-0000-0000-0000A3010000}"/>
    <cellStyle name="20% - Accent2 2 27" xfId="663" xr:uid="{00000000-0005-0000-0000-0000A4010000}"/>
    <cellStyle name="20% - Accent2 2 28" xfId="664" xr:uid="{00000000-0005-0000-0000-0000A5010000}"/>
    <cellStyle name="20% - Accent2 2 3" xfId="665" xr:uid="{00000000-0005-0000-0000-0000A6010000}"/>
    <cellStyle name="20% - Accent2 2 3 2" xfId="666" xr:uid="{00000000-0005-0000-0000-0000A7010000}"/>
    <cellStyle name="20% - Accent2 2 3 3" xfId="667" xr:uid="{00000000-0005-0000-0000-0000A8010000}"/>
    <cellStyle name="20% - Accent2 2 4" xfId="668" xr:uid="{00000000-0005-0000-0000-0000A9010000}"/>
    <cellStyle name="20% - Accent2 2 5" xfId="669" xr:uid="{00000000-0005-0000-0000-0000AA010000}"/>
    <cellStyle name="20% - Accent2 2 6" xfId="670" xr:uid="{00000000-0005-0000-0000-0000AB010000}"/>
    <cellStyle name="20% - Accent2 2 7" xfId="671" xr:uid="{00000000-0005-0000-0000-0000AC010000}"/>
    <cellStyle name="20% - Accent2 2 8" xfId="672" xr:uid="{00000000-0005-0000-0000-0000AD010000}"/>
    <cellStyle name="20% - Accent2 2 9" xfId="673" xr:uid="{00000000-0005-0000-0000-0000AE010000}"/>
    <cellStyle name="20% - Accent2 2_B" xfId="674" xr:uid="{00000000-0005-0000-0000-0000AF010000}"/>
    <cellStyle name="20% - Accent2 20" xfId="675" xr:uid="{00000000-0005-0000-0000-0000B0010000}"/>
    <cellStyle name="20% - Accent2 21" xfId="676" xr:uid="{00000000-0005-0000-0000-0000B1010000}"/>
    <cellStyle name="20% - Accent2 22" xfId="677" xr:uid="{00000000-0005-0000-0000-0000B2010000}"/>
    <cellStyle name="20% - Accent2 23" xfId="678" xr:uid="{00000000-0005-0000-0000-0000B3010000}"/>
    <cellStyle name="20% - Accent2 24" xfId="679" xr:uid="{00000000-0005-0000-0000-0000B4010000}"/>
    <cellStyle name="20% - Accent2 25" xfId="680" xr:uid="{00000000-0005-0000-0000-0000B5010000}"/>
    <cellStyle name="20% - Accent2 26" xfId="681" xr:uid="{00000000-0005-0000-0000-0000B6010000}"/>
    <cellStyle name="20% - Accent2 3" xfId="682" xr:uid="{00000000-0005-0000-0000-0000B7010000}"/>
    <cellStyle name="20% - Accent2 3 10" xfId="683" xr:uid="{00000000-0005-0000-0000-0000B8010000}"/>
    <cellStyle name="20% - Accent2 3 11" xfId="684" xr:uid="{00000000-0005-0000-0000-0000B9010000}"/>
    <cellStyle name="20% - Accent2 3 12" xfId="685" xr:uid="{00000000-0005-0000-0000-0000BA010000}"/>
    <cellStyle name="20% - Accent2 3 13" xfId="686" xr:uid="{00000000-0005-0000-0000-0000BB010000}"/>
    <cellStyle name="20% - Accent2 3 14" xfId="687" xr:uid="{00000000-0005-0000-0000-0000BC010000}"/>
    <cellStyle name="20% - Accent2 3 15" xfId="688" xr:uid="{00000000-0005-0000-0000-0000BD010000}"/>
    <cellStyle name="20% - Accent2 3 16" xfId="689" xr:uid="{00000000-0005-0000-0000-0000BE010000}"/>
    <cellStyle name="20% - Accent2 3 17" xfId="690" xr:uid="{00000000-0005-0000-0000-0000BF010000}"/>
    <cellStyle name="20% - Accent2 3 18" xfId="691" xr:uid="{00000000-0005-0000-0000-0000C0010000}"/>
    <cellStyle name="20% - Accent2 3 19" xfId="692" xr:uid="{00000000-0005-0000-0000-0000C1010000}"/>
    <cellStyle name="20% - Accent2 3 2" xfId="693" xr:uid="{00000000-0005-0000-0000-0000C2010000}"/>
    <cellStyle name="20% - Accent2 3 2 2" xfId="694" xr:uid="{00000000-0005-0000-0000-0000C3010000}"/>
    <cellStyle name="20% - Accent2 3 2 3" xfId="695" xr:uid="{00000000-0005-0000-0000-0000C4010000}"/>
    <cellStyle name="20% - Accent2 3 20" xfId="696" xr:uid="{00000000-0005-0000-0000-0000C5010000}"/>
    <cellStyle name="20% - Accent2 3 21" xfId="697" xr:uid="{00000000-0005-0000-0000-0000C6010000}"/>
    <cellStyle name="20% - Accent2 3 22" xfId="698" xr:uid="{00000000-0005-0000-0000-0000C7010000}"/>
    <cellStyle name="20% - Accent2 3 23" xfId="699" xr:uid="{00000000-0005-0000-0000-0000C8010000}"/>
    <cellStyle name="20% - Accent2 3 24" xfId="700" xr:uid="{00000000-0005-0000-0000-0000C9010000}"/>
    <cellStyle name="20% - Accent2 3 25" xfId="701" xr:uid="{00000000-0005-0000-0000-0000CA010000}"/>
    <cellStyle name="20% - Accent2 3 26" xfId="702" xr:uid="{00000000-0005-0000-0000-0000CB010000}"/>
    <cellStyle name="20% - Accent2 3 27" xfId="703" xr:uid="{00000000-0005-0000-0000-0000CC010000}"/>
    <cellStyle name="20% - Accent2 3 28" xfId="704" xr:uid="{00000000-0005-0000-0000-0000CD010000}"/>
    <cellStyle name="20% - Accent2 3 3" xfId="705" xr:uid="{00000000-0005-0000-0000-0000CE010000}"/>
    <cellStyle name="20% - Accent2 3 3 2" xfId="706" xr:uid="{00000000-0005-0000-0000-0000CF010000}"/>
    <cellStyle name="20% - Accent2 3 3 3" xfId="707" xr:uid="{00000000-0005-0000-0000-0000D0010000}"/>
    <cellStyle name="20% - Accent2 3 4" xfId="708" xr:uid="{00000000-0005-0000-0000-0000D1010000}"/>
    <cellStyle name="20% - Accent2 3 5" xfId="709" xr:uid="{00000000-0005-0000-0000-0000D2010000}"/>
    <cellStyle name="20% - Accent2 3 6" xfId="710" xr:uid="{00000000-0005-0000-0000-0000D3010000}"/>
    <cellStyle name="20% - Accent2 3 7" xfId="711" xr:uid="{00000000-0005-0000-0000-0000D4010000}"/>
    <cellStyle name="20% - Accent2 3 8" xfId="712" xr:uid="{00000000-0005-0000-0000-0000D5010000}"/>
    <cellStyle name="20% - Accent2 3 9" xfId="713" xr:uid="{00000000-0005-0000-0000-0000D6010000}"/>
    <cellStyle name="20% - Accent2 3_B" xfId="714" xr:uid="{00000000-0005-0000-0000-0000D7010000}"/>
    <cellStyle name="20% - Accent2 4" xfId="715" xr:uid="{00000000-0005-0000-0000-0000D8010000}"/>
    <cellStyle name="20% - Accent2 4 10" xfId="716" xr:uid="{00000000-0005-0000-0000-0000D9010000}"/>
    <cellStyle name="20% - Accent2 4 11" xfId="717" xr:uid="{00000000-0005-0000-0000-0000DA010000}"/>
    <cellStyle name="20% - Accent2 4 12" xfId="718" xr:uid="{00000000-0005-0000-0000-0000DB010000}"/>
    <cellStyle name="20% - Accent2 4 13" xfId="719" xr:uid="{00000000-0005-0000-0000-0000DC010000}"/>
    <cellStyle name="20% - Accent2 4 14" xfId="720" xr:uid="{00000000-0005-0000-0000-0000DD010000}"/>
    <cellStyle name="20% - Accent2 4 15" xfId="721" xr:uid="{00000000-0005-0000-0000-0000DE010000}"/>
    <cellStyle name="20% - Accent2 4 16" xfId="722" xr:uid="{00000000-0005-0000-0000-0000DF010000}"/>
    <cellStyle name="20% - Accent2 4 17" xfId="723" xr:uid="{00000000-0005-0000-0000-0000E0010000}"/>
    <cellStyle name="20% - Accent2 4 18" xfId="724" xr:uid="{00000000-0005-0000-0000-0000E1010000}"/>
    <cellStyle name="20% - Accent2 4 19" xfId="725" xr:uid="{00000000-0005-0000-0000-0000E2010000}"/>
    <cellStyle name="20% - Accent2 4 2" xfId="726" xr:uid="{00000000-0005-0000-0000-0000E3010000}"/>
    <cellStyle name="20% - Accent2 4 2 2" xfId="727" xr:uid="{00000000-0005-0000-0000-0000E4010000}"/>
    <cellStyle name="20% - Accent2 4 2 3" xfId="728" xr:uid="{00000000-0005-0000-0000-0000E5010000}"/>
    <cellStyle name="20% - Accent2 4 20" xfId="729" xr:uid="{00000000-0005-0000-0000-0000E6010000}"/>
    <cellStyle name="20% - Accent2 4 21" xfId="730" xr:uid="{00000000-0005-0000-0000-0000E7010000}"/>
    <cellStyle name="20% - Accent2 4 22" xfId="731" xr:uid="{00000000-0005-0000-0000-0000E8010000}"/>
    <cellStyle name="20% - Accent2 4 23" xfId="732" xr:uid="{00000000-0005-0000-0000-0000E9010000}"/>
    <cellStyle name="20% - Accent2 4 24" xfId="733" xr:uid="{00000000-0005-0000-0000-0000EA010000}"/>
    <cellStyle name="20% - Accent2 4 25" xfId="734" xr:uid="{00000000-0005-0000-0000-0000EB010000}"/>
    <cellStyle name="20% - Accent2 4 26" xfId="735" xr:uid="{00000000-0005-0000-0000-0000EC010000}"/>
    <cellStyle name="20% - Accent2 4 27" xfId="736" xr:uid="{00000000-0005-0000-0000-0000ED010000}"/>
    <cellStyle name="20% - Accent2 4 28" xfId="737" xr:uid="{00000000-0005-0000-0000-0000EE010000}"/>
    <cellStyle name="20% - Accent2 4 28 2" xfId="738" xr:uid="{00000000-0005-0000-0000-0000EF010000}"/>
    <cellStyle name="20% - Accent2 4 28 3" xfId="739" xr:uid="{00000000-0005-0000-0000-0000F0010000}"/>
    <cellStyle name="20% - Accent2 4 28 4" xfId="740" xr:uid="{00000000-0005-0000-0000-0000F1010000}"/>
    <cellStyle name="20% - Accent2 4 28 5" xfId="741" xr:uid="{00000000-0005-0000-0000-0000F2010000}"/>
    <cellStyle name="20% - Accent2 4 28 6" xfId="742" xr:uid="{00000000-0005-0000-0000-0000F3010000}"/>
    <cellStyle name="20% - Accent2 4 28 7" xfId="743" xr:uid="{00000000-0005-0000-0000-0000F4010000}"/>
    <cellStyle name="20% - Accent2 4 28 8" xfId="744" xr:uid="{00000000-0005-0000-0000-0000F5010000}"/>
    <cellStyle name="20% - Accent2 4 28 9" xfId="745" xr:uid="{00000000-0005-0000-0000-0000F6010000}"/>
    <cellStyle name="20% - Accent2 4 3" xfId="746" xr:uid="{00000000-0005-0000-0000-0000F7010000}"/>
    <cellStyle name="20% - Accent2 4 3 2" xfId="747" xr:uid="{00000000-0005-0000-0000-0000F8010000}"/>
    <cellStyle name="20% - Accent2 4 3 3" xfId="748" xr:uid="{00000000-0005-0000-0000-0000F9010000}"/>
    <cellStyle name="20% - Accent2 4 4" xfId="749" xr:uid="{00000000-0005-0000-0000-0000FA010000}"/>
    <cellStyle name="20% - Accent2 4 4 10" xfId="750" xr:uid="{00000000-0005-0000-0000-0000FB010000}"/>
    <cellStyle name="20% - Accent2 4 4 11" xfId="751" xr:uid="{00000000-0005-0000-0000-0000FC010000}"/>
    <cellStyle name="20% - Accent2 4 4 2" xfId="752" xr:uid="{00000000-0005-0000-0000-0000FD010000}"/>
    <cellStyle name="20% - Accent2 4 4 3" xfId="753" xr:uid="{00000000-0005-0000-0000-0000FE010000}"/>
    <cellStyle name="20% - Accent2 4 4 4" xfId="754" xr:uid="{00000000-0005-0000-0000-0000FF010000}"/>
    <cellStyle name="20% - Accent2 4 4 5" xfId="755" xr:uid="{00000000-0005-0000-0000-000000020000}"/>
    <cellStyle name="20% - Accent2 4 4 6" xfId="756" xr:uid="{00000000-0005-0000-0000-000001020000}"/>
    <cellStyle name="20% - Accent2 4 4 7" xfId="757" xr:uid="{00000000-0005-0000-0000-000002020000}"/>
    <cellStyle name="20% - Accent2 4 4 8" xfId="758" xr:uid="{00000000-0005-0000-0000-000003020000}"/>
    <cellStyle name="20% - Accent2 4 4 9" xfId="759" xr:uid="{00000000-0005-0000-0000-000004020000}"/>
    <cellStyle name="20% - Accent2 4 5" xfId="760" xr:uid="{00000000-0005-0000-0000-000005020000}"/>
    <cellStyle name="20% - Accent2 4 6" xfId="761" xr:uid="{00000000-0005-0000-0000-000006020000}"/>
    <cellStyle name="20% - Accent2 4 7" xfId="762" xr:uid="{00000000-0005-0000-0000-000007020000}"/>
    <cellStyle name="20% - Accent2 4 8" xfId="763" xr:uid="{00000000-0005-0000-0000-000008020000}"/>
    <cellStyle name="20% - Accent2 4 9" xfId="764" xr:uid="{00000000-0005-0000-0000-000009020000}"/>
    <cellStyle name="20% - Accent2 4_B" xfId="765" xr:uid="{00000000-0005-0000-0000-00000A020000}"/>
    <cellStyle name="20% - Accent2 5" xfId="766" xr:uid="{00000000-0005-0000-0000-00000B020000}"/>
    <cellStyle name="20% - Accent2 5 10" xfId="767" xr:uid="{00000000-0005-0000-0000-00000C020000}"/>
    <cellStyle name="20% - Accent2 5 11" xfId="768" xr:uid="{00000000-0005-0000-0000-00000D020000}"/>
    <cellStyle name="20% - Accent2 5 12" xfId="769" xr:uid="{00000000-0005-0000-0000-00000E020000}"/>
    <cellStyle name="20% - Accent2 5 13" xfId="770" xr:uid="{00000000-0005-0000-0000-00000F020000}"/>
    <cellStyle name="20% - Accent2 5 14" xfId="771" xr:uid="{00000000-0005-0000-0000-000010020000}"/>
    <cellStyle name="20% - Accent2 5 15" xfId="772" xr:uid="{00000000-0005-0000-0000-000011020000}"/>
    <cellStyle name="20% - Accent2 5 16" xfId="773" xr:uid="{00000000-0005-0000-0000-000012020000}"/>
    <cellStyle name="20% - Accent2 5 17" xfId="774" xr:uid="{00000000-0005-0000-0000-000013020000}"/>
    <cellStyle name="20% - Accent2 5 18" xfId="775" xr:uid="{00000000-0005-0000-0000-000014020000}"/>
    <cellStyle name="20% - Accent2 5 19" xfId="776" xr:uid="{00000000-0005-0000-0000-000015020000}"/>
    <cellStyle name="20% - Accent2 5 2" xfId="777" xr:uid="{00000000-0005-0000-0000-000016020000}"/>
    <cellStyle name="20% - Accent2 5 2 2" xfId="778" xr:uid="{00000000-0005-0000-0000-000017020000}"/>
    <cellStyle name="20% - Accent2 5 2 3" xfId="779" xr:uid="{00000000-0005-0000-0000-000018020000}"/>
    <cellStyle name="20% - Accent2 5 20" xfId="780" xr:uid="{00000000-0005-0000-0000-000019020000}"/>
    <cellStyle name="20% - Accent2 5 21" xfId="781" xr:uid="{00000000-0005-0000-0000-00001A020000}"/>
    <cellStyle name="20% - Accent2 5 22" xfId="782" xr:uid="{00000000-0005-0000-0000-00001B020000}"/>
    <cellStyle name="20% - Accent2 5 23" xfId="783" xr:uid="{00000000-0005-0000-0000-00001C020000}"/>
    <cellStyle name="20% - Accent2 5 24" xfId="784" xr:uid="{00000000-0005-0000-0000-00001D020000}"/>
    <cellStyle name="20% - Accent2 5 25" xfId="785" xr:uid="{00000000-0005-0000-0000-00001E020000}"/>
    <cellStyle name="20% - Accent2 5 26" xfId="786" xr:uid="{00000000-0005-0000-0000-00001F020000}"/>
    <cellStyle name="20% - Accent2 5 27" xfId="787" xr:uid="{00000000-0005-0000-0000-000020020000}"/>
    <cellStyle name="20% - Accent2 5 28" xfId="788" xr:uid="{00000000-0005-0000-0000-000021020000}"/>
    <cellStyle name="20% - Accent2 5 29" xfId="789" xr:uid="{00000000-0005-0000-0000-000022020000}"/>
    <cellStyle name="20% - Accent2 5 3" xfId="790" xr:uid="{00000000-0005-0000-0000-000023020000}"/>
    <cellStyle name="20% - Accent2 5 3 2" xfId="791" xr:uid="{00000000-0005-0000-0000-000024020000}"/>
    <cellStyle name="20% - Accent2 5 3 3" xfId="792" xr:uid="{00000000-0005-0000-0000-000025020000}"/>
    <cellStyle name="20% - Accent2 5 30" xfId="793" xr:uid="{00000000-0005-0000-0000-000026020000}"/>
    <cellStyle name="20% - Accent2 5 31" xfId="794" xr:uid="{00000000-0005-0000-0000-000027020000}"/>
    <cellStyle name="20% - Accent2 5 32" xfId="795" xr:uid="{00000000-0005-0000-0000-000028020000}"/>
    <cellStyle name="20% - Accent2 5 33" xfId="796" xr:uid="{00000000-0005-0000-0000-000029020000}"/>
    <cellStyle name="20% - Accent2 5 34" xfId="797" xr:uid="{00000000-0005-0000-0000-00002A020000}"/>
    <cellStyle name="20% - Accent2 5 35" xfId="798" xr:uid="{00000000-0005-0000-0000-00002B020000}"/>
    <cellStyle name="20% - Accent2 5 4" xfId="799" xr:uid="{00000000-0005-0000-0000-00002C020000}"/>
    <cellStyle name="20% - Accent2 5 5" xfId="800" xr:uid="{00000000-0005-0000-0000-00002D020000}"/>
    <cellStyle name="20% - Accent2 5 6" xfId="801" xr:uid="{00000000-0005-0000-0000-00002E020000}"/>
    <cellStyle name="20% - Accent2 5 7" xfId="802" xr:uid="{00000000-0005-0000-0000-00002F020000}"/>
    <cellStyle name="20% - Accent2 5 8" xfId="803" xr:uid="{00000000-0005-0000-0000-000030020000}"/>
    <cellStyle name="20% - Accent2 5 9" xfId="804" xr:uid="{00000000-0005-0000-0000-000031020000}"/>
    <cellStyle name="20% - Accent2 5_B" xfId="805" xr:uid="{00000000-0005-0000-0000-000032020000}"/>
    <cellStyle name="20% - Accent2 6" xfId="806" xr:uid="{00000000-0005-0000-0000-000033020000}"/>
    <cellStyle name="20% - Accent2 6 2" xfId="807" xr:uid="{00000000-0005-0000-0000-000034020000}"/>
    <cellStyle name="20% - Accent2 6 3" xfId="808" xr:uid="{00000000-0005-0000-0000-000035020000}"/>
    <cellStyle name="20% - Accent2 6 4" xfId="809" xr:uid="{00000000-0005-0000-0000-000036020000}"/>
    <cellStyle name="20% - Accent2 6 5" xfId="810" xr:uid="{00000000-0005-0000-0000-000037020000}"/>
    <cellStyle name="20% - Accent2 6 6" xfId="811" xr:uid="{00000000-0005-0000-0000-000038020000}"/>
    <cellStyle name="20% - Accent2 6 7" xfId="812" xr:uid="{00000000-0005-0000-0000-000039020000}"/>
    <cellStyle name="20% - Accent2 6 8" xfId="813" xr:uid="{00000000-0005-0000-0000-00003A020000}"/>
    <cellStyle name="20% - Accent2 6 9" xfId="814" xr:uid="{00000000-0005-0000-0000-00003B020000}"/>
    <cellStyle name="20% - Accent2 7" xfId="815" xr:uid="{00000000-0005-0000-0000-00003C020000}"/>
    <cellStyle name="20% - Accent2 7 2" xfId="816" xr:uid="{00000000-0005-0000-0000-00003D020000}"/>
    <cellStyle name="20% - Accent2 7 3" xfId="817" xr:uid="{00000000-0005-0000-0000-00003E020000}"/>
    <cellStyle name="20% - Accent2 7 4" xfId="818" xr:uid="{00000000-0005-0000-0000-00003F020000}"/>
    <cellStyle name="20% - Accent2 7 5" xfId="819" xr:uid="{00000000-0005-0000-0000-000040020000}"/>
    <cellStyle name="20% - Accent2 7 6" xfId="820" xr:uid="{00000000-0005-0000-0000-000041020000}"/>
    <cellStyle name="20% - Accent2 7 7" xfId="821" xr:uid="{00000000-0005-0000-0000-000042020000}"/>
    <cellStyle name="20% - Accent2 7 8" xfId="822" xr:uid="{00000000-0005-0000-0000-000043020000}"/>
    <cellStyle name="20% - Accent2 7 9" xfId="823" xr:uid="{00000000-0005-0000-0000-000044020000}"/>
    <cellStyle name="20% - Accent2 8" xfId="824" xr:uid="{00000000-0005-0000-0000-000045020000}"/>
    <cellStyle name="20% - Accent2 8 2" xfId="825" xr:uid="{00000000-0005-0000-0000-000046020000}"/>
    <cellStyle name="20% - Accent2 8 3" xfId="826" xr:uid="{00000000-0005-0000-0000-000047020000}"/>
    <cellStyle name="20% - Accent2 8 4" xfId="827" xr:uid="{00000000-0005-0000-0000-000048020000}"/>
    <cellStyle name="20% - Accent2 8 5" xfId="828" xr:uid="{00000000-0005-0000-0000-000049020000}"/>
    <cellStyle name="20% - Accent2 8 6" xfId="829" xr:uid="{00000000-0005-0000-0000-00004A020000}"/>
    <cellStyle name="20% - Accent2 8 7" xfId="830" xr:uid="{00000000-0005-0000-0000-00004B020000}"/>
    <cellStyle name="20% - Accent2 8 8" xfId="831" xr:uid="{00000000-0005-0000-0000-00004C020000}"/>
    <cellStyle name="20% - Accent2 8 9" xfId="832" xr:uid="{00000000-0005-0000-0000-00004D020000}"/>
    <cellStyle name="20% - Accent2 9" xfId="833" xr:uid="{00000000-0005-0000-0000-00004E020000}"/>
    <cellStyle name="20% - Accent2 9 2" xfId="834" xr:uid="{00000000-0005-0000-0000-00004F020000}"/>
    <cellStyle name="20% - Accent2 9 3" xfId="835" xr:uid="{00000000-0005-0000-0000-000050020000}"/>
    <cellStyle name="20% - Accent2 9 4" xfId="836" xr:uid="{00000000-0005-0000-0000-000051020000}"/>
    <cellStyle name="20% - Accent2 9 5" xfId="837" xr:uid="{00000000-0005-0000-0000-000052020000}"/>
    <cellStyle name="20% - Accent2 9 6" xfId="838" xr:uid="{00000000-0005-0000-0000-000053020000}"/>
    <cellStyle name="20% - Accent2 9 7" xfId="839" xr:uid="{00000000-0005-0000-0000-000054020000}"/>
    <cellStyle name="20% - Accent2 9 8" xfId="840" xr:uid="{00000000-0005-0000-0000-000055020000}"/>
    <cellStyle name="20% - Accent2 9 9" xfId="841" xr:uid="{00000000-0005-0000-0000-000056020000}"/>
    <cellStyle name="20% - Accent2_aa osnova za ponudbe" xfId="842" xr:uid="{00000000-0005-0000-0000-000057020000}"/>
    <cellStyle name="20% - Accent3" xfId="843" xr:uid="{00000000-0005-0000-0000-000058020000}"/>
    <cellStyle name="20% - Accent3 10" xfId="844" xr:uid="{00000000-0005-0000-0000-000059020000}"/>
    <cellStyle name="20% - Accent3 10 2" xfId="845" xr:uid="{00000000-0005-0000-0000-00005A020000}"/>
    <cellStyle name="20% - Accent3 10 3" xfId="846" xr:uid="{00000000-0005-0000-0000-00005B020000}"/>
    <cellStyle name="20% - Accent3 10 4" xfId="847" xr:uid="{00000000-0005-0000-0000-00005C020000}"/>
    <cellStyle name="20% - Accent3 10 5" xfId="848" xr:uid="{00000000-0005-0000-0000-00005D020000}"/>
    <cellStyle name="20% - Accent3 10 6" xfId="849" xr:uid="{00000000-0005-0000-0000-00005E020000}"/>
    <cellStyle name="20% - Accent3 10 7" xfId="850" xr:uid="{00000000-0005-0000-0000-00005F020000}"/>
    <cellStyle name="20% - Accent3 10 8" xfId="851" xr:uid="{00000000-0005-0000-0000-000060020000}"/>
    <cellStyle name="20% - Accent3 10 9" xfId="852" xr:uid="{00000000-0005-0000-0000-000061020000}"/>
    <cellStyle name="20% - Accent3 11" xfId="853" xr:uid="{00000000-0005-0000-0000-000062020000}"/>
    <cellStyle name="20% - Accent3 11 2" xfId="854" xr:uid="{00000000-0005-0000-0000-000063020000}"/>
    <cellStyle name="20% - Accent3 11 3" xfId="855" xr:uid="{00000000-0005-0000-0000-000064020000}"/>
    <cellStyle name="20% - Accent3 11 4" xfId="856" xr:uid="{00000000-0005-0000-0000-000065020000}"/>
    <cellStyle name="20% - Accent3 11 5" xfId="857" xr:uid="{00000000-0005-0000-0000-000066020000}"/>
    <cellStyle name="20% - Accent3 11 6" xfId="858" xr:uid="{00000000-0005-0000-0000-000067020000}"/>
    <cellStyle name="20% - Accent3 11 7" xfId="859" xr:uid="{00000000-0005-0000-0000-000068020000}"/>
    <cellStyle name="20% - Accent3 11 8" xfId="860" xr:uid="{00000000-0005-0000-0000-000069020000}"/>
    <cellStyle name="20% - Accent3 11 9" xfId="861" xr:uid="{00000000-0005-0000-0000-00006A020000}"/>
    <cellStyle name="20% - Accent3 12" xfId="862" xr:uid="{00000000-0005-0000-0000-00006B020000}"/>
    <cellStyle name="20% - Accent3 12 2" xfId="863" xr:uid="{00000000-0005-0000-0000-00006C020000}"/>
    <cellStyle name="20% - Accent3 12 3" xfId="864" xr:uid="{00000000-0005-0000-0000-00006D020000}"/>
    <cellStyle name="20% - Accent3 12 4" xfId="865" xr:uid="{00000000-0005-0000-0000-00006E020000}"/>
    <cellStyle name="20% - Accent3 12 5" xfId="866" xr:uid="{00000000-0005-0000-0000-00006F020000}"/>
    <cellStyle name="20% - Accent3 12 6" xfId="867" xr:uid="{00000000-0005-0000-0000-000070020000}"/>
    <cellStyle name="20% - Accent3 12 7" xfId="868" xr:uid="{00000000-0005-0000-0000-000071020000}"/>
    <cellStyle name="20% - Accent3 12 8" xfId="869" xr:uid="{00000000-0005-0000-0000-000072020000}"/>
    <cellStyle name="20% - Accent3 12 9" xfId="870" xr:uid="{00000000-0005-0000-0000-000073020000}"/>
    <cellStyle name="20% - Accent3 13" xfId="871" xr:uid="{00000000-0005-0000-0000-000074020000}"/>
    <cellStyle name="20% - Accent3 13 2" xfId="872" xr:uid="{00000000-0005-0000-0000-000075020000}"/>
    <cellStyle name="20% - Accent3 13 3" xfId="873" xr:uid="{00000000-0005-0000-0000-000076020000}"/>
    <cellStyle name="20% - Accent3 13 4" xfId="874" xr:uid="{00000000-0005-0000-0000-000077020000}"/>
    <cellStyle name="20% - Accent3 13 5" xfId="875" xr:uid="{00000000-0005-0000-0000-000078020000}"/>
    <cellStyle name="20% - Accent3 13 6" xfId="876" xr:uid="{00000000-0005-0000-0000-000079020000}"/>
    <cellStyle name="20% - Accent3 13 7" xfId="877" xr:uid="{00000000-0005-0000-0000-00007A020000}"/>
    <cellStyle name="20% - Accent3 13 8" xfId="878" xr:uid="{00000000-0005-0000-0000-00007B020000}"/>
    <cellStyle name="20% - Accent3 13 9" xfId="879" xr:uid="{00000000-0005-0000-0000-00007C020000}"/>
    <cellStyle name="20% - Accent3 14" xfId="880" xr:uid="{00000000-0005-0000-0000-00007D020000}"/>
    <cellStyle name="20% - Accent3 14 2" xfId="881" xr:uid="{00000000-0005-0000-0000-00007E020000}"/>
    <cellStyle name="20% - Accent3 14 3" xfId="882" xr:uid="{00000000-0005-0000-0000-00007F020000}"/>
    <cellStyle name="20% - Accent3 14 4" xfId="883" xr:uid="{00000000-0005-0000-0000-000080020000}"/>
    <cellStyle name="20% - Accent3 14 5" xfId="884" xr:uid="{00000000-0005-0000-0000-000081020000}"/>
    <cellStyle name="20% - Accent3 14 6" xfId="885" xr:uid="{00000000-0005-0000-0000-000082020000}"/>
    <cellStyle name="20% - Accent3 14 7" xfId="886" xr:uid="{00000000-0005-0000-0000-000083020000}"/>
    <cellStyle name="20% - Accent3 14 8" xfId="887" xr:uid="{00000000-0005-0000-0000-000084020000}"/>
    <cellStyle name="20% - Accent3 14 9" xfId="888" xr:uid="{00000000-0005-0000-0000-000085020000}"/>
    <cellStyle name="20% - Accent3 15" xfId="889" xr:uid="{00000000-0005-0000-0000-000086020000}"/>
    <cellStyle name="20% - Accent3 15 2" xfId="890" xr:uid="{00000000-0005-0000-0000-000087020000}"/>
    <cellStyle name="20% - Accent3 15 3" xfId="891" xr:uid="{00000000-0005-0000-0000-000088020000}"/>
    <cellStyle name="20% - Accent3 15 4" xfId="892" xr:uid="{00000000-0005-0000-0000-000089020000}"/>
    <cellStyle name="20% - Accent3 15 5" xfId="893" xr:uid="{00000000-0005-0000-0000-00008A020000}"/>
    <cellStyle name="20% - Accent3 15 6" xfId="894" xr:uid="{00000000-0005-0000-0000-00008B020000}"/>
    <cellStyle name="20% - Accent3 15 7" xfId="895" xr:uid="{00000000-0005-0000-0000-00008C020000}"/>
    <cellStyle name="20% - Accent3 15 8" xfId="896" xr:uid="{00000000-0005-0000-0000-00008D020000}"/>
    <cellStyle name="20% - Accent3 15 9" xfId="897" xr:uid="{00000000-0005-0000-0000-00008E020000}"/>
    <cellStyle name="20% - Accent3 16" xfId="898" xr:uid="{00000000-0005-0000-0000-00008F020000}"/>
    <cellStyle name="20% - Accent3 16 2" xfId="899" xr:uid="{00000000-0005-0000-0000-000090020000}"/>
    <cellStyle name="20% - Accent3 16 3" xfId="900" xr:uid="{00000000-0005-0000-0000-000091020000}"/>
    <cellStyle name="20% - Accent3 16 4" xfId="901" xr:uid="{00000000-0005-0000-0000-000092020000}"/>
    <cellStyle name="20% - Accent3 16 5" xfId="902" xr:uid="{00000000-0005-0000-0000-000093020000}"/>
    <cellStyle name="20% - Accent3 16 6" xfId="903" xr:uid="{00000000-0005-0000-0000-000094020000}"/>
    <cellStyle name="20% - Accent3 16 7" xfId="904" xr:uid="{00000000-0005-0000-0000-000095020000}"/>
    <cellStyle name="20% - Accent3 16 8" xfId="905" xr:uid="{00000000-0005-0000-0000-000096020000}"/>
    <cellStyle name="20% - Accent3 16 9" xfId="906" xr:uid="{00000000-0005-0000-0000-000097020000}"/>
    <cellStyle name="20% - Accent3 17" xfId="907" xr:uid="{00000000-0005-0000-0000-000098020000}"/>
    <cellStyle name="20% - Accent3 18" xfId="908" xr:uid="{00000000-0005-0000-0000-000099020000}"/>
    <cellStyle name="20% - Accent3 19" xfId="909" xr:uid="{00000000-0005-0000-0000-00009A020000}"/>
    <cellStyle name="20% - Accent3 19 2" xfId="910" xr:uid="{00000000-0005-0000-0000-00009B020000}"/>
    <cellStyle name="20% - Accent3 2" xfId="911" xr:uid="{00000000-0005-0000-0000-00009C020000}"/>
    <cellStyle name="20% - Accent3 2 10" xfId="912" xr:uid="{00000000-0005-0000-0000-00009D020000}"/>
    <cellStyle name="20% - Accent3 2 11" xfId="913" xr:uid="{00000000-0005-0000-0000-00009E020000}"/>
    <cellStyle name="20% - Accent3 2 12" xfId="914" xr:uid="{00000000-0005-0000-0000-00009F020000}"/>
    <cellStyle name="20% - Accent3 2 13" xfId="915" xr:uid="{00000000-0005-0000-0000-0000A0020000}"/>
    <cellStyle name="20% - Accent3 2 14" xfId="916" xr:uid="{00000000-0005-0000-0000-0000A1020000}"/>
    <cellStyle name="20% - Accent3 2 15" xfId="917" xr:uid="{00000000-0005-0000-0000-0000A2020000}"/>
    <cellStyle name="20% - Accent3 2 16" xfId="918" xr:uid="{00000000-0005-0000-0000-0000A3020000}"/>
    <cellStyle name="20% - Accent3 2 17" xfId="919" xr:uid="{00000000-0005-0000-0000-0000A4020000}"/>
    <cellStyle name="20% - Accent3 2 18" xfId="920" xr:uid="{00000000-0005-0000-0000-0000A5020000}"/>
    <cellStyle name="20% - Accent3 2 19" xfId="921" xr:uid="{00000000-0005-0000-0000-0000A6020000}"/>
    <cellStyle name="20% - Accent3 2 2" xfId="922" xr:uid="{00000000-0005-0000-0000-0000A7020000}"/>
    <cellStyle name="20% - Accent3 2 2 2" xfId="923" xr:uid="{00000000-0005-0000-0000-0000A8020000}"/>
    <cellStyle name="20% - Accent3 2 2 3" xfId="924" xr:uid="{00000000-0005-0000-0000-0000A9020000}"/>
    <cellStyle name="20% - Accent3 2 20" xfId="925" xr:uid="{00000000-0005-0000-0000-0000AA020000}"/>
    <cellStyle name="20% - Accent3 2 21" xfId="926" xr:uid="{00000000-0005-0000-0000-0000AB020000}"/>
    <cellStyle name="20% - Accent3 2 22" xfId="927" xr:uid="{00000000-0005-0000-0000-0000AC020000}"/>
    <cellStyle name="20% - Accent3 2 23" xfId="928" xr:uid="{00000000-0005-0000-0000-0000AD020000}"/>
    <cellStyle name="20% - Accent3 2 24" xfId="929" xr:uid="{00000000-0005-0000-0000-0000AE020000}"/>
    <cellStyle name="20% - Accent3 2 25" xfId="930" xr:uid="{00000000-0005-0000-0000-0000AF020000}"/>
    <cellStyle name="20% - Accent3 2 26" xfId="931" xr:uid="{00000000-0005-0000-0000-0000B0020000}"/>
    <cellStyle name="20% - Accent3 2 27" xfId="932" xr:uid="{00000000-0005-0000-0000-0000B1020000}"/>
    <cellStyle name="20% - Accent3 2 28" xfId="933" xr:uid="{00000000-0005-0000-0000-0000B2020000}"/>
    <cellStyle name="20% - Accent3 2 3" xfId="934" xr:uid="{00000000-0005-0000-0000-0000B3020000}"/>
    <cellStyle name="20% - Accent3 2 3 2" xfId="935" xr:uid="{00000000-0005-0000-0000-0000B4020000}"/>
    <cellStyle name="20% - Accent3 2 3 3" xfId="936" xr:uid="{00000000-0005-0000-0000-0000B5020000}"/>
    <cellStyle name="20% - Accent3 2 4" xfId="937" xr:uid="{00000000-0005-0000-0000-0000B6020000}"/>
    <cellStyle name="20% - Accent3 2 5" xfId="938" xr:uid="{00000000-0005-0000-0000-0000B7020000}"/>
    <cellStyle name="20% - Accent3 2 6" xfId="939" xr:uid="{00000000-0005-0000-0000-0000B8020000}"/>
    <cellStyle name="20% - Accent3 2 7" xfId="940" xr:uid="{00000000-0005-0000-0000-0000B9020000}"/>
    <cellStyle name="20% - Accent3 2 8" xfId="941" xr:uid="{00000000-0005-0000-0000-0000BA020000}"/>
    <cellStyle name="20% - Accent3 2 9" xfId="942" xr:uid="{00000000-0005-0000-0000-0000BB020000}"/>
    <cellStyle name="20% - Accent3 2_B" xfId="943" xr:uid="{00000000-0005-0000-0000-0000BC020000}"/>
    <cellStyle name="20% - Accent3 20" xfId="944" xr:uid="{00000000-0005-0000-0000-0000BD020000}"/>
    <cellStyle name="20% - Accent3 21" xfId="945" xr:uid="{00000000-0005-0000-0000-0000BE020000}"/>
    <cellStyle name="20% - Accent3 22" xfId="946" xr:uid="{00000000-0005-0000-0000-0000BF020000}"/>
    <cellStyle name="20% - Accent3 23" xfId="947" xr:uid="{00000000-0005-0000-0000-0000C0020000}"/>
    <cellStyle name="20% - Accent3 24" xfId="948" xr:uid="{00000000-0005-0000-0000-0000C1020000}"/>
    <cellStyle name="20% - Accent3 25" xfId="949" xr:uid="{00000000-0005-0000-0000-0000C2020000}"/>
    <cellStyle name="20% - Accent3 26" xfId="950" xr:uid="{00000000-0005-0000-0000-0000C3020000}"/>
    <cellStyle name="20% - Accent3 3" xfId="951" xr:uid="{00000000-0005-0000-0000-0000C4020000}"/>
    <cellStyle name="20% - Accent3 3 10" xfId="952" xr:uid="{00000000-0005-0000-0000-0000C5020000}"/>
    <cellStyle name="20% - Accent3 3 11" xfId="953" xr:uid="{00000000-0005-0000-0000-0000C6020000}"/>
    <cellStyle name="20% - Accent3 3 12" xfId="954" xr:uid="{00000000-0005-0000-0000-0000C7020000}"/>
    <cellStyle name="20% - Accent3 3 13" xfId="955" xr:uid="{00000000-0005-0000-0000-0000C8020000}"/>
    <cellStyle name="20% - Accent3 3 14" xfId="956" xr:uid="{00000000-0005-0000-0000-0000C9020000}"/>
    <cellStyle name="20% - Accent3 3 15" xfId="957" xr:uid="{00000000-0005-0000-0000-0000CA020000}"/>
    <cellStyle name="20% - Accent3 3 16" xfId="958" xr:uid="{00000000-0005-0000-0000-0000CB020000}"/>
    <cellStyle name="20% - Accent3 3 17" xfId="959" xr:uid="{00000000-0005-0000-0000-0000CC020000}"/>
    <cellStyle name="20% - Accent3 3 18" xfId="960" xr:uid="{00000000-0005-0000-0000-0000CD020000}"/>
    <cellStyle name="20% - Accent3 3 19" xfId="961" xr:uid="{00000000-0005-0000-0000-0000CE020000}"/>
    <cellStyle name="20% - Accent3 3 2" xfId="962" xr:uid="{00000000-0005-0000-0000-0000CF020000}"/>
    <cellStyle name="20% - Accent3 3 2 2" xfId="963" xr:uid="{00000000-0005-0000-0000-0000D0020000}"/>
    <cellStyle name="20% - Accent3 3 2 3" xfId="964" xr:uid="{00000000-0005-0000-0000-0000D1020000}"/>
    <cellStyle name="20% - Accent3 3 20" xfId="965" xr:uid="{00000000-0005-0000-0000-0000D2020000}"/>
    <cellStyle name="20% - Accent3 3 21" xfId="966" xr:uid="{00000000-0005-0000-0000-0000D3020000}"/>
    <cellStyle name="20% - Accent3 3 22" xfId="967" xr:uid="{00000000-0005-0000-0000-0000D4020000}"/>
    <cellStyle name="20% - Accent3 3 23" xfId="968" xr:uid="{00000000-0005-0000-0000-0000D5020000}"/>
    <cellStyle name="20% - Accent3 3 24" xfId="969" xr:uid="{00000000-0005-0000-0000-0000D6020000}"/>
    <cellStyle name="20% - Accent3 3 25" xfId="970" xr:uid="{00000000-0005-0000-0000-0000D7020000}"/>
    <cellStyle name="20% - Accent3 3 26" xfId="971" xr:uid="{00000000-0005-0000-0000-0000D8020000}"/>
    <cellStyle name="20% - Accent3 3 27" xfId="972" xr:uid="{00000000-0005-0000-0000-0000D9020000}"/>
    <cellStyle name="20% - Accent3 3 28" xfId="973" xr:uid="{00000000-0005-0000-0000-0000DA020000}"/>
    <cellStyle name="20% - Accent3 3 3" xfId="974" xr:uid="{00000000-0005-0000-0000-0000DB020000}"/>
    <cellStyle name="20% - Accent3 3 3 2" xfId="975" xr:uid="{00000000-0005-0000-0000-0000DC020000}"/>
    <cellStyle name="20% - Accent3 3 3 3" xfId="976" xr:uid="{00000000-0005-0000-0000-0000DD020000}"/>
    <cellStyle name="20% - Accent3 3 4" xfId="977" xr:uid="{00000000-0005-0000-0000-0000DE020000}"/>
    <cellStyle name="20% - Accent3 3 5" xfId="978" xr:uid="{00000000-0005-0000-0000-0000DF020000}"/>
    <cellStyle name="20% - Accent3 3 6" xfId="979" xr:uid="{00000000-0005-0000-0000-0000E0020000}"/>
    <cellStyle name="20% - Accent3 3 7" xfId="980" xr:uid="{00000000-0005-0000-0000-0000E1020000}"/>
    <cellStyle name="20% - Accent3 3 8" xfId="981" xr:uid="{00000000-0005-0000-0000-0000E2020000}"/>
    <cellStyle name="20% - Accent3 3 9" xfId="982" xr:uid="{00000000-0005-0000-0000-0000E3020000}"/>
    <cellStyle name="20% - Accent3 3_B" xfId="983" xr:uid="{00000000-0005-0000-0000-0000E4020000}"/>
    <cellStyle name="20% - Accent3 4" xfId="984" xr:uid="{00000000-0005-0000-0000-0000E5020000}"/>
    <cellStyle name="20% - Accent3 4 10" xfId="985" xr:uid="{00000000-0005-0000-0000-0000E6020000}"/>
    <cellStyle name="20% - Accent3 4 11" xfId="986" xr:uid="{00000000-0005-0000-0000-0000E7020000}"/>
    <cellStyle name="20% - Accent3 4 12" xfId="987" xr:uid="{00000000-0005-0000-0000-0000E8020000}"/>
    <cellStyle name="20% - Accent3 4 13" xfId="988" xr:uid="{00000000-0005-0000-0000-0000E9020000}"/>
    <cellStyle name="20% - Accent3 4 14" xfId="989" xr:uid="{00000000-0005-0000-0000-0000EA020000}"/>
    <cellStyle name="20% - Accent3 4 15" xfId="990" xr:uid="{00000000-0005-0000-0000-0000EB020000}"/>
    <cellStyle name="20% - Accent3 4 16" xfId="991" xr:uid="{00000000-0005-0000-0000-0000EC020000}"/>
    <cellStyle name="20% - Accent3 4 17" xfId="992" xr:uid="{00000000-0005-0000-0000-0000ED020000}"/>
    <cellStyle name="20% - Accent3 4 18" xfId="993" xr:uid="{00000000-0005-0000-0000-0000EE020000}"/>
    <cellStyle name="20% - Accent3 4 19" xfId="994" xr:uid="{00000000-0005-0000-0000-0000EF020000}"/>
    <cellStyle name="20% - Accent3 4 2" xfId="995" xr:uid="{00000000-0005-0000-0000-0000F0020000}"/>
    <cellStyle name="20% - Accent3 4 2 2" xfId="996" xr:uid="{00000000-0005-0000-0000-0000F1020000}"/>
    <cellStyle name="20% - Accent3 4 2 3" xfId="997" xr:uid="{00000000-0005-0000-0000-0000F2020000}"/>
    <cellStyle name="20% - Accent3 4 20" xfId="998" xr:uid="{00000000-0005-0000-0000-0000F3020000}"/>
    <cellStyle name="20% - Accent3 4 21" xfId="999" xr:uid="{00000000-0005-0000-0000-0000F4020000}"/>
    <cellStyle name="20% - Accent3 4 22" xfId="1000" xr:uid="{00000000-0005-0000-0000-0000F5020000}"/>
    <cellStyle name="20% - Accent3 4 23" xfId="1001" xr:uid="{00000000-0005-0000-0000-0000F6020000}"/>
    <cellStyle name="20% - Accent3 4 24" xfId="1002" xr:uid="{00000000-0005-0000-0000-0000F7020000}"/>
    <cellStyle name="20% - Accent3 4 25" xfId="1003" xr:uid="{00000000-0005-0000-0000-0000F8020000}"/>
    <cellStyle name="20% - Accent3 4 26" xfId="1004" xr:uid="{00000000-0005-0000-0000-0000F9020000}"/>
    <cellStyle name="20% - Accent3 4 27" xfId="1005" xr:uid="{00000000-0005-0000-0000-0000FA020000}"/>
    <cellStyle name="20% - Accent3 4 28" xfId="1006" xr:uid="{00000000-0005-0000-0000-0000FB020000}"/>
    <cellStyle name="20% - Accent3 4 28 2" xfId="1007" xr:uid="{00000000-0005-0000-0000-0000FC020000}"/>
    <cellStyle name="20% - Accent3 4 28 3" xfId="1008" xr:uid="{00000000-0005-0000-0000-0000FD020000}"/>
    <cellStyle name="20% - Accent3 4 28 4" xfId="1009" xr:uid="{00000000-0005-0000-0000-0000FE020000}"/>
    <cellStyle name="20% - Accent3 4 28 5" xfId="1010" xr:uid="{00000000-0005-0000-0000-0000FF020000}"/>
    <cellStyle name="20% - Accent3 4 28 6" xfId="1011" xr:uid="{00000000-0005-0000-0000-000000030000}"/>
    <cellStyle name="20% - Accent3 4 28 7" xfId="1012" xr:uid="{00000000-0005-0000-0000-000001030000}"/>
    <cellStyle name="20% - Accent3 4 28 8" xfId="1013" xr:uid="{00000000-0005-0000-0000-000002030000}"/>
    <cellStyle name="20% - Accent3 4 28 9" xfId="1014" xr:uid="{00000000-0005-0000-0000-000003030000}"/>
    <cellStyle name="20% - Accent3 4 3" xfId="1015" xr:uid="{00000000-0005-0000-0000-000004030000}"/>
    <cellStyle name="20% - Accent3 4 3 2" xfId="1016" xr:uid="{00000000-0005-0000-0000-000005030000}"/>
    <cellStyle name="20% - Accent3 4 3 3" xfId="1017" xr:uid="{00000000-0005-0000-0000-000006030000}"/>
    <cellStyle name="20% - Accent3 4 4" xfId="1018" xr:uid="{00000000-0005-0000-0000-000007030000}"/>
    <cellStyle name="20% - Accent3 4 4 10" xfId="1019" xr:uid="{00000000-0005-0000-0000-000008030000}"/>
    <cellStyle name="20% - Accent3 4 4 11" xfId="1020" xr:uid="{00000000-0005-0000-0000-000009030000}"/>
    <cellStyle name="20% - Accent3 4 4 2" xfId="1021" xr:uid="{00000000-0005-0000-0000-00000A030000}"/>
    <cellStyle name="20% - Accent3 4 4 3" xfId="1022" xr:uid="{00000000-0005-0000-0000-00000B030000}"/>
    <cellStyle name="20% - Accent3 4 4 4" xfId="1023" xr:uid="{00000000-0005-0000-0000-00000C030000}"/>
    <cellStyle name="20% - Accent3 4 4 5" xfId="1024" xr:uid="{00000000-0005-0000-0000-00000D030000}"/>
    <cellStyle name="20% - Accent3 4 4 6" xfId="1025" xr:uid="{00000000-0005-0000-0000-00000E030000}"/>
    <cellStyle name="20% - Accent3 4 4 7" xfId="1026" xr:uid="{00000000-0005-0000-0000-00000F030000}"/>
    <cellStyle name="20% - Accent3 4 4 8" xfId="1027" xr:uid="{00000000-0005-0000-0000-000010030000}"/>
    <cellStyle name="20% - Accent3 4 4 9" xfId="1028" xr:uid="{00000000-0005-0000-0000-000011030000}"/>
    <cellStyle name="20% - Accent3 4 5" xfId="1029" xr:uid="{00000000-0005-0000-0000-000012030000}"/>
    <cellStyle name="20% - Accent3 4 6" xfId="1030" xr:uid="{00000000-0005-0000-0000-000013030000}"/>
    <cellStyle name="20% - Accent3 4 7" xfId="1031" xr:uid="{00000000-0005-0000-0000-000014030000}"/>
    <cellStyle name="20% - Accent3 4 8" xfId="1032" xr:uid="{00000000-0005-0000-0000-000015030000}"/>
    <cellStyle name="20% - Accent3 4 9" xfId="1033" xr:uid="{00000000-0005-0000-0000-000016030000}"/>
    <cellStyle name="20% - Accent3 4_B" xfId="1034" xr:uid="{00000000-0005-0000-0000-000017030000}"/>
    <cellStyle name="20% - Accent3 5" xfId="1035" xr:uid="{00000000-0005-0000-0000-000018030000}"/>
    <cellStyle name="20% - Accent3 5 10" xfId="1036" xr:uid="{00000000-0005-0000-0000-000019030000}"/>
    <cellStyle name="20% - Accent3 5 11" xfId="1037" xr:uid="{00000000-0005-0000-0000-00001A030000}"/>
    <cellStyle name="20% - Accent3 5 12" xfId="1038" xr:uid="{00000000-0005-0000-0000-00001B030000}"/>
    <cellStyle name="20% - Accent3 5 13" xfId="1039" xr:uid="{00000000-0005-0000-0000-00001C030000}"/>
    <cellStyle name="20% - Accent3 5 14" xfId="1040" xr:uid="{00000000-0005-0000-0000-00001D030000}"/>
    <cellStyle name="20% - Accent3 5 15" xfId="1041" xr:uid="{00000000-0005-0000-0000-00001E030000}"/>
    <cellStyle name="20% - Accent3 5 16" xfId="1042" xr:uid="{00000000-0005-0000-0000-00001F030000}"/>
    <cellStyle name="20% - Accent3 5 17" xfId="1043" xr:uid="{00000000-0005-0000-0000-000020030000}"/>
    <cellStyle name="20% - Accent3 5 18" xfId="1044" xr:uid="{00000000-0005-0000-0000-000021030000}"/>
    <cellStyle name="20% - Accent3 5 19" xfId="1045" xr:uid="{00000000-0005-0000-0000-000022030000}"/>
    <cellStyle name="20% - Accent3 5 2" xfId="1046" xr:uid="{00000000-0005-0000-0000-000023030000}"/>
    <cellStyle name="20% - Accent3 5 2 2" xfId="1047" xr:uid="{00000000-0005-0000-0000-000024030000}"/>
    <cellStyle name="20% - Accent3 5 2 3" xfId="1048" xr:uid="{00000000-0005-0000-0000-000025030000}"/>
    <cellStyle name="20% - Accent3 5 20" xfId="1049" xr:uid="{00000000-0005-0000-0000-000026030000}"/>
    <cellStyle name="20% - Accent3 5 21" xfId="1050" xr:uid="{00000000-0005-0000-0000-000027030000}"/>
    <cellStyle name="20% - Accent3 5 22" xfId="1051" xr:uid="{00000000-0005-0000-0000-000028030000}"/>
    <cellStyle name="20% - Accent3 5 23" xfId="1052" xr:uid="{00000000-0005-0000-0000-000029030000}"/>
    <cellStyle name="20% - Accent3 5 24" xfId="1053" xr:uid="{00000000-0005-0000-0000-00002A030000}"/>
    <cellStyle name="20% - Accent3 5 25" xfId="1054" xr:uid="{00000000-0005-0000-0000-00002B030000}"/>
    <cellStyle name="20% - Accent3 5 26" xfId="1055" xr:uid="{00000000-0005-0000-0000-00002C030000}"/>
    <cellStyle name="20% - Accent3 5 27" xfId="1056" xr:uid="{00000000-0005-0000-0000-00002D030000}"/>
    <cellStyle name="20% - Accent3 5 28" xfId="1057" xr:uid="{00000000-0005-0000-0000-00002E030000}"/>
    <cellStyle name="20% - Accent3 5 29" xfId="1058" xr:uid="{00000000-0005-0000-0000-00002F030000}"/>
    <cellStyle name="20% - Accent3 5 3" xfId="1059" xr:uid="{00000000-0005-0000-0000-000030030000}"/>
    <cellStyle name="20% - Accent3 5 3 2" xfId="1060" xr:uid="{00000000-0005-0000-0000-000031030000}"/>
    <cellStyle name="20% - Accent3 5 3 3" xfId="1061" xr:uid="{00000000-0005-0000-0000-000032030000}"/>
    <cellStyle name="20% - Accent3 5 30" xfId="1062" xr:uid="{00000000-0005-0000-0000-000033030000}"/>
    <cellStyle name="20% - Accent3 5 31" xfId="1063" xr:uid="{00000000-0005-0000-0000-000034030000}"/>
    <cellStyle name="20% - Accent3 5 32" xfId="1064" xr:uid="{00000000-0005-0000-0000-000035030000}"/>
    <cellStyle name="20% - Accent3 5 33" xfId="1065" xr:uid="{00000000-0005-0000-0000-000036030000}"/>
    <cellStyle name="20% - Accent3 5 34" xfId="1066" xr:uid="{00000000-0005-0000-0000-000037030000}"/>
    <cellStyle name="20% - Accent3 5 35" xfId="1067" xr:uid="{00000000-0005-0000-0000-000038030000}"/>
    <cellStyle name="20% - Accent3 5 4" xfId="1068" xr:uid="{00000000-0005-0000-0000-000039030000}"/>
    <cellStyle name="20% - Accent3 5 5" xfId="1069" xr:uid="{00000000-0005-0000-0000-00003A030000}"/>
    <cellStyle name="20% - Accent3 5 6" xfId="1070" xr:uid="{00000000-0005-0000-0000-00003B030000}"/>
    <cellStyle name="20% - Accent3 5 7" xfId="1071" xr:uid="{00000000-0005-0000-0000-00003C030000}"/>
    <cellStyle name="20% - Accent3 5 8" xfId="1072" xr:uid="{00000000-0005-0000-0000-00003D030000}"/>
    <cellStyle name="20% - Accent3 5 9" xfId="1073" xr:uid="{00000000-0005-0000-0000-00003E030000}"/>
    <cellStyle name="20% - Accent3 5_B" xfId="1074" xr:uid="{00000000-0005-0000-0000-00003F030000}"/>
    <cellStyle name="20% - Accent3 6" xfId="1075" xr:uid="{00000000-0005-0000-0000-000040030000}"/>
    <cellStyle name="20% - Accent3 6 2" xfId="1076" xr:uid="{00000000-0005-0000-0000-000041030000}"/>
    <cellStyle name="20% - Accent3 6 3" xfId="1077" xr:uid="{00000000-0005-0000-0000-000042030000}"/>
    <cellStyle name="20% - Accent3 6 4" xfId="1078" xr:uid="{00000000-0005-0000-0000-000043030000}"/>
    <cellStyle name="20% - Accent3 6 5" xfId="1079" xr:uid="{00000000-0005-0000-0000-000044030000}"/>
    <cellStyle name="20% - Accent3 6 6" xfId="1080" xr:uid="{00000000-0005-0000-0000-000045030000}"/>
    <cellStyle name="20% - Accent3 6 7" xfId="1081" xr:uid="{00000000-0005-0000-0000-000046030000}"/>
    <cellStyle name="20% - Accent3 6 8" xfId="1082" xr:uid="{00000000-0005-0000-0000-000047030000}"/>
    <cellStyle name="20% - Accent3 6 9" xfId="1083" xr:uid="{00000000-0005-0000-0000-000048030000}"/>
    <cellStyle name="20% - Accent3 7" xfId="1084" xr:uid="{00000000-0005-0000-0000-000049030000}"/>
    <cellStyle name="20% - Accent3 7 2" xfId="1085" xr:uid="{00000000-0005-0000-0000-00004A030000}"/>
    <cellStyle name="20% - Accent3 7 3" xfId="1086" xr:uid="{00000000-0005-0000-0000-00004B030000}"/>
    <cellStyle name="20% - Accent3 7 4" xfId="1087" xr:uid="{00000000-0005-0000-0000-00004C030000}"/>
    <cellStyle name="20% - Accent3 7 5" xfId="1088" xr:uid="{00000000-0005-0000-0000-00004D030000}"/>
    <cellStyle name="20% - Accent3 7 6" xfId="1089" xr:uid="{00000000-0005-0000-0000-00004E030000}"/>
    <cellStyle name="20% - Accent3 7 7" xfId="1090" xr:uid="{00000000-0005-0000-0000-00004F030000}"/>
    <cellStyle name="20% - Accent3 7 8" xfId="1091" xr:uid="{00000000-0005-0000-0000-000050030000}"/>
    <cellStyle name="20% - Accent3 7 9" xfId="1092" xr:uid="{00000000-0005-0000-0000-000051030000}"/>
    <cellStyle name="20% - Accent3 8" xfId="1093" xr:uid="{00000000-0005-0000-0000-000052030000}"/>
    <cellStyle name="20% - Accent3 8 2" xfId="1094" xr:uid="{00000000-0005-0000-0000-000053030000}"/>
    <cellStyle name="20% - Accent3 8 3" xfId="1095" xr:uid="{00000000-0005-0000-0000-000054030000}"/>
    <cellStyle name="20% - Accent3 8 4" xfId="1096" xr:uid="{00000000-0005-0000-0000-000055030000}"/>
    <cellStyle name="20% - Accent3 8 5" xfId="1097" xr:uid="{00000000-0005-0000-0000-000056030000}"/>
    <cellStyle name="20% - Accent3 8 6" xfId="1098" xr:uid="{00000000-0005-0000-0000-000057030000}"/>
    <cellStyle name="20% - Accent3 8 7" xfId="1099" xr:uid="{00000000-0005-0000-0000-000058030000}"/>
    <cellStyle name="20% - Accent3 8 8" xfId="1100" xr:uid="{00000000-0005-0000-0000-000059030000}"/>
    <cellStyle name="20% - Accent3 8 9" xfId="1101" xr:uid="{00000000-0005-0000-0000-00005A030000}"/>
    <cellStyle name="20% - Accent3 9" xfId="1102" xr:uid="{00000000-0005-0000-0000-00005B030000}"/>
    <cellStyle name="20% - Accent3 9 2" xfId="1103" xr:uid="{00000000-0005-0000-0000-00005C030000}"/>
    <cellStyle name="20% - Accent3 9 3" xfId="1104" xr:uid="{00000000-0005-0000-0000-00005D030000}"/>
    <cellStyle name="20% - Accent3 9 4" xfId="1105" xr:uid="{00000000-0005-0000-0000-00005E030000}"/>
    <cellStyle name="20% - Accent3 9 5" xfId="1106" xr:uid="{00000000-0005-0000-0000-00005F030000}"/>
    <cellStyle name="20% - Accent3 9 6" xfId="1107" xr:uid="{00000000-0005-0000-0000-000060030000}"/>
    <cellStyle name="20% - Accent3 9 7" xfId="1108" xr:uid="{00000000-0005-0000-0000-000061030000}"/>
    <cellStyle name="20% - Accent3 9 8" xfId="1109" xr:uid="{00000000-0005-0000-0000-000062030000}"/>
    <cellStyle name="20% - Accent3 9 9" xfId="1110" xr:uid="{00000000-0005-0000-0000-000063030000}"/>
    <cellStyle name="20% - Accent3_aa osnova za ponudbe" xfId="1111" xr:uid="{00000000-0005-0000-0000-000064030000}"/>
    <cellStyle name="20% - Accent4" xfId="1112" xr:uid="{00000000-0005-0000-0000-000065030000}"/>
    <cellStyle name="20% - Accent4 10" xfId="1113" xr:uid="{00000000-0005-0000-0000-000066030000}"/>
    <cellStyle name="20% - Accent4 10 2" xfId="1114" xr:uid="{00000000-0005-0000-0000-000067030000}"/>
    <cellStyle name="20% - Accent4 10 3" xfId="1115" xr:uid="{00000000-0005-0000-0000-000068030000}"/>
    <cellStyle name="20% - Accent4 10 4" xfId="1116" xr:uid="{00000000-0005-0000-0000-000069030000}"/>
    <cellStyle name="20% - Accent4 10 5" xfId="1117" xr:uid="{00000000-0005-0000-0000-00006A030000}"/>
    <cellStyle name="20% - Accent4 10 6" xfId="1118" xr:uid="{00000000-0005-0000-0000-00006B030000}"/>
    <cellStyle name="20% - Accent4 10 7" xfId="1119" xr:uid="{00000000-0005-0000-0000-00006C030000}"/>
    <cellStyle name="20% - Accent4 10 8" xfId="1120" xr:uid="{00000000-0005-0000-0000-00006D030000}"/>
    <cellStyle name="20% - Accent4 10 9" xfId="1121" xr:uid="{00000000-0005-0000-0000-00006E030000}"/>
    <cellStyle name="20% - Accent4 11" xfId="1122" xr:uid="{00000000-0005-0000-0000-00006F030000}"/>
    <cellStyle name="20% - Accent4 11 2" xfId="1123" xr:uid="{00000000-0005-0000-0000-000070030000}"/>
    <cellStyle name="20% - Accent4 11 3" xfId="1124" xr:uid="{00000000-0005-0000-0000-000071030000}"/>
    <cellStyle name="20% - Accent4 11 4" xfId="1125" xr:uid="{00000000-0005-0000-0000-000072030000}"/>
    <cellStyle name="20% - Accent4 11 5" xfId="1126" xr:uid="{00000000-0005-0000-0000-000073030000}"/>
    <cellStyle name="20% - Accent4 11 6" xfId="1127" xr:uid="{00000000-0005-0000-0000-000074030000}"/>
    <cellStyle name="20% - Accent4 11 7" xfId="1128" xr:uid="{00000000-0005-0000-0000-000075030000}"/>
    <cellStyle name="20% - Accent4 11 8" xfId="1129" xr:uid="{00000000-0005-0000-0000-000076030000}"/>
    <cellStyle name="20% - Accent4 11 9" xfId="1130" xr:uid="{00000000-0005-0000-0000-000077030000}"/>
    <cellStyle name="20% - Accent4 12" xfId="1131" xr:uid="{00000000-0005-0000-0000-000078030000}"/>
    <cellStyle name="20% - Accent4 12 2" xfId="1132" xr:uid="{00000000-0005-0000-0000-000079030000}"/>
    <cellStyle name="20% - Accent4 12 3" xfId="1133" xr:uid="{00000000-0005-0000-0000-00007A030000}"/>
    <cellStyle name="20% - Accent4 12 4" xfId="1134" xr:uid="{00000000-0005-0000-0000-00007B030000}"/>
    <cellStyle name="20% - Accent4 12 5" xfId="1135" xr:uid="{00000000-0005-0000-0000-00007C030000}"/>
    <cellStyle name="20% - Accent4 12 6" xfId="1136" xr:uid="{00000000-0005-0000-0000-00007D030000}"/>
    <cellStyle name="20% - Accent4 12 7" xfId="1137" xr:uid="{00000000-0005-0000-0000-00007E030000}"/>
    <cellStyle name="20% - Accent4 12 8" xfId="1138" xr:uid="{00000000-0005-0000-0000-00007F030000}"/>
    <cellStyle name="20% - Accent4 12 9" xfId="1139" xr:uid="{00000000-0005-0000-0000-000080030000}"/>
    <cellStyle name="20% - Accent4 13" xfId="1140" xr:uid="{00000000-0005-0000-0000-000081030000}"/>
    <cellStyle name="20% - Accent4 13 2" xfId="1141" xr:uid="{00000000-0005-0000-0000-000082030000}"/>
    <cellStyle name="20% - Accent4 13 3" xfId="1142" xr:uid="{00000000-0005-0000-0000-000083030000}"/>
    <cellStyle name="20% - Accent4 13 4" xfId="1143" xr:uid="{00000000-0005-0000-0000-000084030000}"/>
    <cellStyle name="20% - Accent4 13 5" xfId="1144" xr:uid="{00000000-0005-0000-0000-000085030000}"/>
    <cellStyle name="20% - Accent4 13 6" xfId="1145" xr:uid="{00000000-0005-0000-0000-000086030000}"/>
    <cellStyle name="20% - Accent4 13 7" xfId="1146" xr:uid="{00000000-0005-0000-0000-000087030000}"/>
    <cellStyle name="20% - Accent4 13 8" xfId="1147" xr:uid="{00000000-0005-0000-0000-000088030000}"/>
    <cellStyle name="20% - Accent4 13 9" xfId="1148" xr:uid="{00000000-0005-0000-0000-000089030000}"/>
    <cellStyle name="20% - Accent4 14" xfId="1149" xr:uid="{00000000-0005-0000-0000-00008A030000}"/>
    <cellStyle name="20% - Accent4 14 2" xfId="1150" xr:uid="{00000000-0005-0000-0000-00008B030000}"/>
    <cellStyle name="20% - Accent4 14 3" xfId="1151" xr:uid="{00000000-0005-0000-0000-00008C030000}"/>
    <cellStyle name="20% - Accent4 14 4" xfId="1152" xr:uid="{00000000-0005-0000-0000-00008D030000}"/>
    <cellStyle name="20% - Accent4 14 5" xfId="1153" xr:uid="{00000000-0005-0000-0000-00008E030000}"/>
    <cellStyle name="20% - Accent4 14 6" xfId="1154" xr:uid="{00000000-0005-0000-0000-00008F030000}"/>
    <cellStyle name="20% - Accent4 14 7" xfId="1155" xr:uid="{00000000-0005-0000-0000-000090030000}"/>
    <cellStyle name="20% - Accent4 14 8" xfId="1156" xr:uid="{00000000-0005-0000-0000-000091030000}"/>
    <cellStyle name="20% - Accent4 14 9" xfId="1157" xr:uid="{00000000-0005-0000-0000-000092030000}"/>
    <cellStyle name="20% - Accent4 15" xfId="1158" xr:uid="{00000000-0005-0000-0000-000093030000}"/>
    <cellStyle name="20% - Accent4 15 2" xfId="1159" xr:uid="{00000000-0005-0000-0000-000094030000}"/>
    <cellStyle name="20% - Accent4 15 3" xfId="1160" xr:uid="{00000000-0005-0000-0000-000095030000}"/>
    <cellStyle name="20% - Accent4 15 4" xfId="1161" xr:uid="{00000000-0005-0000-0000-000096030000}"/>
    <cellStyle name="20% - Accent4 15 5" xfId="1162" xr:uid="{00000000-0005-0000-0000-000097030000}"/>
    <cellStyle name="20% - Accent4 15 6" xfId="1163" xr:uid="{00000000-0005-0000-0000-000098030000}"/>
    <cellStyle name="20% - Accent4 15 7" xfId="1164" xr:uid="{00000000-0005-0000-0000-000099030000}"/>
    <cellStyle name="20% - Accent4 15 8" xfId="1165" xr:uid="{00000000-0005-0000-0000-00009A030000}"/>
    <cellStyle name="20% - Accent4 15 9" xfId="1166" xr:uid="{00000000-0005-0000-0000-00009B030000}"/>
    <cellStyle name="20% - Accent4 16" xfId="1167" xr:uid="{00000000-0005-0000-0000-00009C030000}"/>
    <cellStyle name="20% - Accent4 16 2" xfId="1168" xr:uid="{00000000-0005-0000-0000-00009D030000}"/>
    <cellStyle name="20% - Accent4 16 3" xfId="1169" xr:uid="{00000000-0005-0000-0000-00009E030000}"/>
    <cellStyle name="20% - Accent4 16 4" xfId="1170" xr:uid="{00000000-0005-0000-0000-00009F030000}"/>
    <cellStyle name="20% - Accent4 16 5" xfId="1171" xr:uid="{00000000-0005-0000-0000-0000A0030000}"/>
    <cellStyle name="20% - Accent4 16 6" xfId="1172" xr:uid="{00000000-0005-0000-0000-0000A1030000}"/>
    <cellStyle name="20% - Accent4 16 7" xfId="1173" xr:uid="{00000000-0005-0000-0000-0000A2030000}"/>
    <cellStyle name="20% - Accent4 16 8" xfId="1174" xr:uid="{00000000-0005-0000-0000-0000A3030000}"/>
    <cellStyle name="20% - Accent4 16 9" xfId="1175" xr:uid="{00000000-0005-0000-0000-0000A4030000}"/>
    <cellStyle name="20% - Accent4 17" xfId="1176" xr:uid="{00000000-0005-0000-0000-0000A5030000}"/>
    <cellStyle name="20% - Accent4 18" xfId="1177" xr:uid="{00000000-0005-0000-0000-0000A6030000}"/>
    <cellStyle name="20% - Accent4 19" xfId="1178" xr:uid="{00000000-0005-0000-0000-0000A7030000}"/>
    <cellStyle name="20% - Accent4 19 2" xfId="1179" xr:uid="{00000000-0005-0000-0000-0000A8030000}"/>
    <cellStyle name="20% - Accent4 2" xfId="1180" xr:uid="{00000000-0005-0000-0000-0000A9030000}"/>
    <cellStyle name="20% - Accent4 2 10" xfId="1181" xr:uid="{00000000-0005-0000-0000-0000AA030000}"/>
    <cellStyle name="20% - Accent4 2 11" xfId="1182" xr:uid="{00000000-0005-0000-0000-0000AB030000}"/>
    <cellStyle name="20% - Accent4 2 12" xfId="1183" xr:uid="{00000000-0005-0000-0000-0000AC030000}"/>
    <cellStyle name="20% - Accent4 2 13" xfId="1184" xr:uid="{00000000-0005-0000-0000-0000AD030000}"/>
    <cellStyle name="20% - Accent4 2 14" xfId="1185" xr:uid="{00000000-0005-0000-0000-0000AE030000}"/>
    <cellStyle name="20% - Accent4 2 15" xfId="1186" xr:uid="{00000000-0005-0000-0000-0000AF030000}"/>
    <cellStyle name="20% - Accent4 2 16" xfId="1187" xr:uid="{00000000-0005-0000-0000-0000B0030000}"/>
    <cellStyle name="20% - Accent4 2 17" xfId="1188" xr:uid="{00000000-0005-0000-0000-0000B1030000}"/>
    <cellStyle name="20% - Accent4 2 18" xfId="1189" xr:uid="{00000000-0005-0000-0000-0000B2030000}"/>
    <cellStyle name="20% - Accent4 2 19" xfId="1190" xr:uid="{00000000-0005-0000-0000-0000B3030000}"/>
    <cellStyle name="20% - Accent4 2 2" xfId="1191" xr:uid="{00000000-0005-0000-0000-0000B4030000}"/>
    <cellStyle name="20% - Accent4 2 2 2" xfId="1192" xr:uid="{00000000-0005-0000-0000-0000B5030000}"/>
    <cellStyle name="20% - Accent4 2 2 3" xfId="1193" xr:uid="{00000000-0005-0000-0000-0000B6030000}"/>
    <cellStyle name="20% - Accent4 2 20" xfId="1194" xr:uid="{00000000-0005-0000-0000-0000B7030000}"/>
    <cellStyle name="20% - Accent4 2 21" xfId="1195" xr:uid="{00000000-0005-0000-0000-0000B8030000}"/>
    <cellStyle name="20% - Accent4 2 22" xfId="1196" xr:uid="{00000000-0005-0000-0000-0000B9030000}"/>
    <cellStyle name="20% - Accent4 2 23" xfId="1197" xr:uid="{00000000-0005-0000-0000-0000BA030000}"/>
    <cellStyle name="20% - Accent4 2 24" xfId="1198" xr:uid="{00000000-0005-0000-0000-0000BB030000}"/>
    <cellStyle name="20% - Accent4 2 25" xfId="1199" xr:uid="{00000000-0005-0000-0000-0000BC030000}"/>
    <cellStyle name="20% - Accent4 2 26" xfId="1200" xr:uid="{00000000-0005-0000-0000-0000BD030000}"/>
    <cellStyle name="20% - Accent4 2 27" xfId="1201" xr:uid="{00000000-0005-0000-0000-0000BE030000}"/>
    <cellStyle name="20% - Accent4 2 28" xfId="1202" xr:uid="{00000000-0005-0000-0000-0000BF030000}"/>
    <cellStyle name="20% - Accent4 2 3" xfId="1203" xr:uid="{00000000-0005-0000-0000-0000C0030000}"/>
    <cellStyle name="20% - Accent4 2 3 2" xfId="1204" xr:uid="{00000000-0005-0000-0000-0000C1030000}"/>
    <cellStyle name="20% - Accent4 2 3 3" xfId="1205" xr:uid="{00000000-0005-0000-0000-0000C2030000}"/>
    <cellStyle name="20% - Accent4 2 4" xfId="1206" xr:uid="{00000000-0005-0000-0000-0000C3030000}"/>
    <cellStyle name="20% - Accent4 2 5" xfId="1207" xr:uid="{00000000-0005-0000-0000-0000C4030000}"/>
    <cellStyle name="20% - Accent4 2 6" xfId="1208" xr:uid="{00000000-0005-0000-0000-0000C5030000}"/>
    <cellStyle name="20% - Accent4 2 7" xfId="1209" xr:uid="{00000000-0005-0000-0000-0000C6030000}"/>
    <cellStyle name="20% - Accent4 2 8" xfId="1210" xr:uid="{00000000-0005-0000-0000-0000C7030000}"/>
    <cellStyle name="20% - Accent4 2 9" xfId="1211" xr:uid="{00000000-0005-0000-0000-0000C8030000}"/>
    <cellStyle name="20% - Accent4 2_B" xfId="1212" xr:uid="{00000000-0005-0000-0000-0000C9030000}"/>
    <cellStyle name="20% - Accent4 20" xfId="1213" xr:uid="{00000000-0005-0000-0000-0000CA030000}"/>
    <cellStyle name="20% - Accent4 21" xfId="1214" xr:uid="{00000000-0005-0000-0000-0000CB030000}"/>
    <cellStyle name="20% - Accent4 22" xfId="1215" xr:uid="{00000000-0005-0000-0000-0000CC030000}"/>
    <cellStyle name="20% - Accent4 23" xfId="1216" xr:uid="{00000000-0005-0000-0000-0000CD030000}"/>
    <cellStyle name="20% - Accent4 24" xfId="1217" xr:uid="{00000000-0005-0000-0000-0000CE030000}"/>
    <cellStyle name="20% - Accent4 25" xfId="1218" xr:uid="{00000000-0005-0000-0000-0000CF030000}"/>
    <cellStyle name="20% - Accent4 26" xfId="1219" xr:uid="{00000000-0005-0000-0000-0000D0030000}"/>
    <cellStyle name="20% - Accent4 3" xfId="1220" xr:uid="{00000000-0005-0000-0000-0000D1030000}"/>
    <cellStyle name="20% - Accent4 3 10" xfId="1221" xr:uid="{00000000-0005-0000-0000-0000D2030000}"/>
    <cellStyle name="20% - Accent4 3 11" xfId="1222" xr:uid="{00000000-0005-0000-0000-0000D3030000}"/>
    <cellStyle name="20% - Accent4 3 12" xfId="1223" xr:uid="{00000000-0005-0000-0000-0000D4030000}"/>
    <cellStyle name="20% - Accent4 3 13" xfId="1224" xr:uid="{00000000-0005-0000-0000-0000D5030000}"/>
    <cellStyle name="20% - Accent4 3 14" xfId="1225" xr:uid="{00000000-0005-0000-0000-0000D6030000}"/>
    <cellStyle name="20% - Accent4 3 15" xfId="1226" xr:uid="{00000000-0005-0000-0000-0000D7030000}"/>
    <cellStyle name="20% - Accent4 3 16" xfId="1227" xr:uid="{00000000-0005-0000-0000-0000D8030000}"/>
    <cellStyle name="20% - Accent4 3 17" xfId="1228" xr:uid="{00000000-0005-0000-0000-0000D9030000}"/>
    <cellStyle name="20% - Accent4 3 18" xfId="1229" xr:uid="{00000000-0005-0000-0000-0000DA030000}"/>
    <cellStyle name="20% - Accent4 3 19" xfId="1230" xr:uid="{00000000-0005-0000-0000-0000DB030000}"/>
    <cellStyle name="20% - Accent4 3 2" xfId="1231" xr:uid="{00000000-0005-0000-0000-0000DC030000}"/>
    <cellStyle name="20% - Accent4 3 2 2" xfId="1232" xr:uid="{00000000-0005-0000-0000-0000DD030000}"/>
    <cellStyle name="20% - Accent4 3 2 3" xfId="1233" xr:uid="{00000000-0005-0000-0000-0000DE030000}"/>
    <cellStyle name="20% - Accent4 3 20" xfId="1234" xr:uid="{00000000-0005-0000-0000-0000DF030000}"/>
    <cellStyle name="20% - Accent4 3 21" xfId="1235" xr:uid="{00000000-0005-0000-0000-0000E0030000}"/>
    <cellStyle name="20% - Accent4 3 22" xfId="1236" xr:uid="{00000000-0005-0000-0000-0000E1030000}"/>
    <cellStyle name="20% - Accent4 3 23" xfId="1237" xr:uid="{00000000-0005-0000-0000-0000E2030000}"/>
    <cellStyle name="20% - Accent4 3 24" xfId="1238" xr:uid="{00000000-0005-0000-0000-0000E3030000}"/>
    <cellStyle name="20% - Accent4 3 25" xfId="1239" xr:uid="{00000000-0005-0000-0000-0000E4030000}"/>
    <cellStyle name="20% - Accent4 3 26" xfId="1240" xr:uid="{00000000-0005-0000-0000-0000E5030000}"/>
    <cellStyle name="20% - Accent4 3 27" xfId="1241" xr:uid="{00000000-0005-0000-0000-0000E6030000}"/>
    <cellStyle name="20% - Accent4 3 28" xfId="1242" xr:uid="{00000000-0005-0000-0000-0000E7030000}"/>
    <cellStyle name="20% - Accent4 3 3" xfId="1243" xr:uid="{00000000-0005-0000-0000-0000E8030000}"/>
    <cellStyle name="20% - Accent4 3 3 2" xfId="1244" xr:uid="{00000000-0005-0000-0000-0000E9030000}"/>
    <cellStyle name="20% - Accent4 3 3 3" xfId="1245" xr:uid="{00000000-0005-0000-0000-0000EA030000}"/>
    <cellStyle name="20% - Accent4 3 4" xfId="1246" xr:uid="{00000000-0005-0000-0000-0000EB030000}"/>
    <cellStyle name="20% - Accent4 3 5" xfId="1247" xr:uid="{00000000-0005-0000-0000-0000EC030000}"/>
    <cellStyle name="20% - Accent4 3 6" xfId="1248" xr:uid="{00000000-0005-0000-0000-0000ED030000}"/>
    <cellStyle name="20% - Accent4 3 7" xfId="1249" xr:uid="{00000000-0005-0000-0000-0000EE030000}"/>
    <cellStyle name="20% - Accent4 3 8" xfId="1250" xr:uid="{00000000-0005-0000-0000-0000EF030000}"/>
    <cellStyle name="20% - Accent4 3 9" xfId="1251" xr:uid="{00000000-0005-0000-0000-0000F0030000}"/>
    <cellStyle name="20% - Accent4 3_B" xfId="1252" xr:uid="{00000000-0005-0000-0000-0000F1030000}"/>
    <cellStyle name="20% - Accent4 4" xfId="1253" xr:uid="{00000000-0005-0000-0000-0000F2030000}"/>
    <cellStyle name="20% - Accent4 4 10" xfId="1254" xr:uid="{00000000-0005-0000-0000-0000F3030000}"/>
    <cellStyle name="20% - Accent4 4 11" xfId="1255" xr:uid="{00000000-0005-0000-0000-0000F4030000}"/>
    <cellStyle name="20% - Accent4 4 12" xfId="1256" xr:uid="{00000000-0005-0000-0000-0000F5030000}"/>
    <cellStyle name="20% - Accent4 4 13" xfId="1257" xr:uid="{00000000-0005-0000-0000-0000F6030000}"/>
    <cellStyle name="20% - Accent4 4 14" xfId="1258" xr:uid="{00000000-0005-0000-0000-0000F7030000}"/>
    <cellStyle name="20% - Accent4 4 15" xfId="1259" xr:uid="{00000000-0005-0000-0000-0000F8030000}"/>
    <cellStyle name="20% - Accent4 4 16" xfId="1260" xr:uid="{00000000-0005-0000-0000-0000F9030000}"/>
    <cellStyle name="20% - Accent4 4 17" xfId="1261" xr:uid="{00000000-0005-0000-0000-0000FA030000}"/>
    <cellStyle name="20% - Accent4 4 18" xfId="1262" xr:uid="{00000000-0005-0000-0000-0000FB030000}"/>
    <cellStyle name="20% - Accent4 4 19" xfId="1263" xr:uid="{00000000-0005-0000-0000-0000FC030000}"/>
    <cellStyle name="20% - Accent4 4 2" xfId="1264" xr:uid="{00000000-0005-0000-0000-0000FD030000}"/>
    <cellStyle name="20% - Accent4 4 2 2" xfId="1265" xr:uid="{00000000-0005-0000-0000-0000FE030000}"/>
    <cellStyle name="20% - Accent4 4 2 3" xfId="1266" xr:uid="{00000000-0005-0000-0000-0000FF030000}"/>
    <cellStyle name="20% - Accent4 4 20" xfId="1267" xr:uid="{00000000-0005-0000-0000-000000040000}"/>
    <cellStyle name="20% - Accent4 4 21" xfId="1268" xr:uid="{00000000-0005-0000-0000-000001040000}"/>
    <cellStyle name="20% - Accent4 4 22" xfId="1269" xr:uid="{00000000-0005-0000-0000-000002040000}"/>
    <cellStyle name="20% - Accent4 4 23" xfId="1270" xr:uid="{00000000-0005-0000-0000-000003040000}"/>
    <cellStyle name="20% - Accent4 4 24" xfId="1271" xr:uid="{00000000-0005-0000-0000-000004040000}"/>
    <cellStyle name="20% - Accent4 4 25" xfId="1272" xr:uid="{00000000-0005-0000-0000-000005040000}"/>
    <cellStyle name="20% - Accent4 4 26" xfId="1273" xr:uid="{00000000-0005-0000-0000-000006040000}"/>
    <cellStyle name="20% - Accent4 4 27" xfId="1274" xr:uid="{00000000-0005-0000-0000-000007040000}"/>
    <cellStyle name="20% - Accent4 4 28" xfId="1275" xr:uid="{00000000-0005-0000-0000-000008040000}"/>
    <cellStyle name="20% - Accent4 4 28 2" xfId="1276" xr:uid="{00000000-0005-0000-0000-000009040000}"/>
    <cellStyle name="20% - Accent4 4 28 3" xfId="1277" xr:uid="{00000000-0005-0000-0000-00000A040000}"/>
    <cellStyle name="20% - Accent4 4 28 4" xfId="1278" xr:uid="{00000000-0005-0000-0000-00000B040000}"/>
    <cellStyle name="20% - Accent4 4 28 5" xfId="1279" xr:uid="{00000000-0005-0000-0000-00000C040000}"/>
    <cellStyle name="20% - Accent4 4 28 6" xfId="1280" xr:uid="{00000000-0005-0000-0000-00000D040000}"/>
    <cellStyle name="20% - Accent4 4 28 7" xfId="1281" xr:uid="{00000000-0005-0000-0000-00000E040000}"/>
    <cellStyle name="20% - Accent4 4 28 8" xfId="1282" xr:uid="{00000000-0005-0000-0000-00000F040000}"/>
    <cellStyle name="20% - Accent4 4 28 9" xfId="1283" xr:uid="{00000000-0005-0000-0000-000010040000}"/>
    <cellStyle name="20% - Accent4 4 3" xfId="1284" xr:uid="{00000000-0005-0000-0000-000011040000}"/>
    <cellStyle name="20% - Accent4 4 3 2" xfId="1285" xr:uid="{00000000-0005-0000-0000-000012040000}"/>
    <cellStyle name="20% - Accent4 4 3 3" xfId="1286" xr:uid="{00000000-0005-0000-0000-000013040000}"/>
    <cellStyle name="20% - Accent4 4 4" xfId="1287" xr:uid="{00000000-0005-0000-0000-000014040000}"/>
    <cellStyle name="20% - Accent4 4 4 10" xfId="1288" xr:uid="{00000000-0005-0000-0000-000015040000}"/>
    <cellStyle name="20% - Accent4 4 4 11" xfId="1289" xr:uid="{00000000-0005-0000-0000-000016040000}"/>
    <cellStyle name="20% - Accent4 4 4 2" xfId="1290" xr:uid="{00000000-0005-0000-0000-000017040000}"/>
    <cellStyle name="20% - Accent4 4 4 3" xfId="1291" xr:uid="{00000000-0005-0000-0000-000018040000}"/>
    <cellStyle name="20% - Accent4 4 4 4" xfId="1292" xr:uid="{00000000-0005-0000-0000-000019040000}"/>
    <cellStyle name="20% - Accent4 4 4 5" xfId="1293" xr:uid="{00000000-0005-0000-0000-00001A040000}"/>
    <cellStyle name="20% - Accent4 4 4 6" xfId="1294" xr:uid="{00000000-0005-0000-0000-00001B040000}"/>
    <cellStyle name="20% - Accent4 4 4 7" xfId="1295" xr:uid="{00000000-0005-0000-0000-00001C040000}"/>
    <cellStyle name="20% - Accent4 4 4 8" xfId="1296" xr:uid="{00000000-0005-0000-0000-00001D040000}"/>
    <cellStyle name="20% - Accent4 4 4 9" xfId="1297" xr:uid="{00000000-0005-0000-0000-00001E040000}"/>
    <cellStyle name="20% - Accent4 4 5" xfId="1298" xr:uid="{00000000-0005-0000-0000-00001F040000}"/>
    <cellStyle name="20% - Accent4 4 6" xfId="1299" xr:uid="{00000000-0005-0000-0000-000020040000}"/>
    <cellStyle name="20% - Accent4 4 7" xfId="1300" xr:uid="{00000000-0005-0000-0000-000021040000}"/>
    <cellStyle name="20% - Accent4 4 8" xfId="1301" xr:uid="{00000000-0005-0000-0000-000022040000}"/>
    <cellStyle name="20% - Accent4 4 9" xfId="1302" xr:uid="{00000000-0005-0000-0000-000023040000}"/>
    <cellStyle name="20% - Accent4 4_B" xfId="1303" xr:uid="{00000000-0005-0000-0000-000024040000}"/>
    <cellStyle name="20% - Accent4 5" xfId="1304" xr:uid="{00000000-0005-0000-0000-000025040000}"/>
    <cellStyle name="20% - Accent4 5 10" xfId="1305" xr:uid="{00000000-0005-0000-0000-000026040000}"/>
    <cellStyle name="20% - Accent4 5 11" xfId="1306" xr:uid="{00000000-0005-0000-0000-000027040000}"/>
    <cellStyle name="20% - Accent4 5 12" xfId="1307" xr:uid="{00000000-0005-0000-0000-000028040000}"/>
    <cellStyle name="20% - Accent4 5 13" xfId="1308" xr:uid="{00000000-0005-0000-0000-000029040000}"/>
    <cellStyle name="20% - Accent4 5 14" xfId="1309" xr:uid="{00000000-0005-0000-0000-00002A040000}"/>
    <cellStyle name="20% - Accent4 5 15" xfId="1310" xr:uid="{00000000-0005-0000-0000-00002B040000}"/>
    <cellStyle name="20% - Accent4 5 16" xfId="1311" xr:uid="{00000000-0005-0000-0000-00002C040000}"/>
    <cellStyle name="20% - Accent4 5 17" xfId="1312" xr:uid="{00000000-0005-0000-0000-00002D040000}"/>
    <cellStyle name="20% - Accent4 5 18" xfId="1313" xr:uid="{00000000-0005-0000-0000-00002E040000}"/>
    <cellStyle name="20% - Accent4 5 19" xfId="1314" xr:uid="{00000000-0005-0000-0000-00002F040000}"/>
    <cellStyle name="20% - Accent4 5 2" xfId="1315" xr:uid="{00000000-0005-0000-0000-000030040000}"/>
    <cellStyle name="20% - Accent4 5 2 2" xfId="1316" xr:uid="{00000000-0005-0000-0000-000031040000}"/>
    <cellStyle name="20% - Accent4 5 2 3" xfId="1317" xr:uid="{00000000-0005-0000-0000-000032040000}"/>
    <cellStyle name="20% - Accent4 5 20" xfId="1318" xr:uid="{00000000-0005-0000-0000-000033040000}"/>
    <cellStyle name="20% - Accent4 5 21" xfId="1319" xr:uid="{00000000-0005-0000-0000-000034040000}"/>
    <cellStyle name="20% - Accent4 5 22" xfId="1320" xr:uid="{00000000-0005-0000-0000-000035040000}"/>
    <cellStyle name="20% - Accent4 5 23" xfId="1321" xr:uid="{00000000-0005-0000-0000-000036040000}"/>
    <cellStyle name="20% - Accent4 5 24" xfId="1322" xr:uid="{00000000-0005-0000-0000-000037040000}"/>
    <cellStyle name="20% - Accent4 5 25" xfId="1323" xr:uid="{00000000-0005-0000-0000-000038040000}"/>
    <cellStyle name="20% - Accent4 5 26" xfId="1324" xr:uid="{00000000-0005-0000-0000-000039040000}"/>
    <cellStyle name="20% - Accent4 5 27" xfId="1325" xr:uid="{00000000-0005-0000-0000-00003A040000}"/>
    <cellStyle name="20% - Accent4 5 28" xfId="1326" xr:uid="{00000000-0005-0000-0000-00003B040000}"/>
    <cellStyle name="20% - Accent4 5 29" xfId="1327" xr:uid="{00000000-0005-0000-0000-00003C040000}"/>
    <cellStyle name="20% - Accent4 5 3" xfId="1328" xr:uid="{00000000-0005-0000-0000-00003D040000}"/>
    <cellStyle name="20% - Accent4 5 3 2" xfId="1329" xr:uid="{00000000-0005-0000-0000-00003E040000}"/>
    <cellStyle name="20% - Accent4 5 3 3" xfId="1330" xr:uid="{00000000-0005-0000-0000-00003F040000}"/>
    <cellStyle name="20% - Accent4 5 30" xfId="1331" xr:uid="{00000000-0005-0000-0000-000040040000}"/>
    <cellStyle name="20% - Accent4 5 31" xfId="1332" xr:uid="{00000000-0005-0000-0000-000041040000}"/>
    <cellStyle name="20% - Accent4 5 32" xfId="1333" xr:uid="{00000000-0005-0000-0000-000042040000}"/>
    <cellStyle name="20% - Accent4 5 33" xfId="1334" xr:uid="{00000000-0005-0000-0000-000043040000}"/>
    <cellStyle name="20% - Accent4 5 34" xfId="1335" xr:uid="{00000000-0005-0000-0000-000044040000}"/>
    <cellStyle name="20% - Accent4 5 35" xfId="1336" xr:uid="{00000000-0005-0000-0000-000045040000}"/>
    <cellStyle name="20% - Accent4 5 4" xfId="1337" xr:uid="{00000000-0005-0000-0000-000046040000}"/>
    <cellStyle name="20% - Accent4 5 5" xfId="1338" xr:uid="{00000000-0005-0000-0000-000047040000}"/>
    <cellStyle name="20% - Accent4 5 6" xfId="1339" xr:uid="{00000000-0005-0000-0000-000048040000}"/>
    <cellStyle name="20% - Accent4 5 7" xfId="1340" xr:uid="{00000000-0005-0000-0000-000049040000}"/>
    <cellStyle name="20% - Accent4 5 8" xfId="1341" xr:uid="{00000000-0005-0000-0000-00004A040000}"/>
    <cellStyle name="20% - Accent4 5 9" xfId="1342" xr:uid="{00000000-0005-0000-0000-00004B040000}"/>
    <cellStyle name="20% - Accent4 5_B" xfId="1343" xr:uid="{00000000-0005-0000-0000-00004C040000}"/>
    <cellStyle name="20% - Accent4 6" xfId="1344" xr:uid="{00000000-0005-0000-0000-00004D040000}"/>
    <cellStyle name="20% - Accent4 6 2" xfId="1345" xr:uid="{00000000-0005-0000-0000-00004E040000}"/>
    <cellStyle name="20% - Accent4 6 3" xfId="1346" xr:uid="{00000000-0005-0000-0000-00004F040000}"/>
    <cellStyle name="20% - Accent4 6 4" xfId="1347" xr:uid="{00000000-0005-0000-0000-000050040000}"/>
    <cellStyle name="20% - Accent4 6 5" xfId="1348" xr:uid="{00000000-0005-0000-0000-000051040000}"/>
    <cellStyle name="20% - Accent4 6 6" xfId="1349" xr:uid="{00000000-0005-0000-0000-000052040000}"/>
    <cellStyle name="20% - Accent4 6 7" xfId="1350" xr:uid="{00000000-0005-0000-0000-000053040000}"/>
    <cellStyle name="20% - Accent4 6 8" xfId="1351" xr:uid="{00000000-0005-0000-0000-000054040000}"/>
    <cellStyle name="20% - Accent4 6 9" xfId="1352" xr:uid="{00000000-0005-0000-0000-000055040000}"/>
    <cellStyle name="20% - Accent4 7" xfId="1353" xr:uid="{00000000-0005-0000-0000-000056040000}"/>
    <cellStyle name="20% - Accent4 7 2" xfId="1354" xr:uid="{00000000-0005-0000-0000-000057040000}"/>
    <cellStyle name="20% - Accent4 7 3" xfId="1355" xr:uid="{00000000-0005-0000-0000-000058040000}"/>
    <cellStyle name="20% - Accent4 7 4" xfId="1356" xr:uid="{00000000-0005-0000-0000-000059040000}"/>
    <cellStyle name="20% - Accent4 7 5" xfId="1357" xr:uid="{00000000-0005-0000-0000-00005A040000}"/>
    <cellStyle name="20% - Accent4 7 6" xfId="1358" xr:uid="{00000000-0005-0000-0000-00005B040000}"/>
    <cellStyle name="20% - Accent4 7 7" xfId="1359" xr:uid="{00000000-0005-0000-0000-00005C040000}"/>
    <cellStyle name="20% - Accent4 7 8" xfId="1360" xr:uid="{00000000-0005-0000-0000-00005D040000}"/>
    <cellStyle name="20% - Accent4 7 9" xfId="1361" xr:uid="{00000000-0005-0000-0000-00005E040000}"/>
    <cellStyle name="20% - Accent4 8" xfId="1362" xr:uid="{00000000-0005-0000-0000-00005F040000}"/>
    <cellStyle name="20% - Accent4 8 2" xfId="1363" xr:uid="{00000000-0005-0000-0000-000060040000}"/>
    <cellStyle name="20% - Accent4 8 3" xfId="1364" xr:uid="{00000000-0005-0000-0000-000061040000}"/>
    <cellStyle name="20% - Accent4 8 4" xfId="1365" xr:uid="{00000000-0005-0000-0000-000062040000}"/>
    <cellStyle name="20% - Accent4 8 5" xfId="1366" xr:uid="{00000000-0005-0000-0000-000063040000}"/>
    <cellStyle name="20% - Accent4 8 6" xfId="1367" xr:uid="{00000000-0005-0000-0000-000064040000}"/>
    <cellStyle name="20% - Accent4 8 7" xfId="1368" xr:uid="{00000000-0005-0000-0000-000065040000}"/>
    <cellStyle name="20% - Accent4 8 8" xfId="1369" xr:uid="{00000000-0005-0000-0000-000066040000}"/>
    <cellStyle name="20% - Accent4 8 9" xfId="1370" xr:uid="{00000000-0005-0000-0000-000067040000}"/>
    <cellStyle name="20% - Accent4 9" xfId="1371" xr:uid="{00000000-0005-0000-0000-000068040000}"/>
    <cellStyle name="20% - Accent4 9 2" xfId="1372" xr:uid="{00000000-0005-0000-0000-000069040000}"/>
    <cellStyle name="20% - Accent4 9 3" xfId="1373" xr:uid="{00000000-0005-0000-0000-00006A040000}"/>
    <cellStyle name="20% - Accent4 9 4" xfId="1374" xr:uid="{00000000-0005-0000-0000-00006B040000}"/>
    <cellStyle name="20% - Accent4 9 5" xfId="1375" xr:uid="{00000000-0005-0000-0000-00006C040000}"/>
    <cellStyle name="20% - Accent4 9 6" xfId="1376" xr:uid="{00000000-0005-0000-0000-00006D040000}"/>
    <cellStyle name="20% - Accent4 9 7" xfId="1377" xr:uid="{00000000-0005-0000-0000-00006E040000}"/>
    <cellStyle name="20% - Accent4 9 8" xfId="1378" xr:uid="{00000000-0005-0000-0000-00006F040000}"/>
    <cellStyle name="20% - Accent4 9 9" xfId="1379" xr:uid="{00000000-0005-0000-0000-000070040000}"/>
    <cellStyle name="20% - Accent4_aa osnova za ponudbe" xfId="1380" xr:uid="{00000000-0005-0000-0000-000071040000}"/>
    <cellStyle name="20% - Accent5" xfId="1381" xr:uid="{00000000-0005-0000-0000-000072040000}"/>
    <cellStyle name="20% - Accent5 10" xfId="1382" xr:uid="{00000000-0005-0000-0000-000073040000}"/>
    <cellStyle name="20% - Accent5 10 2" xfId="1383" xr:uid="{00000000-0005-0000-0000-000074040000}"/>
    <cellStyle name="20% - Accent5 10 3" xfId="1384" xr:uid="{00000000-0005-0000-0000-000075040000}"/>
    <cellStyle name="20% - Accent5 10 4" xfId="1385" xr:uid="{00000000-0005-0000-0000-000076040000}"/>
    <cellStyle name="20% - Accent5 10 5" xfId="1386" xr:uid="{00000000-0005-0000-0000-000077040000}"/>
    <cellStyle name="20% - Accent5 10 6" xfId="1387" xr:uid="{00000000-0005-0000-0000-000078040000}"/>
    <cellStyle name="20% - Accent5 10 7" xfId="1388" xr:uid="{00000000-0005-0000-0000-000079040000}"/>
    <cellStyle name="20% - Accent5 10 8" xfId="1389" xr:uid="{00000000-0005-0000-0000-00007A040000}"/>
    <cellStyle name="20% - Accent5 10 9" xfId="1390" xr:uid="{00000000-0005-0000-0000-00007B040000}"/>
    <cellStyle name="20% - Accent5 11" xfId="1391" xr:uid="{00000000-0005-0000-0000-00007C040000}"/>
    <cellStyle name="20% - Accent5 11 2" xfId="1392" xr:uid="{00000000-0005-0000-0000-00007D040000}"/>
    <cellStyle name="20% - Accent5 11 3" xfId="1393" xr:uid="{00000000-0005-0000-0000-00007E040000}"/>
    <cellStyle name="20% - Accent5 11 4" xfId="1394" xr:uid="{00000000-0005-0000-0000-00007F040000}"/>
    <cellStyle name="20% - Accent5 11 5" xfId="1395" xr:uid="{00000000-0005-0000-0000-000080040000}"/>
    <cellStyle name="20% - Accent5 11 6" xfId="1396" xr:uid="{00000000-0005-0000-0000-000081040000}"/>
    <cellStyle name="20% - Accent5 11 7" xfId="1397" xr:uid="{00000000-0005-0000-0000-000082040000}"/>
    <cellStyle name="20% - Accent5 11 8" xfId="1398" xr:uid="{00000000-0005-0000-0000-000083040000}"/>
    <cellStyle name="20% - Accent5 11 9" xfId="1399" xr:uid="{00000000-0005-0000-0000-000084040000}"/>
    <cellStyle name="20% - Accent5 12" xfId="1400" xr:uid="{00000000-0005-0000-0000-000085040000}"/>
    <cellStyle name="20% - Accent5 12 2" xfId="1401" xr:uid="{00000000-0005-0000-0000-000086040000}"/>
    <cellStyle name="20% - Accent5 12 3" xfId="1402" xr:uid="{00000000-0005-0000-0000-000087040000}"/>
    <cellStyle name="20% - Accent5 12 4" xfId="1403" xr:uid="{00000000-0005-0000-0000-000088040000}"/>
    <cellStyle name="20% - Accent5 12 5" xfId="1404" xr:uid="{00000000-0005-0000-0000-000089040000}"/>
    <cellStyle name="20% - Accent5 12 6" xfId="1405" xr:uid="{00000000-0005-0000-0000-00008A040000}"/>
    <cellStyle name="20% - Accent5 12 7" xfId="1406" xr:uid="{00000000-0005-0000-0000-00008B040000}"/>
    <cellStyle name="20% - Accent5 12 8" xfId="1407" xr:uid="{00000000-0005-0000-0000-00008C040000}"/>
    <cellStyle name="20% - Accent5 12 9" xfId="1408" xr:uid="{00000000-0005-0000-0000-00008D040000}"/>
    <cellStyle name="20% - Accent5 13" xfId="1409" xr:uid="{00000000-0005-0000-0000-00008E040000}"/>
    <cellStyle name="20% - Accent5 13 2" xfId="1410" xr:uid="{00000000-0005-0000-0000-00008F040000}"/>
    <cellStyle name="20% - Accent5 13 3" xfId="1411" xr:uid="{00000000-0005-0000-0000-000090040000}"/>
    <cellStyle name="20% - Accent5 13 4" xfId="1412" xr:uid="{00000000-0005-0000-0000-000091040000}"/>
    <cellStyle name="20% - Accent5 13 5" xfId="1413" xr:uid="{00000000-0005-0000-0000-000092040000}"/>
    <cellStyle name="20% - Accent5 13 6" xfId="1414" xr:uid="{00000000-0005-0000-0000-000093040000}"/>
    <cellStyle name="20% - Accent5 13 7" xfId="1415" xr:uid="{00000000-0005-0000-0000-000094040000}"/>
    <cellStyle name="20% - Accent5 13 8" xfId="1416" xr:uid="{00000000-0005-0000-0000-000095040000}"/>
    <cellStyle name="20% - Accent5 13 9" xfId="1417" xr:uid="{00000000-0005-0000-0000-000096040000}"/>
    <cellStyle name="20% - Accent5 14" xfId="1418" xr:uid="{00000000-0005-0000-0000-000097040000}"/>
    <cellStyle name="20% - Accent5 14 2" xfId="1419" xr:uid="{00000000-0005-0000-0000-000098040000}"/>
    <cellStyle name="20% - Accent5 14 3" xfId="1420" xr:uid="{00000000-0005-0000-0000-000099040000}"/>
    <cellStyle name="20% - Accent5 14 4" xfId="1421" xr:uid="{00000000-0005-0000-0000-00009A040000}"/>
    <cellStyle name="20% - Accent5 14 5" xfId="1422" xr:uid="{00000000-0005-0000-0000-00009B040000}"/>
    <cellStyle name="20% - Accent5 14 6" xfId="1423" xr:uid="{00000000-0005-0000-0000-00009C040000}"/>
    <cellStyle name="20% - Accent5 14 7" xfId="1424" xr:uid="{00000000-0005-0000-0000-00009D040000}"/>
    <cellStyle name="20% - Accent5 14 8" xfId="1425" xr:uid="{00000000-0005-0000-0000-00009E040000}"/>
    <cellStyle name="20% - Accent5 14 9" xfId="1426" xr:uid="{00000000-0005-0000-0000-00009F040000}"/>
    <cellStyle name="20% - Accent5 15" xfId="1427" xr:uid="{00000000-0005-0000-0000-0000A0040000}"/>
    <cellStyle name="20% - Accent5 15 2" xfId="1428" xr:uid="{00000000-0005-0000-0000-0000A1040000}"/>
    <cellStyle name="20% - Accent5 15 3" xfId="1429" xr:uid="{00000000-0005-0000-0000-0000A2040000}"/>
    <cellStyle name="20% - Accent5 15 4" xfId="1430" xr:uid="{00000000-0005-0000-0000-0000A3040000}"/>
    <cellStyle name="20% - Accent5 15 5" xfId="1431" xr:uid="{00000000-0005-0000-0000-0000A4040000}"/>
    <cellStyle name="20% - Accent5 15 6" xfId="1432" xr:uid="{00000000-0005-0000-0000-0000A5040000}"/>
    <cellStyle name="20% - Accent5 15 7" xfId="1433" xr:uid="{00000000-0005-0000-0000-0000A6040000}"/>
    <cellStyle name="20% - Accent5 15 8" xfId="1434" xr:uid="{00000000-0005-0000-0000-0000A7040000}"/>
    <cellStyle name="20% - Accent5 15 9" xfId="1435" xr:uid="{00000000-0005-0000-0000-0000A8040000}"/>
    <cellStyle name="20% - Accent5 16" xfId="1436" xr:uid="{00000000-0005-0000-0000-0000A9040000}"/>
    <cellStyle name="20% - Accent5 17" xfId="1437" xr:uid="{00000000-0005-0000-0000-0000AA040000}"/>
    <cellStyle name="20% - Accent5 18" xfId="1438" xr:uid="{00000000-0005-0000-0000-0000AB040000}"/>
    <cellStyle name="20% - Accent5 18 2" xfId="1439" xr:uid="{00000000-0005-0000-0000-0000AC040000}"/>
    <cellStyle name="20% - Accent5 19" xfId="1440" xr:uid="{00000000-0005-0000-0000-0000AD040000}"/>
    <cellStyle name="20% - Accent5 2" xfId="1441" xr:uid="{00000000-0005-0000-0000-0000AE040000}"/>
    <cellStyle name="20% - Accent5 2 10" xfId="1442" xr:uid="{00000000-0005-0000-0000-0000AF040000}"/>
    <cellStyle name="20% - Accent5 2 11" xfId="1443" xr:uid="{00000000-0005-0000-0000-0000B0040000}"/>
    <cellStyle name="20% - Accent5 2 12" xfId="1444" xr:uid="{00000000-0005-0000-0000-0000B1040000}"/>
    <cellStyle name="20% - Accent5 2 13" xfId="1445" xr:uid="{00000000-0005-0000-0000-0000B2040000}"/>
    <cellStyle name="20% - Accent5 2 14" xfId="1446" xr:uid="{00000000-0005-0000-0000-0000B3040000}"/>
    <cellStyle name="20% - Accent5 2 15" xfId="1447" xr:uid="{00000000-0005-0000-0000-0000B4040000}"/>
    <cellStyle name="20% - Accent5 2 16" xfId="1448" xr:uid="{00000000-0005-0000-0000-0000B5040000}"/>
    <cellStyle name="20% - Accent5 2 17" xfId="1449" xr:uid="{00000000-0005-0000-0000-0000B6040000}"/>
    <cellStyle name="20% - Accent5 2 18" xfId="1450" xr:uid="{00000000-0005-0000-0000-0000B7040000}"/>
    <cellStyle name="20% - Accent5 2 19" xfId="1451" xr:uid="{00000000-0005-0000-0000-0000B8040000}"/>
    <cellStyle name="20% - Accent5 2 2" xfId="1452" xr:uid="{00000000-0005-0000-0000-0000B9040000}"/>
    <cellStyle name="20% - Accent5 2 2 2" xfId="1453" xr:uid="{00000000-0005-0000-0000-0000BA040000}"/>
    <cellStyle name="20% - Accent5 2 2 3" xfId="1454" xr:uid="{00000000-0005-0000-0000-0000BB040000}"/>
    <cellStyle name="20% - Accent5 2 20" xfId="1455" xr:uid="{00000000-0005-0000-0000-0000BC040000}"/>
    <cellStyle name="20% - Accent5 2 21" xfId="1456" xr:uid="{00000000-0005-0000-0000-0000BD040000}"/>
    <cellStyle name="20% - Accent5 2 22" xfId="1457" xr:uid="{00000000-0005-0000-0000-0000BE040000}"/>
    <cellStyle name="20% - Accent5 2 23" xfId="1458" xr:uid="{00000000-0005-0000-0000-0000BF040000}"/>
    <cellStyle name="20% - Accent5 2 24" xfId="1459" xr:uid="{00000000-0005-0000-0000-0000C0040000}"/>
    <cellStyle name="20% - Accent5 2 25" xfId="1460" xr:uid="{00000000-0005-0000-0000-0000C1040000}"/>
    <cellStyle name="20% - Accent5 2 26" xfId="1461" xr:uid="{00000000-0005-0000-0000-0000C2040000}"/>
    <cellStyle name="20% - Accent5 2 27" xfId="1462" xr:uid="{00000000-0005-0000-0000-0000C3040000}"/>
    <cellStyle name="20% - Accent5 2 28" xfId="1463" xr:uid="{00000000-0005-0000-0000-0000C4040000}"/>
    <cellStyle name="20% - Accent5 2 3" xfId="1464" xr:uid="{00000000-0005-0000-0000-0000C5040000}"/>
    <cellStyle name="20% - Accent5 2 3 2" xfId="1465" xr:uid="{00000000-0005-0000-0000-0000C6040000}"/>
    <cellStyle name="20% - Accent5 2 3 3" xfId="1466" xr:uid="{00000000-0005-0000-0000-0000C7040000}"/>
    <cellStyle name="20% - Accent5 2 4" xfId="1467" xr:uid="{00000000-0005-0000-0000-0000C8040000}"/>
    <cellStyle name="20% - Accent5 2 5" xfId="1468" xr:uid="{00000000-0005-0000-0000-0000C9040000}"/>
    <cellStyle name="20% - Accent5 2 6" xfId="1469" xr:uid="{00000000-0005-0000-0000-0000CA040000}"/>
    <cellStyle name="20% - Accent5 2 7" xfId="1470" xr:uid="{00000000-0005-0000-0000-0000CB040000}"/>
    <cellStyle name="20% - Accent5 2 8" xfId="1471" xr:uid="{00000000-0005-0000-0000-0000CC040000}"/>
    <cellStyle name="20% - Accent5 2 9" xfId="1472" xr:uid="{00000000-0005-0000-0000-0000CD040000}"/>
    <cellStyle name="20% - Accent5 2_B" xfId="1473" xr:uid="{00000000-0005-0000-0000-0000CE040000}"/>
    <cellStyle name="20% - Accent5 20" xfId="1474" xr:uid="{00000000-0005-0000-0000-0000CF040000}"/>
    <cellStyle name="20% - Accent5 21" xfId="1475" xr:uid="{00000000-0005-0000-0000-0000D0040000}"/>
    <cellStyle name="20% - Accent5 22" xfId="1476" xr:uid="{00000000-0005-0000-0000-0000D1040000}"/>
    <cellStyle name="20% - Accent5 23" xfId="1477" xr:uid="{00000000-0005-0000-0000-0000D2040000}"/>
    <cellStyle name="20% - Accent5 24" xfId="1478" xr:uid="{00000000-0005-0000-0000-0000D3040000}"/>
    <cellStyle name="20% - Accent5 25" xfId="1479" xr:uid="{00000000-0005-0000-0000-0000D4040000}"/>
    <cellStyle name="20% - Accent5 3" xfId="1480" xr:uid="{00000000-0005-0000-0000-0000D5040000}"/>
    <cellStyle name="20% - Accent5 3 10" xfId="1481" xr:uid="{00000000-0005-0000-0000-0000D6040000}"/>
    <cellStyle name="20% - Accent5 3 11" xfId="1482" xr:uid="{00000000-0005-0000-0000-0000D7040000}"/>
    <cellStyle name="20% - Accent5 3 12" xfId="1483" xr:uid="{00000000-0005-0000-0000-0000D8040000}"/>
    <cellStyle name="20% - Accent5 3 13" xfId="1484" xr:uid="{00000000-0005-0000-0000-0000D9040000}"/>
    <cellStyle name="20% - Accent5 3 14" xfId="1485" xr:uid="{00000000-0005-0000-0000-0000DA040000}"/>
    <cellStyle name="20% - Accent5 3 15" xfId="1486" xr:uid="{00000000-0005-0000-0000-0000DB040000}"/>
    <cellStyle name="20% - Accent5 3 16" xfId="1487" xr:uid="{00000000-0005-0000-0000-0000DC040000}"/>
    <cellStyle name="20% - Accent5 3 17" xfId="1488" xr:uid="{00000000-0005-0000-0000-0000DD040000}"/>
    <cellStyle name="20% - Accent5 3 18" xfId="1489" xr:uid="{00000000-0005-0000-0000-0000DE040000}"/>
    <cellStyle name="20% - Accent5 3 19" xfId="1490" xr:uid="{00000000-0005-0000-0000-0000DF040000}"/>
    <cellStyle name="20% - Accent5 3 2" xfId="1491" xr:uid="{00000000-0005-0000-0000-0000E0040000}"/>
    <cellStyle name="20% - Accent5 3 2 2" xfId="1492" xr:uid="{00000000-0005-0000-0000-0000E1040000}"/>
    <cellStyle name="20% - Accent5 3 2 3" xfId="1493" xr:uid="{00000000-0005-0000-0000-0000E2040000}"/>
    <cellStyle name="20% - Accent5 3 20" xfId="1494" xr:uid="{00000000-0005-0000-0000-0000E3040000}"/>
    <cellStyle name="20% - Accent5 3 21" xfId="1495" xr:uid="{00000000-0005-0000-0000-0000E4040000}"/>
    <cellStyle name="20% - Accent5 3 22" xfId="1496" xr:uid="{00000000-0005-0000-0000-0000E5040000}"/>
    <cellStyle name="20% - Accent5 3 23" xfId="1497" xr:uid="{00000000-0005-0000-0000-0000E6040000}"/>
    <cellStyle name="20% - Accent5 3 24" xfId="1498" xr:uid="{00000000-0005-0000-0000-0000E7040000}"/>
    <cellStyle name="20% - Accent5 3 25" xfId="1499" xr:uid="{00000000-0005-0000-0000-0000E8040000}"/>
    <cellStyle name="20% - Accent5 3 26" xfId="1500" xr:uid="{00000000-0005-0000-0000-0000E9040000}"/>
    <cellStyle name="20% - Accent5 3 27" xfId="1501" xr:uid="{00000000-0005-0000-0000-0000EA040000}"/>
    <cellStyle name="20% - Accent5 3 28" xfId="1502" xr:uid="{00000000-0005-0000-0000-0000EB040000}"/>
    <cellStyle name="20% - Accent5 3 28 2" xfId="1503" xr:uid="{00000000-0005-0000-0000-0000EC040000}"/>
    <cellStyle name="20% - Accent5 3 28 3" xfId="1504" xr:uid="{00000000-0005-0000-0000-0000ED040000}"/>
    <cellStyle name="20% - Accent5 3 28 4" xfId="1505" xr:uid="{00000000-0005-0000-0000-0000EE040000}"/>
    <cellStyle name="20% - Accent5 3 28 5" xfId="1506" xr:uid="{00000000-0005-0000-0000-0000EF040000}"/>
    <cellStyle name="20% - Accent5 3 28 6" xfId="1507" xr:uid="{00000000-0005-0000-0000-0000F0040000}"/>
    <cellStyle name="20% - Accent5 3 28 7" xfId="1508" xr:uid="{00000000-0005-0000-0000-0000F1040000}"/>
    <cellStyle name="20% - Accent5 3 28 8" xfId="1509" xr:uid="{00000000-0005-0000-0000-0000F2040000}"/>
    <cellStyle name="20% - Accent5 3 28 9" xfId="1510" xr:uid="{00000000-0005-0000-0000-0000F3040000}"/>
    <cellStyle name="20% - Accent5 3 3" xfId="1511" xr:uid="{00000000-0005-0000-0000-0000F4040000}"/>
    <cellStyle name="20% - Accent5 3 3 2" xfId="1512" xr:uid="{00000000-0005-0000-0000-0000F5040000}"/>
    <cellStyle name="20% - Accent5 3 3 3" xfId="1513" xr:uid="{00000000-0005-0000-0000-0000F6040000}"/>
    <cellStyle name="20% - Accent5 3 4" xfId="1514" xr:uid="{00000000-0005-0000-0000-0000F7040000}"/>
    <cellStyle name="20% - Accent5 3 4 10" xfId="1515" xr:uid="{00000000-0005-0000-0000-0000F8040000}"/>
    <cellStyle name="20% - Accent5 3 4 11" xfId="1516" xr:uid="{00000000-0005-0000-0000-0000F9040000}"/>
    <cellStyle name="20% - Accent5 3 4 2" xfId="1517" xr:uid="{00000000-0005-0000-0000-0000FA040000}"/>
    <cellStyle name="20% - Accent5 3 4 3" xfId="1518" xr:uid="{00000000-0005-0000-0000-0000FB040000}"/>
    <cellStyle name="20% - Accent5 3 4 4" xfId="1519" xr:uid="{00000000-0005-0000-0000-0000FC040000}"/>
    <cellStyle name="20% - Accent5 3 4 5" xfId="1520" xr:uid="{00000000-0005-0000-0000-0000FD040000}"/>
    <cellStyle name="20% - Accent5 3 4 6" xfId="1521" xr:uid="{00000000-0005-0000-0000-0000FE040000}"/>
    <cellStyle name="20% - Accent5 3 4 7" xfId="1522" xr:uid="{00000000-0005-0000-0000-0000FF040000}"/>
    <cellStyle name="20% - Accent5 3 4 8" xfId="1523" xr:uid="{00000000-0005-0000-0000-000000050000}"/>
    <cellStyle name="20% - Accent5 3 4 9" xfId="1524" xr:uid="{00000000-0005-0000-0000-000001050000}"/>
    <cellStyle name="20% - Accent5 3 5" xfId="1525" xr:uid="{00000000-0005-0000-0000-000002050000}"/>
    <cellStyle name="20% - Accent5 3 6" xfId="1526" xr:uid="{00000000-0005-0000-0000-000003050000}"/>
    <cellStyle name="20% - Accent5 3 7" xfId="1527" xr:uid="{00000000-0005-0000-0000-000004050000}"/>
    <cellStyle name="20% - Accent5 3 8" xfId="1528" xr:uid="{00000000-0005-0000-0000-000005050000}"/>
    <cellStyle name="20% - Accent5 3 9" xfId="1529" xr:uid="{00000000-0005-0000-0000-000006050000}"/>
    <cellStyle name="20% - Accent5 3_B" xfId="1530" xr:uid="{00000000-0005-0000-0000-000007050000}"/>
    <cellStyle name="20% - Accent5 4" xfId="1531" xr:uid="{00000000-0005-0000-0000-000008050000}"/>
    <cellStyle name="20% - Accent5 4 10" xfId="1532" xr:uid="{00000000-0005-0000-0000-000009050000}"/>
    <cellStyle name="20% - Accent5 4 11" xfId="1533" xr:uid="{00000000-0005-0000-0000-00000A050000}"/>
    <cellStyle name="20% - Accent5 4 12" xfId="1534" xr:uid="{00000000-0005-0000-0000-00000B050000}"/>
    <cellStyle name="20% - Accent5 4 13" xfId="1535" xr:uid="{00000000-0005-0000-0000-00000C050000}"/>
    <cellStyle name="20% - Accent5 4 14" xfId="1536" xr:uid="{00000000-0005-0000-0000-00000D050000}"/>
    <cellStyle name="20% - Accent5 4 15" xfId="1537" xr:uid="{00000000-0005-0000-0000-00000E050000}"/>
    <cellStyle name="20% - Accent5 4 16" xfId="1538" xr:uid="{00000000-0005-0000-0000-00000F050000}"/>
    <cellStyle name="20% - Accent5 4 17" xfId="1539" xr:uid="{00000000-0005-0000-0000-000010050000}"/>
    <cellStyle name="20% - Accent5 4 18" xfId="1540" xr:uid="{00000000-0005-0000-0000-000011050000}"/>
    <cellStyle name="20% - Accent5 4 19" xfId="1541" xr:uid="{00000000-0005-0000-0000-000012050000}"/>
    <cellStyle name="20% - Accent5 4 2" xfId="1542" xr:uid="{00000000-0005-0000-0000-000013050000}"/>
    <cellStyle name="20% - Accent5 4 2 2" xfId="1543" xr:uid="{00000000-0005-0000-0000-000014050000}"/>
    <cellStyle name="20% - Accent5 4 2 3" xfId="1544" xr:uid="{00000000-0005-0000-0000-000015050000}"/>
    <cellStyle name="20% - Accent5 4 20" xfId="1545" xr:uid="{00000000-0005-0000-0000-000016050000}"/>
    <cellStyle name="20% - Accent5 4 21" xfId="1546" xr:uid="{00000000-0005-0000-0000-000017050000}"/>
    <cellStyle name="20% - Accent5 4 22" xfId="1547" xr:uid="{00000000-0005-0000-0000-000018050000}"/>
    <cellStyle name="20% - Accent5 4 23" xfId="1548" xr:uid="{00000000-0005-0000-0000-000019050000}"/>
    <cellStyle name="20% - Accent5 4 24" xfId="1549" xr:uid="{00000000-0005-0000-0000-00001A050000}"/>
    <cellStyle name="20% - Accent5 4 25" xfId="1550" xr:uid="{00000000-0005-0000-0000-00001B050000}"/>
    <cellStyle name="20% - Accent5 4 26" xfId="1551" xr:uid="{00000000-0005-0000-0000-00001C050000}"/>
    <cellStyle name="20% - Accent5 4 27" xfId="1552" xr:uid="{00000000-0005-0000-0000-00001D050000}"/>
    <cellStyle name="20% - Accent5 4 28" xfId="1553" xr:uid="{00000000-0005-0000-0000-00001E050000}"/>
    <cellStyle name="20% - Accent5 4 29" xfId="1554" xr:uid="{00000000-0005-0000-0000-00001F050000}"/>
    <cellStyle name="20% - Accent5 4 3" xfId="1555" xr:uid="{00000000-0005-0000-0000-000020050000}"/>
    <cellStyle name="20% - Accent5 4 3 2" xfId="1556" xr:uid="{00000000-0005-0000-0000-000021050000}"/>
    <cellStyle name="20% - Accent5 4 3 3" xfId="1557" xr:uid="{00000000-0005-0000-0000-000022050000}"/>
    <cellStyle name="20% - Accent5 4 30" xfId="1558" xr:uid="{00000000-0005-0000-0000-000023050000}"/>
    <cellStyle name="20% - Accent5 4 31" xfId="1559" xr:uid="{00000000-0005-0000-0000-000024050000}"/>
    <cellStyle name="20% - Accent5 4 32" xfId="1560" xr:uid="{00000000-0005-0000-0000-000025050000}"/>
    <cellStyle name="20% - Accent5 4 33" xfId="1561" xr:uid="{00000000-0005-0000-0000-000026050000}"/>
    <cellStyle name="20% - Accent5 4 34" xfId="1562" xr:uid="{00000000-0005-0000-0000-000027050000}"/>
    <cellStyle name="20% - Accent5 4 35" xfId="1563" xr:uid="{00000000-0005-0000-0000-000028050000}"/>
    <cellStyle name="20% - Accent5 4 4" xfId="1564" xr:uid="{00000000-0005-0000-0000-000029050000}"/>
    <cellStyle name="20% - Accent5 4 5" xfId="1565" xr:uid="{00000000-0005-0000-0000-00002A050000}"/>
    <cellStyle name="20% - Accent5 4 6" xfId="1566" xr:uid="{00000000-0005-0000-0000-00002B050000}"/>
    <cellStyle name="20% - Accent5 4 7" xfId="1567" xr:uid="{00000000-0005-0000-0000-00002C050000}"/>
    <cellStyle name="20% - Accent5 4 8" xfId="1568" xr:uid="{00000000-0005-0000-0000-00002D050000}"/>
    <cellStyle name="20% - Accent5 4 9" xfId="1569" xr:uid="{00000000-0005-0000-0000-00002E050000}"/>
    <cellStyle name="20% - Accent5 4_B" xfId="1570" xr:uid="{00000000-0005-0000-0000-00002F050000}"/>
    <cellStyle name="20% - Accent5 5" xfId="1571" xr:uid="{00000000-0005-0000-0000-000030050000}"/>
    <cellStyle name="20% - Accent5 5 10" xfId="1572" xr:uid="{00000000-0005-0000-0000-000031050000}"/>
    <cellStyle name="20% - Accent5 5 11" xfId="1573" xr:uid="{00000000-0005-0000-0000-000032050000}"/>
    <cellStyle name="20% - Accent5 5 12" xfId="1574" xr:uid="{00000000-0005-0000-0000-000033050000}"/>
    <cellStyle name="20% - Accent5 5 13" xfId="1575" xr:uid="{00000000-0005-0000-0000-000034050000}"/>
    <cellStyle name="20% - Accent5 5 14" xfId="1576" xr:uid="{00000000-0005-0000-0000-000035050000}"/>
    <cellStyle name="20% - Accent5 5 15" xfId="1577" xr:uid="{00000000-0005-0000-0000-000036050000}"/>
    <cellStyle name="20% - Accent5 5 16" xfId="1578" xr:uid="{00000000-0005-0000-0000-000037050000}"/>
    <cellStyle name="20% - Accent5 5 17" xfId="1579" xr:uid="{00000000-0005-0000-0000-000038050000}"/>
    <cellStyle name="20% - Accent5 5 18" xfId="1580" xr:uid="{00000000-0005-0000-0000-000039050000}"/>
    <cellStyle name="20% - Accent5 5 19" xfId="1581" xr:uid="{00000000-0005-0000-0000-00003A050000}"/>
    <cellStyle name="20% - Accent5 5 2" xfId="1582" xr:uid="{00000000-0005-0000-0000-00003B050000}"/>
    <cellStyle name="20% - Accent5 5 2 2" xfId="1583" xr:uid="{00000000-0005-0000-0000-00003C050000}"/>
    <cellStyle name="20% - Accent5 5 2 3" xfId="1584" xr:uid="{00000000-0005-0000-0000-00003D050000}"/>
    <cellStyle name="20% - Accent5 5 20" xfId="1585" xr:uid="{00000000-0005-0000-0000-00003E050000}"/>
    <cellStyle name="20% - Accent5 5 21" xfId="1586" xr:uid="{00000000-0005-0000-0000-00003F050000}"/>
    <cellStyle name="20% - Accent5 5 22" xfId="1587" xr:uid="{00000000-0005-0000-0000-000040050000}"/>
    <cellStyle name="20% - Accent5 5 23" xfId="1588" xr:uid="{00000000-0005-0000-0000-000041050000}"/>
    <cellStyle name="20% - Accent5 5 24" xfId="1589" xr:uid="{00000000-0005-0000-0000-000042050000}"/>
    <cellStyle name="20% - Accent5 5 25" xfId="1590" xr:uid="{00000000-0005-0000-0000-000043050000}"/>
    <cellStyle name="20% - Accent5 5 26" xfId="1591" xr:uid="{00000000-0005-0000-0000-000044050000}"/>
    <cellStyle name="20% - Accent5 5 27" xfId="1592" xr:uid="{00000000-0005-0000-0000-000045050000}"/>
    <cellStyle name="20% - Accent5 5 28" xfId="1593" xr:uid="{00000000-0005-0000-0000-000046050000}"/>
    <cellStyle name="20% - Accent5 5 29" xfId="1594" xr:uid="{00000000-0005-0000-0000-000047050000}"/>
    <cellStyle name="20% - Accent5 5 3" xfId="1595" xr:uid="{00000000-0005-0000-0000-000048050000}"/>
    <cellStyle name="20% - Accent5 5 3 2" xfId="1596" xr:uid="{00000000-0005-0000-0000-000049050000}"/>
    <cellStyle name="20% - Accent5 5 3 3" xfId="1597" xr:uid="{00000000-0005-0000-0000-00004A050000}"/>
    <cellStyle name="20% - Accent5 5 30" xfId="1598" xr:uid="{00000000-0005-0000-0000-00004B050000}"/>
    <cellStyle name="20% - Accent5 5 31" xfId="1599" xr:uid="{00000000-0005-0000-0000-00004C050000}"/>
    <cellStyle name="20% - Accent5 5 32" xfId="1600" xr:uid="{00000000-0005-0000-0000-00004D050000}"/>
    <cellStyle name="20% - Accent5 5 33" xfId="1601" xr:uid="{00000000-0005-0000-0000-00004E050000}"/>
    <cellStyle name="20% - Accent5 5 34" xfId="1602" xr:uid="{00000000-0005-0000-0000-00004F050000}"/>
    <cellStyle name="20% - Accent5 5 35" xfId="1603" xr:uid="{00000000-0005-0000-0000-000050050000}"/>
    <cellStyle name="20% - Accent5 5 4" xfId="1604" xr:uid="{00000000-0005-0000-0000-000051050000}"/>
    <cellStyle name="20% - Accent5 5 5" xfId="1605" xr:uid="{00000000-0005-0000-0000-000052050000}"/>
    <cellStyle name="20% - Accent5 5 6" xfId="1606" xr:uid="{00000000-0005-0000-0000-000053050000}"/>
    <cellStyle name="20% - Accent5 5 7" xfId="1607" xr:uid="{00000000-0005-0000-0000-000054050000}"/>
    <cellStyle name="20% - Accent5 5 8" xfId="1608" xr:uid="{00000000-0005-0000-0000-000055050000}"/>
    <cellStyle name="20% - Accent5 5 9" xfId="1609" xr:uid="{00000000-0005-0000-0000-000056050000}"/>
    <cellStyle name="20% - Accent5 5_B" xfId="1610" xr:uid="{00000000-0005-0000-0000-000057050000}"/>
    <cellStyle name="20% - Accent5 6" xfId="1611" xr:uid="{00000000-0005-0000-0000-000058050000}"/>
    <cellStyle name="20% - Accent5 6 2" xfId="1612" xr:uid="{00000000-0005-0000-0000-000059050000}"/>
    <cellStyle name="20% - Accent5 6 3" xfId="1613" xr:uid="{00000000-0005-0000-0000-00005A050000}"/>
    <cellStyle name="20% - Accent5 6 4" xfId="1614" xr:uid="{00000000-0005-0000-0000-00005B050000}"/>
    <cellStyle name="20% - Accent5 6 5" xfId="1615" xr:uid="{00000000-0005-0000-0000-00005C050000}"/>
    <cellStyle name="20% - Accent5 6 6" xfId="1616" xr:uid="{00000000-0005-0000-0000-00005D050000}"/>
    <cellStyle name="20% - Accent5 6 7" xfId="1617" xr:uid="{00000000-0005-0000-0000-00005E050000}"/>
    <cellStyle name="20% - Accent5 6 8" xfId="1618" xr:uid="{00000000-0005-0000-0000-00005F050000}"/>
    <cellStyle name="20% - Accent5 6 9" xfId="1619" xr:uid="{00000000-0005-0000-0000-000060050000}"/>
    <cellStyle name="20% - Accent5 7" xfId="1620" xr:uid="{00000000-0005-0000-0000-000061050000}"/>
    <cellStyle name="20% - Accent5 7 2" xfId="1621" xr:uid="{00000000-0005-0000-0000-000062050000}"/>
    <cellStyle name="20% - Accent5 7 3" xfId="1622" xr:uid="{00000000-0005-0000-0000-000063050000}"/>
    <cellStyle name="20% - Accent5 7 4" xfId="1623" xr:uid="{00000000-0005-0000-0000-000064050000}"/>
    <cellStyle name="20% - Accent5 7 5" xfId="1624" xr:uid="{00000000-0005-0000-0000-000065050000}"/>
    <cellStyle name="20% - Accent5 7 6" xfId="1625" xr:uid="{00000000-0005-0000-0000-000066050000}"/>
    <cellStyle name="20% - Accent5 7 7" xfId="1626" xr:uid="{00000000-0005-0000-0000-000067050000}"/>
    <cellStyle name="20% - Accent5 7 8" xfId="1627" xr:uid="{00000000-0005-0000-0000-000068050000}"/>
    <cellStyle name="20% - Accent5 7 9" xfId="1628" xr:uid="{00000000-0005-0000-0000-000069050000}"/>
    <cellStyle name="20% - Accent5 8" xfId="1629" xr:uid="{00000000-0005-0000-0000-00006A050000}"/>
    <cellStyle name="20% - Accent5 8 2" xfId="1630" xr:uid="{00000000-0005-0000-0000-00006B050000}"/>
    <cellStyle name="20% - Accent5 8 3" xfId="1631" xr:uid="{00000000-0005-0000-0000-00006C050000}"/>
    <cellStyle name="20% - Accent5 8 4" xfId="1632" xr:uid="{00000000-0005-0000-0000-00006D050000}"/>
    <cellStyle name="20% - Accent5 8 5" xfId="1633" xr:uid="{00000000-0005-0000-0000-00006E050000}"/>
    <cellStyle name="20% - Accent5 8 6" xfId="1634" xr:uid="{00000000-0005-0000-0000-00006F050000}"/>
    <cellStyle name="20% - Accent5 8 7" xfId="1635" xr:uid="{00000000-0005-0000-0000-000070050000}"/>
    <cellStyle name="20% - Accent5 8 8" xfId="1636" xr:uid="{00000000-0005-0000-0000-000071050000}"/>
    <cellStyle name="20% - Accent5 8 9" xfId="1637" xr:uid="{00000000-0005-0000-0000-000072050000}"/>
    <cellStyle name="20% - Accent5 9" xfId="1638" xr:uid="{00000000-0005-0000-0000-000073050000}"/>
    <cellStyle name="20% - Accent5 9 2" xfId="1639" xr:uid="{00000000-0005-0000-0000-000074050000}"/>
    <cellStyle name="20% - Accent5 9 3" xfId="1640" xr:uid="{00000000-0005-0000-0000-000075050000}"/>
    <cellStyle name="20% - Accent5 9 4" xfId="1641" xr:uid="{00000000-0005-0000-0000-000076050000}"/>
    <cellStyle name="20% - Accent5 9 5" xfId="1642" xr:uid="{00000000-0005-0000-0000-000077050000}"/>
    <cellStyle name="20% - Accent5 9 6" xfId="1643" xr:uid="{00000000-0005-0000-0000-000078050000}"/>
    <cellStyle name="20% - Accent5 9 7" xfId="1644" xr:uid="{00000000-0005-0000-0000-000079050000}"/>
    <cellStyle name="20% - Accent5 9 8" xfId="1645" xr:uid="{00000000-0005-0000-0000-00007A050000}"/>
    <cellStyle name="20% - Accent5 9 9" xfId="1646" xr:uid="{00000000-0005-0000-0000-00007B050000}"/>
    <cellStyle name="20% - Accent5_aa osnova za ponudbe" xfId="1647" xr:uid="{00000000-0005-0000-0000-00007C050000}"/>
    <cellStyle name="20% - Accent6" xfId="1648" xr:uid="{00000000-0005-0000-0000-00007D050000}"/>
    <cellStyle name="20% - Accent6 10" xfId="1649" xr:uid="{00000000-0005-0000-0000-00007E050000}"/>
    <cellStyle name="20% - Accent6 10 2" xfId="1650" xr:uid="{00000000-0005-0000-0000-00007F050000}"/>
    <cellStyle name="20% - Accent6 10 3" xfId="1651" xr:uid="{00000000-0005-0000-0000-000080050000}"/>
    <cellStyle name="20% - Accent6 10 4" xfId="1652" xr:uid="{00000000-0005-0000-0000-000081050000}"/>
    <cellStyle name="20% - Accent6 10 5" xfId="1653" xr:uid="{00000000-0005-0000-0000-000082050000}"/>
    <cellStyle name="20% - Accent6 10 6" xfId="1654" xr:uid="{00000000-0005-0000-0000-000083050000}"/>
    <cellStyle name="20% - Accent6 10 7" xfId="1655" xr:uid="{00000000-0005-0000-0000-000084050000}"/>
    <cellStyle name="20% - Accent6 10 8" xfId="1656" xr:uid="{00000000-0005-0000-0000-000085050000}"/>
    <cellStyle name="20% - Accent6 10 9" xfId="1657" xr:uid="{00000000-0005-0000-0000-000086050000}"/>
    <cellStyle name="20% - Accent6 11" xfId="1658" xr:uid="{00000000-0005-0000-0000-000087050000}"/>
    <cellStyle name="20% - Accent6 11 2" xfId="1659" xr:uid="{00000000-0005-0000-0000-000088050000}"/>
    <cellStyle name="20% - Accent6 11 3" xfId="1660" xr:uid="{00000000-0005-0000-0000-000089050000}"/>
    <cellStyle name="20% - Accent6 11 4" xfId="1661" xr:uid="{00000000-0005-0000-0000-00008A050000}"/>
    <cellStyle name="20% - Accent6 11 5" xfId="1662" xr:uid="{00000000-0005-0000-0000-00008B050000}"/>
    <cellStyle name="20% - Accent6 11 6" xfId="1663" xr:uid="{00000000-0005-0000-0000-00008C050000}"/>
    <cellStyle name="20% - Accent6 11 7" xfId="1664" xr:uid="{00000000-0005-0000-0000-00008D050000}"/>
    <cellStyle name="20% - Accent6 11 8" xfId="1665" xr:uid="{00000000-0005-0000-0000-00008E050000}"/>
    <cellStyle name="20% - Accent6 11 9" xfId="1666" xr:uid="{00000000-0005-0000-0000-00008F050000}"/>
    <cellStyle name="20% - Accent6 12" xfId="1667" xr:uid="{00000000-0005-0000-0000-000090050000}"/>
    <cellStyle name="20% - Accent6 12 2" xfId="1668" xr:uid="{00000000-0005-0000-0000-000091050000}"/>
    <cellStyle name="20% - Accent6 12 3" xfId="1669" xr:uid="{00000000-0005-0000-0000-000092050000}"/>
    <cellStyle name="20% - Accent6 12 4" xfId="1670" xr:uid="{00000000-0005-0000-0000-000093050000}"/>
    <cellStyle name="20% - Accent6 12 5" xfId="1671" xr:uid="{00000000-0005-0000-0000-000094050000}"/>
    <cellStyle name="20% - Accent6 12 6" xfId="1672" xr:uid="{00000000-0005-0000-0000-000095050000}"/>
    <cellStyle name="20% - Accent6 12 7" xfId="1673" xr:uid="{00000000-0005-0000-0000-000096050000}"/>
    <cellStyle name="20% - Accent6 12 8" xfId="1674" xr:uid="{00000000-0005-0000-0000-000097050000}"/>
    <cellStyle name="20% - Accent6 12 9" xfId="1675" xr:uid="{00000000-0005-0000-0000-000098050000}"/>
    <cellStyle name="20% - Accent6 13" xfId="1676" xr:uid="{00000000-0005-0000-0000-000099050000}"/>
    <cellStyle name="20% - Accent6 13 2" xfId="1677" xr:uid="{00000000-0005-0000-0000-00009A050000}"/>
    <cellStyle name="20% - Accent6 13 3" xfId="1678" xr:uid="{00000000-0005-0000-0000-00009B050000}"/>
    <cellStyle name="20% - Accent6 13 4" xfId="1679" xr:uid="{00000000-0005-0000-0000-00009C050000}"/>
    <cellStyle name="20% - Accent6 13 5" xfId="1680" xr:uid="{00000000-0005-0000-0000-00009D050000}"/>
    <cellStyle name="20% - Accent6 13 6" xfId="1681" xr:uid="{00000000-0005-0000-0000-00009E050000}"/>
    <cellStyle name="20% - Accent6 13 7" xfId="1682" xr:uid="{00000000-0005-0000-0000-00009F050000}"/>
    <cellStyle name="20% - Accent6 13 8" xfId="1683" xr:uid="{00000000-0005-0000-0000-0000A0050000}"/>
    <cellStyle name="20% - Accent6 13 9" xfId="1684" xr:uid="{00000000-0005-0000-0000-0000A1050000}"/>
    <cellStyle name="20% - Accent6 14" xfId="1685" xr:uid="{00000000-0005-0000-0000-0000A2050000}"/>
    <cellStyle name="20% - Accent6 14 2" xfId="1686" xr:uid="{00000000-0005-0000-0000-0000A3050000}"/>
    <cellStyle name="20% - Accent6 14 3" xfId="1687" xr:uid="{00000000-0005-0000-0000-0000A4050000}"/>
    <cellStyle name="20% - Accent6 14 4" xfId="1688" xr:uid="{00000000-0005-0000-0000-0000A5050000}"/>
    <cellStyle name="20% - Accent6 14 5" xfId="1689" xr:uid="{00000000-0005-0000-0000-0000A6050000}"/>
    <cellStyle name="20% - Accent6 14 6" xfId="1690" xr:uid="{00000000-0005-0000-0000-0000A7050000}"/>
    <cellStyle name="20% - Accent6 14 7" xfId="1691" xr:uid="{00000000-0005-0000-0000-0000A8050000}"/>
    <cellStyle name="20% - Accent6 14 8" xfId="1692" xr:uid="{00000000-0005-0000-0000-0000A9050000}"/>
    <cellStyle name="20% - Accent6 14 9" xfId="1693" xr:uid="{00000000-0005-0000-0000-0000AA050000}"/>
    <cellStyle name="20% - Accent6 15" xfId="1694" xr:uid="{00000000-0005-0000-0000-0000AB050000}"/>
    <cellStyle name="20% - Accent6 15 2" xfId="1695" xr:uid="{00000000-0005-0000-0000-0000AC050000}"/>
    <cellStyle name="20% - Accent6 15 3" xfId="1696" xr:uid="{00000000-0005-0000-0000-0000AD050000}"/>
    <cellStyle name="20% - Accent6 15 4" xfId="1697" xr:uid="{00000000-0005-0000-0000-0000AE050000}"/>
    <cellStyle name="20% - Accent6 15 5" xfId="1698" xr:uid="{00000000-0005-0000-0000-0000AF050000}"/>
    <cellStyle name="20% - Accent6 15 6" xfId="1699" xr:uid="{00000000-0005-0000-0000-0000B0050000}"/>
    <cellStyle name="20% - Accent6 15 7" xfId="1700" xr:uid="{00000000-0005-0000-0000-0000B1050000}"/>
    <cellStyle name="20% - Accent6 15 8" xfId="1701" xr:uid="{00000000-0005-0000-0000-0000B2050000}"/>
    <cellStyle name="20% - Accent6 15 9" xfId="1702" xr:uid="{00000000-0005-0000-0000-0000B3050000}"/>
    <cellStyle name="20% - Accent6 16" xfId="1703" xr:uid="{00000000-0005-0000-0000-0000B4050000}"/>
    <cellStyle name="20% - Accent6 16 2" xfId="1704" xr:uid="{00000000-0005-0000-0000-0000B5050000}"/>
    <cellStyle name="20% - Accent6 16 3" xfId="1705" xr:uid="{00000000-0005-0000-0000-0000B6050000}"/>
    <cellStyle name="20% - Accent6 16 4" xfId="1706" xr:uid="{00000000-0005-0000-0000-0000B7050000}"/>
    <cellStyle name="20% - Accent6 16 5" xfId="1707" xr:uid="{00000000-0005-0000-0000-0000B8050000}"/>
    <cellStyle name="20% - Accent6 16 6" xfId="1708" xr:uid="{00000000-0005-0000-0000-0000B9050000}"/>
    <cellStyle name="20% - Accent6 16 7" xfId="1709" xr:uid="{00000000-0005-0000-0000-0000BA050000}"/>
    <cellStyle name="20% - Accent6 16 8" xfId="1710" xr:uid="{00000000-0005-0000-0000-0000BB050000}"/>
    <cellStyle name="20% - Accent6 16 9" xfId="1711" xr:uid="{00000000-0005-0000-0000-0000BC050000}"/>
    <cellStyle name="20% - Accent6 17" xfId="1712" xr:uid="{00000000-0005-0000-0000-0000BD050000}"/>
    <cellStyle name="20% - Accent6 18" xfId="1713" xr:uid="{00000000-0005-0000-0000-0000BE050000}"/>
    <cellStyle name="20% - Accent6 19" xfId="1714" xr:uid="{00000000-0005-0000-0000-0000BF050000}"/>
    <cellStyle name="20% - Accent6 19 2" xfId="1715" xr:uid="{00000000-0005-0000-0000-0000C0050000}"/>
    <cellStyle name="20% - Accent6 2" xfId="1716" xr:uid="{00000000-0005-0000-0000-0000C1050000}"/>
    <cellStyle name="20% - Accent6 2 10" xfId="1717" xr:uid="{00000000-0005-0000-0000-0000C2050000}"/>
    <cellStyle name="20% - Accent6 2 11" xfId="1718" xr:uid="{00000000-0005-0000-0000-0000C3050000}"/>
    <cellStyle name="20% - Accent6 2 12" xfId="1719" xr:uid="{00000000-0005-0000-0000-0000C4050000}"/>
    <cellStyle name="20% - Accent6 2 13" xfId="1720" xr:uid="{00000000-0005-0000-0000-0000C5050000}"/>
    <cellStyle name="20% - Accent6 2 14" xfId="1721" xr:uid="{00000000-0005-0000-0000-0000C6050000}"/>
    <cellStyle name="20% - Accent6 2 15" xfId="1722" xr:uid="{00000000-0005-0000-0000-0000C7050000}"/>
    <cellStyle name="20% - Accent6 2 16" xfId="1723" xr:uid="{00000000-0005-0000-0000-0000C8050000}"/>
    <cellStyle name="20% - Accent6 2 17" xfId="1724" xr:uid="{00000000-0005-0000-0000-0000C9050000}"/>
    <cellStyle name="20% - Accent6 2 18" xfId="1725" xr:uid="{00000000-0005-0000-0000-0000CA050000}"/>
    <cellStyle name="20% - Accent6 2 19" xfId="1726" xr:uid="{00000000-0005-0000-0000-0000CB050000}"/>
    <cellStyle name="20% - Accent6 2 2" xfId="1727" xr:uid="{00000000-0005-0000-0000-0000CC050000}"/>
    <cellStyle name="20% - Accent6 2 2 2" xfId="1728" xr:uid="{00000000-0005-0000-0000-0000CD050000}"/>
    <cellStyle name="20% - Accent6 2 2 3" xfId="1729" xr:uid="{00000000-0005-0000-0000-0000CE050000}"/>
    <cellStyle name="20% - Accent6 2 20" xfId="1730" xr:uid="{00000000-0005-0000-0000-0000CF050000}"/>
    <cellStyle name="20% - Accent6 2 21" xfId="1731" xr:uid="{00000000-0005-0000-0000-0000D0050000}"/>
    <cellStyle name="20% - Accent6 2 22" xfId="1732" xr:uid="{00000000-0005-0000-0000-0000D1050000}"/>
    <cellStyle name="20% - Accent6 2 23" xfId="1733" xr:uid="{00000000-0005-0000-0000-0000D2050000}"/>
    <cellStyle name="20% - Accent6 2 24" xfId="1734" xr:uid="{00000000-0005-0000-0000-0000D3050000}"/>
    <cellStyle name="20% - Accent6 2 25" xfId="1735" xr:uid="{00000000-0005-0000-0000-0000D4050000}"/>
    <cellStyle name="20% - Accent6 2 26" xfId="1736" xr:uid="{00000000-0005-0000-0000-0000D5050000}"/>
    <cellStyle name="20% - Accent6 2 27" xfId="1737" xr:uid="{00000000-0005-0000-0000-0000D6050000}"/>
    <cellStyle name="20% - Accent6 2 28" xfId="1738" xr:uid="{00000000-0005-0000-0000-0000D7050000}"/>
    <cellStyle name="20% - Accent6 2 3" xfId="1739" xr:uid="{00000000-0005-0000-0000-0000D8050000}"/>
    <cellStyle name="20% - Accent6 2 3 2" xfId="1740" xr:uid="{00000000-0005-0000-0000-0000D9050000}"/>
    <cellStyle name="20% - Accent6 2 3 3" xfId="1741" xr:uid="{00000000-0005-0000-0000-0000DA050000}"/>
    <cellStyle name="20% - Accent6 2 4" xfId="1742" xr:uid="{00000000-0005-0000-0000-0000DB050000}"/>
    <cellStyle name="20% - Accent6 2 5" xfId="1743" xr:uid="{00000000-0005-0000-0000-0000DC050000}"/>
    <cellStyle name="20% - Accent6 2 6" xfId="1744" xr:uid="{00000000-0005-0000-0000-0000DD050000}"/>
    <cellStyle name="20% - Accent6 2 7" xfId="1745" xr:uid="{00000000-0005-0000-0000-0000DE050000}"/>
    <cellStyle name="20% - Accent6 2 8" xfId="1746" xr:uid="{00000000-0005-0000-0000-0000DF050000}"/>
    <cellStyle name="20% - Accent6 2 9" xfId="1747" xr:uid="{00000000-0005-0000-0000-0000E0050000}"/>
    <cellStyle name="20% - Accent6 2_B" xfId="1748" xr:uid="{00000000-0005-0000-0000-0000E1050000}"/>
    <cellStyle name="20% - Accent6 20" xfId="1749" xr:uid="{00000000-0005-0000-0000-0000E2050000}"/>
    <cellStyle name="20% - Accent6 21" xfId="1750" xr:uid="{00000000-0005-0000-0000-0000E3050000}"/>
    <cellStyle name="20% - Accent6 22" xfId="1751" xr:uid="{00000000-0005-0000-0000-0000E4050000}"/>
    <cellStyle name="20% - Accent6 23" xfId="1752" xr:uid="{00000000-0005-0000-0000-0000E5050000}"/>
    <cellStyle name="20% - Accent6 24" xfId="1753" xr:uid="{00000000-0005-0000-0000-0000E6050000}"/>
    <cellStyle name="20% - Accent6 25" xfId="1754" xr:uid="{00000000-0005-0000-0000-0000E7050000}"/>
    <cellStyle name="20% - Accent6 26" xfId="1755" xr:uid="{00000000-0005-0000-0000-0000E8050000}"/>
    <cellStyle name="20% - Accent6 3" xfId="1756" xr:uid="{00000000-0005-0000-0000-0000E9050000}"/>
    <cellStyle name="20% - Accent6 3 10" xfId="1757" xr:uid="{00000000-0005-0000-0000-0000EA050000}"/>
    <cellStyle name="20% - Accent6 3 11" xfId="1758" xr:uid="{00000000-0005-0000-0000-0000EB050000}"/>
    <cellStyle name="20% - Accent6 3 12" xfId="1759" xr:uid="{00000000-0005-0000-0000-0000EC050000}"/>
    <cellStyle name="20% - Accent6 3 13" xfId="1760" xr:uid="{00000000-0005-0000-0000-0000ED050000}"/>
    <cellStyle name="20% - Accent6 3 14" xfId="1761" xr:uid="{00000000-0005-0000-0000-0000EE050000}"/>
    <cellStyle name="20% - Accent6 3 15" xfId="1762" xr:uid="{00000000-0005-0000-0000-0000EF050000}"/>
    <cellStyle name="20% - Accent6 3 16" xfId="1763" xr:uid="{00000000-0005-0000-0000-0000F0050000}"/>
    <cellStyle name="20% - Accent6 3 17" xfId="1764" xr:uid="{00000000-0005-0000-0000-0000F1050000}"/>
    <cellStyle name="20% - Accent6 3 18" xfId="1765" xr:uid="{00000000-0005-0000-0000-0000F2050000}"/>
    <cellStyle name="20% - Accent6 3 19" xfId="1766" xr:uid="{00000000-0005-0000-0000-0000F3050000}"/>
    <cellStyle name="20% - Accent6 3 2" xfId="1767" xr:uid="{00000000-0005-0000-0000-0000F4050000}"/>
    <cellStyle name="20% - Accent6 3 2 2" xfId="1768" xr:uid="{00000000-0005-0000-0000-0000F5050000}"/>
    <cellStyle name="20% - Accent6 3 2 3" xfId="1769" xr:uid="{00000000-0005-0000-0000-0000F6050000}"/>
    <cellStyle name="20% - Accent6 3 20" xfId="1770" xr:uid="{00000000-0005-0000-0000-0000F7050000}"/>
    <cellStyle name="20% - Accent6 3 21" xfId="1771" xr:uid="{00000000-0005-0000-0000-0000F8050000}"/>
    <cellStyle name="20% - Accent6 3 22" xfId="1772" xr:uid="{00000000-0005-0000-0000-0000F9050000}"/>
    <cellStyle name="20% - Accent6 3 23" xfId="1773" xr:uid="{00000000-0005-0000-0000-0000FA050000}"/>
    <cellStyle name="20% - Accent6 3 24" xfId="1774" xr:uid="{00000000-0005-0000-0000-0000FB050000}"/>
    <cellStyle name="20% - Accent6 3 25" xfId="1775" xr:uid="{00000000-0005-0000-0000-0000FC050000}"/>
    <cellStyle name="20% - Accent6 3 26" xfId="1776" xr:uid="{00000000-0005-0000-0000-0000FD050000}"/>
    <cellStyle name="20% - Accent6 3 27" xfId="1777" xr:uid="{00000000-0005-0000-0000-0000FE050000}"/>
    <cellStyle name="20% - Accent6 3 28" xfId="1778" xr:uid="{00000000-0005-0000-0000-0000FF050000}"/>
    <cellStyle name="20% - Accent6 3 3" xfId="1779" xr:uid="{00000000-0005-0000-0000-000000060000}"/>
    <cellStyle name="20% - Accent6 3 3 2" xfId="1780" xr:uid="{00000000-0005-0000-0000-000001060000}"/>
    <cellStyle name="20% - Accent6 3 3 3" xfId="1781" xr:uid="{00000000-0005-0000-0000-000002060000}"/>
    <cellStyle name="20% - Accent6 3 4" xfId="1782" xr:uid="{00000000-0005-0000-0000-000003060000}"/>
    <cellStyle name="20% - Accent6 3 5" xfId="1783" xr:uid="{00000000-0005-0000-0000-000004060000}"/>
    <cellStyle name="20% - Accent6 3 6" xfId="1784" xr:uid="{00000000-0005-0000-0000-000005060000}"/>
    <cellStyle name="20% - Accent6 3 7" xfId="1785" xr:uid="{00000000-0005-0000-0000-000006060000}"/>
    <cellStyle name="20% - Accent6 3 8" xfId="1786" xr:uid="{00000000-0005-0000-0000-000007060000}"/>
    <cellStyle name="20% - Accent6 3 9" xfId="1787" xr:uid="{00000000-0005-0000-0000-000008060000}"/>
    <cellStyle name="20% - Accent6 3_B" xfId="1788" xr:uid="{00000000-0005-0000-0000-000009060000}"/>
    <cellStyle name="20% - Accent6 4" xfId="1789" xr:uid="{00000000-0005-0000-0000-00000A060000}"/>
    <cellStyle name="20% - Accent6 4 10" xfId="1790" xr:uid="{00000000-0005-0000-0000-00000B060000}"/>
    <cellStyle name="20% - Accent6 4 11" xfId="1791" xr:uid="{00000000-0005-0000-0000-00000C060000}"/>
    <cellStyle name="20% - Accent6 4 12" xfId="1792" xr:uid="{00000000-0005-0000-0000-00000D060000}"/>
    <cellStyle name="20% - Accent6 4 13" xfId="1793" xr:uid="{00000000-0005-0000-0000-00000E060000}"/>
    <cellStyle name="20% - Accent6 4 14" xfId="1794" xr:uid="{00000000-0005-0000-0000-00000F060000}"/>
    <cellStyle name="20% - Accent6 4 15" xfId="1795" xr:uid="{00000000-0005-0000-0000-000010060000}"/>
    <cellStyle name="20% - Accent6 4 16" xfId="1796" xr:uid="{00000000-0005-0000-0000-000011060000}"/>
    <cellStyle name="20% - Accent6 4 17" xfId="1797" xr:uid="{00000000-0005-0000-0000-000012060000}"/>
    <cellStyle name="20% - Accent6 4 18" xfId="1798" xr:uid="{00000000-0005-0000-0000-000013060000}"/>
    <cellStyle name="20% - Accent6 4 19" xfId="1799" xr:uid="{00000000-0005-0000-0000-000014060000}"/>
    <cellStyle name="20% - Accent6 4 2" xfId="1800" xr:uid="{00000000-0005-0000-0000-000015060000}"/>
    <cellStyle name="20% - Accent6 4 2 2" xfId="1801" xr:uid="{00000000-0005-0000-0000-000016060000}"/>
    <cellStyle name="20% - Accent6 4 2 3" xfId="1802" xr:uid="{00000000-0005-0000-0000-000017060000}"/>
    <cellStyle name="20% - Accent6 4 20" xfId="1803" xr:uid="{00000000-0005-0000-0000-000018060000}"/>
    <cellStyle name="20% - Accent6 4 21" xfId="1804" xr:uid="{00000000-0005-0000-0000-000019060000}"/>
    <cellStyle name="20% - Accent6 4 22" xfId="1805" xr:uid="{00000000-0005-0000-0000-00001A060000}"/>
    <cellStyle name="20% - Accent6 4 23" xfId="1806" xr:uid="{00000000-0005-0000-0000-00001B060000}"/>
    <cellStyle name="20% - Accent6 4 24" xfId="1807" xr:uid="{00000000-0005-0000-0000-00001C060000}"/>
    <cellStyle name="20% - Accent6 4 25" xfId="1808" xr:uid="{00000000-0005-0000-0000-00001D060000}"/>
    <cellStyle name="20% - Accent6 4 26" xfId="1809" xr:uid="{00000000-0005-0000-0000-00001E060000}"/>
    <cellStyle name="20% - Accent6 4 27" xfId="1810" xr:uid="{00000000-0005-0000-0000-00001F060000}"/>
    <cellStyle name="20% - Accent6 4 28" xfId="1811" xr:uid="{00000000-0005-0000-0000-000020060000}"/>
    <cellStyle name="20% - Accent6 4 28 2" xfId="1812" xr:uid="{00000000-0005-0000-0000-000021060000}"/>
    <cellStyle name="20% - Accent6 4 28 3" xfId="1813" xr:uid="{00000000-0005-0000-0000-000022060000}"/>
    <cellStyle name="20% - Accent6 4 28 4" xfId="1814" xr:uid="{00000000-0005-0000-0000-000023060000}"/>
    <cellStyle name="20% - Accent6 4 28 5" xfId="1815" xr:uid="{00000000-0005-0000-0000-000024060000}"/>
    <cellStyle name="20% - Accent6 4 28 6" xfId="1816" xr:uid="{00000000-0005-0000-0000-000025060000}"/>
    <cellStyle name="20% - Accent6 4 28 7" xfId="1817" xr:uid="{00000000-0005-0000-0000-000026060000}"/>
    <cellStyle name="20% - Accent6 4 28 8" xfId="1818" xr:uid="{00000000-0005-0000-0000-000027060000}"/>
    <cellStyle name="20% - Accent6 4 28 9" xfId="1819" xr:uid="{00000000-0005-0000-0000-000028060000}"/>
    <cellStyle name="20% - Accent6 4 3" xfId="1820" xr:uid="{00000000-0005-0000-0000-000029060000}"/>
    <cellStyle name="20% - Accent6 4 3 2" xfId="1821" xr:uid="{00000000-0005-0000-0000-00002A060000}"/>
    <cellStyle name="20% - Accent6 4 3 3" xfId="1822" xr:uid="{00000000-0005-0000-0000-00002B060000}"/>
    <cellStyle name="20% - Accent6 4 4" xfId="1823" xr:uid="{00000000-0005-0000-0000-00002C060000}"/>
    <cellStyle name="20% - Accent6 4 4 10" xfId="1824" xr:uid="{00000000-0005-0000-0000-00002D060000}"/>
    <cellStyle name="20% - Accent6 4 4 11" xfId="1825" xr:uid="{00000000-0005-0000-0000-00002E060000}"/>
    <cellStyle name="20% - Accent6 4 4 2" xfId="1826" xr:uid="{00000000-0005-0000-0000-00002F060000}"/>
    <cellStyle name="20% - Accent6 4 4 3" xfId="1827" xr:uid="{00000000-0005-0000-0000-000030060000}"/>
    <cellStyle name="20% - Accent6 4 4 4" xfId="1828" xr:uid="{00000000-0005-0000-0000-000031060000}"/>
    <cellStyle name="20% - Accent6 4 4 5" xfId="1829" xr:uid="{00000000-0005-0000-0000-000032060000}"/>
    <cellStyle name="20% - Accent6 4 4 6" xfId="1830" xr:uid="{00000000-0005-0000-0000-000033060000}"/>
    <cellStyle name="20% - Accent6 4 4 7" xfId="1831" xr:uid="{00000000-0005-0000-0000-000034060000}"/>
    <cellStyle name="20% - Accent6 4 4 8" xfId="1832" xr:uid="{00000000-0005-0000-0000-000035060000}"/>
    <cellStyle name="20% - Accent6 4 4 9" xfId="1833" xr:uid="{00000000-0005-0000-0000-000036060000}"/>
    <cellStyle name="20% - Accent6 4 5" xfId="1834" xr:uid="{00000000-0005-0000-0000-000037060000}"/>
    <cellStyle name="20% - Accent6 4 6" xfId="1835" xr:uid="{00000000-0005-0000-0000-000038060000}"/>
    <cellStyle name="20% - Accent6 4 7" xfId="1836" xr:uid="{00000000-0005-0000-0000-000039060000}"/>
    <cellStyle name="20% - Accent6 4 8" xfId="1837" xr:uid="{00000000-0005-0000-0000-00003A060000}"/>
    <cellStyle name="20% - Accent6 4 9" xfId="1838" xr:uid="{00000000-0005-0000-0000-00003B060000}"/>
    <cellStyle name="20% - Accent6 4_B" xfId="1839" xr:uid="{00000000-0005-0000-0000-00003C060000}"/>
    <cellStyle name="20% - Accent6 5" xfId="1840" xr:uid="{00000000-0005-0000-0000-00003D060000}"/>
    <cellStyle name="20% - Accent6 5 10" xfId="1841" xr:uid="{00000000-0005-0000-0000-00003E060000}"/>
    <cellStyle name="20% - Accent6 5 11" xfId="1842" xr:uid="{00000000-0005-0000-0000-00003F060000}"/>
    <cellStyle name="20% - Accent6 5 12" xfId="1843" xr:uid="{00000000-0005-0000-0000-000040060000}"/>
    <cellStyle name="20% - Accent6 5 13" xfId="1844" xr:uid="{00000000-0005-0000-0000-000041060000}"/>
    <cellStyle name="20% - Accent6 5 14" xfId="1845" xr:uid="{00000000-0005-0000-0000-000042060000}"/>
    <cellStyle name="20% - Accent6 5 15" xfId="1846" xr:uid="{00000000-0005-0000-0000-000043060000}"/>
    <cellStyle name="20% - Accent6 5 16" xfId="1847" xr:uid="{00000000-0005-0000-0000-000044060000}"/>
    <cellStyle name="20% - Accent6 5 17" xfId="1848" xr:uid="{00000000-0005-0000-0000-000045060000}"/>
    <cellStyle name="20% - Accent6 5 18" xfId="1849" xr:uid="{00000000-0005-0000-0000-000046060000}"/>
    <cellStyle name="20% - Accent6 5 19" xfId="1850" xr:uid="{00000000-0005-0000-0000-000047060000}"/>
    <cellStyle name="20% - Accent6 5 2" xfId="1851" xr:uid="{00000000-0005-0000-0000-000048060000}"/>
    <cellStyle name="20% - Accent6 5 2 2" xfId="1852" xr:uid="{00000000-0005-0000-0000-000049060000}"/>
    <cellStyle name="20% - Accent6 5 2 3" xfId="1853" xr:uid="{00000000-0005-0000-0000-00004A060000}"/>
    <cellStyle name="20% - Accent6 5 20" xfId="1854" xr:uid="{00000000-0005-0000-0000-00004B060000}"/>
    <cellStyle name="20% - Accent6 5 21" xfId="1855" xr:uid="{00000000-0005-0000-0000-00004C060000}"/>
    <cellStyle name="20% - Accent6 5 22" xfId="1856" xr:uid="{00000000-0005-0000-0000-00004D060000}"/>
    <cellStyle name="20% - Accent6 5 23" xfId="1857" xr:uid="{00000000-0005-0000-0000-00004E060000}"/>
    <cellStyle name="20% - Accent6 5 24" xfId="1858" xr:uid="{00000000-0005-0000-0000-00004F060000}"/>
    <cellStyle name="20% - Accent6 5 25" xfId="1859" xr:uid="{00000000-0005-0000-0000-000050060000}"/>
    <cellStyle name="20% - Accent6 5 26" xfId="1860" xr:uid="{00000000-0005-0000-0000-000051060000}"/>
    <cellStyle name="20% - Accent6 5 27" xfId="1861" xr:uid="{00000000-0005-0000-0000-000052060000}"/>
    <cellStyle name="20% - Accent6 5 28" xfId="1862" xr:uid="{00000000-0005-0000-0000-000053060000}"/>
    <cellStyle name="20% - Accent6 5 29" xfId="1863" xr:uid="{00000000-0005-0000-0000-000054060000}"/>
    <cellStyle name="20% - Accent6 5 3" xfId="1864" xr:uid="{00000000-0005-0000-0000-000055060000}"/>
    <cellStyle name="20% - Accent6 5 3 2" xfId="1865" xr:uid="{00000000-0005-0000-0000-000056060000}"/>
    <cellStyle name="20% - Accent6 5 3 3" xfId="1866" xr:uid="{00000000-0005-0000-0000-000057060000}"/>
    <cellStyle name="20% - Accent6 5 30" xfId="1867" xr:uid="{00000000-0005-0000-0000-000058060000}"/>
    <cellStyle name="20% - Accent6 5 31" xfId="1868" xr:uid="{00000000-0005-0000-0000-000059060000}"/>
    <cellStyle name="20% - Accent6 5 32" xfId="1869" xr:uid="{00000000-0005-0000-0000-00005A060000}"/>
    <cellStyle name="20% - Accent6 5 33" xfId="1870" xr:uid="{00000000-0005-0000-0000-00005B060000}"/>
    <cellStyle name="20% - Accent6 5 34" xfId="1871" xr:uid="{00000000-0005-0000-0000-00005C060000}"/>
    <cellStyle name="20% - Accent6 5 35" xfId="1872" xr:uid="{00000000-0005-0000-0000-00005D060000}"/>
    <cellStyle name="20% - Accent6 5 4" xfId="1873" xr:uid="{00000000-0005-0000-0000-00005E060000}"/>
    <cellStyle name="20% - Accent6 5 5" xfId="1874" xr:uid="{00000000-0005-0000-0000-00005F060000}"/>
    <cellStyle name="20% - Accent6 5 6" xfId="1875" xr:uid="{00000000-0005-0000-0000-000060060000}"/>
    <cellStyle name="20% - Accent6 5 7" xfId="1876" xr:uid="{00000000-0005-0000-0000-000061060000}"/>
    <cellStyle name="20% - Accent6 5 8" xfId="1877" xr:uid="{00000000-0005-0000-0000-000062060000}"/>
    <cellStyle name="20% - Accent6 5 9" xfId="1878" xr:uid="{00000000-0005-0000-0000-000063060000}"/>
    <cellStyle name="20% - Accent6 5_B" xfId="1879" xr:uid="{00000000-0005-0000-0000-000064060000}"/>
    <cellStyle name="20% - Accent6 6" xfId="1880" xr:uid="{00000000-0005-0000-0000-000065060000}"/>
    <cellStyle name="20% - Accent6 6 2" xfId="1881" xr:uid="{00000000-0005-0000-0000-000066060000}"/>
    <cellStyle name="20% - Accent6 6 3" xfId="1882" xr:uid="{00000000-0005-0000-0000-000067060000}"/>
    <cellStyle name="20% - Accent6 6 4" xfId="1883" xr:uid="{00000000-0005-0000-0000-000068060000}"/>
    <cellStyle name="20% - Accent6 6 5" xfId="1884" xr:uid="{00000000-0005-0000-0000-000069060000}"/>
    <cellStyle name="20% - Accent6 6 6" xfId="1885" xr:uid="{00000000-0005-0000-0000-00006A060000}"/>
    <cellStyle name="20% - Accent6 6 7" xfId="1886" xr:uid="{00000000-0005-0000-0000-00006B060000}"/>
    <cellStyle name="20% - Accent6 6 8" xfId="1887" xr:uid="{00000000-0005-0000-0000-00006C060000}"/>
    <cellStyle name="20% - Accent6 6 9" xfId="1888" xr:uid="{00000000-0005-0000-0000-00006D060000}"/>
    <cellStyle name="20% - Accent6 7" xfId="1889" xr:uid="{00000000-0005-0000-0000-00006E060000}"/>
    <cellStyle name="20% - Accent6 7 2" xfId="1890" xr:uid="{00000000-0005-0000-0000-00006F060000}"/>
    <cellStyle name="20% - Accent6 7 3" xfId="1891" xr:uid="{00000000-0005-0000-0000-000070060000}"/>
    <cellStyle name="20% - Accent6 7 4" xfId="1892" xr:uid="{00000000-0005-0000-0000-000071060000}"/>
    <cellStyle name="20% - Accent6 7 5" xfId="1893" xr:uid="{00000000-0005-0000-0000-000072060000}"/>
    <cellStyle name="20% - Accent6 7 6" xfId="1894" xr:uid="{00000000-0005-0000-0000-000073060000}"/>
    <cellStyle name="20% - Accent6 7 7" xfId="1895" xr:uid="{00000000-0005-0000-0000-000074060000}"/>
    <cellStyle name="20% - Accent6 7 8" xfId="1896" xr:uid="{00000000-0005-0000-0000-000075060000}"/>
    <cellStyle name="20% - Accent6 7 9" xfId="1897" xr:uid="{00000000-0005-0000-0000-000076060000}"/>
    <cellStyle name="20% - Accent6 8" xfId="1898" xr:uid="{00000000-0005-0000-0000-000077060000}"/>
    <cellStyle name="20% - Accent6 8 2" xfId="1899" xr:uid="{00000000-0005-0000-0000-000078060000}"/>
    <cellStyle name="20% - Accent6 8 3" xfId="1900" xr:uid="{00000000-0005-0000-0000-000079060000}"/>
    <cellStyle name="20% - Accent6 8 4" xfId="1901" xr:uid="{00000000-0005-0000-0000-00007A060000}"/>
    <cellStyle name="20% - Accent6 8 5" xfId="1902" xr:uid="{00000000-0005-0000-0000-00007B060000}"/>
    <cellStyle name="20% - Accent6 8 6" xfId="1903" xr:uid="{00000000-0005-0000-0000-00007C060000}"/>
    <cellStyle name="20% - Accent6 8 7" xfId="1904" xr:uid="{00000000-0005-0000-0000-00007D060000}"/>
    <cellStyle name="20% - Accent6 8 8" xfId="1905" xr:uid="{00000000-0005-0000-0000-00007E060000}"/>
    <cellStyle name="20% - Accent6 8 9" xfId="1906" xr:uid="{00000000-0005-0000-0000-00007F060000}"/>
    <cellStyle name="20% - Accent6 9" xfId="1907" xr:uid="{00000000-0005-0000-0000-000080060000}"/>
    <cellStyle name="20% - Accent6 9 2" xfId="1908" xr:uid="{00000000-0005-0000-0000-000081060000}"/>
    <cellStyle name="20% - Accent6 9 3" xfId="1909" xr:uid="{00000000-0005-0000-0000-000082060000}"/>
    <cellStyle name="20% - Accent6 9 4" xfId="1910" xr:uid="{00000000-0005-0000-0000-000083060000}"/>
    <cellStyle name="20% - Accent6 9 5" xfId="1911" xr:uid="{00000000-0005-0000-0000-000084060000}"/>
    <cellStyle name="20% - Accent6 9 6" xfId="1912" xr:uid="{00000000-0005-0000-0000-000085060000}"/>
    <cellStyle name="20% - Accent6 9 7" xfId="1913" xr:uid="{00000000-0005-0000-0000-000086060000}"/>
    <cellStyle name="20% - Accent6 9 8" xfId="1914" xr:uid="{00000000-0005-0000-0000-000087060000}"/>
    <cellStyle name="20% - Accent6 9 9" xfId="1915" xr:uid="{00000000-0005-0000-0000-000088060000}"/>
    <cellStyle name="20% - Accent6_aa osnova za ponudbe" xfId="1916" xr:uid="{00000000-0005-0000-0000-000089060000}"/>
    <cellStyle name="40 % – Poudarek1 2" xfId="8" xr:uid="{00000000-0005-0000-0000-00008A060000}"/>
    <cellStyle name="40 % – Poudarek2 2" xfId="9" xr:uid="{00000000-0005-0000-0000-00008B060000}"/>
    <cellStyle name="40 % – Poudarek3 2" xfId="10" xr:uid="{00000000-0005-0000-0000-00008C060000}"/>
    <cellStyle name="40 % – Poudarek4 2" xfId="11" xr:uid="{00000000-0005-0000-0000-00008D060000}"/>
    <cellStyle name="40 % – Poudarek5 2" xfId="12" xr:uid="{00000000-0005-0000-0000-00008E060000}"/>
    <cellStyle name="40 % – Poudarek6 2" xfId="13" xr:uid="{00000000-0005-0000-0000-00008F060000}"/>
    <cellStyle name="40% - Accent1" xfId="1917" xr:uid="{00000000-0005-0000-0000-000090060000}"/>
    <cellStyle name="40% - Accent1 10" xfId="1918" xr:uid="{00000000-0005-0000-0000-000091060000}"/>
    <cellStyle name="40% - Accent1 10 2" xfId="1919" xr:uid="{00000000-0005-0000-0000-000092060000}"/>
    <cellStyle name="40% - Accent1 10 3" xfId="1920" xr:uid="{00000000-0005-0000-0000-000093060000}"/>
    <cellStyle name="40% - Accent1 10 4" xfId="1921" xr:uid="{00000000-0005-0000-0000-000094060000}"/>
    <cellStyle name="40% - Accent1 10 5" xfId="1922" xr:uid="{00000000-0005-0000-0000-000095060000}"/>
    <cellStyle name="40% - Accent1 10 6" xfId="1923" xr:uid="{00000000-0005-0000-0000-000096060000}"/>
    <cellStyle name="40% - Accent1 10 7" xfId="1924" xr:uid="{00000000-0005-0000-0000-000097060000}"/>
    <cellStyle name="40% - Accent1 10 8" xfId="1925" xr:uid="{00000000-0005-0000-0000-000098060000}"/>
    <cellStyle name="40% - Accent1 10 9" xfId="1926" xr:uid="{00000000-0005-0000-0000-000099060000}"/>
    <cellStyle name="40% - Accent1 11" xfId="1927" xr:uid="{00000000-0005-0000-0000-00009A060000}"/>
    <cellStyle name="40% - Accent1 11 2" xfId="1928" xr:uid="{00000000-0005-0000-0000-00009B060000}"/>
    <cellStyle name="40% - Accent1 11 3" xfId="1929" xr:uid="{00000000-0005-0000-0000-00009C060000}"/>
    <cellStyle name="40% - Accent1 11 4" xfId="1930" xr:uid="{00000000-0005-0000-0000-00009D060000}"/>
    <cellStyle name="40% - Accent1 11 5" xfId="1931" xr:uid="{00000000-0005-0000-0000-00009E060000}"/>
    <cellStyle name="40% - Accent1 11 6" xfId="1932" xr:uid="{00000000-0005-0000-0000-00009F060000}"/>
    <cellStyle name="40% - Accent1 11 7" xfId="1933" xr:uid="{00000000-0005-0000-0000-0000A0060000}"/>
    <cellStyle name="40% - Accent1 11 8" xfId="1934" xr:uid="{00000000-0005-0000-0000-0000A1060000}"/>
    <cellStyle name="40% - Accent1 11 9" xfId="1935" xr:uid="{00000000-0005-0000-0000-0000A2060000}"/>
    <cellStyle name="40% - Accent1 12" xfId="1936" xr:uid="{00000000-0005-0000-0000-0000A3060000}"/>
    <cellStyle name="40% - Accent1 12 2" xfId="1937" xr:uid="{00000000-0005-0000-0000-0000A4060000}"/>
    <cellStyle name="40% - Accent1 12 3" xfId="1938" xr:uid="{00000000-0005-0000-0000-0000A5060000}"/>
    <cellStyle name="40% - Accent1 12 4" xfId="1939" xr:uid="{00000000-0005-0000-0000-0000A6060000}"/>
    <cellStyle name="40% - Accent1 12 5" xfId="1940" xr:uid="{00000000-0005-0000-0000-0000A7060000}"/>
    <cellStyle name="40% - Accent1 12 6" xfId="1941" xr:uid="{00000000-0005-0000-0000-0000A8060000}"/>
    <cellStyle name="40% - Accent1 12 7" xfId="1942" xr:uid="{00000000-0005-0000-0000-0000A9060000}"/>
    <cellStyle name="40% - Accent1 12 8" xfId="1943" xr:uid="{00000000-0005-0000-0000-0000AA060000}"/>
    <cellStyle name="40% - Accent1 12 9" xfId="1944" xr:uid="{00000000-0005-0000-0000-0000AB060000}"/>
    <cellStyle name="40% - Accent1 13" xfId="1945" xr:uid="{00000000-0005-0000-0000-0000AC060000}"/>
    <cellStyle name="40% - Accent1 13 2" xfId="1946" xr:uid="{00000000-0005-0000-0000-0000AD060000}"/>
    <cellStyle name="40% - Accent1 13 3" xfId="1947" xr:uid="{00000000-0005-0000-0000-0000AE060000}"/>
    <cellStyle name="40% - Accent1 13 4" xfId="1948" xr:uid="{00000000-0005-0000-0000-0000AF060000}"/>
    <cellStyle name="40% - Accent1 13 5" xfId="1949" xr:uid="{00000000-0005-0000-0000-0000B0060000}"/>
    <cellStyle name="40% - Accent1 13 6" xfId="1950" xr:uid="{00000000-0005-0000-0000-0000B1060000}"/>
    <cellStyle name="40% - Accent1 13 7" xfId="1951" xr:uid="{00000000-0005-0000-0000-0000B2060000}"/>
    <cellStyle name="40% - Accent1 13 8" xfId="1952" xr:uid="{00000000-0005-0000-0000-0000B3060000}"/>
    <cellStyle name="40% - Accent1 13 9" xfId="1953" xr:uid="{00000000-0005-0000-0000-0000B4060000}"/>
    <cellStyle name="40% - Accent1 14" xfId="1954" xr:uid="{00000000-0005-0000-0000-0000B5060000}"/>
    <cellStyle name="40% - Accent1 14 2" xfId="1955" xr:uid="{00000000-0005-0000-0000-0000B6060000}"/>
    <cellStyle name="40% - Accent1 14 3" xfId="1956" xr:uid="{00000000-0005-0000-0000-0000B7060000}"/>
    <cellStyle name="40% - Accent1 14 4" xfId="1957" xr:uid="{00000000-0005-0000-0000-0000B8060000}"/>
    <cellStyle name="40% - Accent1 14 5" xfId="1958" xr:uid="{00000000-0005-0000-0000-0000B9060000}"/>
    <cellStyle name="40% - Accent1 14 6" xfId="1959" xr:uid="{00000000-0005-0000-0000-0000BA060000}"/>
    <cellStyle name="40% - Accent1 14 7" xfId="1960" xr:uid="{00000000-0005-0000-0000-0000BB060000}"/>
    <cellStyle name="40% - Accent1 14 8" xfId="1961" xr:uid="{00000000-0005-0000-0000-0000BC060000}"/>
    <cellStyle name="40% - Accent1 14 9" xfId="1962" xr:uid="{00000000-0005-0000-0000-0000BD060000}"/>
    <cellStyle name="40% - Accent1 15" xfId="1963" xr:uid="{00000000-0005-0000-0000-0000BE060000}"/>
    <cellStyle name="40% - Accent1 15 2" xfId="1964" xr:uid="{00000000-0005-0000-0000-0000BF060000}"/>
    <cellStyle name="40% - Accent1 15 3" xfId="1965" xr:uid="{00000000-0005-0000-0000-0000C0060000}"/>
    <cellStyle name="40% - Accent1 15 4" xfId="1966" xr:uid="{00000000-0005-0000-0000-0000C1060000}"/>
    <cellStyle name="40% - Accent1 15 5" xfId="1967" xr:uid="{00000000-0005-0000-0000-0000C2060000}"/>
    <cellStyle name="40% - Accent1 15 6" xfId="1968" xr:uid="{00000000-0005-0000-0000-0000C3060000}"/>
    <cellStyle name="40% - Accent1 15 7" xfId="1969" xr:uid="{00000000-0005-0000-0000-0000C4060000}"/>
    <cellStyle name="40% - Accent1 15 8" xfId="1970" xr:uid="{00000000-0005-0000-0000-0000C5060000}"/>
    <cellStyle name="40% - Accent1 15 9" xfId="1971" xr:uid="{00000000-0005-0000-0000-0000C6060000}"/>
    <cellStyle name="40% - Accent1 16" xfId="1972" xr:uid="{00000000-0005-0000-0000-0000C7060000}"/>
    <cellStyle name="40% - Accent1 16 2" xfId="1973" xr:uid="{00000000-0005-0000-0000-0000C8060000}"/>
    <cellStyle name="40% - Accent1 16 3" xfId="1974" xr:uid="{00000000-0005-0000-0000-0000C9060000}"/>
    <cellStyle name="40% - Accent1 16 4" xfId="1975" xr:uid="{00000000-0005-0000-0000-0000CA060000}"/>
    <cellStyle name="40% - Accent1 16 5" xfId="1976" xr:uid="{00000000-0005-0000-0000-0000CB060000}"/>
    <cellStyle name="40% - Accent1 16 6" xfId="1977" xr:uid="{00000000-0005-0000-0000-0000CC060000}"/>
    <cellStyle name="40% - Accent1 16 7" xfId="1978" xr:uid="{00000000-0005-0000-0000-0000CD060000}"/>
    <cellStyle name="40% - Accent1 16 8" xfId="1979" xr:uid="{00000000-0005-0000-0000-0000CE060000}"/>
    <cellStyle name="40% - Accent1 16 9" xfId="1980" xr:uid="{00000000-0005-0000-0000-0000CF060000}"/>
    <cellStyle name="40% - Accent1 17" xfId="1981" xr:uid="{00000000-0005-0000-0000-0000D0060000}"/>
    <cellStyle name="40% - Accent1 18" xfId="1982" xr:uid="{00000000-0005-0000-0000-0000D1060000}"/>
    <cellStyle name="40% - Accent1 19" xfId="1983" xr:uid="{00000000-0005-0000-0000-0000D2060000}"/>
    <cellStyle name="40% - Accent1 19 2" xfId="1984" xr:uid="{00000000-0005-0000-0000-0000D3060000}"/>
    <cellStyle name="40% - Accent1 2" xfId="1985" xr:uid="{00000000-0005-0000-0000-0000D4060000}"/>
    <cellStyle name="40% - Accent1 2 10" xfId="1986" xr:uid="{00000000-0005-0000-0000-0000D5060000}"/>
    <cellStyle name="40% - Accent1 2 11" xfId="1987" xr:uid="{00000000-0005-0000-0000-0000D6060000}"/>
    <cellStyle name="40% - Accent1 2 12" xfId="1988" xr:uid="{00000000-0005-0000-0000-0000D7060000}"/>
    <cellStyle name="40% - Accent1 2 13" xfId="1989" xr:uid="{00000000-0005-0000-0000-0000D8060000}"/>
    <cellStyle name="40% - Accent1 2 14" xfId="1990" xr:uid="{00000000-0005-0000-0000-0000D9060000}"/>
    <cellStyle name="40% - Accent1 2 15" xfId="1991" xr:uid="{00000000-0005-0000-0000-0000DA060000}"/>
    <cellStyle name="40% - Accent1 2 16" xfId="1992" xr:uid="{00000000-0005-0000-0000-0000DB060000}"/>
    <cellStyle name="40% - Accent1 2 17" xfId="1993" xr:uid="{00000000-0005-0000-0000-0000DC060000}"/>
    <cellStyle name="40% - Accent1 2 18" xfId="1994" xr:uid="{00000000-0005-0000-0000-0000DD060000}"/>
    <cellStyle name="40% - Accent1 2 19" xfId="1995" xr:uid="{00000000-0005-0000-0000-0000DE060000}"/>
    <cellStyle name="40% - Accent1 2 2" xfId="1996" xr:uid="{00000000-0005-0000-0000-0000DF060000}"/>
    <cellStyle name="40% - Accent1 2 2 2" xfId="1997" xr:uid="{00000000-0005-0000-0000-0000E0060000}"/>
    <cellStyle name="40% - Accent1 2 2 3" xfId="1998" xr:uid="{00000000-0005-0000-0000-0000E1060000}"/>
    <cellStyle name="40% - Accent1 2 20" xfId="1999" xr:uid="{00000000-0005-0000-0000-0000E2060000}"/>
    <cellStyle name="40% - Accent1 2 21" xfId="2000" xr:uid="{00000000-0005-0000-0000-0000E3060000}"/>
    <cellStyle name="40% - Accent1 2 22" xfId="2001" xr:uid="{00000000-0005-0000-0000-0000E4060000}"/>
    <cellStyle name="40% - Accent1 2 23" xfId="2002" xr:uid="{00000000-0005-0000-0000-0000E5060000}"/>
    <cellStyle name="40% - Accent1 2 24" xfId="2003" xr:uid="{00000000-0005-0000-0000-0000E6060000}"/>
    <cellStyle name="40% - Accent1 2 25" xfId="2004" xr:uid="{00000000-0005-0000-0000-0000E7060000}"/>
    <cellStyle name="40% - Accent1 2 26" xfId="2005" xr:uid="{00000000-0005-0000-0000-0000E8060000}"/>
    <cellStyle name="40% - Accent1 2 27" xfId="2006" xr:uid="{00000000-0005-0000-0000-0000E9060000}"/>
    <cellStyle name="40% - Accent1 2 28" xfId="2007" xr:uid="{00000000-0005-0000-0000-0000EA060000}"/>
    <cellStyle name="40% - Accent1 2 3" xfId="2008" xr:uid="{00000000-0005-0000-0000-0000EB060000}"/>
    <cellStyle name="40% - Accent1 2 3 2" xfId="2009" xr:uid="{00000000-0005-0000-0000-0000EC060000}"/>
    <cellStyle name="40% - Accent1 2 3 3" xfId="2010" xr:uid="{00000000-0005-0000-0000-0000ED060000}"/>
    <cellStyle name="40% - Accent1 2 4" xfId="2011" xr:uid="{00000000-0005-0000-0000-0000EE060000}"/>
    <cellStyle name="40% - Accent1 2 5" xfId="2012" xr:uid="{00000000-0005-0000-0000-0000EF060000}"/>
    <cellStyle name="40% - Accent1 2 6" xfId="2013" xr:uid="{00000000-0005-0000-0000-0000F0060000}"/>
    <cellStyle name="40% - Accent1 2 7" xfId="2014" xr:uid="{00000000-0005-0000-0000-0000F1060000}"/>
    <cellStyle name="40% - Accent1 2 8" xfId="2015" xr:uid="{00000000-0005-0000-0000-0000F2060000}"/>
    <cellStyle name="40% - Accent1 2 9" xfId="2016" xr:uid="{00000000-0005-0000-0000-0000F3060000}"/>
    <cellStyle name="40% - Accent1 2_B" xfId="2017" xr:uid="{00000000-0005-0000-0000-0000F4060000}"/>
    <cellStyle name="40% - Accent1 20" xfId="2018" xr:uid="{00000000-0005-0000-0000-0000F5060000}"/>
    <cellStyle name="40% - Accent1 21" xfId="2019" xr:uid="{00000000-0005-0000-0000-0000F6060000}"/>
    <cellStyle name="40% - Accent1 22" xfId="2020" xr:uid="{00000000-0005-0000-0000-0000F7060000}"/>
    <cellStyle name="40% - Accent1 23" xfId="2021" xr:uid="{00000000-0005-0000-0000-0000F8060000}"/>
    <cellStyle name="40% - Accent1 24" xfId="2022" xr:uid="{00000000-0005-0000-0000-0000F9060000}"/>
    <cellStyle name="40% - Accent1 25" xfId="2023" xr:uid="{00000000-0005-0000-0000-0000FA060000}"/>
    <cellStyle name="40% - Accent1 26" xfId="2024" xr:uid="{00000000-0005-0000-0000-0000FB060000}"/>
    <cellStyle name="40% - Accent1 3" xfId="2025" xr:uid="{00000000-0005-0000-0000-0000FC060000}"/>
    <cellStyle name="40% - Accent1 3 10" xfId="2026" xr:uid="{00000000-0005-0000-0000-0000FD060000}"/>
    <cellStyle name="40% - Accent1 3 11" xfId="2027" xr:uid="{00000000-0005-0000-0000-0000FE060000}"/>
    <cellStyle name="40% - Accent1 3 12" xfId="2028" xr:uid="{00000000-0005-0000-0000-0000FF060000}"/>
    <cellStyle name="40% - Accent1 3 13" xfId="2029" xr:uid="{00000000-0005-0000-0000-000000070000}"/>
    <cellStyle name="40% - Accent1 3 14" xfId="2030" xr:uid="{00000000-0005-0000-0000-000001070000}"/>
    <cellStyle name="40% - Accent1 3 15" xfId="2031" xr:uid="{00000000-0005-0000-0000-000002070000}"/>
    <cellStyle name="40% - Accent1 3 16" xfId="2032" xr:uid="{00000000-0005-0000-0000-000003070000}"/>
    <cellStyle name="40% - Accent1 3 17" xfId="2033" xr:uid="{00000000-0005-0000-0000-000004070000}"/>
    <cellStyle name="40% - Accent1 3 18" xfId="2034" xr:uid="{00000000-0005-0000-0000-000005070000}"/>
    <cellStyle name="40% - Accent1 3 19" xfId="2035" xr:uid="{00000000-0005-0000-0000-000006070000}"/>
    <cellStyle name="40% - Accent1 3 2" xfId="2036" xr:uid="{00000000-0005-0000-0000-000007070000}"/>
    <cellStyle name="40% - Accent1 3 2 2" xfId="2037" xr:uid="{00000000-0005-0000-0000-000008070000}"/>
    <cellStyle name="40% - Accent1 3 2 3" xfId="2038" xr:uid="{00000000-0005-0000-0000-000009070000}"/>
    <cellStyle name="40% - Accent1 3 20" xfId="2039" xr:uid="{00000000-0005-0000-0000-00000A070000}"/>
    <cellStyle name="40% - Accent1 3 21" xfId="2040" xr:uid="{00000000-0005-0000-0000-00000B070000}"/>
    <cellStyle name="40% - Accent1 3 22" xfId="2041" xr:uid="{00000000-0005-0000-0000-00000C070000}"/>
    <cellStyle name="40% - Accent1 3 23" xfId="2042" xr:uid="{00000000-0005-0000-0000-00000D070000}"/>
    <cellStyle name="40% - Accent1 3 24" xfId="2043" xr:uid="{00000000-0005-0000-0000-00000E070000}"/>
    <cellStyle name="40% - Accent1 3 25" xfId="2044" xr:uid="{00000000-0005-0000-0000-00000F070000}"/>
    <cellStyle name="40% - Accent1 3 26" xfId="2045" xr:uid="{00000000-0005-0000-0000-000010070000}"/>
    <cellStyle name="40% - Accent1 3 27" xfId="2046" xr:uid="{00000000-0005-0000-0000-000011070000}"/>
    <cellStyle name="40% - Accent1 3 28" xfId="2047" xr:uid="{00000000-0005-0000-0000-000012070000}"/>
    <cellStyle name="40% - Accent1 3 3" xfId="2048" xr:uid="{00000000-0005-0000-0000-000013070000}"/>
    <cellStyle name="40% - Accent1 3 3 2" xfId="2049" xr:uid="{00000000-0005-0000-0000-000014070000}"/>
    <cellStyle name="40% - Accent1 3 3 3" xfId="2050" xr:uid="{00000000-0005-0000-0000-000015070000}"/>
    <cellStyle name="40% - Accent1 3 4" xfId="2051" xr:uid="{00000000-0005-0000-0000-000016070000}"/>
    <cellStyle name="40% - Accent1 3 5" xfId="2052" xr:uid="{00000000-0005-0000-0000-000017070000}"/>
    <cellStyle name="40% - Accent1 3 6" xfId="2053" xr:uid="{00000000-0005-0000-0000-000018070000}"/>
    <cellStyle name="40% - Accent1 3 7" xfId="2054" xr:uid="{00000000-0005-0000-0000-000019070000}"/>
    <cellStyle name="40% - Accent1 3 8" xfId="2055" xr:uid="{00000000-0005-0000-0000-00001A070000}"/>
    <cellStyle name="40% - Accent1 3 9" xfId="2056" xr:uid="{00000000-0005-0000-0000-00001B070000}"/>
    <cellStyle name="40% - Accent1 3_B" xfId="2057" xr:uid="{00000000-0005-0000-0000-00001C070000}"/>
    <cellStyle name="40% - Accent1 4" xfId="2058" xr:uid="{00000000-0005-0000-0000-00001D070000}"/>
    <cellStyle name="40% - Accent1 4 10" xfId="2059" xr:uid="{00000000-0005-0000-0000-00001E070000}"/>
    <cellStyle name="40% - Accent1 4 11" xfId="2060" xr:uid="{00000000-0005-0000-0000-00001F070000}"/>
    <cellStyle name="40% - Accent1 4 12" xfId="2061" xr:uid="{00000000-0005-0000-0000-000020070000}"/>
    <cellStyle name="40% - Accent1 4 13" xfId="2062" xr:uid="{00000000-0005-0000-0000-000021070000}"/>
    <cellStyle name="40% - Accent1 4 14" xfId="2063" xr:uid="{00000000-0005-0000-0000-000022070000}"/>
    <cellStyle name="40% - Accent1 4 15" xfId="2064" xr:uid="{00000000-0005-0000-0000-000023070000}"/>
    <cellStyle name="40% - Accent1 4 16" xfId="2065" xr:uid="{00000000-0005-0000-0000-000024070000}"/>
    <cellStyle name="40% - Accent1 4 17" xfId="2066" xr:uid="{00000000-0005-0000-0000-000025070000}"/>
    <cellStyle name="40% - Accent1 4 18" xfId="2067" xr:uid="{00000000-0005-0000-0000-000026070000}"/>
    <cellStyle name="40% - Accent1 4 19" xfId="2068" xr:uid="{00000000-0005-0000-0000-000027070000}"/>
    <cellStyle name="40% - Accent1 4 2" xfId="2069" xr:uid="{00000000-0005-0000-0000-000028070000}"/>
    <cellStyle name="40% - Accent1 4 2 2" xfId="2070" xr:uid="{00000000-0005-0000-0000-000029070000}"/>
    <cellStyle name="40% - Accent1 4 2 3" xfId="2071" xr:uid="{00000000-0005-0000-0000-00002A070000}"/>
    <cellStyle name="40% - Accent1 4 20" xfId="2072" xr:uid="{00000000-0005-0000-0000-00002B070000}"/>
    <cellStyle name="40% - Accent1 4 21" xfId="2073" xr:uid="{00000000-0005-0000-0000-00002C070000}"/>
    <cellStyle name="40% - Accent1 4 22" xfId="2074" xr:uid="{00000000-0005-0000-0000-00002D070000}"/>
    <cellStyle name="40% - Accent1 4 23" xfId="2075" xr:uid="{00000000-0005-0000-0000-00002E070000}"/>
    <cellStyle name="40% - Accent1 4 24" xfId="2076" xr:uid="{00000000-0005-0000-0000-00002F070000}"/>
    <cellStyle name="40% - Accent1 4 25" xfId="2077" xr:uid="{00000000-0005-0000-0000-000030070000}"/>
    <cellStyle name="40% - Accent1 4 26" xfId="2078" xr:uid="{00000000-0005-0000-0000-000031070000}"/>
    <cellStyle name="40% - Accent1 4 27" xfId="2079" xr:uid="{00000000-0005-0000-0000-000032070000}"/>
    <cellStyle name="40% - Accent1 4 28" xfId="2080" xr:uid="{00000000-0005-0000-0000-000033070000}"/>
    <cellStyle name="40% - Accent1 4 28 2" xfId="2081" xr:uid="{00000000-0005-0000-0000-000034070000}"/>
    <cellStyle name="40% - Accent1 4 28 3" xfId="2082" xr:uid="{00000000-0005-0000-0000-000035070000}"/>
    <cellStyle name="40% - Accent1 4 28 4" xfId="2083" xr:uid="{00000000-0005-0000-0000-000036070000}"/>
    <cellStyle name="40% - Accent1 4 28 5" xfId="2084" xr:uid="{00000000-0005-0000-0000-000037070000}"/>
    <cellStyle name="40% - Accent1 4 28 6" xfId="2085" xr:uid="{00000000-0005-0000-0000-000038070000}"/>
    <cellStyle name="40% - Accent1 4 28 7" xfId="2086" xr:uid="{00000000-0005-0000-0000-000039070000}"/>
    <cellStyle name="40% - Accent1 4 28 8" xfId="2087" xr:uid="{00000000-0005-0000-0000-00003A070000}"/>
    <cellStyle name="40% - Accent1 4 28 9" xfId="2088" xr:uid="{00000000-0005-0000-0000-00003B070000}"/>
    <cellStyle name="40% - Accent1 4 3" xfId="2089" xr:uid="{00000000-0005-0000-0000-00003C070000}"/>
    <cellStyle name="40% - Accent1 4 3 2" xfId="2090" xr:uid="{00000000-0005-0000-0000-00003D070000}"/>
    <cellStyle name="40% - Accent1 4 3 3" xfId="2091" xr:uid="{00000000-0005-0000-0000-00003E070000}"/>
    <cellStyle name="40% - Accent1 4 4" xfId="2092" xr:uid="{00000000-0005-0000-0000-00003F070000}"/>
    <cellStyle name="40% - Accent1 4 4 10" xfId="2093" xr:uid="{00000000-0005-0000-0000-000040070000}"/>
    <cellStyle name="40% - Accent1 4 4 11" xfId="2094" xr:uid="{00000000-0005-0000-0000-000041070000}"/>
    <cellStyle name="40% - Accent1 4 4 2" xfId="2095" xr:uid="{00000000-0005-0000-0000-000042070000}"/>
    <cellStyle name="40% - Accent1 4 4 3" xfId="2096" xr:uid="{00000000-0005-0000-0000-000043070000}"/>
    <cellStyle name="40% - Accent1 4 4 4" xfId="2097" xr:uid="{00000000-0005-0000-0000-000044070000}"/>
    <cellStyle name="40% - Accent1 4 4 5" xfId="2098" xr:uid="{00000000-0005-0000-0000-000045070000}"/>
    <cellStyle name="40% - Accent1 4 4 6" xfId="2099" xr:uid="{00000000-0005-0000-0000-000046070000}"/>
    <cellStyle name="40% - Accent1 4 4 7" xfId="2100" xr:uid="{00000000-0005-0000-0000-000047070000}"/>
    <cellStyle name="40% - Accent1 4 4 8" xfId="2101" xr:uid="{00000000-0005-0000-0000-000048070000}"/>
    <cellStyle name="40% - Accent1 4 4 9" xfId="2102" xr:uid="{00000000-0005-0000-0000-000049070000}"/>
    <cellStyle name="40% - Accent1 4 5" xfId="2103" xr:uid="{00000000-0005-0000-0000-00004A070000}"/>
    <cellStyle name="40% - Accent1 4 6" xfId="2104" xr:uid="{00000000-0005-0000-0000-00004B070000}"/>
    <cellStyle name="40% - Accent1 4 7" xfId="2105" xr:uid="{00000000-0005-0000-0000-00004C070000}"/>
    <cellStyle name="40% - Accent1 4 8" xfId="2106" xr:uid="{00000000-0005-0000-0000-00004D070000}"/>
    <cellStyle name="40% - Accent1 4 9" xfId="2107" xr:uid="{00000000-0005-0000-0000-00004E070000}"/>
    <cellStyle name="40% - Accent1 4_B" xfId="2108" xr:uid="{00000000-0005-0000-0000-00004F070000}"/>
    <cellStyle name="40% - Accent1 5" xfId="2109" xr:uid="{00000000-0005-0000-0000-000050070000}"/>
    <cellStyle name="40% - Accent1 5 10" xfId="2110" xr:uid="{00000000-0005-0000-0000-000051070000}"/>
    <cellStyle name="40% - Accent1 5 11" xfId="2111" xr:uid="{00000000-0005-0000-0000-000052070000}"/>
    <cellStyle name="40% - Accent1 5 12" xfId="2112" xr:uid="{00000000-0005-0000-0000-000053070000}"/>
    <cellStyle name="40% - Accent1 5 13" xfId="2113" xr:uid="{00000000-0005-0000-0000-000054070000}"/>
    <cellStyle name="40% - Accent1 5 14" xfId="2114" xr:uid="{00000000-0005-0000-0000-000055070000}"/>
    <cellStyle name="40% - Accent1 5 15" xfId="2115" xr:uid="{00000000-0005-0000-0000-000056070000}"/>
    <cellStyle name="40% - Accent1 5 16" xfId="2116" xr:uid="{00000000-0005-0000-0000-000057070000}"/>
    <cellStyle name="40% - Accent1 5 17" xfId="2117" xr:uid="{00000000-0005-0000-0000-000058070000}"/>
    <cellStyle name="40% - Accent1 5 18" xfId="2118" xr:uid="{00000000-0005-0000-0000-000059070000}"/>
    <cellStyle name="40% - Accent1 5 19" xfId="2119" xr:uid="{00000000-0005-0000-0000-00005A070000}"/>
    <cellStyle name="40% - Accent1 5 2" xfId="2120" xr:uid="{00000000-0005-0000-0000-00005B070000}"/>
    <cellStyle name="40% - Accent1 5 2 2" xfId="2121" xr:uid="{00000000-0005-0000-0000-00005C070000}"/>
    <cellStyle name="40% - Accent1 5 2 3" xfId="2122" xr:uid="{00000000-0005-0000-0000-00005D070000}"/>
    <cellStyle name="40% - Accent1 5 20" xfId="2123" xr:uid="{00000000-0005-0000-0000-00005E070000}"/>
    <cellStyle name="40% - Accent1 5 21" xfId="2124" xr:uid="{00000000-0005-0000-0000-00005F070000}"/>
    <cellStyle name="40% - Accent1 5 22" xfId="2125" xr:uid="{00000000-0005-0000-0000-000060070000}"/>
    <cellStyle name="40% - Accent1 5 23" xfId="2126" xr:uid="{00000000-0005-0000-0000-000061070000}"/>
    <cellStyle name="40% - Accent1 5 24" xfId="2127" xr:uid="{00000000-0005-0000-0000-000062070000}"/>
    <cellStyle name="40% - Accent1 5 25" xfId="2128" xr:uid="{00000000-0005-0000-0000-000063070000}"/>
    <cellStyle name="40% - Accent1 5 26" xfId="2129" xr:uid="{00000000-0005-0000-0000-000064070000}"/>
    <cellStyle name="40% - Accent1 5 27" xfId="2130" xr:uid="{00000000-0005-0000-0000-000065070000}"/>
    <cellStyle name="40% - Accent1 5 28" xfId="2131" xr:uid="{00000000-0005-0000-0000-000066070000}"/>
    <cellStyle name="40% - Accent1 5 29" xfId="2132" xr:uid="{00000000-0005-0000-0000-000067070000}"/>
    <cellStyle name="40% - Accent1 5 3" xfId="2133" xr:uid="{00000000-0005-0000-0000-000068070000}"/>
    <cellStyle name="40% - Accent1 5 3 2" xfId="2134" xr:uid="{00000000-0005-0000-0000-000069070000}"/>
    <cellStyle name="40% - Accent1 5 3 3" xfId="2135" xr:uid="{00000000-0005-0000-0000-00006A070000}"/>
    <cellStyle name="40% - Accent1 5 30" xfId="2136" xr:uid="{00000000-0005-0000-0000-00006B070000}"/>
    <cellStyle name="40% - Accent1 5 31" xfId="2137" xr:uid="{00000000-0005-0000-0000-00006C070000}"/>
    <cellStyle name="40% - Accent1 5 32" xfId="2138" xr:uid="{00000000-0005-0000-0000-00006D070000}"/>
    <cellStyle name="40% - Accent1 5 33" xfId="2139" xr:uid="{00000000-0005-0000-0000-00006E070000}"/>
    <cellStyle name="40% - Accent1 5 34" xfId="2140" xr:uid="{00000000-0005-0000-0000-00006F070000}"/>
    <cellStyle name="40% - Accent1 5 35" xfId="2141" xr:uid="{00000000-0005-0000-0000-000070070000}"/>
    <cellStyle name="40% - Accent1 5 4" xfId="2142" xr:uid="{00000000-0005-0000-0000-000071070000}"/>
    <cellStyle name="40% - Accent1 5 5" xfId="2143" xr:uid="{00000000-0005-0000-0000-000072070000}"/>
    <cellStyle name="40% - Accent1 5 6" xfId="2144" xr:uid="{00000000-0005-0000-0000-000073070000}"/>
    <cellStyle name="40% - Accent1 5 7" xfId="2145" xr:uid="{00000000-0005-0000-0000-000074070000}"/>
    <cellStyle name="40% - Accent1 5 8" xfId="2146" xr:uid="{00000000-0005-0000-0000-000075070000}"/>
    <cellStyle name="40% - Accent1 5 9" xfId="2147" xr:uid="{00000000-0005-0000-0000-000076070000}"/>
    <cellStyle name="40% - Accent1 5_B" xfId="2148" xr:uid="{00000000-0005-0000-0000-000077070000}"/>
    <cellStyle name="40% - Accent1 6" xfId="2149" xr:uid="{00000000-0005-0000-0000-000078070000}"/>
    <cellStyle name="40% - Accent1 6 2" xfId="2150" xr:uid="{00000000-0005-0000-0000-000079070000}"/>
    <cellStyle name="40% - Accent1 6 3" xfId="2151" xr:uid="{00000000-0005-0000-0000-00007A070000}"/>
    <cellStyle name="40% - Accent1 6 4" xfId="2152" xr:uid="{00000000-0005-0000-0000-00007B070000}"/>
    <cellStyle name="40% - Accent1 6 5" xfId="2153" xr:uid="{00000000-0005-0000-0000-00007C070000}"/>
    <cellStyle name="40% - Accent1 6 6" xfId="2154" xr:uid="{00000000-0005-0000-0000-00007D070000}"/>
    <cellStyle name="40% - Accent1 6 7" xfId="2155" xr:uid="{00000000-0005-0000-0000-00007E070000}"/>
    <cellStyle name="40% - Accent1 6 8" xfId="2156" xr:uid="{00000000-0005-0000-0000-00007F070000}"/>
    <cellStyle name="40% - Accent1 6 9" xfId="2157" xr:uid="{00000000-0005-0000-0000-000080070000}"/>
    <cellStyle name="40% - Accent1 7" xfId="2158" xr:uid="{00000000-0005-0000-0000-000081070000}"/>
    <cellStyle name="40% - Accent1 7 2" xfId="2159" xr:uid="{00000000-0005-0000-0000-000082070000}"/>
    <cellStyle name="40% - Accent1 7 3" xfId="2160" xr:uid="{00000000-0005-0000-0000-000083070000}"/>
    <cellStyle name="40% - Accent1 7 4" xfId="2161" xr:uid="{00000000-0005-0000-0000-000084070000}"/>
    <cellStyle name="40% - Accent1 7 5" xfId="2162" xr:uid="{00000000-0005-0000-0000-000085070000}"/>
    <cellStyle name="40% - Accent1 7 6" xfId="2163" xr:uid="{00000000-0005-0000-0000-000086070000}"/>
    <cellStyle name="40% - Accent1 7 7" xfId="2164" xr:uid="{00000000-0005-0000-0000-000087070000}"/>
    <cellStyle name="40% - Accent1 7 8" xfId="2165" xr:uid="{00000000-0005-0000-0000-000088070000}"/>
    <cellStyle name="40% - Accent1 7 9" xfId="2166" xr:uid="{00000000-0005-0000-0000-000089070000}"/>
    <cellStyle name="40% - Accent1 8" xfId="2167" xr:uid="{00000000-0005-0000-0000-00008A070000}"/>
    <cellStyle name="40% - Accent1 8 2" xfId="2168" xr:uid="{00000000-0005-0000-0000-00008B070000}"/>
    <cellStyle name="40% - Accent1 8 3" xfId="2169" xr:uid="{00000000-0005-0000-0000-00008C070000}"/>
    <cellStyle name="40% - Accent1 8 4" xfId="2170" xr:uid="{00000000-0005-0000-0000-00008D070000}"/>
    <cellStyle name="40% - Accent1 8 5" xfId="2171" xr:uid="{00000000-0005-0000-0000-00008E070000}"/>
    <cellStyle name="40% - Accent1 8 6" xfId="2172" xr:uid="{00000000-0005-0000-0000-00008F070000}"/>
    <cellStyle name="40% - Accent1 8 7" xfId="2173" xr:uid="{00000000-0005-0000-0000-000090070000}"/>
    <cellStyle name="40% - Accent1 8 8" xfId="2174" xr:uid="{00000000-0005-0000-0000-000091070000}"/>
    <cellStyle name="40% - Accent1 8 9" xfId="2175" xr:uid="{00000000-0005-0000-0000-000092070000}"/>
    <cellStyle name="40% - Accent1 9" xfId="2176" xr:uid="{00000000-0005-0000-0000-000093070000}"/>
    <cellStyle name="40% - Accent1 9 2" xfId="2177" xr:uid="{00000000-0005-0000-0000-000094070000}"/>
    <cellStyle name="40% - Accent1 9 3" xfId="2178" xr:uid="{00000000-0005-0000-0000-000095070000}"/>
    <cellStyle name="40% - Accent1 9 4" xfId="2179" xr:uid="{00000000-0005-0000-0000-000096070000}"/>
    <cellStyle name="40% - Accent1 9 5" xfId="2180" xr:uid="{00000000-0005-0000-0000-000097070000}"/>
    <cellStyle name="40% - Accent1 9 6" xfId="2181" xr:uid="{00000000-0005-0000-0000-000098070000}"/>
    <cellStyle name="40% - Accent1 9 7" xfId="2182" xr:uid="{00000000-0005-0000-0000-000099070000}"/>
    <cellStyle name="40% - Accent1 9 8" xfId="2183" xr:uid="{00000000-0005-0000-0000-00009A070000}"/>
    <cellStyle name="40% - Accent1 9 9" xfId="2184" xr:uid="{00000000-0005-0000-0000-00009B070000}"/>
    <cellStyle name="40% - Accent1_aa osnova za ponudbe" xfId="2185" xr:uid="{00000000-0005-0000-0000-00009C070000}"/>
    <cellStyle name="40% - Accent2" xfId="2186" xr:uid="{00000000-0005-0000-0000-00009D070000}"/>
    <cellStyle name="40% - Accent2 10" xfId="2187" xr:uid="{00000000-0005-0000-0000-00009E070000}"/>
    <cellStyle name="40% - Accent2 10 2" xfId="2188" xr:uid="{00000000-0005-0000-0000-00009F070000}"/>
    <cellStyle name="40% - Accent2 10 3" xfId="2189" xr:uid="{00000000-0005-0000-0000-0000A0070000}"/>
    <cellStyle name="40% - Accent2 10 4" xfId="2190" xr:uid="{00000000-0005-0000-0000-0000A1070000}"/>
    <cellStyle name="40% - Accent2 10 5" xfId="2191" xr:uid="{00000000-0005-0000-0000-0000A2070000}"/>
    <cellStyle name="40% - Accent2 10 6" xfId="2192" xr:uid="{00000000-0005-0000-0000-0000A3070000}"/>
    <cellStyle name="40% - Accent2 10 7" xfId="2193" xr:uid="{00000000-0005-0000-0000-0000A4070000}"/>
    <cellStyle name="40% - Accent2 10 8" xfId="2194" xr:uid="{00000000-0005-0000-0000-0000A5070000}"/>
    <cellStyle name="40% - Accent2 10 9" xfId="2195" xr:uid="{00000000-0005-0000-0000-0000A6070000}"/>
    <cellStyle name="40% - Accent2 11" xfId="2196" xr:uid="{00000000-0005-0000-0000-0000A7070000}"/>
    <cellStyle name="40% - Accent2 11 2" xfId="2197" xr:uid="{00000000-0005-0000-0000-0000A8070000}"/>
    <cellStyle name="40% - Accent2 11 3" xfId="2198" xr:uid="{00000000-0005-0000-0000-0000A9070000}"/>
    <cellStyle name="40% - Accent2 11 4" xfId="2199" xr:uid="{00000000-0005-0000-0000-0000AA070000}"/>
    <cellStyle name="40% - Accent2 11 5" xfId="2200" xr:uid="{00000000-0005-0000-0000-0000AB070000}"/>
    <cellStyle name="40% - Accent2 11 6" xfId="2201" xr:uid="{00000000-0005-0000-0000-0000AC070000}"/>
    <cellStyle name="40% - Accent2 11 7" xfId="2202" xr:uid="{00000000-0005-0000-0000-0000AD070000}"/>
    <cellStyle name="40% - Accent2 11 8" xfId="2203" xr:uid="{00000000-0005-0000-0000-0000AE070000}"/>
    <cellStyle name="40% - Accent2 11 9" xfId="2204" xr:uid="{00000000-0005-0000-0000-0000AF070000}"/>
    <cellStyle name="40% - Accent2 12" xfId="2205" xr:uid="{00000000-0005-0000-0000-0000B0070000}"/>
    <cellStyle name="40% - Accent2 12 2" xfId="2206" xr:uid="{00000000-0005-0000-0000-0000B1070000}"/>
    <cellStyle name="40% - Accent2 12 3" xfId="2207" xr:uid="{00000000-0005-0000-0000-0000B2070000}"/>
    <cellStyle name="40% - Accent2 12 4" xfId="2208" xr:uid="{00000000-0005-0000-0000-0000B3070000}"/>
    <cellStyle name="40% - Accent2 12 5" xfId="2209" xr:uid="{00000000-0005-0000-0000-0000B4070000}"/>
    <cellStyle name="40% - Accent2 12 6" xfId="2210" xr:uid="{00000000-0005-0000-0000-0000B5070000}"/>
    <cellStyle name="40% - Accent2 12 7" xfId="2211" xr:uid="{00000000-0005-0000-0000-0000B6070000}"/>
    <cellStyle name="40% - Accent2 12 8" xfId="2212" xr:uid="{00000000-0005-0000-0000-0000B7070000}"/>
    <cellStyle name="40% - Accent2 12 9" xfId="2213" xr:uid="{00000000-0005-0000-0000-0000B8070000}"/>
    <cellStyle name="40% - Accent2 13" xfId="2214" xr:uid="{00000000-0005-0000-0000-0000B9070000}"/>
    <cellStyle name="40% - Accent2 13 2" xfId="2215" xr:uid="{00000000-0005-0000-0000-0000BA070000}"/>
    <cellStyle name="40% - Accent2 13 3" xfId="2216" xr:uid="{00000000-0005-0000-0000-0000BB070000}"/>
    <cellStyle name="40% - Accent2 13 4" xfId="2217" xr:uid="{00000000-0005-0000-0000-0000BC070000}"/>
    <cellStyle name="40% - Accent2 13 5" xfId="2218" xr:uid="{00000000-0005-0000-0000-0000BD070000}"/>
    <cellStyle name="40% - Accent2 13 6" xfId="2219" xr:uid="{00000000-0005-0000-0000-0000BE070000}"/>
    <cellStyle name="40% - Accent2 13 7" xfId="2220" xr:uid="{00000000-0005-0000-0000-0000BF070000}"/>
    <cellStyle name="40% - Accent2 13 8" xfId="2221" xr:uid="{00000000-0005-0000-0000-0000C0070000}"/>
    <cellStyle name="40% - Accent2 13 9" xfId="2222" xr:uid="{00000000-0005-0000-0000-0000C1070000}"/>
    <cellStyle name="40% - Accent2 14" xfId="2223" xr:uid="{00000000-0005-0000-0000-0000C2070000}"/>
    <cellStyle name="40% - Accent2 14 2" xfId="2224" xr:uid="{00000000-0005-0000-0000-0000C3070000}"/>
    <cellStyle name="40% - Accent2 14 3" xfId="2225" xr:uid="{00000000-0005-0000-0000-0000C4070000}"/>
    <cellStyle name="40% - Accent2 14 4" xfId="2226" xr:uid="{00000000-0005-0000-0000-0000C5070000}"/>
    <cellStyle name="40% - Accent2 14 5" xfId="2227" xr:uid="{00000000-0005-0000-0000-0000C6070000}"/>
    <cellStyle name="40% - Accent2 14 6" xfId="2228" xr:uid="{00000000-0005-0000-0000-0000C7070000}"/>
    <cellStyle name="40% - Accent2 14 7" xfId="2229" xr:uid="{00000000-0005-0000-0000-0000C8070000}"/>
    <cellStyle name="40% - Accent2 14 8" xfId="2230" xr:uid="{00000000-0005-0000-0000-0000C9070000}"/>
    <cellStyle name="40% - Accent2 14 9" xfId="2231" xr:uid="{00000000-0005-0000-0000-0000CA070000}"/>
    <cellStyle name="40% - Accent2 15" xfId="2232" xr:uid="{00000000-0005-0000-0000-0000CB070000}"/>
    <cellStyle name="40% - Accent2 15 2" xfId="2233" xr:uid="{00000000-0005-0000-0000-0000CC070000}"/>
    <cellStyle name="40% - Accent2 15 3" xfId="2234" xr:uid="{00000000-0005-0000-0000-0000CD070000}"/>
    <cellStyle name="40% - Accent2 15 4" xfId="2235" xr:uid="{00000000-0005-0000-0000-0000CE070000}"/>
    <cellStyle name="40% - Accent2 15 5" xfId="2236" xr:uid="{00000000-0005-0000-0000-0000CF070000}"/>
    <cellStyle name="40% - Accent2 15 6" xfId="2237" xr:uid="{00000000-0005-0000-0000-0000D0070000}"/>
    <cellStyle name="40% - Accent2 15 7" xfId="2238" xr:uid="{00000000-0005-0000-0000-0000D1070000}"/>
    <cellStyle name="40% - Accent2 15 8" xfId="2239" xr:uid="{00000000-0005-0000-0000-0000D2070000}"/>
    <cellStyle name="40% - Accent2 15 9" xfId="2240" xr:uid="{00000000-0005-0000-0000-0000D3070000}"/>
    <cellStyle name="40% - Accent2 16" xfId="2241" xr:uid="{00000000-0005-0000-0000-0000D4070000}"/>
    <cellStyle name="40% - Accent2 17" xfId="2242" xr:uid="{00000000-0005-0000-0000-0000D5070000}"/>
    <cellStyle name="40% - Accent2 18" xfId="2243" xr:uid="{00000000-0005-0000-0000-0000D6070000}"/>
    <cellStyle name="40% - Accent2 18 2" xfId="2244" xr:uid="{00000000-0005-0000-0000-0000D7070000}"/>
    <cellStyle name="40% - Accent2 19" xfId="2245" xr:uid="{00000000-0005-0000-0000-0000D8070000}"/>
    <cellStyle name="40% - Accent2 2" xfId="2246" xr:uid="{00000000-0005-0000-0000-0000D9070000}"/>
    <cellStyle name="40% - Accent2 2 10" xfId="2247" xr:uid="{00000000-0005-0000-0000-0000DA070000}"/>
    <cellStyle name="40% - Accent2 2 11" xfId="2248" xr:uid="{00000000-0005-0000-0000-0000DB070000}"/>
    <cellStyle name="40% - Accent2 2 12" xfId="2249" xr:uid="{00000000-0005-0000-0000-0000DC070000}"/>
    <cellStyle name="40% - Accent2 2 13" xfId="2250" xr:uid="{00000000-0005-0000-0000-0000DD070000}"/>
    <cellStyle name="40% - Accent2 2 14" xfId="2251" xr:uid="{00000000-0005-0000-0000-0000DE070000}"/>
    <cellStyle name="40% - Accent2 2 15" xfId="2252" xr:uid="{00000000-0005-0000-0000-0000DF070000}"/>
    <cellStyle name="40% - Accent2 2 16" xfId="2253" xr:uid="{00000000-0005-0000-0000-0000E0070000}"/>
    <cellStyle name="40% - Accent2 2 17" xfId="2254" xr:uid="{00000000-0005-0000-0000-0000E1070000}"/>
    <cellStyle name="40% - Accent2 2 18" xfId="2255" xr:uid="{00000000-0005-0000-0000-0000E2070000}"/>
    <cellStyle name="40% - Accent2 2 19" xfId="2256" xr:uid="{00000000-0005-0000-0000-0000E3070000}"/>
    <cellStyle name="40% - Accent2 2 2" xfId="2257" xr:uid="{00000000-0005-0000-0000-0000E4070000}"/>
    <cellStyle name="40% - Accent2 2 2 2" xfId="2258" xr:uid="{00000000-0005-0000-0000-0000E5070000}"/>
    <cellStyle name="40% - Accent2 2 2 3" xfId="2259" xr:uid="{00000000-0005-0000-0000-0000E6070000}"/>
    <cellStyle name="40% - Accent2 2 20" xfId="2260" xr:uid="{00000000-0005-0000-0000-0000E7070000}"/>
    <cellStyle name="40% - Accent2 2 21" xfId="2261" xr:uid="{00000000-0005-0000-0000-0000E8070000}"/>
    <cellStyle name="40% - Accent2 2 22" xfId="2262" xr:uid="{00000000-0005-0000-0000-0000E9070000}"/>
    <cellStyle name="40% - Accent2 2 23" xfId="2263" xr:uid="{00000000-0005-0000-0000-0000EA070000}"/>
    <cellStyle name="40% - Accent2 2 24" xfId="2264" xr:uid="{00000000-0005-0000-0000-0000EB070000}"/>
    <cellStyle name="40% - Accent2 2 25" xfId="2265" xr:uid="{00000000-0005-0000-0000-0000EC070000}"/>
    <cellStyle name="40% - Accent2 2 26" xfId="2266" xr:uid="{00000000-0005-0000-0000-0000ED070000}"/>
    <cellStyle name="40% - Accent2 2 27" xfId="2267" xr:uid="{00000000-0005-0000-0000-0000EE070000}"/>
    <cellStyle name="40% - Accent2 2 28" xfId="2268" xr:uid="{00000000-0005-0000-0000-0000EF070000}"/>
    <cellStyle name="40% - Accent2 2 3" xfId="2269" xr:uid="{00000000-0005-0000-0000-0000F0070000}"/>
    <cellStyle name="40% - Accent2 2 3 2" xfId="2270" xr:uid="{00000000-0005-0000-0000-0000F1070000}"/>
    <cellStyle name="40% - Accent2 2 3 3" xfId="2271" xr:uid="{00000000-0005-0000-0000-0000F2070000}"/>
    <cellStyle name="40% - Accent2 2 4" xfId="2272" xr:uid="{00000000-0005-0000-0000-0000F3070000}"/>
    <cellStyle name="40% - Accent2 2 5" xfId="2273" xr:uid="{00000000-0005-0000-0000-0000F4070000}"/>
    <cellStyle name="40% - Accent2 2 6" xfId="2274" xr:uid="{00000000-0005-0000-0000-0000F5070000}"/>
    <cellStyle name="40% - Accent2 2 7" xfId="2275" xr:uid="{00000000-0005-0000-0000-0000F6070000}"/>
    <cellStyle name="40% - Accent2 2 8" xfId="2276" xr:uid="{00000000-0005-0000-0000-0000F7070000}"/>
    <cellStyle name="40% - Accent2 2 9" xfId="2277" xr:uid="{00000000-0005-0000-0000-0000F8070000}"/>
    <cellStyle name="40% - Accent2 2_B" xfId="2278" xr:uid="{00000000-0005-0000-0000-0000F9070000}"/>
    <cellStyle name="40% - Accent2 20" xfId="2279" xr:uid="{00000000-0005-0000-0000-0000FA070000}"/>
    <cellStyle name="40% - Accent2 21" xfId="2280" xr:uid="{00000000-0005-0000-0000-0000FB070000}"/>
    <cellStyle name="40% - Accent2 22" xfId="2281" xr:uid="{00000000-0005-0000-0000-0000FC070000}"/>
    <cellStyle name="40% - Accent2 23" xfId="2282" xr:uid="{00000000-0005-0000-0000-0000FD070000}"/>
    <cellStyle name="40% - Accent2 24" xfId="2283" xr:uid="{00000000-0005-0000-0000-0000FE070000}"/>
    <cellStyle name="40% - Accent2 25" xfId="2284" xr:uid="{00000000-0005-0000-0000-0000FF070000}"/>
    <cellStyle name="40% - Accent2 3" xfId="2285" xr:uid="{00000000-0005-0000-0000-000000080000}"/>
    <cellStyle name="40% - Accent2 3 10" xfId="2286" xr:uid="{00000000-0005-0000-0000-000001080000}"/>
    <cellStyle name="40% - Accent2 3 11" xfId="2287" xr:uid="{00000000-0005-0000-0000-000002080000}"/>
    <cellStyle name="40% - Accent2 3 12" xfId="2288" xr:uid="{00000000-0005-0000-0000-000003080000}"/>
    <cellStyle name="40% - Accent2 3 13" xfId="2289" xr:uid="{00000000-0005-0000-0000-000004080000}"/>
    <cellStyle name="40% - Accent2 3 14" xfId="2290" xr:uid="{00000000-0005-0000-0000-000005080000}"/>
    <cellStyle name="40% - Accent2 3 15" xfId="2291" xr:uid="{00000000-0005-0000-0000-000006080000}"/>
    <cellStyle name="40% - Accent2 3 16" xfId="2292" xr:uid="{00000000-0005-0000-0000-000007080000}"/>
    <cellStyle name="40% - Accent2 3 17" xfId="2293" xr:uid="{00000000-0005-0000-0000-000008080000}"/>
    <cellStyle name="40% - Accent2 3 18" xfId="2294" xr:uid="{00000000-0005-0000-0000-000009080000}"/>
    <cellStyle name="40% - Accent2 3 19" xfId="2295" xr:uid="{00000000-0005-0000-0000-00000A080000}"/>
    <cellStyle name="40% - Accent2 3 2" xfId="2296" xr:uid="{00000000-0005-0000-0000-00000B080000}"/>
    <cellStyle name="40% - Accent2 3 2 2" xfId="2297" xr:uid="{00000000-0005-0000-0000-00000C080000}"/>
    <cellStyle name="40% - Accent2 3 2 3" xfId="2298" xr:uid="{00000000-0005-0000-0000-00000D080000}"/>
    <cellStyle name="40% - Accent2 3 20" xfId="2299" xr:uid="{00000000-0005-0000-0000-00000E080000}"/>
    <cellStyle name="40% - Accent2 3 21" xfId="2300" xr:uid="{00000000-0005-0000-0000-00000F080000}"/>
    <cellStyle name="40% - Accent2 3 22" xfId="2301" xr:uid="{00000000-0005-0000-0000-000010080000}"/>
    <cellStyle name="40% - Accent2 3 23" xfId="2302" xr:uid="{00000000-0005-0000-0000-000011080000}"/>
    <cellStyle name="40% - Accent2 3 24" xfId="2303" xr:uid="{00000000-0005-0000-0000-000012080000}"/>
    <cellStyle name="40% - Accent2 3 25" xfId="2304" xr:uid="{00000000-0005-0000-0000-000013080000}"/>
    <cellStyle name="40% - Accent2 3 26" xfId="2305" xr:uid="{00000000-0005-0000-0000-000014080000}"/>
    <cellStyle name="40% - Accent2 3 27" xfId="2306" xr:uid="{00000000-0005-0000-0000-000015080000}"/>
    <cellStyle name="40% - Accent2 3 28" xfId="2307" xr:uid="{00000000-0005-0000-0000-000016080000}"/>
    <cellStyle name="40% - Accent2 3 28 2" xfId="2308" xr:uid="{00000000-0005-0000-0000-000017080000}"/>
    <cellStyle name="40% - Accent2 3 28 3" xfId="2309" xr:uid="{00000000-0005-0000-0000-000018080000}"/>
    <cellStyle name="40% - Accent2 3 28 4" xfId="2310" xr:uid="{00000000-0005-0000-0000-000019080000}"/>
    <cellStyle name="40% - Accent2 3 28 5" xfId="2311" xr:uid="{00000000-0005-0000-0000-00001A080000}"/>
    <cellStyle name="40% - Accent2 3 28 6" xfId="2312" xr:uid="{00000000-0005-0000-0000-00001B080000}"/>
    <cellStyle name="40% - Accent2 3 28 7" xfId="2313" xr:uid="{00000000-0005-0000-0000-00001C080000}"/>
    <cellStyle name="40% - Accent2 3 28 8" xfId="2314" xr:uid="{00000000-0005-0000-0000-00001D080000}"/>
    <cellStyle name="40% - Accent2 3 28 9" xfId="2315" xr:uid="{00000000-0005-0000-0000-00001E080000}"/>
    <cellStyle name="40% - Accent2 3 3" xfId="2316" xr:uid="{00000000-0005-0000-0000-00001F080000}"/>
    <cellStyle name="40% - Accent2 3 3 2" xfId="2317" xr:uid="{00000000-0005-0000-0000-000020080000}"/>
    <cellStyle name="40% - Accent2 3 3 3" xfId="2318" xr:uid="{00000000-0005-0000-0000-000021080000}"/>
    <cellStyle name="40% - Accent2 3 4" xfId="2319" xr:uid="{00000000-0005-0000-0000-000022080000}"/>
    <cellStyle name="40% - Accent2 3 4 10" xfId="2320" xr:uid="{00000000-0005-0000-0000-000023080000}"/>
    <cellStyle name="40% - Accent2 3 4 11" xfId="2321" xr:uid="{00000000-0005-0000-0000-000024080000}"/>
    <cellStyle name="40% - Accent2 3 4 2" xfId="2322" xr:uid="{00000000-0005-0000-0000-000025080000}"/>
    <cellStyle name="40% - Accent2 3 4 3" xfId="2323" xr:uid="{00000000-0005-0000-0000-000026080000}"/>
    <cellStyle name="40% - Accent2 3 4 4" xfId="2324" xr:uid="{00000000-0005-0000-0000-000027080000}"/>
    <cellStyle name="40% - Accent2 3 4 5" xfId="2325" xr:uid="{00000000-0005-0000-0000-000028080000}"/>
    <cellStyle name="40% - Accent2 3 4 6" xfId="2326" xr:uid="{00000000-0005-0000-0000-000029080000}"/>
    <cellStyle name="40% - Accent2 3 4 7" xfId="2327" xr:uid="{00000000-0005-0000-0000-00002A080000}"/>
    <cellStyle name="40% - Accent2 3 4 8" xfId="2328" xr:uid="{00000000-0005-0000-0000-00002B080000}"/>
    <cellStyle name="40% - Accent2 3 4 9" xfId="2329" xr:uid="{00000000-0005-0000-0000-00002C080000}"/>
    <cellStyle name="40% - Accent2 3 5" xfId="2330" xr:uid="{00000000-0005-0000-0000-00002D080000}"/>
    <cellStyle name="40% - Accent2 3 6" xfId="2331" xr:uid="{00000000-0005-0000-0000-00002E080000}"/>
    <cellStyle name="40% - Accent2 3 7" xfId="2332" xr:uid="{00000000-0005-0000-0000-00002F080000}"/>
    <cellStyle name="40% - Accent2 3 8" xfId="2333" xr:uid="{00000000-0005-0000-0000-000030080000}"/>
    <cellStyle name="40% - Accent2 3 9" xfId="2334" xr:uid="{00000000-0005-0000-0000-000031080000}"/>
    <cellStyle name="40% - Accent2 3_B" xfId="2335" xr:uid="{00000000-0005-0000-0000-000032080000}"/>
    <cellStyle name="40% - Accent2 4" xfId="2336" xr:uid="{00000000-0005-0000-0000-000033080000}"/>
    <cellStyle name="40% - Accent2 4 10" xfId="2337" xr:uid="{00000000-0005-0000-0000-000034080000}"/>
    <cellStyle name="40% - Accent2 4 11" xfId="2338" xr:uid="{00000000-0005-0000-0000-000035080000}"/>
    <cellStyle name="40% - Accent2 4 12" xfId="2339" xr:uid="{00000000-0005-0000-0000-000036080000}"/>
    <cellStyle name="40% - Accent2 4 13" xfId="2340" xr:uid="{00000000-0005-0000-0000-000037080000}"/>
    <cellStyle name="40% - Accent2 4 14" xfId="2341" xr:uid="{00000000-0005-0000-0000-000038080000}"/>
    <cellStyle name="40% - Accent2 4 15" xfId="2342" xr:uid="{00000000-0005-0000-0000-000039080000}"/>
    <cellStyle name="40% - Accent2 4 16" xfId="2343" xr:uid="{00000000-0005-0000-0000-00003A080000}"/>
    <cellStyle name="40% - Accent2 4 17" xfId="2344" xr:uid="{00000000-0005-0000-0000-00003B080000}"/>
    <cellStyle name="40% - Accent2 4 18" xfId="2345" xr:uid="{00000000-0005-0000-0000-00003C080000}"/>
    <cellStyle name="40% - Accent2 4 19" xfId="2346" xr:uid="{00000000-0005-0000-0000-00003D080000}"/>
    <cellStyle name="40% - Accent2 4 2" xfId="2347" xr:uid="{00000000-0005-0000-0000-00003E080000}"/>
    <cellStyle name="40% - Accent2 4 2 2" xfId="2348" xr:uid="{00000000-0005-0000-0000-00003F080000}"/>
    <cellStyle name="40% - Accent2 4 2 3" xfId="2349" xr:uid="{00000000-0005-0000-0000-000040080000}"/>
    <cellStyle name="40% - Accent2 4 20" xfId="2350" xr:uid="{00000000-0005-0000-0000-000041080000}"/>
    <cellStyle name="40% - Accent2 4 21" xfId="2351" xr:uid="{00000000-0005-0000-0000-000042080000}"/>
    <cellStyle name="40% - Accent2 4 22" xfId="2352" xr:uid="{00000000-0005-0000-0000-000043080000}"/>
    <cellStyle name="40% - Accent2 4 23" xfId="2353" xr:uid="{00000000-0005-0000-0000-000044080000}"/>
    <cellStyle name="40% - Accent2 4 24" xfId="2354" xr:uid="{00000000-0005-0000-0000-000045080000}"/>
    <cellStyle name="40% - Accent2 4 25" xfId="2355" xr:uid="{00000000-0005-0000-0000-000046080000}"/>
    <cellStyle name="40% - Accent2 4 26" xfId="2356" xr:uid="{00000000-0005-0000-0000-000047080000}"/>
    <cellStyle name="40% - Accent2 4 27" xfId="2357" xr:uid="{00000000-0005-0000-0000-000048080000}"/>
    <cellStyle name="40% - Accent2 4 28" xfId="2358" xr:uid="{00000000-0005-0000-0000-000049080000}"/>
    <cellStyle name="40% - Accent2 4 29" xfId="2359" xr:uid="{00000000-0005-0000-0000-00004A080000}"/>
    <cellStyle name="40% - Accent2 4 3" xfId="2360" xr:uid="{00000000-0005-0000-0000-00004B080000}"/>
    <cellStyle name="40% - Accent2 4 3 2" xfId="2361" xr:uid="{00000000-0005-0000-0000-00004C080000}"/>
    <cellStyle name="40% - Accent2 4 3 3" xfId="2362" xr:uid="{00000000-0005-0000-0000-00004D080000}"/>
    <cellStyle name="40% - Accent2 4 30" xfId="2363" xr:uid="{00000000-0005-0000-0000-00004E080000}"/>
    <cellStyle name="40% - Accent2 4 31" xfId="2364" xr:uid="{00000000-0005-0000-0000-00004F080000}"/>
    <cellStyle name="40% - Accent2 4 32" xfId="2365" xr:uid="{00000000-0005-0000-0000-000050080000}"/>
    <cellStyle name="40% - Accent2 4 33" xfId="2366" xr:uid="{00000000-0005-0000-0000-000051080000}"/>
    <cellStyle name="40% - Accent2 4 34" xfId="2367" xr:uid="{00000000-0005-0000-0000-000052080000}"/>
    <cellStyle name="40% - Accent2 4 35" xfId="2368" xr:uid="{00000000-0005-0000-0000-000053080000}"/>
    <cellStyle name="40% - Accent2 4 4" xfId="2369" xr:uid="{00000000-0005-0000-0000-000054080000}"/>
    <cellStyle name="40% - Accent2 4 5" xfId="2370" xr:uid="{00000000-0005-0000-0000-000055080000}"/>
    <cellStyle name="40% - Accent2 4 6" xfId="2371" xr:uid="{00000000-0005-0000-0000-000056080000}"/>
    <cellStyle name="40% - Accent2 4 7" xfId="2372" xr:uid="{00000000-0005-0000-0000-000057080000}"/>
    <cellStyle name="40% - Accent2 4 8" xfId="2373" xr:uid="{00000000-0005-0000-0000-000058080000}"/>
    <cellStyle name="40% - Accent2 4 9" xfId="2374" xr:uid="{00000000-0005-0000-0000-000059080000}"/>
    <cellStyle name="40% - Accent2 4_B" xfId="2375" xr:uid="{00000000-0005-0000-0000-00005A080000}"/>
    <cellStyle name="40% - Accent2 5" xfId="2376" xr:uid="{00000000-0005-0000-0000-00005B080000}"/>
    <cellStyle name="40% - Accent2 5 10" xfId="2377" xr:uid="{00000000-0005-0000-0000-00005C080000}"/>
    <cellStyle name="40% - Accent2 5 11" xfId="2378" xr:uid="{00000000-0005-0000-0000-00005D080000}"/>
    <cellStyle name="40% - Accent2 5 12" xfId="2379" xr:uid="{00000000-0005-0000-0000-00005E080000}"/>
    <cellStyle name="40% - Accent2 5 13" xfId="2380" xr:uid="{00000000-0005-0000-0000-00005F080000}"/>
    <cellStyle name="40% - Accent2 5 14" xfId="2381" xr:uid="{00000000-0005-0000-0000-000060080000}"/>
    <cellStyle name="40% - Accent2 5 15" xfId="2382" xr:uid="{00000000-0005-0000-0000-000061080000}"/>
    <cellStyle name="40% - Accent2 5 16" xfId="2383" xr:uid="{00000000-0005-0000-0000-000062080000}"/>
    <cellStyle name="40% - Accent2 5 17" xfId="2384" xr:uid="{00000000-0005-0000-0000-000063080000}"/>
    <cellStyle name="40% - Accent2 5 18" xfId="2385" xr:uid="{00000000-0005-0000-0000-000064080000}"/>
    <cellStyle name="40% - Accent2 5 19" xfId="2386" xr:uid="{00000000-0005-0000-0000-000065080000}"/>
    <cellStyle name="40% - Accent2 5 2" xfId="2387" xr:uid="{00000000-0005-0000-0000-000066080000}"/>
    <cellStyle name="40% - Accent2 5 2 2" xfId="2388" xr:uid="{00000000-0005-0000-0000-000067080000}"/>
    <cellStyle name="40% - Accent2 5 2 3" xfId="2389" xr:uid="{00000000-0005-0000-0000-000068080000}"/>
    <cellStyle name="40% - Accent2 5 20" xfId="2390" xr:uid="{00000000-0005-0000-0000-000069080000}"/>
    <cellStyle name="40% - Accent2 5 21" xfId="2391" xr:uid="{00000000-0005-0000-0000-00006A080000}"/>
    <cellStyle name="40% - Accent2 5 22" xfId="2392" xr:uid="{00000000-0005-0000-0000-00006B080000}"/>
    <cellStyle name="40% - Accent2 5 23" xfId="2393" xr:uid="{00000000-0005-0000-0000-00006C080000}"/>
    <cellStyle name="40% - Accent2 5 24" xfId="2394" xr:uid="{00000000-0005-0000-0000-00006D080000}"/>
    <cellStyle name="40% - Accent2 5 25" xfId="2395" xr:uid="{00000000-0005-0000-0000-00006E080000}"/>
    <cellStyle name="40% - Accent2 5 26" xfId="2396" xr:uid="{00000000-0005-0000-0000-00006F080000}"/>
    <cellStyle name="40% - Accent2 5 27" xfId="2397" xr:uid="{00000000-0005-0000-0000-000070080000}"/>
    <cellStyle name="40% - Accent2 5 28" xfId="2398" xr:uid="{00000000-0005-0000-0000-000071080000}"/>
    <cellStyle name="40% - Accent2 5 29" xfId="2399" xr:uid="{00000000-0005-0000-0000-000072080000}"/>
    <cellStyle name="40% - Accent2 5 3" xfId="2400" xr:uid="{00000000-0005-0000-0000-000073080000}"/>
    <cellStyle name="40% - Accent2 5 3 2" xfId="2401" xr:uid="{00000000-0005-0000-0000-000074080000}"/>
    <cellStyle name="40% - Accent2 5 3 3" xfId="2402" xr:uid="{00000000-0005-0000-0000-000075080000}"/>
    <cellStyle name="40% - Accent2 5 30" xfId="2403" xr:uid="{00000000-0005-0000-0000-000076080000}"/>
    <cellStyle name="40% - Accent2 5 31" xfId="2404" xr:uid="{00000000-0005-0000-0000-000077080000}"/>
    <cellStyle name="40% - Accent2 5 32" xfId="2405" xr:uid="{00000000-0005-0000-0000-000078080000}"/>
    <cellStyle name="40% - Accent2 5 33" xfId="2406" xr:uid="{00000000-0005-0000-0000-000079080000}"/>
    <cellStyle name="40% - Accent2 5 34" xfId="2407" xr:uid="{00000000-0005-0000-0000-00007A080000}"/>
    <cellStyle name="40% - Accent2 5 35" xfId="2408" xr:uid="{00000000-0005-0000-0000-00007B080000}"/>
    <cellStyle name="40% - Accent2 5 4" xfId="2409" xr:uid="{00000000-0005-0000-0000-00007C080000}"/>
    <cellStyle name="40% - Accent2 5 5" xfId="2410" xr:uid="{00000000-0005-0000-0000-00007D080000}"/>
    <cellStyle name="40% - Accent2 5 6" xfId="2411" xr:uid="{00000000-0005-0000-0000-00007E080000}"/>
    <cellStyle name="40% - Accent2 5 7" xfId="2412" xr:uid="{00000000-0005-0000-0000-00007F080000}"/>
    <cellStyle name="40% - Accent2 5 8" xfId="2413" xr:uid="{00000000-0005-0000-0000-000080080000}"/>
    <cellStyle name="40% - Accent2 5 9" xfId="2414" xr:uid="{00000000-0005-0000-0000-000081080000}"/>
    <cellStyle name="40% - Accent2 5_B" xfId="2415" xr:uid="{00000000-0005-0000-0000-000082080000}"/>
    <cellStyle name="40% - Accent2 6" xfId="2416" xr:uid="{00000000-0005-0000-0000-000083080000}"/>
    <cellStyle name="40% - Accent2 6 2" xfId="2417" xr:uid="{00000000-0005-0000-0000-000084080000}"/>
    <cellStyle name="40% - Accent2 6 3" xfId="2418" xr:uid="{00000000-0005-0000-0000-000085080000}"/>
    <cellStyle name="40% - Accent2 6 4" xfId="2419" xr:uid="{00000000-0005-0000-0000-000086080000}"/>
    <cellStyle name="40% - Accent2 6 5" xfId="2420" xr:uid="{00000000-0005-0000-0000-000087080000}"/>
    <cellStyle name="40% - Accent2 6 6" xfId="2421" xr:uid="{00000000-0005-0000-0000-000088080000}"/>
    <cellStyle name="40% - Accent2 6 7" xfId="2422" xr:uid="{00000000-0005-0000-0000-000089080000}"/>
    <cellStyle name="40% - Accent2 6 8" xfId="2423" xr:uid="{00000000-0005-0000-0000-00008A080000}"/>
    <cellStyle name="40% - Accent2 6 9" xfId="2424" xr:uid="{00000000-0005-0000-0000-00008B080000}"/>
    <cellStyle name="40% - Accent2 7" xfId="2425" xr:uid="{00000000-0005-0000-0000-00008C080000}"/>
    <cellStyle name="40% - Accent2 7 2" xfId="2426" xr:uid="{00000000-0005-0000-0000-00008D080000}"/>
    <cellStyle name="40% - Accent2 7 3" xfId="2427" xr:uid="{00000000-0005-0000-0000-00008E080000}"/>
    <cellStyle name="40% - Accent2 7 4" xfId="2428" xr:uid="{00000000-0005-0000-0000-00008F080000}"/>
    <cellStyle name="40% - Accent2 7 5" xfId="2429" xr:uid="{00000000-0005-0000-0000-000090080000}"/>
    <cellStyle name="40% - Accent2 7 6" xfId="2430" xr:uid="{00000000-0005-0000-0000-000091080000}"/>
    <cellStyle name="40% - Accent2 7 7" xfId="2431" xr:uid="{00000000-0005-0000-0000-000092080000}"/>
    <cellStyle name="40% - Accent2 7 8" xfId="2432" xr:uid="{00000000-0005-0000-0000-000093080000}"/>
    <cellStyle name="40% - Accent2 7 9" xfId="2433" xr:uid="{00000000-0005-0000-0000-000094080000}"/>
    <cellStyle name="40% - Accent2 8" xfId="2434" xr:uid="{00000000-0005-0000-0000-000095080000}"/>
    <cellStyle name="40% - Accent2 8 2" xfId="2435" xr:uid="{00000000-0005-0000-0000-000096080000}"/>
    <cellStyle name="40% - Accent2 8 3" xfId="2436" xr:uid="{00000000-0005-0000-0000-000097080000}"/>
    <cellStyle name="40% - Accent2 8 4" xfId="2437" xr:uid="{00000000-0005-0000-0000-000098080000}"/>
    <cellStyle name="40% - Accent2 8 5" xfId="2438" xr:uid="{00000000-0005-0000-0000-000099080000}"/>
    <cellStyle name="40% - Accent2 8 6" xfId="2439" xr:uid="{00000000-0005-0000-0000-00009A080000}"/>
    <cellStyle name="40% - Accent2 8 7" xfId="2440" xr:uid="{00000000-0005-0000-0000-00009B080000}"/>
    <cellStyle name="40% - Accent2 8 8" xfId="2441" xr:uid="{00000000-0005-0000-0000-00009C080000}"/>
    <cellStyle name="40% - Accent2 8 9" xfId="2442" xr:uid="{00000000-0005-0000-0000-00009D080000}"/>
    <cellStyle name="40% - Accent2 9" xfId="2443" xr:uid="{00000000-0005-0000-0000-00009E080000}"/>
    <cellStyle name="40% - Accent2 9 2" xfId="2444" xr:uid="{00000000-0005-0000-0000-00009F080000}"/>
    <cellStyle name="40% - Accent2 9 3" xfId="2445" xr:uid="{00000000-0005-0000-0000-0000A0080000}"/>
    <cellStyle name="40% - Accent2 9 4" xfId="2446" xr:uid="{00000000-0005-0000-0000-0000A1080000}"/>
    <cellStyle name="40% - Accent2 9 5" xfId="2447" xr:uid="{00000000-0005-0000-0000-0000A2080000}"/>
    <cellStyle name="40% - Accent2 9 6" xfId="2448" xr:uid="{00000000-0005-0000-0000-0000A3080000}"/>
    <cellStyle name="40% - Accent2 9 7" xfId="2449" xr:uid="{00000000-0005-0000-0000-0000A4080000}"/>
    <cellStyle name="40% - Accent2 9 8" xfId="2450" xr:uid="{00000000-0005-0000-0000-0000A5080000}"/>
    <cellStyle name="40% - Accent2 9 9" xfId="2451" xr:uid="{00000000-0005-0000-0000-0000A6080000}"/>
    <cellStyle name="40% - Accent2_aa osnova za ponudbe" xfId="2452" xr:uid="{00000000-0005-0000-0000-0000A7080000}"/>
    <cellStyle name="40% - Accent3" xfId="2453" xr:uid="{00000000-0005-0000-0000-0000A8080000}"/>
    <cellStyle name="40% - Accent3 10" xfId="2454" xr:uid="{00000000-0005-0000-0000-0000A9080000}"/>
    <cellStyle name="40% - Accent3 10 2" xfId="2455" xr:uid="{00000000-0005-0000-0000-0000AA080000}"/>
    <cellStyle name="40% - Accent3 10 3" xfId="2456" xr:uid="{00000000-0005-0000-0000-0000AB080000}"/>
    <cellStyle name="40% - Accent3 10 4" xfId="2457" xr:uid="{00000000-0005-0000-0000-0000AC080000}"/>
    <cellStyle name="40% - Accent3 10 5" xfId="2458" xr:uid="{00000000-0005-0000-0000-0000AD080000}"/>
    <cellStyle name="40% - Accent3 10 6" xfId="2459" xr:uid="{00000000-0005-0000-0000-0000AE080000}"/>
    <cellStyle name="40% - Accent3 10 7" xfId="2460" xr:uid="{00000000-0005-0000-0000-0000AF080000}"/>
    <cellStyle name="40% - Accent3 10 8" xfId="2461" xr:uid="{00000000-0005-0000-0000-0000B0080000}"/>
    <cellStyle name="40% - Accent3 10 9" xfId="2462" xr:uid="{00000000-0005-0000-0000-0000B1080000}"/>
    <cellStyle name="40% - Accent3 11" xfId="2463" xr:uid="{00000000-0005-0000-0000-0000B2080000}"/>
    <cellStyle name="40% - Accent3 11 2" xfId="2464" xr:uid="{00000000-0005-0000-0000-0000B3080000}"/>
    <cellStyle name="40% - Accent3 11 3" xfId="2465" xr:uid="{00000000-0005-0000-0000-0000B4080000}"/>
    <cellStyle name="40% - Accent3 11 4" xfId="2466" xr:uid="{00000000-0005-0000-0000-0000B5080000}"/>
    <cellStyle name="40% - Accent3 11 5" xfId="2467" xr:uid="{00000000-0005-0000-0000-0000B6080000}"/>
    <cellStyle name="40% - Accent3 11 6" xfId="2468" xr:uid="{00000000-0005-0000-0000-0000B7080000}"/>
    <cellStyle name="40% - Accent3 11 7" xfId="2469" xr:uid="{00000000-0005-0000-0000-0000B8080000}"/>
    <cellStyle name="40% - Accent3 11 8" xfId="2470" xr:uid="{00000000-0005-0000-0000-0000B9080000}"/>
    <cellStyle name="40% - Accent3 11 9" xfId="2471" xr:uid="{00000000-0005-0000-0000-0000BA080000}"/>
    <cellStyle name="40% - Accent3 12" xfId="2472" xr:uid="{00000000-0005-0000-0000-0000BB080000}"/>
    <cellStyle name="40% - Accent3 12 2" xfId="2473" xr:uid="{00000000-0005-0000-0000-0000BC080000}"/>
    <cellStyle name="40% - Accent3 12 3" xfId="2474" xr:uid="{00000000-0005-0000-0000-0000BD080000}"/>
    <cellStyle name="40% - Accent3 12 4" xfId="2475" xr:uid="{00000000-0005-0000-0000-0000BE080000}"/>
    <cellStyle name="40% - Accent3 12 5" xfId="2476" xr:uid="{00000000-0005-0000-0000-0000BF080000}"/>
    <cellStyle name="40% - Accent3 12 6" xfId="2477" xr:uid="{00000000-0005-0000-0000-0000C0080000}"/>
    <cellStyle name="40% - Accent3 12 7" xfId="2478" xr:uid="{00000000-0005-0000-0000-0000C1080000}"/>
    <cellStyle name="40% - Accent3 12 8" xfId="2479" xr:uid="{00000000-0005-0000-0000-0000C2080000}"/>
    <cellStyle name="40% - Accent3 12 9" xfId="2480" xr:uid="{00000000-0005-0000-0000-0000C3080000}"/>
    <cellStyle name="40% - Accent3 13" xfId="2481" xr:uid="{00000000-0005-0000-0000-0000C4080000}"/>
    <cellStyle name="40% - Accent3 13 2" xfId="2482" xr:uid="{00000000-0005-0000-0000-0000C5080000}"/>
    <cellStyle name="40% - Accent3 13 3" xfId="2483" xr:uid="{00000000-0005-0000-0000-0000C6080000}"/>
    <cellStyle name="40% - Accent3 13 4" xfId="2484" xr:uid="{00000000-0005-0000-0000-0000C7080000}"/>
    <cellStyle name="40% - Accent3 13 5" xfId="2485" xr:uid="{00000000-0005-0000-0000-0000C8080000}"/>
    <cellStyle name="40% - Accent3 13 6" xfId="2486" xr:uid="{00000000-0005-0000-0000-0000C9080000}"/>
    <cellStyle name="40% - Accent3 13 7" xfId="2487" xr:uid="{00000000-0005-0000-0000-0000CA080000}"/>
    <cellStyle name="40% - Accent3 13 8" xfId="2488" xr:uid="{00000000-0005-0000-0000-0000CB080000}"/>
    <cellStyle name="40% - Accent3 13 9" xfId="2489" xr:uid="{00000000-0005-0000-0000-0000CC080000}"/>
    <cellStyle name="40% - Accent3 14" xfId="2490" xr:uid="{00000000-0005-0000-0000-0000CD080000}"/>
    <cellStyle name="40% - Accent3 14 2" xfId="2491" xr:uid="{00000000-0005-0000-0000-0000CE080000}"/>
    <cellStyle name="40% - Accent3 14 3" xfId="2492" xr:uid="{00000000-0005-0000-0000-0000CF080000}"/>
    <cellStyle name="40% - Accent3 14 4" xfId="2493" xr:uid="{00000000-0005-0000-0000-0000D0080000}"/>
    <cellStyle name="40% - Accent3 14 5" xfId="2494" xr:uid="{00000000-0005-0000-0000-0000D1080000}"/>
    <cellStyle name="40% - Accent3 14 6" xfId="2495" xr:uid="{00000000-0005-0000-0000-0000D2080000}"/>
    <cellStyle name="40% - Accent3 14 7" xfId="2496" xr:uid="{00000000-0005-0000-0000-0000D3080000}"/>
    <cellStyle name="40% - Accent3 14 8" xfId="2497" xr:uid="{00000000-0005-0000-0000-0000D4080000}"/>
    <cellStyle name="40% - Accent3 14 9" xfId="2498" xr:uid="{00000000-0005-0000-0000-0000D5080000}"/>
    <cellStyle name="40% - Accent3 15" xfId="2499" xr:uid="{00000000-0005-0000-0000-0000D6080000}"/>
    <cellStyle name="40% - Accent3 15 2" xfId="2500" xr:uid="{00000000-0005-0000-0000-0000D7080000}"/>
    <cellStyle name="40% - Accent3 15 3" xfId="2501" xr:uid="{00000000-0005-0000-0000-0000D8080000}"/>
    <cellStyle name="40% - Accent3 15 4" xfId="2502" xr:uid="{00000000-0005-0000-0000-0000D9080000}"/>
    <cellStyle name="40% - Accent3 15 5" xfId="2503" xr:uid="{00000000-0005-0000-0000-0000DA080000}"/>
    <cellStyle name="40% - Accent3 15 6" xfId="2504" xr:uid="{00000000-0005-0000-0000-0000DB080000}"/>
    <cellStyle name="40% - Accent3 15 7" xfId="2505" xr:uid="{00000000-0005-0000-0000-0000DC080000}"/>
    <cellStyle name="40% - Accent3 15 8" xfId="2506" xr:uid="{00000000-0005-0000-0000-0000DD080000}"/>
    <cellStyle name="40% - Accent3 15 9" xfId="2507" xr:uid="{00000000-0005-0000-0000-0000DE080000}"/>
    <cellStyle name="40% - Accent3 16" xfId="2508" xr:uid="{00000000-0005-0000-0000-0000DF080000}"/>
    <cellStyle name="40% - Accent3 16 2" xfId="2509" xr:uid="{00000000-0005-0000-0000-0000E0080000}"/>
    <cellStyle name="40% - Accent3 16 3" xfId="2510" xr:uid="{00000000-0005-0000-0000-0000E1080000}"/>
    <cellStyle name="40% - Accent3 16 4" xfId="2511" xr:uid="{00000000-0005-0000-0000-0000E2080000}"/>
    <cellStyle name="40% - Accent3 16 5" xfId="2512" xr:uid="{00000000-0005-0000-0000-0000E3080000}"/>
    <cellStyle name="40% - Accent3 16 6" xfId="2513" xr:uid="{00000000-0005-0000-0000-0000E4080000}"/>
    <cellStyle name="40% - Accent3 16 7" xfId="2514" xr:uid="{00000000-0005-0000-0000-0000E5080000}"/>
    <cellStyle name="40% - Accent3 16 8" xfId="2515" xr:uid="{00000000-0005-0000-0000-0000E6080000}"/>
    <cellStyle name="40% - Accent3 16 9" xfId="2516" xr:uid="{00000000-0005-0000-0000-0000E7080000}"/>
    <cellStyle name="40% - Accent3 17" xfId="2517" xr:uid="{00000000-0005-0000-0000-0000E8080000}"/>
    <cellStyle name="40% - Accent3 18" xfId="2518" xr:uid="{00000000-0005-0000-0000-0000E9080000}"/>
    <cellStyle name="40% - Accent3 19" xfId="2519" xr:uid="{00000000-0005-0000-0000-0000EA080000}"/>
    <cellStyle name="40% - Accent3 19 2" xfId="2520" xr:uid="{00000000-0005-0000-0000-0000EB080000}"/>
    <cellStyle name="40% - Accent3 2" xfId="2521" xr:uid="{00000000-0005-0000-0000-0000EC080000}"/>
    <cellStyle name="40% - Accent3 2 10" xfId="2522" xr:uid="{00000000-0005-0000-0000-0000ED080000}"/>
    <cellStyle name="40% - Accent3 2 11" xfId="2523" xr:uid="{00000000-0005-0000-0000-0000EE080000}"/>
    <cellStyle name="40% - Accent3 2 12" xfId="2524" xr:uid="{00000000-0005-0000-0000-0000EF080000}"/>
    <cellStyle name="40% - Accent3 2 13" xfId="2525" xr:uid="{00000000-0005-0000-0000-0000F0080000}"/>
    <cellStyle name="40% - Accent3 2 14" xfId="2526" xr:uid="{00000000-0005-0000-0000-0000F1080000}"/>
    <cellStyle name="40% - Accent3 2 15" xfId="2527" xr:uid="{00000000-0005-0000-0000-0000F2080000}"/>
    <cellStyle name="40% - Accent3 2 16" xfId="2528" xr:uid="{00000000-0005-0000-0000-0000F3080000}"/>
    <cellStyle name="40% - Accent3 2 17" xfId="2529" xr:uid="{00000000-0005-0000-0000-0000F4080000}"/>
    <cellStyle name="40% - Accent3 2 18" xfId="2530" xr:uid="{00000000-0005-0000-0000-0000F5080000}"/>
    <cellStyle name="40% - Accent3 2 19" xfId="2531" xr:uid="{00000000-0005-0000-0000-0000F6080000}"/>
    <cellStyle name="40% - Accent3 2 2" xfId="2532" xr:uid="{00000000-0005-0000-0000-0000F7080000}"/>
    <cellStyle name="40% - Accent3 2 2 2" xfId="2533" xr:uid="{00000000-0005-0000-0000-0000F8080000}"/>
    <cellStyle name="40% - Accent3 2 2 3" xfId="2534" xr:uid="{00000000-0005-0000-0000-0000F9080000}"/>
    <cellStyle name="40% - Accent3 2 20" xfId="2535" xr:uid="{00000000-0005-0000-0000-0000FA080000}"/>
    <cellStyle name="40% - Accent3 2 21" xfId="2536" xr:uid="{00000000-0005-0000-0000-0000FB080000}"/>
    <cellStyle name="40% - Accent3 2 22" xfId="2537" xr:uid="{00000000-0005-0000-0000-0000FC080000}"/>
    <cellStyle name="40% - Accent3 2 23" xfId="2538" xr:uid="{00000000-0005-0000-0000-0000FD080000}"/>
    <cellStyle name="40% - Accent3 2 24" xfId="2539" xr:uid="{00000000-0005-0000-0000-0000FE080000}"/>
    <cellStyle name="40% - Accent3 2 25" xfId="2540" xr:uid="{00000000-0005-0000-0000-0000FF080000}"/>
    <cellStyle name="40% - Accent3 2 26" xfId="2541" xr:uid="{00000000-0005-0000-0000-000000090000}"/>
    <cellStyle name="40% - Accent3 2 27" xfId="2542" xr:uid="{00000000-0005-0000-0000-000001090000}"/>
    <cellStyle name="40% - Accent3 2 28" xfId="2543" xr:uid="{00000000-0005-0000-0000-000002090000}"/>
    <cellStyle name="40% - Accent3 2 3" xfId="2544" xr:uid="{00000000-0005-0000-0000-000003090000}"/>
    <cellStyle name="40% - Accent3 2 3 2" xfId="2545" xr:uid="{00000000-0005-0000-0000-000004090000}"/>
    <cellStyle name="40% - Accent3 2 3 3" xfId="2546" xr:uid="{00000000-0005-0000-0000-000005090000}"/>
    <cellStyle name="40% - Accent3 2 4" xfId="2547" xr:uid="{00000000-0005-0000-0000-000006090000}"/>
    <cellStyle name="40% - Accent3 2 5" xfId="2548" xr:uid="{00000000-0005-0000-0000-000007090000}"/>
    <cellStyle name="40% - Accent3 2 6" xfId="2549" xr:uid="{00000000-0005-0000-0000-000008090000}"/>
    <cellStyle name="40% - Accent3 2 7" xfId="2550" xr:uid="{00000000-0005-0000-0000-000009090000}"/>
    <cellStyle name="40% - Accent3 2 8" xfId="2551" xr:uid="{00000000-0005-0000-0000-00000A090000}"/>
    <cellStyle name="40% - Accent3 2 9" xfId="2552" xr:uid="{00000000-0005-0000-0000-00000B090000}"/>
    <cellStyle name="40% - Accent3 2_B" xfId="2553" xr:uid="{00000000-0005-0000-0000-00000C090000}"/>
    <cellStyle name="40% - Accent3 20" xfId="2554" xr:uid="{00000000-0005-0000-0000-00000D090000}"/>
    <cellStyle name="40% - Accent3 21" xfId="2555" xr:uid="{00000000-0005-0000-0000-00000E090000}"/>
    <cellStyle name="40% - Accent3 22" xfId="2556" xr:uid="{00000000-0005-0000-0000-00000F090000}"/>
    <cellStyle name="40% - Accent3 23" xfId="2557" xr:uid="{00000000-0005-0000-0000-000010090000}"/>
    <cellStyle name="40% - Accent3 24" xfId="2558" xr:uid="{00000000-0005-0000-0000-000011090000}"/>
    <cellStyle name="40% - Accent3 25" xfId="2559" xr:uid="{00000000-0005-0000-0000-000012090000}"/>
    <cellStyle name="40% - Accent3 26" xfId="2560" xr:uid="{00000000-0005-0000-0000-000013090000}"/>
    <cellStyle name="40% - Accent3 3" xfId="2561" xr:uid="{00000000-0005-0000-0000-000014090000}"/>
    <cellStyle name="40% - Accent3 3 10" xfId="2562" xr:uid="{00000000-0005-0000-0000-000015090000}"/>
    <cellStyle name="40% - Accent3 3 11" xfId="2563" xr:uid="{00000000-0005-0000-0000-000016090000}"/>
    <cellStyle name="40% - Accent3 3 12" xfId="2564" xr:uid="{00000000-0005-0000-0000-000017090000}"/>
    <cellStyle name="40% - Accent3 3 13" xfId="2565" xr:uid="{00000000-0005-0000-0000-000018090000}"/>
    <cellStyle name="40% - Accent3 3 14" xfId="2566" xr:uid="{00000000-0005-0000-0000-000019090000}"/>
    <cellStyle name="40% - Accent3 3 15" xfId="2567" xr:uid="{00000000-0005-0000-0000-00001A090000}"/>
    <cellStyle name="40% - Accent3 3 16" xfId="2568" xr:uid="{00000000-0005-0000-0000-00001B090000}"/>
    <cellStyle name="40% - Accent3 3 17" xfId="2569" xr:uid="{00000000-0005-0000-0000-00001C090000}"/>
    <cellStyle name="40% - Accent3 3 18" xfId="2570" xr:uid="{00000000-0005-0000-0000-00001D090000}"/>
    <cellStyle name="40% - Accent3 3 19" xfId="2571" xr:uid="{00000000-0005-0000-0000-00001E090000}"/>
    <cellStyle name="40% - Accent3 3 2" xfId="2572" xr:uid="{00000000-0005-0000-0000-00001F090000}"/>
    <cellStyle name="40% - Accent3 3 2 2" xfId="2573" xr:uid="{00000000-0005-0000-0000-000020090000}"/>
    <cellStyle name="40% - Accent3 3 2 3" xfId="2574" xr:uid="{00000000-0005-0000-0000-000021090000}"/>
    <cellStyle name="40% - Accent3 3 20" xfId="2575" xr:uid="{00000000-0005-0000-0000-000022090000}"/>
    <cellStyle name="40% - Accent3 3 21" xfId="2576" xr:uid="{00000000-0005-0000-0000-000023090000}"/>
    <cellStyle name="40% - Accent3 3 22" xfId="2577" xr:uid="{00000000-0005-0000-0000-000024090000}"/>
    <cellStyle name="40% - Accent3 3 23" xfId="2578" xr:uid="{00000000-0005-0000-0000-000025090000}"/>
    <cellStyle name="40% - Accent3 3 24" xfId="2579" xr:uid="{00000000-0005-0000-0000-000026090000}"/>
    <cellStyle name="40% - Accent3 3 25" xfId="2580" xr:uid="{00000000-0005-0000-0000-000027090000}"/>
    <cellStyle name="40% - Accent3 3 26" xfId="2581" xr:uid="{00000000-0005-0000-0000-000028090000}"/>
    <cellStyle name="40% - Accent3 3 27" xfId="2582" xr:uid="{00000000-0005-0000-0000-000029090000}"/>
    <cellStyle name="40% - Accent3 3 28" xfId="2583" xr:uid="{00000000-0005-0000-0000-00002A090000}"/>
    <cellStyle name="40% - Accent3 3 3" xfId="2584" xr:uid="{00000000-0005-0000-0000-00002B090000}"/>
    <cellStyle name="40% - Accent3 3 3 2" xfId="2585" xr:uid="{00000000-0005-0000-0000-00002C090000}"/>
    <cellStyle name="40% - Accent3 3 3 3" xfId="2586" xr:uid="{00000000-0005-0000-0000-00002D090000}"/>
    <cellStyle name="40% - Accent3 3 4" xfId="2587" xr:uid="{00000000-0005-0000-0000-00002E090000}"/>
    <cellStyle name="40% - Accent3 3 5" xfId="2588" xr:uid="{00000000-0005-0000-0000-00002F090000}"/>
    <cellStyle name="40% - Accent3 3 6" xfId="2589" xr:uid="{00000000-0005-0000-0000-000030090000}"/>
    <cellStyle name="40% - Accent3 3 7" xfId="2590" xr:uid="{00000000-0005-0000-0000-000031090000}"/>
    <cellStyle name="40% - Accent3 3 8" xfId="2591" xr:uid="{00000000-0005-0000-0000-000032090000}"/>
    <cellStyle name="40% - Accent3 3 9" xfId="2592" xr:uid="{00000000-0005-0000-0000-000033090000}"/>
    <cellStyle name="40% - Accent3 3_B" xfId="2593" xr:uid="{00000000-0005-0000-0000-000034090000}"/>
    <cellStyle name="40% - Accent3 4" xfId="2594" xr:uid="{00000000-0005-0000-0000-000035090000}"/>
    <cellStyle name="40% - Accent3 4 10" xfId="2595" xr:uid="{00000000-0005-0000-0000-000036090000}"/>
    <cellStyle name="40% - Accent3 4 11" xfId="2596" xr:uid="{00000000-0005-0000-0000-000037090000}"/>
    <cellStyle name="40% - Accent3 4 12" xfId="2597" xr:uid="{00000000-0005-0000-0000-000038090000}"/>
    <cellStyle name="40% - Accent3 4 13" xfId="2598" xr:uid="{00000000-0005-0000-0000-000039090000}"/>
    <cellStyle name="40% - Accent3 4 14" xfId="2599" xr:uid="{00000000-0005-0000-0000-00003A090000}"/>
    <cellStyle name="40% - Accent3 4 15" xfId="2600" xr:uid="{00000000-0005-0000-0000-00003B090000}"/>
    <cellStyle name="40% - Accent3 4 16" xfId="2601" xr:uid="{00000000-0005-0000-0000-00003C090000}"/>
    <cellStyle name="40% - Accent3 4 17" xfId="2602" xr:uid="{00000000-0005-0000-0000-00003D090000}"/>
    <cellStyle name="40% - Accent3 4 18" xfId="2603" xr:uid="{00000000-0005-0000-0000-00003E090000}"/>
    <cellStyle name="40% - Accent3 4 19" xfId="2604" xr:uid="{00000000-0005-0000-0000-00003F090000}"/>
    <cellStyle name="40% - Accent3 4 2" xfId="2605" xr:uid="{00000000-0005-0000-0000-000040090000}"/>
    <cellStyle name="40% - Accent3 4 2 2" xfId="2606" xr:uid="{00000000-0005-0000-0000-000041090000}"/>
    <cellStyle name="40% - Accent3 4 2 3" xfId="2607" xr:uid="{00000000-0005-0000-0000-000042090000}"/>
    <cellStyle name="40% - Accent3 4 20" xfId="2608" xr:uid="{00000000-0005-0000-0000-000043090000}"/>
    <cellStyle name="40% - Accent3 4 21" xfId="2609" xr:uid="{00000000-0005-0000-0000-000044090000}"/>
    <cellStyle name="40% - Accent3 4 22" xfId="2610" xr:uid="{00000000-0005-0000-0000-000045090000}"/>
    <cellStyle name="40% - Accent3 4 23" xfId="2611" xr:uid="{00000000-0005-0000-0000-000046090000}"/>
    <cellStyle name="40% - Accent3 4 24" xfId="2612" xr:uid="{00000000-0005-0000-0000-000047090000}"/>
    <cellStyle name="40% - Accent3 4 25" xfId="2613" xr:uid="{00000000-0005-0000-0000-000048090000}"/>
    <cellStyle name="40% - Accent3 4 26" xfId="2614" xr:uid="{00000000-0005-0000-0000-000049090000}"/>
    <cellStyle name="40% - Accent3 4 27" xfId="2615" xr:uid="{00000000-0005-0000-0000-00004A090000}"/>
    <cellStyle name="40% - Accent3 4 28" xfId="2616" xr:uid="{00000000-0005-0000-0000-00004B090000}"/>
    <cellStyle name="40% - Accent3 4 28 2" xfId="2617" xr:uid="{00000000-0005-0000-0000-00004C090000}"/>
    <cellStyle name="40% - Accent3 4 28 3" xfId="2618" xr:uid="{00000000-0005-0000-0000-00004D090000}"/>
    <cellStyle name="40% - Accent3 4 28 4" xfId="2619" xr:uid="{00000000-0005-0000-0000-00004E090000}"/>
    <cellStyle name="40% - Accent3 4 28 5" xfId="2620" xr:uid="{00000000-0005-0000-0000-00004F090000}"/>
    <cellStyle name="40% - Accent3 4 28 6" xfId="2621" xr:uid="{00000000-0005-0000-0000-000050090000}"/>
    <cellStyle name="40% - Accent3 4 28 7" xfId="2622" xr:uid="{00000000-0005-0000-0000-000051090000}"/>
    <cellStyle name="40% - Accent3 4 28 8" xfId="2623" xr:uid="{00000000-0005-0000-0000-000052090000}"/>
    <cellStyle name="40% - Accent3 4 28 9" xfId="2624" xr:uid="{00000000-0005-0000-0000-000053090000}"/>
    <cellStyle name="40% - Accent3 4 3" xfId="2625" xr:uid="{00000000-0005-0000-0000-000054090000}"/>
    <cellStyle name="40% - Accent3 4 3 2" xfId="2626" xr:uid="{00000000-0005-0000-0000-000055090000}"/>
    <cellStyle name="40% - Accent3 4 3 3" xfId="2627" xr:uid="{00000000-0005-0000-0000-000056090000}"/>
    <cellStyle name="40% - Accent3 4 4" xfId="2628" xr:uid="{00000000-0005-0000-0000-000057090000}"/>
    <cellStyle name="40% - Accent3 4 4 10" xfId="2629" xr:uid="{00000000-0005-0000-0000-000058090000}"/>
    <cellStyle name="40% - Accent3 4 4 11" xfId="2630" xr:uid="{00000000-0005-0000-0000-000059090000}"/>
    <cellStyle name="40% - Accent3 4 4 2" xfId="2631" xr:uid="{00000000-0005-0000-0000-00005A090000}"/>
    <cellStyle name="40% - Accent3 4 4 3" xfId="2632" xr:uid="{00000000-0005-0000-0000-00005B090000}"/>
    <cellStyle name="40% - Accent3 4 4 4" xfId="2633" xr:uid="{00000000-0005-0000-0000-00005C090000}"/>
    <cellStyle name="40% - Accent3 4 4 5" xfId="2634" xr:uid="{00000000-0005-0000-0000-00005D090000}"/>
    <cellStyle name="40% - Accent3 4 4 6" xfId="2635" xr:uid="{00000000-0005-0000-0000-00005E090000}"/>
    <cellStyle name="40% - Accent3 4 4 7" xfId="2636" xr:uid="{00000000-0005-0000-0000-00005F090000}"/>
    <cellStyle name="40% - Accent3 4 4 8" xfId="2637" xr:uid="{00000000-0005-0000-0000-000060090000}"/>
    <cellStyle name="40% - Accent3 4 4 9" xfId="2638" xr:uid="{00000000-0005-0000-0000-000061090000}"/>
    <cellStyle name="40% - Accent3 4 5" xfId="2639" xr:uid="{00000000-0005-0000-0000-000062090000}"/>
    <cellStyle name="40% - Accent3 4 6" xfId="2640" xr:uid="{00000000-0005-0000-0000-000063090000}"/>
    <cellStyle name="40% - Accent3 4 7" xfId="2641" xr:uid="{00000000-0005-0000-0000-000064090000}"/>
    <cellStyle name="40% - Accent3 4 8" xfId="2642" xr:uid="{00000000-0005-0000-0000-000065090000}"/>
    <cellStyle name="40% - Accent3 4 9" xfId="2643" xr:uid="{00000000-0005-0000-0000-000066090000}"/>
    <cellStyle name="40% - Accent3 4_B" xfId="2644" xr:uid="{00000000-0005-0000-0000-000067090000}"/>
    <cellStyle name="40% - Accent3 5" xfId="2645" xr:uid="{00000000-0005-0000-0000-000068090000}"/>
    <cellStyle name="40% - Accent3 5 10" xfId="2646" xr:uid="{00000000-0005-0000-0000-000069090000}"/>
    <cellStyle name="40% - Accent3 5 11" xfId="2647" xr:uid="{00000000-0005-0000-0000-00006A090000}"/>
    <cellStyle name="40% - Accent3 5 12" xfId="2648" xr:uid="{00000000-0005-0000-0000-00006B090000}"/>
    <cellStyle name="40% - Accent3 5 13" xfId="2649" xr:uid="{00000000-0005-0000-0000-00006C090000}"/>
    <cellStyle name="40% - Accent3 5 14" xfId="2650" xr:uid="{00000000-0005-0000-0000-00006D090000}"/>
    <cellStyle name="40% - Accent3 5 15" xfId="2651" xr:uid="{00000000-0005-0000-0000-00006E090000}"/>
    <cellStyle name="40% - Accent3 5 16" xfId="2652" xr:uid="{00000000-0005-0000-0000-00006F090000}"/>
    <cellStyle name="40% - Accent3 5 17" xfId="2653" xr:uid="{00000000-0005-0000-0000-000070090000}"/>
    <cellStyle name="40% - Accent3 5 18" xfId="2654" xr:uid="{00000000-0005-0000-0000-000071090000}"/>
    <cellStyle name="40% - Accent3 5 19" xfId="2655" xr:uid="{00000000-0005-0000-0000-000072090000}"/>
    <cellStyle name="40% - Accent3 5 2" xfId="2656" xr:uid="{00000000-0005-0000-0000-000073090000}"/>
    <cellStyle name="40% - Accent3 5 2 2" xfId="2657" xr:uid="{00000000-0005-0000-0000-000074090000}"/>
    <cellStyle name="40% - Accent3 5 2 3" xfId="2658" xr:uid="{00000000-0005-0000-0000-000075090000}"/>
    <cellStyle name="40% - Accent3 5 20" xfId="2659" xr:uid="{00000000-0005-0000-0000-000076090000}"/>
    <cellStyle name="40% - Accent3 5 21" xfId="2660" xr:uid="{00000000-0005-0000-0000-000077090000}"/>
    <cellStyle name="40% - Accent3 5 22" xfId="2661" xr:uid="{00000000-0005-0000-0000-000078090000}"/>
    <cellStyle name="40% - Accent3 5 23" xfId="2662" xr:uid="{00000000-0005-0000-0000-000079090000}"/>
    <cellStyle name="40% - Accent3 5 24" xfId="2663" xr:uid="{00000000-0005-0000-0000-00007A090000}"/>
    <cellStyle name="40% - Accent3 5 25" xfId="2664" xr:uid="{00000000-0005-0000-0000-00007B090000}"/>
    <cellStyle name="40% - Accent3 5 26" xfId="2665" xr:uid="{00000000-0005-0000-0000-00007C090000}"/>
    <cellStyle name="40% - Accent3 5 27" xfId="2666" xr:uid="{00000000-0005-0000-0000-00007D090000}"/>
    <cellStyle name="40% - Accent3 5 28" xfId="2667" xr:uid="{00000000-0005-0000-0000-00007E090000}"/>
    <cellStyle name="40% - Accent3 5 29" xfId="2668" xr:uid="{00000000-0005-0000-0000-00007F090000}"/>
    <cellStyle name="40% - Accent3 5 3" xfId="2669" xr:uid="{00000000-0005-0000-0000-000080090000}"/>
    <cellStyle name="40% - Accent3 5 3 2" xfId="2670" xr:uid="{00000000-0005-0000-0000-000081090000}"/>
    <cellStyle name="40% - Accent3 5 3 3" xfId="2671" xr:uid="{00000000-0005-0000-0000-000082090000}"/>
    <cellStyle name="40% - Accent3 5 30" xfId="2672" xr:uid="{00000000-0005-0000-0000-000083090000}"/>
    <cellStyle name="40% - Accent3 5 31" xfId="2673" xr:uid="{00000000-0005-0000-0000-000084090000}"/>
    <cellStyle name="40% - Accent3 5 32" xfId="2674" xr:uid="{00000000-0005-0000-0000-000085090000}"/>
    <cellStyle name="40% - Accent3 5 33" xfId="2675" xr:uid="{00000000-0005-0000-0000-000086090000}"/>
    <cellStyle name="40% - Accent3 5 34" xfId="2676" xr:uid="{00000000-0005-0000-0000-000087090000}"/>
    <cellStyle name="40% - Accent3 5 35" xfId="2677" xr:uid="{00000000-0005-0000-0000-000088090000}"/>
    <cellStyle name="40% - Accent3 5 4" xfId="2678" xr:uid="{00000000-0005-0000-0000-000089090000}"/>
    <cellStyle name="40% - Accent3 5 5" xfId="2679" xr:uid="{00000000-0005-0000-0000-00008A090000}"/>
    <cellStyle name="40% - Accent3 5 6" xfId="2680" xr:uid="{00000000-0005-0000-0000-00008B090000}"/>
    <cellStyle name="40% - Accent3 5 7" xfId="2681" xr:uid="{00000000-0005-0000-0000-00008C090000}"/>
    <cellStyle name="40% - Accent3 5 8" xfId="2682" xr:uid="{00000000-0005-0000-0000-00008D090000}"/>
    <cellStyle name="40% - Accent3 5 9" xfId="2683" xr:uid="{00000000-0005-0000-0000-00008E090000}"/>
    <cellStyle name="40% - Accent3 5_B" xfId="2684" xr:uid="{00000000-0005-0000-0000-00008F090000}"/>
    <cellStyle name="40% - Accent3 6" xfId="2685" xr:uid="{00000000-0005-0000-0000-000090090000}"/>
    <cellStyle name="40% - Accent3 6 2" xfId="2686" xr:uid="{00000000-0005-0000-0000-000091090000}"/>
    <cellStyle name="40% - Accent3 6 3" xfId="2687" xr:uid="{00000000-0005-0000-0000-000092090000}"/>
    <cellStyle name="40% - Accent3 6 4" xfId="2688" xr:uid="{00000000-0005-0000-0000-000093090000}"/>
    <cellStyle name="40% - Accent3 6 5" xfId="2689" xr:uid="{00000000-0005-0000-0000-000094090000}"/>
    <cellStyle name="40% - Accent3 6 6" xfId="2690" xr:uid="{00000000-0005-0000-0000-000095090000}"/>
    <cellStyle name="40% - Accent3 6 7" xfId="2691" xr:uid="{00000000-0005-0000-0000-000096090000}"/>
    <cellStyle name="40% - Accent3 6 8" xfId="2692" xr:uid="{00000000-0005-0000-0000-000097090000}"/>
    <cellStyle name="40% - Accent3 6 9" xfId="2693" xr:uid="{00000000-0005-0000-0000-000098090000}"/>
    <cellStyle name="40% - Accent3 7" xfId="2694" xr:uid="{00000000-0005-0000-0000-000099090000}"/>
    <cellStyle name="40% - Accent3 7 2" xfId="2695" xr:uid="{00000000-0005-0000-0000-00009A090000}"/>
    <cellStyle name="40% - Accent3 7 3" xfId="2696" xr:uid="{00000000-0005-0000-0000-00009B090000}"/>
    <cellStyle name="40% - Accent3 7 4" xfId="2697" xr:uid="{00000000-0005-0000-0000-00009C090000}"/>
    <cellStyle name="40% - Accent3 7 5" xfId="2698" xr:uid="{00000000-0005-0000-0000-00009D090000}"/>
    <cellStyle name="40% - Accent3 7 6" xfId="2699" xr:uid="{00000000-0005-0000-0000-00009E090000}"/>
    <cellStyle name="40% - Accent3 7 7" xfId="2700" xr:uid="{00000000-0005-0000-0000-00009F090000}"/>
    <cellStyle name="40% - Accent3 7 8" xfId="2701" xr:uid="{00000000-0005-0000-0000-0000A0090000}"/>
    <cellStyle name="40% - Accent3 7 9" xfId="2702" xr:uid="{00000000-0005-0000-0000-0000A1090000}"/>
    <cellStyle name="40% - Accent3 8" xfId="2703" xr:uid="{00000000-0005-0000-0000-0000A2090000}"/>
    <cellStyle name="40% - Accent3 8 2" xfId="2704" xr:uid="{00000000-0005-0000-0000-0000A3090000}"/>
    <cellStyle name="40% - Accent3 8 3" xfId="2705" xr:uid="{00000000-0005-0000-0000-0000A4090000}"/>
    <cellStyle name="40% - Accent3 8 4" xfId="2706" xr:uid="{00000000-0005-0000-0000-0000A5090000}"/>
    <cellStyle name="40% - Accent3 8 5" xfId="2707" xr:uid="{00000000-0005-0000-0000-0000A6090000}"/>
    <cellStyle name="40% - Accent3 8 6" xfId="2708" xr:uid="{00000000-0005-0000-0000-0000A7090000}"/>
    <cellStyle name="40% - Accent3 8 7" xfId="2709" xr:uid="{00000000-0005-0000-0000-0000A8090000}"/>
    <cellStyle name="40% - Accent3 8 8" xfId="2710" xr:uid="{00000000-0005-0000-0000-0000A9090000}"/>
    <cellStyle name="40% - Accent3 8 9" xfId="2711" xr:uid="{00000000-0005-0000-0000-0000AA090000}"/>
    <cellStyle name="40% - Accent3 9" xfId="2712" xr:uid="{00000000-0005-0000-0000-0000AB090000}"/>
    <cellStyle name="40% - Accent3 9 2" xfId="2713" xr:uid="{00000000-0005-0000-0000-0000AC090000}"/>
    <cellStyle name="40% - Accent3 9 3" xfId="2714" xr:uid="{00000000-0005-0000-0000-0000AD090000}"/>
    <cellStyle name="40% - Accent3 9 4" xfId="2715" xr:uid="{00000000-0005-0000-0000-0000AE090000}"/>
    <cellStyle name="40% - Accent3 9 5" xfId="2716" xr:uid="{00000000-0005-0000-0000-0000AF090000}"/>
    <cellStyle name="40% - Accent3 9 6" xfId="2717" xr:uid="{00000000-0005-0000-0000-0000B0090000}"/>
    <cellStyle name="40% - Accent3 9 7" xfId="2718" xr:uid="{00000000-0005-0000-0000-0000B1090000}"/>
    <cellStyle name="40% - Accent3 9 8" xfId="2719" xr:uid="{00000000-0005-0000-0000-0000B2090000}"/>
    <cellStyle name="40% - Accent3 9 9" xfId="2720" xr:uid="{00000000-0005-0000-0000-0000B3090000}"/>
    <cellStyle name="40% - Accent3_aa osnova za ponudbe" xfId="2721" xr:uid="{00000000-0005-0000-0000-0000B4090000}"/>
    <cellStyle name="40% - Accent4" xfId="2722" xr:uid="{00000000-0005-0000-0000-0000B5090000}"/>
    <cellStyle name="40% - Accent4 10" xfId="2723" xr:uid="{00000000-0005-0000-0000-0000B6090000}"/>
    <cellStyle name="40% - Accent4 10 2" xfId="2724" xr:uid="{00000000-0005-0000-0000-0000B7090000}"/>
    <cellStyle name="40% - Accent4 10 3" xfId="2725" xr:uid="{00000000-0005-0000-0000-0000B8090000}"/>
    <cellStyle name="40% - Accent4 10 4" xfId="2726" xr:uid="{00000000-0005-0000-0000-0000B9090000}"/>
    <cellStyle name="40% - Accent4 10 5" xfId="2727" xr:uid="{00000000-0005-0000-0000-0000BA090000}"/>
    <cellStyle name="40% - Accent4 10 6" xfId="2728" xr:uid="{00000000-0005-0000-0000-0000BB090000}"/>
    <cellStyle name="40% - Accent4 10 7" xfId="2729" xr:uid="{00000000-0005-0000-0000-0000BC090000}"/>
    <cellStyle name="40% - Accent4 10 8" xfId="2730" xr:uid="{00000000-0005-0000-0000-0000BD090000}"/>
    <cellStyle name="40% - Accent4 10 9" xfId="2731" xr:uid="{00000000-0005-0000-0000-0000BE090000}"/>
    <cellStyle name="40% - Accent4 11" xfId="2732" xr:uid="{00000000-0005-0000-0000-0000BF090000}"/>
    <cellStyle name="40% - Accent4 11 2" xfId="2733" xr:uid="{00000000-0005-0000-0000-0000C0090000}"/>
    <cellStyle name="40% - Accent4 11 3" xfId="2734" xr:uid="{00000000-0005-0000-0000-0000C1090000}"/>
    <cellStyle name="40% - Accent4 11 4" xfId="2735" xr:uid="{00000000-0005-0000-0000-0000C2090000}"/>
    <cellStyle name="40% - Accent4 11 5" xfId="2736" xr:uid="{00000000-0005-0000-0000-0000C3090000}"/>
    <cellStyle name="40% - Accent4 11 6" xfId="2737" xr:uid="{00000000-0005-0000-0000-0000C4090000}"/>
    <cellStyle name="40% - Accent4 11 7" xfId="2738" xr:uid="{00000000-0005-0000-0000-0000C5090000}"/>
    <cellStyle name="40% - Accent4 11 8" xfId="2739" xr:uid="{00000000-0005-0000-0000-0000C6090000}"/>
    <cellStyle name="40% - Accent4 11 9" xfId="2740" xr:uid="{00000000-0005-0000-0000-0000C7090000}"/>
    <cellStyle name="40% - Accent4 12" xfId="2741" xr:uid="{00000000-0005-0000-0000-0000C8090000}"/>
    <cellStyle name="40% - Accent4 12 2" xfId="2742" xr:uid="{00000000-0005-0000-0000-0000C9090000}"/>
    <cellStyle name="40% - Accent4 12 3" xfId="2743" xr:uid="{00000000-0005-0000-0000-0000CA090000}"/>
    <cellStyle name="40% - Accent4 12 4" xfId="2744" xr:uid="{00000000-0005-0000-0000-0000CB090000}"/>
    <cellStyle name="40% - Accent4 12 5" xfId="2745" xr:uid="{00000000-0005-0000-0000-0000CC090000}"/>
    <cellStyle name="40% - Accent4 12 6" xfId="2746" xr:uid="{00000000-0005-0000-0000-0000CD090000}"/>
    <cellStyle name="40% - Accent4 12 7" xfId="2747" xr:uid="{00000000-0005-0000-0000-0000CE090000}"/>
    <cellStyle name="40% - Accent4 12 8" xfId="2748" xr:uid="{00000000-0005-0000-0000-0000CF090000}"/>
    <cellStyle name="40% - Accent4 12 9" xfId="2749" xr:uid="{00000000-0005-0000-0000-0000D0090000}"/>
    <cellStyle name="40% - Accent4 13" xfId="2750" xr:uid="{00000000-0005-0000-0000-0000D1090000}"/>
    <cellStyle name="40% - Accent4 13 2" xfId="2751" xr:uid="{00000000-0005-0000-0000-0000D2090000}"/>
    <cellStyle name="40% - Accent4 13 3" xfId="2752" xr:uid="{00000000-0005-0000-0000-0000D3090000}"/>
    <cellStyle name="40% - Accent4 13 4" xfId="2753" xr:uid="{00000000-0005-0000-0000-0000D4090000}"/>
    <cellStyle name="40% - Accent4 13 5" xfId="2754" xr:uid="{00000000-0005-0000-0000-0000D5090000}"/>
    <cellStyle name="40% - Accent4 13 6" xfId="2755" xr:uid="{00000000-0005-0000-0000-0000D6090000}"/>
    <cellStyle name="40% - Accent4 13 7" xfId="2756" xr:uid="{00000000-0005-0000-0000-0000D7090000}"/>
    <cellStyle name="40% - Accent4 13 8" xfId="2757" xr:uid="{00000000-0005-0000-0000-0000D8090000}"/>
    <cellStyle name="40% - Accent4 13 9" xfId="2758" xr:uid="{00000000-0005-0000-0000-0000D9090000}"/>
    <cellStyle name="40% - Accent4 14" xfId="2759" xr:uid="{00000000-0005-0000-0000-0000DA090000}"/>
    <cellStyle name="40% - Accent4 14 2" xfId="2760" xr:uid="{00000000-0005-0000-0000-0000DB090000}"/>
    <cellStyle name="40% - Accent4 14 3" xfId="2761" xr:uid="{00000000-0005-0000-0000-0000DC090000}"/>
    <cellStyle name="40% - Accent4 14 4" xfId="2762" xr:uid="{00000000-0005-0000-0000-0000DD090000}"/>
    <cellStyle name="40% - Accent4 14 5" xfId="2763" xr:uid="{00000000-0005-0000-0000-0000DE090000}"/>
    <cellStyle name="40% - Accent4 14 6" xfId="2764" xr:uid="{00000000-0005-0000-0000-0000DF090000}"/>
    <cellStyle name="40% - Accent4 14 7" xfId="2765" xr:uid="{00000000-0005-0000-0000-0000E0090000}"/>
    <cellStyle name="40% - Accent4 14 8" xfId="2766" xr:uid="{00000000-0005-0000-0000-0000E1090000}"/>
    <cellStyle name="40% - Accent4 14 9" xfId="2767" xr:uid="{00000000-0005-0000-0000-0000E2090000}"/>
    <cellStyle name="40% - Accent4 15" xfId="2768" xr:uid="{00000000-0005-0000-0000-0000E3090000}"/>
    <cellStyle name="40% - Accent4 15 2" xfId="2769" xr:uid="{00000000-0005-0000-0000-0000E4090000}"/>
    <cellStyle name="40% - Accent4 15 3" xfId="2770" xr:uid="{00000000-0005-0000-0000-0000E5090000}"/>
    <cellStyle name="40% - Accent4 15 4" xfId="2771" xr:uid="{00000000-0005-0000-0000-0000E6090000}"/>
    <cellStyle name="40% - Accent4 15 5" xfId="2772" xr:uid="{00000000-0005-0000-0000-0000E7090000}"/>
    <cellStyle name="40% - Accent4 15 6" xfId="2773" xr:uid="{00000000-0005-0000-0000-0000E8090000}"/>
    <cellStyle name="40% - Accent4 15 7" xfId="2774" xr:uid="{00000000-0005-0000-0000-0000E9090000}"/>
    <cellStyle name="40% - Accent4 15 8" xfId="2775" xr:uid="{00000000-0005-0000-0000-0000EA090000}"/>
    <cellStyle name="40% - Accent4 15 9" xfId="2776" xr:uid="{00000000-0005-0000-0000-0000EB090000}"/>
    <cellStyle name="40% - Accent4 16" xfId="2777" xr:uid="{00000000-0005-0000-0000-0000EC090000}"/>
    <cellStyle name="40% - Accent4 16 2" xfId="2778" xr:uid="{00000000-0005-0000-0000-0000ED090000}"/>
    <cellStyle name="40% - Accent4 16 3" xfId="2779" xr:uid="{00000000-0005-0000-0000-0000EE090000}"/>
    <cellStyle name="40% - Accent4 16 4" xfId="2780" xr:uid="{00000000-0005-0000-0000-0000EF090000}"/>
    <cellStyle name="40% - Accent4 16 5" xfId="2781" xr:uid="{00000000-0005-0000-0000-0000F0090000}"/>
    <cellStyle name="40% - Accent4 16 6" xfId="2782" xr:uid="{00000000-0005-0000-0000-0000F1090000}"/>
    <cellStyle name="40% - Accent4 16 7" xfId="2783" xr:uid="{00000000-0005-0000-0000-0000F2090000}"/>
    <cellStyle name="40% - Accent4 16 8" xfId="2784" xr:uid="{00000000-0005-0000-0000-0000F3090000}"/>
    <cellStyle name="40% - Accent4 16 9" xfId="2785" xr:uid="{00000000-0005-0000-0000-0000F4090000}"/>
    <cellStyle name="40% - Accent4 17" xfId="2786" xr:uid="{00000000-0005-0000-0000-0000F5090000}"/>
    <cellStyle name="40% - Accent4 18" xfId="2787" xr:uid="{00000000-0005-0000-0000-0000F6090000}"/>
    <cellStyle name="40% - Accent4 19" xfId="2788" xr:uid="{00000000-0005-0000-0000-0000F7090000}"/>
    <cellStyle name="40% - Accent4 19 2" xfId="2789" xr:uid="{00000000-0005-0000-0000-0000F8090000}"/>
    <cellStyle name="40% - Accent4 2" xfId="2790" xr:uid="{00000000-0005-0000-0000-0000F9090000}"/>
    <cellStyle name="40% - Accent4 2 10" xfId="2791" xr:uid="{00000000-0005-0000-0000-0000FA090000}"/>
    <cellStyle name="40% - Accent4 2 11" xfId="2792" xr:uid="{00000000-0005-0000-0000-0000FB090000}"/>
    <cellStyle name="40% - Accent4 2 12" xfId="2793" xr:uid="{00000000-0005-0000-0000-0000FC090000}"/>
    <cellStyle name="40% - Accent4 2 13" xfId="2794" xr:uid="{00000000-0005-0000-0000-0000FD090000}"/>
    <cellStyle name="40% - Accent4 2 14" xfId="2795" xr:uid="{00000000-0005-0000-0000-0000FE090000}"/>
    <cellStyle name="40% - Accent4 2 15" xfId="2796" xr:uid="{00000000-0005-0000-0000-0000FF090000}"/>
    <cellStyle name="40% - Accent4 2 16" xfId="2797" xr:uid="{00000000-0005-0000-0000-0000000A0000}"/>
    <cellStyle name="40% - Accent4 2 17" xfId="2798" xr:uid="{00000000-0005-0000-0000-0000010A0000}"/>
    <cellStyle name="40% - Accent4 2 18" xfId="2799" xr:uid="{00000000-0005-0000-0000-0000020A0000}"/>
    <cellStyle name="40% - Accent4 2 19" xfId="2800" xr:uid="{00000000-0005-0000-0000-0000030A0000}"/>
    <cellStyle name="40% - Accent4 2 2" xfId="2801" xr:uid="{00000000-0005-0000-0000-0000040A0000}"/>
    <cellStyle name="40% - Accent4 2 2 2" xfId="2802" xr:uid="{00000000-0005-0000-0000-0000050A0000}"/>
    <cellStyle name="40% - Accent4 2 2 3" xfId="2803" xr:uid="{00000000-0005-0000-0000-0000060A0000}"/>
    <cellStyle name="40% - Accent4 2 20" xfId="2804" xr:uid="{00000000-0005-0000-0000-0000070A0000}"/>
    <cellStyle name="40% - Accent4 2 21" xfId="2805" xr:uid="{00000000-0005-0000-0000-0000080A0000}"/>
    <cellStyle name="40% - Accent4 2 22" xfId="2806" xr:uid="{00000000-0005-0000-0000-0000090A0000}"/>
    <cellStyle name="40% - Accent4 2 23" xfId="2807" xr:uid="{00000000-0005-0000-0000-00000A0A0000}"/>
    <cellStyle name="40% - Accent4 2 24" xfId="2808" xr:uid="{00000000-0005-0000-0000-00000B0A0000}"/>
    <cellStyle name="40% - Accent4 2 25" xfId="2809" xr:uid="{00000000-0005-0000-0000-00000C0A0000}"/>
    <cellStyle name="40% - Accent4 2 26" xfId="2810" xr:uid="{00000000-0005-0000-0000-00000D0A0000}"/>
    <cellStyle name="40% - Accent4 2 27" xfId="2811" xr:uid="{00000000-0005-0000-0000-00000E0A0000}"/>
    <cellStyle name="40% - Accent4 2 28" xfId="2812" xr:uid="{00000000-0005-0000-0000-00000F0A0000}"/>
    <cellStyle name="40% - Accent4 2 3" xfId="2813" xr:uid="{00000000-0005-0000-0000-0000100A0000}"/>
    <cellStyle name="40% - Accent4 2 3 2" xfId="2814" xr:uid="{00000000-0005-0000-0000-0000110A0000}"/>
    <cellStyle name="40% - Accent4 2 3 3" xfId="2815" xr:uid="{00000000-0005-0000-0000-0000120A0000}"/>
    <cellStyle name="40% - Accent4 2 4" xfId="2816" xr:uid="{00000000-0005-0000-0000-0000130A0000}"/>
    <cellStyle name="40% - Accent4 2 5" xfId="2817" xr:uid="{00000000-0005-0000-0000-0000140A0000}"/>
    <cellStyle name="40% - Accent4 2 6" xfId="2818" xr:uid="{00000000-0005-0000-0000-0000150A0000}"/>
    <cellStyle name="40% - Accent4 2 7" xfId="2819" xr:uid="{00000000-0005-0000-0000-0000160A0000}"/>
    <cellStyle name="40% - Accent4 2 8" xfId="2820" xr:uid="{00000000-0005-0000-0000-0000170A0000}"/>
    <cellStyle name="40% - Accent4 2 9" xfId="2821" xr:uid="{00000000-0005-0000-0000-0000180A0000}"/>
    <cellStyle name="40% - Accent4 2_B" xfId="2822" xr:uid="{00000000-0005-0000-0000-0000190A0000}"/>
    <cellStyle name="40% - Accent4 20" xfId="2823" xr:uid="{00000000-0005-0000-0000-00001A0A0000}"/>
    <cellStyle name="40% - Accent4 21" xfId="2824" xr:uid="{00000000-0005-0000-0000-00001B0A0000}"/>
    <cellStyle name="40% - Accent4 22" xfId="2825" xr:uid="{00000000-0005-0000-0000-00001C0A0000}"/>
    <cellStyle name="40% - Accent4 23" xfId="2826" xr:uid="{00000000-0005-0000-0000-00001D0A0000}"/>
    <cellStyle name="40% - Accent4 24" xfId="2827" xr:uid="{00000000-0005-0000-0000-00001E0A0000}"/>
    <cellStyle name="40% - Accent4 25" xfId="2828" xr:uid="{00000000-0005-0000-0000-00001F0A0000}"/>
    <cellStyle name="40% - Accent4 26" xfId="2829" xr:uid="{00000000-0005-0000-0000-0000200A0000}"/>
    <cellStyle name="40% - Accent4 3" xfId="2830" xr:uid="{00000000-0005-0000-0000-0000210A0000}"/>
    <cellStyle name="40% - Accent4 3 10" xfId="2831" xr:uid="{00000000-0005-0000-0000-0000220A0000}"/>
    <cellStyle name="40% - Accent4 3 11" xfId="2832" xr:uid="{00000000-0005-0000-0000-0000230A0000}"/>
    <cellStyle name="40% - Accent4 3 12" xfId="2833" xr:uid="{00000000-0005-0000-0000-0000240A0000}"/>
    <cellStyle name="40% - Accent4 3 13" xfId="2834" xr:uid="{00000000-0005-0000-0000-0000250A0000}"/>
    <cellStyle name="40% - Accent4 3 14" xfId="2835" xr:uid="{00000000-0005-0000-0000-0000260A0000}"/>
    <cellStyle name="40% - Accent4 3 15" xfId="2836" xr:uid="{00000000-0005-0000-0000-0000270A0000}"/>
    <cellStyle name="40% - Accent4 3 16" xfId="2837" xr:uid="{00000000-0005-0000-0000-0000280A0000}"/>
    <cellStyle name="40% - Accent4 3 17" xfId="2838" xr:uid="{00000000-0005-0000-0000-0000290A0000}"/>
    <cellStyle name="40% - Accent4 3 18" xfId="2839" xr:uid="{00000000-0005-0000-0000-00002A0A0000}"/>
    <cellStyle name="40% - Accent4 3 19" xfId="2840" xr:uid="{00000000-0005-0000-0000-00002B0A0000}"/>
    <cellStyle name="40% - Accent4 3 2" xfId="2841" xr:uid="{00000000-0005-0000-0000-00002C0A0000}"/>
    <cellStyle name="40% - Accent4 3 2 2" xfId="2842" xr:uid="{00000000-0005-0000-0000-00002D0A0000}"/>
    <cellStyle name="40% - Accent4 3 2 3" xfId="2843" xr:uid="{00000000-0005-0000-0000-00002E0A0000}"/>
    <cellStyle name="40% - Accent4 3 20" xfId="2844" xr:uid="{00000000-0005-0000-0000-00002F0A0000}"/>
    <cellStyle name="40% - Accent4 3 21" xfId="2845" xr:uid="{00000000-0005-0000-0000-0000300A0000}"/>
    <cellStyle name="40% - Accent4 3 22" xfId="2846" xr:uid="{00000000-0005-0000-0000-0000310A0000}"/>
    <cellStyle name="40% - Accent4 3 23" xfId="2847" xr:uid="{00000000-0005-0000-0000-0000320A0000}"/>
    <cellStyle name="40% - Accent4 3 24" xfId="2848" xr:uid="{00000000-0005-0000-0000-0000330A0000}"/>
    <cellStyle name="40% - Accent4 3 25" xfId="2849" xr:uid="{00000000-0005-0000-0000-0000340A0000}"/>
    <cellStyle name="40% - Accent4 3 26" xfId="2850" xr:uid="{00000000-0005-0000-0000-0000350A0000}"/>
    <cellStyle name="40% - Accent4 3 27" xfId="2851" xr:uid="{00000000-0005-0000-0000-0000360A0000}"/>
    <cellStyle name="40% - Accent4 3 28" xfId="2852" xr:uid="{00000000-0005-0000-0000-0000370A0000}"/>
    <cellStyle name="40% - Accent4 3 3" xfId="2853" xr:uid="{00000000-0005-0000-0000-0000380A0000}"/>
    <cellStyle name="40% - Accent4 3 3 2" xfId="2854" xr:uid="{00000000-0005-0000-0000-0000390A0000}"/>
    <cellStyle name="40% - Accent4 3 3 3" xfId="2855" xr:uid="{00000000-0005-0000-0000-00003A0A0000}"/>
    <cellStyle name="40% - Accent4 3 4" xfId="2856" xr:uid="{00000000-0005-0000-0000-00003B0A0000}"/>
    <cellStyle name="40% - Accent4 3 5" xfId="2857" xr:uid="{00000000-0005-0000-0000-00003C0A0000}"/>
    <cellStyle name="40% - Accent4 3 6" xfId="2858" xr:uid="{00000000-0005-0000-0000-00003D0A0000}"/>
    <cellStyle name="40% - Accent4 3 7" xfId="2859" xr:uid="{00000000-0005-0000-0000-00003E0A0000}"/>
    <cellStyle name="40% - Accent4 3 8" xfId="2860" xr:uid="{00000000-0005-0000-0000-00003F0A0000}"/>
    <cellStyle name="40% - Accent4 3 9" xfId="2861" xr:uid="{00000000-0005-0000-0000-0000400A0000}"/>
    <cellStyle name="40% - Accent4 3_B" xfId="2862" xr:uid="{00000000-0005-0000-0000-0000410A0000}"/>
    <cellStyle name="40% - Accent4 4" xfId="2863" xr:uid="{00000000-0005-0000-0000-0000420A0000}"/>
    <cellStyle name="40% - Accent4 4 10" xfId="2864" xr:uid="{00000000-0005-0000-0000-0000430A0000}"/>
    <cellStyle name="40% - Accent4 4 11" xfId="2865" xr:uid="{00000000-0005-0000-0000-0000440A0000}"/>
    <cellStyle name="40% - Accent4 4 12" xfId="2866" xr:uid="{00000000-0005-0000-0000-0000450A0000}"/>
    <cellStyle name="40% - Accent4 4 13" xfId="2867" xr:uid="{00000000-0005-0000-0000-0000460A0000}"/>
    <cellStyle name="40% - Accent4 4 14" xfId="2868" xr:uid="{00000000-0005-0000-0000-0000470A0000}"/>
    <cellStyle name="40% - Accent4 4 15" xfId="2869" xr:uid="{00000000-0005-0000-0000-0000480A0000}"/>
    <cellStyle name="40% - Accent4 4 16" xfId="2870" xr:uid="{00000000-0005-0000-0000-0000490A0000}"/>
    <cellStyle name="40% - Accent4 4 17" xfId="2871" xr:uid="{00000000-0005-0000-0000-00004A0A0000}"/>
    <cellStyle name="40% - Accent4 4 18" xfId="2872" xr:uid="{00000000-0005-0000-0000-00004B0A0000}"/>
    <cellStyle name="40% - Accent4 4 19" xfId="2873" xr:uid="{00000000-0005-0000-0000-00004C0A0000}"/>
    <cellStyle name="40% - Accent4 4 2" xfId="2874" xr:uid="{00000000-0005-0000-0000-00004D0A0000}"/>
    <cellStyle name="40% - Accent4 4 2 2" xfId="2875" xr:uid="{00000000-0005-0000-0000-00004E0A0000}"/>
    <cellStyle name="40% - Accent4 4 2 3" xfId="2876" xr:uid="{00000000-0005-0000-0000-00004F0A0000}"/>
    <cellStyle name="40% - Accent4 4 20" xfId="2877" xr:uid="{00000000-0005-0000-0000-0000500A0000}"/>
    <cellStyle name="40% - Accent4 4 21" xfId="2878" xr:uid="{00000000-0005-0000-0000-0000510A0000}"/>
    <cellStyle name="40% - Accent4 4 22" xfId="2879" xr:uid="{00000000-0005-0000-0000-0000520A0000}"/>
    <cellStyle name="40% - Accent4 4 23" xfId="2880" xr:uid="{00000000-0005-0000-0000-0000530A0000}"/>
    <cellStyle name="40% - Accent4 4 24" xfId="2881" xr:uid="{00000000-0005-0000-0000-0000540A0000}"/>
    <cellStyle name="40% - Accent4 4 25" xfId="2882" xr:uid="{00000000-0005-0000-0000-0000550A0000}"/>
    <cellStyle name="40% - Accent4 4 26" xfId="2883" xr:uid="{00000000-0005-0000-0000-0000560A0000}"/>
    <cellStyle name="40% - Accent4 4 27" xfId="2884" xr:uid="{00000000-0005-0000-0000-0000570A0000}"/>
    <cellStyle name="40% - Accent4 4 28" xfId="2885" xr:uid="{00000000-0005-0000-0000-0000580A0000}"/>
    <cellStyle name="40% - Accent4 4 28 2" xfId="2886" xr:uid="{00000000-0005-0000-0000-0000590A0000}"/>
    <cellStyle name="40% - Accent4 4 28 3" xfId="2887" xr:uid="{00000000-0005-0000-0000-00005A0A0000}"/>
    <cellStyle name="40% - Accent4 4 28 4" xfId="2888" xr:uid="{00000000-0005-0000-0000-00005B0A0000}"/>
    <cellStyle name="40% - Accent4 4 28 5" xfId="2889" xr:uid="{00000000-0005-0000-0000-00005C0A0000}"/>
    <cellStyle name="40% - Accent4 4 28 6" xfId="2890" xr:uid="{00000000-0005-0000-0000-00005D0A0000}"/>
    <cellStyle name="40% - Accent4 4 28 7" xfId="2891" xr:uid="{00000000-0005-0000-0000-00005E0A0000}"/>
    <cellStyle name="40% - Accent4 4 28 8" xfId="2892" xr:uid="{00000000-0005-0000-0000-00005F0A0000}"/>
    <cellStyle name="40% - Accent4 4 28 9" xfId="2893" xr:uid="{00000000-0005-0000-0000-0000600A0000}"/>
    <cellStyle name="40% - Accent4 4 3" xfId="2894" xr:uid="{00000000-0005-0000-0000-0000610A0000}"/>
    <cellStyle name="40% - Accent4 4 3 2" xfId="2895" xr:uid="{00000000-0005-0000-0000-0000620A0000}"/>
    <cellStyle name="40% - Accent4 4 3 3" xfId="2896" xr:uid="{00000000-0005-0000-0000-0000630A0000}"/>
    <cellStyle name="40% - Accent4 4 4" xfId="2897" xr:uid="{00000000-0005-0000-0000-0000640A0000}"/>
    <cellStyle name="40% - Accent4 4 4 10" xfId="2898" xr:uid="{00000000-0005-0000-0000-0000650A0000}"/>
    <cellStyle name="40% - Accent4 4 4 11" xfId="2899" xr:uid="{00000000-0005-0000-0000-0000660A0000}"/>
    <cellStyle name="40% - Accent4 4 4 2" xfId="2900" xr:uid="{00000000-0005-0000-0000-0000670A0000}"/>
    <cellStyle name="40% - Accent4 4 4 3" xfId="2901" xr:uid="{00000000-0005-0000-0000-0000680A0000}"/>
    <cellStyle name="40% - Accent4 4 4 4" xfId="2902" xr:uid="{00000000-0005-0000-0000-0000690A0000}"/>
    <cellStyle name="40% - Accent4 4 4 5" xfId="2903" xr:uid="{00000000-0005-0000-0000-00006A0A0000}"/>
    <cellStyle name="40% - Accent4 4 4 6" xfId="2904" xr:uid="{00000000-0005-0000-0000-00006B0A0000}"/>
    <cellStyle name="40% - Accent4 4 4 7" xfId="2905" xr:uid="{00000000-0005-0000-0000-00006C0A0000}"/>
    <cellStyle name="40% - Accent4 4 4 8" xfId="2906" xr:uid="{00000000-0005-0000-0000-00006D0A0000}"/>
    <cellStyle name="40% - Accent4 4 4 9" xfId="2907" xr:uid="{00000000-0005-0000-0000-00006E0A0000}"/>
    <cellStyle name="40% - Accent4 4 5" xfId="2908" xr:uid="{00000000-0005-0000-0000-00006F0A0000}"/>
    <cellStyle name="40% - Accent4 4 6" xfId="2909" xr:uid="{00000000-0005-0000-0000-0000700A0000}"/>
    <cellStyle name="40% - Accent4 4 7" xfId="2910" xr:uid="{00000000-0005-0000-0000-0000710A0000}"/>
    <cellStyle name="40% - Accent4 4 8" xfId="2911" xr:uid="{00000000-0005-0000-0000-0000720A0000}"/>
    <cellStyle name="40% - Accent4 4 9" xfId="2912" xr:uid="{00000000-0005-0000-0000-0000730A0000}"/>
    <cellStyle name="40% - Accent4 4_B" xfId="2913" xr:uid="{00000000-0005-0000-0000-0000740A0000}"/>
    <cellStyle name="40% - Accent4 5" xfId="2914" xr:uid="{00000000-0005-0000-0000-0000750A0000}"/>
    <cellStyle name="40% - Accent4 5 10" xfId="2915" xr:uid="{00000000-0005-0000-0000-0000760A0000}"/>
    <cellStyle name="40% - Accent4 5 11" xfId="2916" xr:uid="{00000000-0005-0000-0000-0000770A0000}"/>
    <cellStyle name="40% - Accent4 5 12" xfId="2917" xr:uid="{00000000-0005-0000-0000-0000780A0000}"/>
    <cellStyle name="40% - Accent4 5 13" xfId="2918" xr:uid="{00000000-0005-0000-0000-0000790A0000}"/>
    <cellStyle name="40% - Accent4 5 14" xfId="2919" xr:uid="{00000000-0005-0000-0000-00007A0A0000}"/>
    <cellStyle name="40% - Accent4 5 15" xfId="2920" xr:uid="{00000000-0005-0000-0000-00007B0A0000}"/>
    <cellStyle name="40% - Accent4 5 16" xfId="2921" xr:uid="{00000000-0005-0000-0000-00007C0A0000}"/>
    <cellStyle name="40% - Accent4 5 17" xfId="2922" xr:uid="{00000000-0005-0000-0000-00007D0A0000}"/>
    <cellStyle name="40% - Accent4 5 18" xfId="2923" xr:uid="{00000000-0005-0000-0000-00007E0A0000}"/>
    <cellStyle name="40% - Accent4 5 19" xfId="2924" xr:uid="{00000000-0005-0000-0000-00007F0A0000}"/>
    <cellStyle name="40% - Accent4 5 2" xfId="2925" xr:uid="{00000000-0005-0000-0000-0000800A0000}"/>
    <cellStyle name="40% - Accent4 5 2 2" xfId="2926" xr:uid="{00000000-0005-0000-0000-0000810A0000}"/>
    <cellStyle name="40% - Accent4 5 2 3" xfId="2927" xr:uid="{00000000-0005-0000-0000-0000820A0000}"/>
    <cellStyle name="40% - Accent4 5 20" xfId="2928" xr:uid="{00000000-0005-0000-0000-0000830A0000}"/>
    <cellStyle name="40% - Accent4 5 21" xfId="2929" xr:uid="{00000000-0005-0000-0000-0000840A0000}"/>
    <cellStyle name="40% - Accent4 5 22" xfId="2930" xr:uid="{00000000-0005-0000-0000-0000850A0000}"/>
    <cellStyle name="40% - Accent4 5 23" xfId="2931" xr:uid="{00000000-0005-0000-0000-0000860A0000}"/>
    <cellStyle name="40% - Accent4 5 24" xfId="2932" xr:uid="{00000000-0005-0000-0000-0000870A0000}"/>
    <cellStyle name="40% - Accent4 5 25" xfId="2933" xr:uid="{00000000-0005-0000-0000-0000880A0000}"/>
    <cellStyle name="40% - Accent4 5 26" xfId="2934" xr:uid="{00000000-0005-0000-0000-0000890A0000}"/>
    <cellStyle name="40% - Accent4 5 27" xfId="2935" xr:uid="{00000000-0005-0000-0000-00008A0A0000}"/>
    <cellStyle name="40% - Accent4 5 28" xfId="2936" xr:uid="{00000000-0005-0000-0000-00008B0A0000}"/>
    <cellStyle name="40% - Accent4 5 29" xfId="2937" xr:uid="{00000000-0005-0000-0000-00008C0A0000}"/>
    <cellStyle name="40% - Accent4 5 3" xfId="2938" xr:uid="{00000000-0005-0000-0000-00008D0A0000}"/>
    <cellStyle name="40% - Accent4 5 3 2" xfId="2939" xr:uid="{00000000-0005-0000-0000-00008E0A0000}"/>
    <cellStyle name="40% - Accent4 5 3 3" xfId="2940" xr:uid="{00000000-0005-0000-0000-00008F0A0000}"/>
    <cellStyle name="40% - Accent4 5 30" xfId="2941" xr:uid="{00000000-0005-0000-0000-0000900A0000}"/>
    <cellStyle name="40% - Accent4 5 31" xfId="2942" xr:uid="{00000000-0005-0000-0000-0000910A0000}"/>
    <cellStyle name="40% - Accent4 5 32" xfId="2943" xr:uid="{00000000-0005-0000-0000-0000920A0000}"/>
    <cellStyle name="40% - Accent4 5 33" xfId="2944" xr:uid="{00000000-0005-0000-0000-0000930A0000}"/>
    <cellStyle name="40% - Accent4 5 34" xfId="2945" xr:uid="{00000000-0005-0000-0000-0000940A0000}"/>
    <cellStyle name="40% - Accent4 5 35" xfId="2946" xr:uid="{00000000-0005-0000-0000-0000950A0000}"/>
    <cellStyle name="40% - Accent4 5 4" xfId="2947" xr:uid="{00000000-0005-0000-0000-0000960A0000}"/>
    <cellStyle name="40% - Accent4 5 5" xfId="2948" xr:uid="{00000000-0005-0000-0000-0000970A0000}"/>
    <cellStyle name="40% - Accent4 5 6" xfId="2949" xr:uid="{00000000-0005-0000-0000-0000980A0000}"/>
    <cellStyle name="40% - Accent4 5 7" xfId="2950" xr:uid="{00000000-0005-0000-0000-0000990A0000}"/>
    <cellStyle name="40% - Accent4 5 8" xfId="2951" xr:uid="{00000000-0005-0000-0000-00009A0A0000}"/>
    <cellStyle name="40% - Accent4 5 9" xfId="2952" xr:uid="{00000000-0005-0000-0000-00009B0A0000}"/>
    <cellStyle name="40% - Accent4 5_B" xfId="2953" xr:uid="{00000000-0005-0000-0000-00009C0A0000}"/>
    <cellStyle name="40% - Accent4 6" xfId="2954" xr:uid="{00000000-0005-0000-0000-00009D0A0000}"/>
    <cellStyle name="40% - Accent4 6 2" xfId="2955" xr:uid="{00000000-0005-0000-0000-00009E0A0000}"/>
    <cellStyle name="40% - Accent4 6 3" xfId="2956" xr:uid="{00000000-0005-0000-0000-00009F0A0000}"/>
    <cellStyle name="40% - Accent4 6 4" xfId="2957" xr:uid="{00000000-0005-0000-0000-0000A00A0000}"/>
    <cellStyle name="40% - Accent4 6 5" xfId="2958" xr:uid="{00000000-0005-0000-0000-0000A10A0000}"/>
    <cellStyle name="40% - Accent4 6 6" xfId="2959" xr:uid="{00000000-0005-0000-0000-0000A20A0000}"/>
    <cellStyle name="40% - Accent4 6 7" xfId="2960" xr:uid="{00000000-0005-0000-0000-0000A30A0000}"/>
    <cellStyle name="40% - Accent4 6 8" xfId="2961" xr:uid="{00000000-0005-0000-0000-0000A40A0000}"/>
    <cellStyle name="40% - Accent4 6 9" xfId="2962" xr:uid="{00000000-0005-0000-0000-0000A50A0000}"/>
    <cellStyle name="40% - Accent4 7" xfId="2963" xr:uid="{00000000-0005-0000-0000-0000A60A0000}"/>
    <cellStyle name="40% - Accent4 7 2" xfId="2964" xr:uid="{00000000-0005-0000-0000-0000A70A0000}"/>
    <cellStyle name="40% - Accent4 7 3" xfId="2965" xr:uid="{00000000-0005-0000-0000-0000A80A0000}"/>
    <cellStyle name="40% - Accent4 7 4" xfId="2966" xr:uid="{00000000-0005-0000-0000-0000A90A0000}"/>
    <cellStyle name="40% - Accent4 7 5" xfId="2967" xr:uid="{00000000-0005-0000-0000-0000AA0A0000}"/>
    <cellStyle name="40% - Accent4 7 6" xfId="2968" xr:uid="{00000000-0005-0000-0000-0000AB0A0000}"/>
    <cellStyle name="40% - Accent4 7 7" xfId="2969" xr:uid="{00000000-0005-0000-0000-0000AC0A0000}"/>
    <cellStyle name="40% - Accent4 7 8" xfId="2970" xr:uid="{00000000-0005-0000-0000-0000AD0A0000}"/>
    <cellStyle name="40% - Accent4 7 9" xfId="2971" xr:uid="{00000000-0005-0000-0000-0000AE0A0000}"/>
    <cellStyle name="40% - Accent4 8" xfId="2972" xr:uid="{00000000-0005-0000-0000-0000AF0A0000}"/>
    <cellStyle name="40% - Accent4 8 2" xfId="2973" xr:uid="{00000000-0005-0000-0000-0000B00A0000}"/>
    <cellStyle name="40% - Accent4 8 3" xfId="2974" xr:uid="{00000000-0005-0000-0000-0000B10A0000}"/>
    <cellStyle name="40% - Accent4 8 4" xfId="2975" xr:uid="{00000000-0005-0000-0000-0000B20A0000}"/>
    <cellStyle name="40% - Accent4 8 5" xfId="2976" xr:uid="{00000000-0005-0000-0000-0000B30A0000}"/>
    <cellStyle name="40% - Accent4 8 6" xfId="2977" xr:uid="{00000000-0005-0000-0000-0000B40A0000}"/>
    <cellStyle name="40% - Accent4 8 7" xfId="2978" xr:uid="{00000000-0005-0000-0000-0000B50A0000}"/>
    <cellStyle name="40% - Accent4 8 8" xfId="2979" xr:uid="{00000000-0005-0000-0000-0000B60A0000}"/>
    <cellStyle name="40% - Accent4 8 9" xfId="2980" xr:uid="{00000000-0005-0000-0000-0000B70A0000}"/>
    <cellStyle name="40% - Accent4 9" xfId="2981" xr:uid="{00000000-0005-0000-0000-0000B80A0000}"/>
    <cellStyle name="40% - Accent4 9 2" xfId="2982" xr:uid="{00000000-0005-0000-0000-0000B90A0000}"/>
    <cellStyle name="40% - Accent4 9 3" xfId="2983" xr:uid="{00000000-0005-0000-0000-0000BA0A0000}"/>
    <cellStyle name="40% - Accent4 9 4" xfId="2984" xr:uid="{00000000-0005-0000-0000-0000BB0A0000}"/>
    <cellStyle name="40% - Accent4 9 5" xfId="2985" xr:uid="{00000000-0005-0000-0000-0000BC0A0000}"/>
    <cellStyle name="40% - Accent4 9 6" xfId="2986" xr:uid="{00000000-0005-0000-0000-0000BD0A0000}"/>
    <cellStyle name="40% - Accent4 9 7" xfId="2987" xr:uid="{00000000-0005-0000-0000-0000BE0A0000}"/>
    <cellStyle name="40% - Accent4 9 8" xfId="2988" xr:uid="{00000000-0005-0000-0000-0000BF0A0000}"/>
    <cellStyle name="40% - Accent4 9 9" xfId="2989" xr:uid="{00000000-0005-0000-0000-0000C00A0000}"/>
    <cellStyle name="40% - Accent4_aa osnova za ponudbe" xfId="2990" xr:uid="{00000000-0005-0000-0000-0000C10A0000}"/>
    <cellStyle name="40% - Accent5" xfId="2991" xr:uid="{00000000-0005-0000-0000-0000C20A0000}"/>
    <cellStyle name="40% - Accent5 10" xfId="2992" xr:uid="{00000000-0005-0000-0000-0000C30A0000}"/>
    <cellStyle name="40% - Accent5 10 2" xfId="2993" xr:uid="{00000000-0005-0000-0000-0000C40A0000}"/>
    <cellStyle name="40% - Accent5 10 3" xfId="2994" xr:uid="{00000000-0005-0000-0000-0000C50A0000}"/>
    <cellStyle name="40% - Accent5 10 4" xfId="2995" xr:uid="{00000000-0005-0000-0000-0000C60A0000}"/>
    <cellStyle name="40% - Accent5 10 5" xfId="2996" xr:uid="{00000000-0005-0000-0000-0000C70A0000}"/>
    <cellStyle name="40% - Accent5 10 6" xfId="2997" xr:uid="{00000000-0005-0000-0000-0000C80A0000}"/>
    <cellStyle name="40% - Accent5 10 7" xfId="2998" xr:uid="{00000000-0005-0000-0000-0000C90A0000}"/>
    <cellStyle name="40% - Accent5 10 8" xfId="2999" xr:uid="{00000000-0005-0000-0000-0000CA0A0000}"/>
    <cellStyle name="40% - Accent5 10 9" xfId="3000" xr:uid="{00000000-0005-0000-0000-0000CB0A0000}"/>
    <cellStyle name="40% - Accent5 11" xfId="3001" xr:uid="{00000000-0005-0000-0000-0000CC0A0000}"/>
    <cellStyle name="40% - Accent5 11 2" xfId="3002" xr:uid="{00000000-0005-0000-0000-0000CD0A0000}"/>
    <cellStyle name="40% - Accent5 11 3" xfId="3003" xr:uid="{00000000-0005-0000-0000-0000CE0A0000}"/>
    <cellStyle name="40% - Accent5 11 4" xfId="3004" xr:uid="{00000000-0005-0000-0000-0000CF0A0000}"/>
    <cellStyle name="40% - Accent5 11 5" xfId="3005" xr:uid="{00000000-0005-0000-0000-0000D00A0000}"/>
    <cellStyle name="40% - Accent5 11 6" xfId="3006" xr:uid="{00000000-0005-0000-0000-0000D10A0000}"/>
    <cellStyle name="40% - Accent5 11 7" xfId="3007" xr:uid="{00000000-0005-0000-0000-0000D20A0000}"/>
    <cellStyle name="40% - Accent5 11 8" xfId="3008" xr:uid="{00000000-0005-0000-0000-0000D30A0000}"/>
    <cellStyle name="40% - Accent5 11 9" xfId="3009" xr:uid="{00000000-0005-0000-0000-0000D40A0000}"/>
    <cellStyle name="40% - Accent5 12" xfId="3010" xr:uid="{00000000-0005-0000-0000-0000D50A0000}"/>
    <cellStyle name="40% - Accent5 12 2" xfId="3011" xr:uid="{00000000-0005-0000-0000-0000D60A0000}"/>
    <cellStyle name="40% - Accent5 12 3" xfId="3012" xr:uid="{00000000-0005-0000-0000-0000D70A0000}"/>
    <cellStyle name="40% - Accent5 12 4" xfId="3013" xr:uid="{00000000-0005-0000-0000-0000D80A0000}"/>
    <cellStyle name="40% - Accent5 12 5" xfId="3014" xr:uid="{00000000-0005-0000-0000-0000D90A0000}"/>
    <cellStyle name="40% - Accent5 12 6" xfId="3015" xr:uid="{00000000-0005-0000-0000-0000DA0A0000}"/>
    <cellStyle name="40% - Accent5 12 7" xfId="3016" xr:uid="{00000000-0005-0000-0000-0000DB0A0000}"/>
    <cellStyle name="40% - Accent5 12 8" xfId="3017" xr:uid="{00000000-0005-0000-0000-0000DC0A0000}"/>
    <cellStyle name="40% - Accent5 12 9" xfId="3018" xr:uid="{00000000-0005-0000-0000-0000DD0A0000}"/>
    <cellStyle name="40% - Accent5 13" xfId="3019" xr:uid="{00000000-0005-0000-0000-0000DE0A0000}"/>
    <cellStyle name="40% - Accent5 13 2" xfId="3020" xr:uid="{00000000-0005-0000-0000-0000DF0A0000}"/>
    <cellStyle name="40% - Accent5 13 3" xfId="3021" xr:uid="{00000000-0005-0000-0000-0000E00A0000}"/>
    <cellStyle name="40% - Accent5 13 4" xfId="3022" xr:uid="{00000000-0005-0000-0000-0000E10A0000}"/>
    <cellStyle name="40% - Accent5 13 5" xfId="3023" xr:uid="{00000000-0005-0000-0000-0000E20A0000}"/>
    <cellStyle name="40% - Accent5 13 6" xfId="3024" xr:uid="{00000000-0005-0000-0000-0000E30A0000}"/>
    <cellStyle name="40% - Accent5 13 7" xfId="3025" xr:uid="{00000000-0005-0000-0000-0000E40A0000}"/>
    <cellStyle name="40% - Accent5 13 8" xfId="3026" xr:uid="{00000000-0005-0000-0000-0000E50A0000}"/>
    <cellStyle name="40% - Accent5 13 9" xfId="3027" xr:uid="{00000000-0005-0000-0000-0000E60A0000}"/>
    <cellStyle name="40% - Accent5 14" xfId="3028" xr:uid="{00000000-0005-0000-0000-0000E70A0000}"/>
    <cellStyle name="40% - Accent5 14 2" xfId="3029" xr:uid="{00000000-0005-0000-0000-0000E80A0000}"/>
    <cellStyle name="40% - Accent5 14 3" xfId="3030" xr:uid="{00000000-0005-0000-0000-0000E90A0000}"/>
    <cellStyle name="40% - Accent5 14 4" xfId="3031" xr:uid="{00000000-0005-0000-0000-0000EA0A0000}"/>
    <cellStyle name="40% - Accent5 14 5" xfId="3032" xr:uid="{00000000-0005-0000-0000-0000EB0A0000}"/>
    <cellStyle name="40% - Accent5 14 6" xfId="3033" xr:uid="{00000000-0005-0000-0000-0000EC0A0000}"/>
    <cellStyle name="40% - Accent5 14 7" xfId="3034" xr:uid="{00000000-0005-0000-0000-0000ED0A0000}"/>
    <cellStyle name="40% - Accent5 14 8" xfId="3035" xr:uid="{00000000-0005-0000-0000-0000EE0A0000}"/>
    <cellStyle name="40% - Accent5 14 9" xfId="3036" xr:uid="{00000000-0005-0000-0000-0000EF0A0000}"/>
    <cellStyle name="40% - Accent5 15" xfId="3037" xr:uid="{00000000-0005-0000-0000-0000F00A0000}"/>
    <cellStyle name="40% - Accent5 15 2" xfId="3038" xr:uid="{00000000-0005-0000-0000-0000F10A0000}"/>
    <cellStyle name="40% - Accent5 15 3" xfId="3039" xr:uid="{00000000-0005-0000-0000-0000F20A0000}"/>
    <cellStyle name="40% - Accent5 15 4" xfId="3040" xr:uid="{00000000-0005-0000-0000-0000F30A0000}"/>
    <cellStyle name="40% - Accent5 15 5" xfId="3041" xr:uid="{00000000-0005-0000-0000-0000F40A0000}"/>
    <cellStyle name="40% - Accent5 15 6" xfId="3042" xr:uid="{00000000-0005-0000-0000-0000F50A0000}"/>
    <cellStyle name="40% - Accent5 15 7" xfId="3043" xr:uid="{00000000-0005-0000-0000-0000F60A0000}"/>
    <cellStyle name="40% - Accent5 15 8" xfId="3044" xr:uid="{00000000-0005-0000-0000-0000F70A0000}"/>
    <cellStyle name="40% - Accent5 15 9" xfId="3045" xr:uid="{00000000-0005-0000-0000-0000F80A0000}"/>
    <cellStyle name="40% - Accent5 16" xfId="3046" xr:uid="{00000000-0005-0000-0000-0000F90A0000}"/>
    <cellStyle name="40% - Accent5 16 2" xfId="3047" xr:uid="{00000000-0005-0000-0000-0000FA0A0000}"/>
    <cellStyle name="40% - Accent5 16 3" xfId="3048" xr:uid="{00000000-0005-0000-0000-0000FB0A0000}"/>
    <cellStyle name="40% - Accent5 16 4" xfId="3049" xr:uid="{00000000-0005-0000-0000-0000FC0A0000}"/>
    <cellStyle name="40% - Accent5 16 5" xfId="3050" xr:uid="{00000000-0005-0000-0000-0000FD0A0000}"/>
    <cellStyle name="40% - Accent5 16 6" xfId="3051" xr:uid="{00000000-0005-0000-0000-0000FE0A0000}"/>
    <cellStyle name="40% - Accent5 16 7" xfId="3052" xr:uid="{00000000-0005-0000-0000-0000FF0A0000}"/>
    <cellStyle name="40% - Accent5 16 8" xfId="3053" xr:uid="{00000000-0005-0000-0000-0000000B0000}"/>
    <cellStyle name="40% - Accent5 16 9" xfId="3054" xr:uid="{00000000-0005-0000-0000-0000010B0000}"/>
    <cellStyle name="40% - Accent5 17" xfId="3055" xr:uid="{00000000-0005-0000-0000-0000020B0000}"/>
    <cellStyle name="40% - Accent5 18" xfId="3056" xr:uid="{00000000-0005-0000-0000-0000030B0000}"/>
    <cellStyle name="40% - Accent5 19" xfId="3057" xr:uid="{00000000-0005-0000-0000-0000040B0000}"/>
    <cellStyle name="40% - Accent5 19 2" xfId="3058" xr:uid="{00000000-0005-0000-0000-0000050B0000}"/>
    <cellStyle name="40% - Accent5 2" xfId="3059" xr:uid="{00000000-0005-0000-0000-0000060B0000}"/>
    <cellStyle name="40% - Accent5 2 10" xfId="3060" xr:uid="{00000000-0005-0000-0000-0000070B0000}"/>
    <cellStyle name="40% - Accent5 2 11" xfId="3061" xr:uid="{00000000-0005-0000-0000-0000080B0000}"/>
    <cellStyle name="40% - Accent5 2 12" xfId="3062" xr:uid="{00000000-0005-0000-0000-0000090B0000}"/>
    <cellStyle name="40% - Accent5 2 13" xfId="3063" xr:uid="{00000000-0005-0000-0000-00000A0B0000}"/>
    <cellStyle name="40% - Accent5 2 14" xfId="3064" xr:uid="{00000000-0005-0000-0000-00000B0B0000}"/>
    <cellStyle name="40% - Accent5 2 15" xfId="3065" xr:uid="{00000000-0005-0000-0000-00000C0B0000}"/>
    <cellStyle name="40% - Accent5 2 16" xfId="3066" xr:uid="{00000000-0005-0000-0000-00000D0B0000}"/>
    <cellStyle name="40% - Accent5 2 17" xfId="3067" xr:uid="{00000000-0005-0000-0000-00000E0B0000}"/>
    <cellStyle name="40% - Accent5 2 18" xfId="3068" xr:uid="{00000000-0005-0000-0000-00000F0B0000}"/>
    <cellStyle name="40% - Accent5 2 19" xfId="3069" xr:uid="{00000000-0005-0000-0000-0000100B0000}"/>
    <cellStyle name="40% - Accent5 2 2" xfId="3070" xr:uid="{00000000-0005-0000-0000-0000110B0000}"/>
    <cellStyle name="40% - Accent5 2 2 2" xfId="3071" xr:uid="{00000000-0005-0000-0000-0000120B0000}"/>
    <cellStyle name="40% - Accent5 2 2 3" xfId="3072" xr:uid="{00000000-0005-0000-0000-0000130B0000}"/>
    <cellStyle name="40% - Accent5 2 20" xfId="3073" xr:uid="{00000000-0005-0000-0000-0000140B0000}"/>
    <cellStyle name="40% - Accent5 2 21" xfId="3074" xr:uid="{00000000-0005-0000-0000-0000150B0000}"/>
    <cellStyle name="40% - Accent5 2 22" xfId="3075" xr:uid="{00000000-0005-0000-0000-0000160B0000}"/>
    <cellStyle name="40% - Accent5 2 23" xfId="3076" xr:uid="{00000000-0005-0000-0000-0000170B0000}"/>
    <cellStyle name="40% - Accent5 2 24" xfId="3077" xr:uid="{00000000-0005-0000-0000-0000180B0000}"/>
    <cellStyle name="40% - Accent5 2 25" xfId="3078" xr:uid="{00000000-0005-0000-0000-0000190B0000}"/>
    <cellStyle name="40% - Accent5 2 26" xfId="3079" xr:uid="{00000000-0005-0000-0000-00001A0B0000}"/>
    <cellStyle name="40% - Accent5 2 27" xfId="3080" xr:uid="{00000000-0005-0000-0000-00001B0B0000}"/>
    <cellStyle name="40% - Accent5 2 28" xfId="3081" xr:uid="{00000000-0005-0000-0000-00001C0B0000}"/>
    <cellStyle name="40% - Accent5 2 3" xfId="3082" xr:uid="{00000000-0005-0000-0000-00001D0B0000}"/>
    <cellStyle name="40% - Accent5 2 3 2" xfId="3083" xr:uid="{00000000-0005-0000-0000-00001E0B0000}"/>
    <cellStyle name="40% - Accent5 2 3 3" xfId="3084" xr:uid="{00000000-0005-0000-0000-00001F0B0000}"/>
    <cellStyle name="40% - Accent5 2 4" xfId="3085" xr:uid="{00000000-0005-0000-0000-0000200B0000}"/>
    <cellStyle name="40% - Accent5 2 5" xfId="3086" xr:uid="{00000000-0005-0000-0000-0000210B0000}"/>
    <cellStyle name="40% - Accent5 2 6" xfId="3087" xr:uid="{00000000-0005-0000-0000-0000220B0000}"/>
    <cellStyle name="40% - Accent5 2 7" xfId="3088" xr:uid="{00000000-0005-0000-0000-0000230B0000}"/>
    <cellStyle name="40% - Accent5 2 8" xfId="3089" xr:uid="{00000000-0005-0000-0000-0000240B0000}"/>
    <cellStyle name="40% - Accent5 2 9" xfId="3090" xr:uid="{00000000-0005-0000-0000-0000250B0000}"/>
    <cellStyle name="40% - Accent5 2_B" xfId="3091" xr:uid="{00000000-0005-0000-0000-0000260B0000}"/>
    <cellStyle name="40% - Accent5 20" xfId="3092" xr:uid="{00000000-0005-0000-0000-0000270B0000}"/>
    <cellStyle name="40% - Accent5 21" xfId="3093" xr:uid="{00000000-0005-0000-0000-0000280B0000}"/>
    <cellStyle name="40% - Accent5 22" xfId="3094" xr:uid="{00000000-0005-0000-0000-0000290B0000}"/>
    <cellStyle name="40% - Accent5 23" xfId="3095" xr:uid="{00000000-0005-0000-0000-00002A0B0000}"/>
    <cellStyle name="40% - Accent5 24" xfId="3096" xr:uid="{00000000-0005-0000-0000-00002B0B0000}"/>
    <cellStyle name="40% - Accent5 25" xfId="3097" xr:uid="{00000000-0005-0000-0000-00002C0B0000}"/>
    <cellStyle name="40% - Accent5 26" xfId="3098" xr:uid="{00000000-0005-0000-0000-00002D0B0000}"/>
    <cellStyle name="40% - Accent5 3" xfId="3099" xr:uid="{00000000-0005-0000-0000-00002E0B0000}"/>
    <cellStyle name="40% - Accent5 3 10" xfId="3100" xr:uid="{00000000-0005-0000-0000-00002F0B0000}"/>
    <cellStyle name="40% - Accent5 3 11" xfId="3101" xr:uid="{00000000-0005-0000-0000-0000300B0000}"/>
    <cellStyle name="40% - Accent5 3 12" xfId="3102" xr:uid="{00000000-0005-0000-0000-0000310B0000}"/>
    <cellStyle name="40% - Accent5 3 13" xfId="3103" xr:uid="{00000000-0005-0000-0000-0000320B0000}"/>
    <cellStyle name="40% - Accent5 3 14" xfId="3104" xr:uid="{00000000-0005-0000-0000-0000330B0000}"/>
    <cellStyle name="40% - Accent5 3 15" xfId="3105" xr:uid="{00000000-0005-0000-0000-0000340B0000}"/>
    <cellStyle name="40% - Accent5 3 16" xfId="3106" xr:uid="{00000000-0005-0000-0000-0000350B0000}"/>
    <cellStyle name="40% - Accent5 3 17" xfId="3107" xr:uid="{00000000-0005-0000-0000-0000360B0000}"/>
    <cellStyle name="40% - Accent5 3 18" xfId="3108" xr:uid="{00000000-0005-0000-0000-0000370B0000}"/>
    <cellStyle name="40% - Accent5 3 19" xfId="3109" xr:uid="{00000000-0005-0000-0000-0000380B0000}"/>
    <cellStyle name="40% - Accent5 3 2" xfId="3110" xr:uid="{00000000-0005-0000-0000-0000390B0000}"/>
    <cellStyle name="40% - Accent5 3 2 2" xfId="3111" xr:uid="{00000000-0005-0000-0000-00003A0B0000}"/>
    <cellStyle name="40% - Accent5 3 2 3" xfId="3112" xr:uid="{00000000-0005-0000-0000-00003B0B0000}"/>
    <cellStyle name="40% - Accent5 3 20" xfId="3113" xr:uid="{00000000-0005-0000-0000-00003C0B0000}"/>
    <cellStyle name="40% - Accent5 3 21" xfId="3114" xr:uid="{00000000-0005-0000-0000-00003D0B0000}"/>
    <cellStyle name="40% - Accent5 3 22" xfId="3115" xr:uid="{00000000-0005-0000-0000-00003E0B0000}"/>
    <cellStyle name="40% - Accent5 3 23" xfId="3116" xr:uid="{00000000-0005-0000-0000-00003F0B0000}"/>
    <cellStyle name="40% - Accent5 3 24" xfId="3117" xr:uid="{00000000-0005-0000-0000-0000400B0000}"/>
    <cellStyle name="40% - Accent5 3 25" xfId="3118" xr:uid="{00000000-0005-0000-0000-0000410B0000}"/>
    <cellStyle name="40% - Accent5 3 26" xfId="3119" xr:uid="{00000000-0005-0000-0000-0000420B0000}"/>
    <cellStyle name="40% - Accent5 3 27" xfId="3120" xr:uid="{00000000-0005-0000-0000-0000430B0000}"/>
    <cellStyle name="40% - Accent5 3 28" xfId="3121" xr:uid="{00000000-0005-0000-0000-0000440B0000}"/>
    <cellStyle name="40% - Accent5 3 3" xfId="3122" xr:uid="{00000000-0005-0000-0000-0000450B0000}"/>
    <cellStyle name="40% - Accent5 3 3 2" xfId="3123" xr:uid="{00000000-0005-0000-0000-0000460B0000}"/>
    <cellStyle name="40% - Accent5 3 3 3" xfId="3124" xr:uid="{00000000-0005-0000-0000-0000470B0000}"/>
    <cellStyle name="40% - Accent5 3 4" xfId="3125" xr:uid="{00000000-0005-0000-0000-0000480B0000}"/>
    <cellStyle name="40% - Accent5 3 5" xfId="3126" xr:uid="{00000000-0005-0000-0000-0000490B0000}"/>
    <cellStyle name="40% - Accent5 3 6" xfId="3127" xr:uid="{00000000-0005-0000-0000-00004A0B0000}"/>
    <cellStyle name="40% - Accent5 3 7" xfId="3128" xr:uid="{00000000-0005-0000-0000-00004B0B0000}"/>
    <cellStyle name="40% - Accent5 3 8" xfId="3129" xr:uid="{00000000-0005-0000-0000-00004C0B0000}"/>
    <cellStyle name="40% - Accent5 3 9" xfId="3130" xr:uid="{00000000-0005-0000-0000-00004D0B0000}"/>
    <cellStyle name="40% - Accent5 3_B" xfId="3131" xr:uid="{00000000-0005-0000-0000-00004E0B0000}"/>
    <cellStyle name="40% - Accent5 4" xfId="3132" xr:uid="{00000000-0005-0000-0000-00004F0B0000}"/>
    <cellStyle name="40% - Accent5 4 10" xfId="3133" xr:uid="{00000000-0005-0000-0000-0000500B0000}"/>
    <cellStyle name="40% - Accent5 4 11" xfId="3134" xr:uid="{00000000-0005-0000-0000-0000510B0000}"/>
    <cellStyle name="40% - Accent5 4 12" xfId="3135" xr:uid="{00000000-0005-0000-0000-0000520B0000}"/>
    <cellStyle name="40% - Accent5 4 13" xfId="3136" xr:uid="{00000000-0005-0000-0000-0000530B0000}"/>
    <cellStyle name="40% - Accent5 4 14" xfId="3137" xr:uid="{00000000-0005-0000-0000-0000540B0000}"/>
    <cellStyle name="40% - Accent5 4 15" xfId="3138" xr:uid="{00000000-0005-0000-0000-0000550B0000}"/>
    <cellStyle name="40% - Accent5 4 16" xfId="3139" xr:uid="{00000000-0005-0000-0000-0000560B0000}"/>
    <cellStyle name="40% - Accent5 4 17" xfId="3140" xr:uid="{00000000-0005-0000-0000-0000570B0000}"/>
    <cellStyle name="40% - Accent5 4 18" xfId="3141" xr:uid="{00000000-0005-0000-0000-0000580B0000}"/>
    <cellStyle name="40% - Accent5 4 19" xfId="3142" xr:uid="{00000000-0005-0000-0000-0000590B0000}"/>
    <cellStyle name="40% - Accent5 4 2" xfId="3143" xr:uid="{00000000-0005-0000-0000-00005A0B0000}"/>
    <cellStyle name="40% - Accent5 4 2 2" xfId="3144" xr:uid="{00000000-0005-0000-0000-00005B0B0000}"/>
    <cellStyle name="40% - Accent5 4 2 3" xfId="3145" xr:uid="{00000000-0005-0000-0000-00005C0B0000}"/>
    <cellStyle name="40% - Accent5 4 20" xfId="3146" xr:uid="{00000000-0005-0000-0000-00005D0B0000}"/>
    <cellStyle name="40% - Accent5 4 21" xfId="3147" xr:uid="{00000000-0005-0000-0000-00005E0B0000}"/>
    <cellStyle name="40% - Accent5 4 22" xfId="3148" xr:uid="{00000000-0005-0000-0000-00005F0B0000}"/>
    <cellStyle name="40% - Accent5 4 23" xfId="3149" xr:uid="{00000000-0005-0000-0000-0000600B0000}"/>
    <cellStyle name="40% - Accent5 4 24" xfId="3150" xr:uid="{00000000-0005-0000-0000-0000610B0000}"/>
    <cellStyle name="40% - Accent5 4 25" xfId="3151" xr:uid="{00000000-0005-0000-0000-0000620B0000}"/>
    <cellStyle name="40% - Accent5 4 26" xfId="3152" xr:uid="{00000000-0005-0000-0000-0000630B0000}"/>
    <cellStyle name="40% - Accent5 4 27" xfId="3153" xr:uid="{00000000-0005-0000-0000-0000640B0000}"/>
    <cellStyle name="40% - Accent5 4 28" xfId="3154" xr:uid="{00000000-0005-0000-0000-0000650B0000}"/>
    <cellStyle name="40% - Accent5 4 28 2" xfId="3155" xr:uid="{00000000-0005-0000-0000-0000660B0000}"/>
    <cellStyle name="40% - Accent5 4 28 3" xfId="3156" xr:uid="{00000000-0005-0000-0000-0000670B0000}"/>
    <cellStyle name="40% - Accent5 4 28 4" xfId="3157" xr:uid="{00000000-0005-0000-0000-0000680B0000}"/>
    <cellStyle name="40% - Accent5 4 28 5" xfId="3158" xr:uid="{00000000-0005-0000-0000-0000690B0000}"/>
    <cellStyle name="40% - Accent5 4 28 6" xfId="3159" xr:uid="{00000000-0005-0000-0000-00006A0B0000}"/>
    <cellStyle name="40% - Accent5 4 28 7" xfId="3160" xr:uid="{00000000-0005-0000-0000-00006B0B0000}"/>
    <cellStyle name="40% - Accent5 4 28 8" xfId="3161" xr:uid="{00000000-0005-0000-0000-00006C0B0000}"/>
    <cellStyle name="40% - Accent5 4 28 9" xfId="3162" xr:uid="{00000000-0005-0000-0000-00006D0B0000}"/>
    <cellStyle name="40% - Accent5 4 3" xfId="3163" xr:uid="{00000000-0005-0000-0000-00006E0B0000}"/>
    <cellStyle name="40% - Accent5 4 3 2" xfId="3164" xr:uid="{00000000-0005-0000-0000-00006F0B0000}"/>
    <cellStyle name="40% - Accent5 4 3 3" xfId="3165" xr:uid="{00000000-0005-0000-0000-0000700B0000}"/>
    <cellStyle name="40% - Accent5 4 4" xfId="3166" xr:uid="{00000000-0005-0000-0000-0000710B0000}"/>
    <cellStyle name="40% - Accent5 4 4 10" xfId="3167" xr:uid="{00000000-0005-0000-0000-0000720B0000}"/>
    <cellStyle name="40% - Accent5 4 4 11" xfId="3168" xr:uid="{00000000-0005-0000-0000-0000730B0000}"/>
    <cellStyle name="40% - Accent5 4 4 2" xfId="3169" xr:uid="{00000000-0005-0000-0000-0000740B0000}"/>
    <cellStyle name="40% - Accent5 4 4 3" xfId="3170" xr:uid="{00000000-0005-0000-0000-0000750B0000}"/>
    <cellStyle name="40% - Accent5 4 4 4" xfId="3171" xr:uid="{00000000-0005-0000-0000-0000760B0000}"/>
    <cellStyle name="40% - Accent5 4 4 5" xfId="3172" xr:uid="{00000000-0005-0000-0000-0000770B0000}"/>
    <cellStyle name="40% - Accent5 4 4 6" xfId="3173" xr:uid="{00000000-0005-0000-0000-0000780B0000}"/>
    <cellStyle name="40% - Accent5 4 4 7" xfId="3174" xr:uid="{00000000-0005-0000-0000-0000790B0000}"/>
    <cellStyle name="40% - Accent5 4 4 8" xfId="3175" xr:uid="{00000000-0005-0000-0000-00007A0B0000}"/>
    <cellStyle name="40% - Accent5 4 4 9" xfId="3176" xr:uid="{00000000-0005-0000-0000-00007B0B0000}"/>
    <cellStyle name="40% - Accent5 4 5" xfId="3177" xr:uid="{00000000-0005-0000-0000-00007C0B0000}"/>
    <cellStyle name="40% - Accent5 4 6" xfId="3178" xr:uid="{00000000-0005-0000-0000-00007D0B0000}"/>
    <cellStyle name="40% - Accent5 4 7" xfId="3179" xr:uid="{00000000-0005-0000-0000-00007E0B0000}"/>
    <cellStyle name="40% - Accent5 4 8" xfId="3180" xr:uid="{00000000-0005-0000-0000-00007F0B0000}"/>
    <cellStyle name="40% - Accent5 4 9" xfId="3181" xr:uid="{00000000-0005-0000-0000-0000800B0000}"/>
    <cellStyle name="40% - Accent5 4_B" xfId="3182" xr:uid="{00000000-0005-0000-0000-0000810B0000}"/>
    <cellStyle name="40% - Accent5 5" xfId="3183" xr:uid="{00000000-0005-0000-0000-0000820B0000}"/>
    <cellStyle name="40% - Accent5 5 10" xfId="3184" xr:uid="{00000000-0005-0000-0000-0000830B0000}"/>
    <cellStyle name="40% - Accent5 5 11" xfId="3185" xr:uid="{00000000-0005-0000-0000-0000840B0000}"/>
    <cellStyle name="40% - Accent5 5 12" xfId="3186" xr:uid="{00000000-0005-0000-0000-0000850B0000}"/>
    <cellStyle name="40% - Accent5 5 13" xfId="3187" xr:uid="{00000000-0005-0000-0000-0000860B0000}"/>
    <cellStyle name="40% - Accent5 5 14" xfId="3188" xr:uid="{00000000-0005-0000-0000-0000870B0000}"/>
    <cellStyle name="40% - Accent5 5 15" xfId="3189" xr:uid="{00000000-0005-0000-0000-0000880B0000}"/>
    <cellStyle name="40% - Accent5 5 16" xfId="3190" xr:uid="{00000000-0005-0000-0000-0000890B0000}"/>
    <cellStyle name="40% - Accent5 5 17" xfId="3191" xr:uid="{00000000-0005-0000-0000-00008A0B0000}"/>
    <cellStyle name="40% - Accent5 5 18" xfId="3192" xr:uid="{00000000-0005-0000-0000-00008B0B0000}"/>
    <cellStyle name="40% - Accent5 5 19" xfId="3193" xr:uid="{00000000-0005-0000-0000-00008C0B0000}"/>
    <cellStyle name="40% - Accent5 5 2" xfId="3194" xr:uid="{00000000-0005-0000-0000-00008D0B0000}"/>
    <cellStyle name="40% - Accent5 5 2 2" xfId="3195" xr:uid="{00000000-0005-0000-0000-00008E0B0000}"/>
    <cellStyle name="40% - Accent5 5 2 3" xfId="3196" xr:uid="{00000000-0005-0000-0000-00008F0B0000}"/>
    <cellStyle name="40% - Accent5 5 20" xfId="3197" xr:uid="{00000000-0005-0000-0000-0000900B0000}"/>
    <cellStyle name="40% - Accent5 5 21" xfId="3198" xr:uid="{00000000-0005-0000-0000-0000910B0000}"/>
    <cellStyle name="40% - Accent5 5 22" xfId="3199" xr:uid="{00000000-0005-0000-0000-0000920B0000}"/>
    <cellStyle name="40% - Accent5 5 23" xfId="3200" xr:uid="{00000000-0005-0000-0000-0000930B0000}"/>
    <cellStyle name="40% - Accent5 5 24" xfId="3201" xr:uid="{00000000-0005-0000-0000-0000940B0000}"/>
    <cellStyle name="40% - Accent5 5 25" xfId="3202" xr:uid="{00000000-0005-0000-0000-0000950B0000}"/>
    <cellStyle name="40% - Accent5 5 26" xfId="3203" xr:uid="{00000000-0005-0000-0000-0000960B0000}"/>
    <cellStyle name="40% - Accent5 5 27" xfId="3204" xr:uid="{00000000-0005-0000-0000-0000970B0000}"/>
    <cellStyle name="40% - Accent5 5 28" xfId="3205" xr:uid="{00000000-0005-0000-0000-0000980B0000}"/>
    <cellStyle name="40% - Accent5 5 29" xfId="3206" xr:uid="{00000000-0005-0000-0000-0000990B0000}"/>
    <cellStyle name="40% - Accent5 5 3" xfId="3207" xr:uid="{00000000-0005-0000-0000-00009A0B0000}"/>
    <cellStyle name="40% - Accent5 5 3 2" xfId="3208" xr:uid="{00000000-0005-0000-0000-00009B0B0000}"/>
    <cellStyle name="40% - Accent5 5 3 3" xfId="3209" xr:uid="{00000000-0005-0000-0000-00009C0B0000}"/>
    <cellStyle name="40% - Accent5 5 30" xfId="3210" xr:uid="{00000000-0005-0000-0000-00009D0B0000}"/>
    <cellStyle name="40% - Accent5 5 31" xfId="3211" xr:uid="{00000000-0005-0000-0000-00009E0B0000}"/>
    <cellStyle name="40% - Accent5 5 32" xfId="3212" xr:uid="{00000000-0005-0000-0000-00009F0B0000}"/>
    <cellStyle name="40% - Accent5 5 33" xfId="3213" xr:uid="{00000000-0005-0000-0000-0000A00B0000}"/>
    <cellStyle name="40% - Accent5 5 34" xfId="3214" xr:uid="{00000000-0005-0000-0000-0000A10B0000}"/>
    <cellStyle name="40% - Accent5 5 35" xfId="3215" xr:uid="{00000000-0005-0000-0000-0000A20B0000}"/>
    <cellStyle name="40% - Accent5 5 4" xfId="3216" xr:uid="{00000000-0005-0000-0000-0000A30B0000}"/>
    <cellStyle name="40% - Accent5 5 5" xfId="3217" xr:uid="{00000000-0005-0000-0000-0000A40B0000}"/>
    <cellStyle name="40% - Accent5 5 6" xfId="3218" xr:uid="{00000000-0005-0000-0000-0000A50B0000}"/>
    <cellStyle name="40% - Accent5 5 7" xfId="3219" xr:uid="{00000000-0005-0000-0000-0000A60B0000}"/>
    <cellStyle name="40% - Accent5 5 8" xfId="3220" xr:uid="{00000000-0005-0000-0000-0000A70B0000}"/>
    <cellStyle name="40% - Accent5 5 9" xfId="3221" xr:uid="{00000000-0005-0000-0000-0000A80B0000}"/>
    <cellStyle name="40% - Accent5 5_B" xfId="3222" xr:uid="{00000000-0005-0000-0000-0000A90B0000}"/>
    <cellStyle name="40% - Accent5 6" xfId="3223" xr:uid="{00000000-0005-0000-0000-0000AA0B0000}"/>
    <cellStyle name="40% - Accent5 6 2" xfId="3224" xr:uid="{00000000-0005-0000-0000-0000AB0B0000}"/>
    <cellStyle name="40% - Accent5 6 3" xfId="3225" xr:uid="{00000000-0005-0000-0000-0000AC0B0000}"/>
    <cellStyle name="40% - Accent5 6 4" xfId="3226" xr:uid="{00000000-0005-0000-0000-0000AD0B0000}"/>
    <cellStyle name="40% - Accent5 6 5" xfId="3227" xr:uid="{00000000-0005-0000-0000-0000AE0B0000}"/>
    <cellStyle name="40% - Accent5 6 6" xfId="3228" xr:uid="{00000000-0005-0000-0000-0000AF0B0000}"/>
    <cellStyle name="40% - Accent5 6 7" xfId="3229" xr:uid="{00000000-0005-0000-0000-0000B00B0000}"/>
    <cellStyle name="40% - Accent5 6 8" xfId="3230" xr:uid="{00000000-0005-0000-0000-0000B10B0000}"/>
    <cellStyle name="40% - Accent5 6 9" xfId="3231" xr:uid="{00000000-0005-0000-0000-0000B20B0000}"/>
    <cellStyle name="40% - Accent5 7" xfId="3232" xr:uid="{00000000-0005-0000-0000-0000B30B0000}"/>
    <cellStyle name="40% - Accent5 7 2" xfId="3233" xr:uid="{00000000-0005-0000-0000-0000B40B0000}"/>
    <cellStyle name="40% - Accent5 7 3" xfId="3234" xr:uid="{00000000-0005-0000-0000-0000B50B0000}"/>
    <cellStyle name="40% - Accent5 7 4" xfId="3235" xr:uid="{00000000-0005-0000-0000-0000B60B0000}"/>
    <cellStyle name="40% - Accent5 7 5" xfId="3236" xr:uid="{00000000-0005-0000-0000-0000B70B0000}"/>
    <cellStyle name="40% - Accent5 7 6" xfId="3237" xr:uid="{00000000-0005-0000-0000-0000B80B0000}"/>
    <cellStyle name="40% - Accent5 7 7" xfId="3238" xr:uid="{00000000-0005-0000-0000-0000B90B0000}"/>
    <cellStyle name="40% - Accent5 7 8" xfId="3239" xr:uid="{00000000-0005-0000-0000-0000BA0B0000}"/>
    <cellStyle name="40% - Accent5 7 9" xfId="3240" xr:uid="{00000000-0005-0000-0000-0000BB0B0000}"/>
    <cellStyle name="40% - Accent5 8" xfId="3241" xr:uid="{00000000-0005-0000-0000-0000BC0B0000}"/>
    <cellStyle name="40% - Accent5 8 2" xfId="3242" xr:uid="{00000000-0005-0000-0000-0000BD0B0000}"/>
    <cellStyle name="40% - Accent5 8 3" xfId="3243" xr:uid="{00000000-0005-0000-0000-0000BE0B0000}"/>
    <cellStyle name="40% - Accent5 8 4" xfId="3244" xr:uid="{00000000-0005-0000-0000-0000BF0B0000}"/>
    <cellStyle name="40% - Accent5 8 5" xfId="3245" xr:uid="{00000000-0005-0000-0000-0000C00B0000}"/>
    <cellStyle name="40% - Accent5 8 6" xfId="3246" xr:uid="{00000000-0005-0000-0000-0000C10B0000}"/>
    <cellStyle name="40% - Accent5 8 7" xfId="3247" xr:uid="{00000000-0005-0000-0000-0000C20B0000}"/>
    <cellStyle name="40% - Accent5 8 8" xfId="3248" xr:uid="{00000000-0005-0000-0000-0000C30B0000}"/>
    <cellStyle name="40% - Accent5 8 9" xfId="3249" xr:uid="{00000000-0005-0000-0000-0000C40B0000}"/>
    <cellStyle name="40% - Accent5 9" xfId="3250" xr:uid="{00000000-0005-0000-0000-0000C50B0000}"/>
    <cellStyle name="40% - Accent5 9 2" xfId="3251" xr:uid="{00000000-0005-0000-0000-0000C60B0000}"/>
    <cellStyle name="40% - Accent5 9 3" xfId="3252" xr:uid="{00000000-0005-0000-0000-0000C70B0000}"/>
    <cellStyle name="40% - Accent5 9 4" xfId="3253" xr:uid="{00000000-0005-0000-0000-0000C80B0000}"/>
    <cellStyle name="40% - Accent5 9 5" xfId="3254" xr:uid="{00000000-0005-0000-0000-0000C90B0000}"/>
    <cellStyle name="40% - Accent5 9 6" xfId="3255" xr:uid="{00000000-0005-0000-0000-0000CA0B0000}"/>
    <cellStyle name="40% - Accent5 9 7" xfId="3256" xr:uid="{00000000-0005-0000-0000-0000CB0B0000}"/>
    <cellStyle name="40% - Accent5 9 8" xfId="3257" xr:uid="{00000000-0005-0000-0000-0000CC0B0000}"/>
    <cellStyle name="40% - Accent5 9 9" xfId="3258" xr:uid="{00000000-0005-0000-0000-0000CD0B0000}"/>
    <cellStyle name="40% - Accent5_aa osnova za ponudbe" xfId="3259" xr:uid="{00000000-0005-0000-0000-0000CE0B0000}"/>
    <cellStyle name="40% - Accent6" xfId="3260" xr:uid="{00000000-0005-0000-0000-0000CF0B0000}"/>
    <cellStyle name="40% - Accent6 10" xfId="3261" xr:uid="{00000000-0005-0000-0000-0000D00B0000}"/>
    <cellStyle name="40% - Accent6 10 2" xfId="3262" xr:uid="{00000000-0005-0000-0000-0000D10B0000}"/>
    <cellStyle name="40% - Accent6 10 3" xfId="3263" xr:uid="{00000000-0005-0000-0000-0000D20B0000}"/>
    <cellStyle name="40% - Accent6 10 4" xfId="3264" xr:uid="{00000000-0005-0000-0000-0000D30B0000}"/>
    <cellStyle name="40% - Accent6 10 5" xfId="3265" xr:uid="{00000000-0005-0000-0000-0000D40B0000}"/>
    <cellStyle name="40% - Accent6 10 6" xfId="3266" xr:uid="{00000000-0005-0000-0000-0000D50B0000}"/>
    <cellStyle name="40% - Accent6 10 7" xfId="3267" xr:uid="{00000000-0005-0000-0000-0000D60B0000}"/>
    <cellStyle name="40% - Accent6 10 8" xfId="3268" xr:uid="{00000000-0005-0000-0000-0000D70B0000}"/>
    <cellStyle name="40% - Accent6 10 9" xfId="3269" xr:uid="{00000000-0005-0000-0000-0000D80B0000}"/>
    <cellStyle name="40% - Accent6 11" xfId="3270" xr:uid="{00000000-0005-0000-0000-0000D90B0000}"/>
    <cellStyle name="40% - Accent6 11 2" xfId="3271" xr:uid="{00000000-0005-0000-0000-0000DA0B0000}"/>
    <cellStyle name="40% - Accent6 11 3" xfId="3272" xr:uid="{00000000-0005-0000-0000-0000DB0B0000}"/>
    <cellStyle name="40% - Accent6 11 4" xfId="3273" xr:uid="{00000000-0005-0000-0000-0000DC0B0000}"/>
    <cellStyle name="40% - Accent6 11 5" xfId="3274" xr:uid="{00000000-0005-0000-0000-0000DD0B0000}"/>
    <cellStyle name="40% - Accent6 11 6" xfId="3275" xr:uid="{00000000-0005-0000-0000-0000DE0B0000}"/>
    <cellStyle name="40% - Accent6 11 7" xfId="3276" xr:uid="{00000000-0005-0000-0000-0000DF0B0000}"/>
    <cellStyle name="40% - Accent6 11 8" xfId="3277" xr:uid="{00000000-0005-0000-0000-0000E00B0000}"/>
    <cellStyle name="40% - Accent6 11 9" xfId="3278" xr:uid="{00000000-0005-0000-0000-0000E10B0000}"/>
    <cellStyle name="40% - Accent6 12" xfId="3279" xr:uid="{00000000-0005-0000-0000-0000E20B0000}"/>
    <cellStyle name="40% - Accent6 12 2" xfId="3280" xr:uid="{00000000-0005-0000-0000-0000E30B0000}"/>
    <cellStyle name="40% - Accent6 12 3" xfId="3281" xr:uid="{00000000-0005-0000-0000-0000E40B0000}"/>
    <cellStyle name="40% - Accent6 12 4" xfId="3282" xr:uid="{00000000-0005-0000-0000-0000E50B0000}"/>
    <cellStyle name="40% - Accent6 12 5" xfId="3283" xr:uid="{00000000-0005-0000-0000-0000E60B0000}"/>
    <cellStyle name="40% - Accent6 12 6" xfId="3284" xr:uid="{00000000-0005-0000-0000-0000E70B0000}"/>
    <cellStyle name="40% - Accent6 12 7" xfId="3285" xr:uid="{00000000-0005-0000-0000-0000E80B0000}"/>
    <cellStyle name="40% - Accent6 12 8" xfId="3286" xr:uid="{00000000-0005-0000-0000-0000E90B0000}"/>
    <cellStyle name="40% - Accent6 12 9" xfId="3287" xr:uid="{00000000-0005-0000-0000-0000EA0B0000}"/>
    <cellStyle name="40% - Accent6 13" xfId="3288" xr:uid="{00000000-0005-0000-0000-0000EB0B0000}"/>
    <cellStyle name="40% - Accent6 13 2" xfId="3289" xr:uid="{00000000-0005-0000-0000-0000EC0B0000}"/>
    <cellStyle name="40% - Accent6 13 3" xfId="3290" xr:uid="{00000000-0005-0000-0000-0000ED0B0000}"/>
    <cellStyle name="40% - Accent6 13 4" xfId="3291" xr:uid="{00000000-0005-0000-0000-0000EE0B0000}"/>
    <cellStyle name="40% - Accent6 13 5" xfId="3292" xr:uid="{00000000-0005-0000-0000-0000EF0B0000}"/>
    <cellStyle name="40% - Accent6 13 6" xfId="3293" xr:uid="{00000000-0005-0000-0000-0000F00B0000}"/>
    <cellStyle name="40% - Accent6 13 7" xfId="3294" xr:uid="{00000000-0005-0000-0000-0000F10B0000}"/>
    <cellStyle name="40% - Accent6 13 8" xfId="3295" xr:uid="{00000000-0005-0000-0000-0000F20B0000}"/>
    <cellStyle name="40% - Accent6 13 9" xfId="3296" xr:uid="{00000000-0005-0000-0000-0000F30B0000}"/>
    <cellStyle name="40% - Accent6 14" xfId="3297" xr:uid="{00000000-0005-0000-0000-0000F40B0000}"/>
    <cellStyle name="40% - Accent6 14 2" xfId="3298" xr:uid="{00000000-0005-0000-0000-0000F50B0000}"/>
    <cellStyle name="40% - Accent6 14 3" xfId="3299" xr:uid="{00000000-0005-0000-0000-0000F60B0000}"/>
    <cellStyle name="40% - Accent6 14 4" xfId="3300" xr:uid="{00000000-0005-0000-0000-0000F70B0000}"/>
    <cellStyle name="40% - Accent6 14 5" xfId="3301" xr:uid="{00000000-0005-0000-0000-0000F80B0000}"/>
    <cellStyle name="40% - Accent6 14 6" xfId="3302" xr:uid="{00000000-0005-0000-0000-0000F90B0000}"/>
    <cellStyle name="40% - Accent6 14 7" xfId="3303" xr:uid="{00000000-0005-0000-0000-0000FA0B0000}"/>
    <cellStyle name="40% - Accent6 14 8" xfId="3304" xr:uid="{00000000-0005-0000-0000-0000FB0B0000}"/>
    <cellStyle name="40% - Accent6 14 9" xfId="3305" xr:uid="{00000000-0005-0000-0000-0000FC0B0000}"/>
    <cellStyle name="40% - Accent6 15" xfId="3306" xr:uid="{00000000-0005-0000-0000-0000FD0B0000}"/>
    <cellStyle name="40% - Accent6 15 2" xfId="3307" xr:uid="{00000000-0005-0000-0000-0000FE0B0000}"/>
    <cellStyle name="40% - Accent6 15 3" xfId="3308" xr:uid="{00000000-0005-0000-0000-0000FF0B0000}"/>
    <cellStyle name="40% - Accent6 15 4" xfId="3309" xr:uid="{00000000-0005-0000-0000-0000000C0000}"/>
    <cellStyle name="40% - Accent6 15 5" xfId="3310" xr:uid="{00000000-0005-0000-0000-0000010C0000}"/>
    <cellStyle name="40% - Accent6 15 6" xfId="3311" xr:uid="{00000000-0005-0000-0000-0000020C0000}"/>
    <cellStyle name="40% - Accent6 15 7" xfId="3312" xr:uid="{00000000-0005-0000-0000-0000030C0000}"/>
    <cellStyle name="40% - Accent6 15 8" xfId="3313" xr:uid="{00000000-0005-0000-0000-0000040C0000}"/>
    <cellStyle name="40% - Accent6 15 9" xfId="3314" xr:uid="{00000000-0005-0000-0000-0000050C0000}"/>
    <cellStyle name="40% - Accent6 16" xfId="3315" xr:uid="{00000000-0005-0000-0000-0000060C0000}"/>
    <cellStyle name="40% - Accent6 16 2" xfId="3316" xr:uid="{00000000-0005-0000-0000-0000070C0000}"/>
    <cellStyle name="40% - Accent6 16 3" xfId="3317" xr:uid="{00000000-0005-0000-0000-0000080C0000}"/>
    <cellStyle name="40% - Accent6 16 4" xfId="3318" xr:uid="{00000000-0005-0000-0000-0000090C0000}"/>
    <cellStyle name="40% - Accent6 16 5" xfId="3319" xr:uid="{00000000-0005-0000-0000-00000A0C0000}"/>
    <cellStyle name="40% - Accent6 16 6" xfId="3320" xr:uid="{00000000-0005-0000-0000-00000B0C0000}"/>
    <cellStyle name="40% - Accent6 16 7" xfId="3321" xr:uid="{00000000-0005-0000-0000-00000C0C0000}"/>
    <cellStyle name="40% - Accent6 16 8" xfId="3322" xr:uid="{00000000-0005-0000-0000-00000D0C0000}"/>
    <cellStyle name="40% - Accent6 16 9" xfId="3323" xr:uid="{00000000-0005-0000-0000-00000E0C0000}"/>
    <cellStyle name="40% - Accent6 17" xfId="3324" xr:uid="{00000000-0005-0000-0000-00000F0C0000}"/>
    <cellStyle name="40% - Accent6 18" xfId="3325" xr:uid="{00000000-0005-0000-0000-0000100C0000}"/>
    <cellStyle name="40% - Accent6 19" xfId="3326" xr:uid="{00000000-0005-0000-0000-0000110C0000}"/>
    <cellStyle name="40% - Accent6 19 2" xfId="3327" xr:uid="{00000000-0005-0000-0000-0000120C0000}"/>
    <cellStyle name="40% - Accent6 2" xfId="3328" xr:uid="{00000000-0005-0000-0000-0000130C0000}"/>
    <cellStyle name="40% - Accent6 2 10" xfId="3329" xr:uid="{00000000-0005-0000-0000-0000140C0000}"/>
    <cellStyle name="40% - Accent6 2 11" xfId="3330" xr:uid="{00000000-0005-0000-0000-0000150C0000}"/>
    <cellStyle name="40% - Accent6 2 12" xfId="3331" xr:uid="{00000000-0005-0000-0000-0000160C0000}"/>
    <cellStyle name="40% - Accent6 2 13" xfId="3332" xr:uid="{00000000-0005-0000-0000-0000170C0000}"/>
    <cellStyle name="40% - Accent6 2 14" xfId="3333" xr:uid="{00000000-0005-0000-0000-0000180C0000}"/>
    <cellStyle name="40% - Accent6 2 15" xfId="3334" xr:uid="{00000000-0005-0000-0000-0000190C0000}"/>
    <cellStyle name="40% - Accent6 2 16" xfId="3335" xr:uid="{00000000-0005-0000-0000-00001A0C0000}"/>
    <cellStyle name="40% - Accent6 2 17" xfId="3336" xr:uid="{00000000-0005-0000-0000-00001B0C0000}"/>
    <cellStyle name="40% - Accent6 2 18" xfId="3337" xr:uid="{00000000-0005-0000-0000-00001C0C0000}"/>
    <cellStyle name="40% - Accent6 2 19" xfId="3338" xr:uid="{00000000-0005-0000-0000-00001D0C0000}"/>
    <cellStyle name="40% - Accent6 2 2" xfId="3339" xr:uid="{00000000-0005-0000-0000-00001E0C0000}"/>
    <cellStyle name="40% - Accent6 2 2 2" xfId="3340" xr:uid="{00000000-0005-0000-0000-00001F0C0000}"/>
    <cellStyle name="40% - Accent6 2 2 3" xfId="3341" xr:uid="{00000000-0005-0000-0000-0000200C0000}"/>
    <cellStyle name="40% - Accent6 2 20" xfId="3342" xr:uid="{00000000-0005-0000-0000-0000210C0000}"/>
    <cellStyle name="40% - Accent6 2 21" xfId="3343" xr:uid="{00000000-0005-0000-0000-0000220C0000}"/>
    <cellStyle name="40% - Accent6 2 22" xfId="3344" xr:uid="{00000000-0005-0000-0000-0000230C0000}"/>
    <cellStyle name="40% - Accent6 2 23" xfId="3345" xr:uid="{00000000-0005-0000-0000-0000240C0000}"/>
    <cellStyle name="40% - Accent6 2 24" xfId="3346" xr:uid="{00000000-0005-0000-0000-0000250C0000}"/>
    <cellStyle name="40% - Accent6 2 25" xfId="3347" xr:uid="{00000000-0005-0000-0000-0000260C0000}"/>
    <cellStyle name="40% - Accent6 2 26" xfId="3348" xr:uid="{00000000-0005-0000-0000-0000270C0000}"/>
    <cellStyle name="40% - Accent6 2 27" xfId="3349" xr:uid="{00000000-0005-0000-0000-0000280C0000}"/>
    <cellStyle name="40% - Accent6 2 28" xfId="3350" xr:uid="{00000000-0005-0000-0000-0000290C0000}"/>
    <cellStyle name="40% - Accent6 2 3" xfId="3351" xr:uid="{00000000-0005-0000-0000-00002A0C0000}"/>
    <cellStyle name="40% - Accent6 2 3 2" xfId="3352" xr:uid="{00000000-0005-0000-0000-00002B0C0000}"/>
    <cellStyle name="40% - Accent6 2 3 3" xfId="3353" xr:uid="{00000000-0005-0000-0000-00002C0C0000}"/>
    <cellStyle name="40% - Accent6 2 4" xfId="3354" xr:uid="{00000000-0005-0000-0000-00002D0C0000}"/>
    <cellStyle name="40% - Accent6 2 5" xfId="3355" xr:uid="{00000000-0005-0000-0000-00002E0C0000}"/>
    <cellStyle name="40% - Accent6 2 6" xfId="3356" xr:uid="{00000000-0005-0000-0000-00002F0C0000}"/>
    <cellStyle name="40% - Accent6 2 7" xfId="3357" xr:uid="{00000000-0005-0000-0000-0000300C0000}"/>
    <cellStyle name="40% - Accent6 2 8" xfId="3358" xr:uid="{00000000-0005-0000-0000-0000310C0000}"/>
    <cellStyle name="40% - Accent6 2 9" xfId="3359" xr:uid="{00000000-0005-0000-0000-0000320C0000}"/>
    <cellStyle name="40% - Accent6 2_B" xfId="3360" xr:uid="{00000000-0005-0000-0000-0000330C0000}"/>
    <cellStyle name="40% - Accent6 20" xfId="3361" xr:uid="{00000000-0005-0000-0000-0000340C0000}"/>
    <cellStyle name="40% - Accent6 21" xfId="3362" xr:uid="{00000000-0005-0000-0000-0000350C0000}"/>
    <cellStyle name="40% - Accent6 22" xfId="3363" xr:uid="{00000000-0005-0000-0000-0000360C0000}"/>
    <cellStyle name="40% - Accent6 23" xfId="3364" xr:uid="{00000000-0005-0000-0000-0000370C0000}"/>
    <cellStyle name="40% - Accent6 24" xfId="3365" xr:uid="{00000000-0005-0000-0000-0000380C0000}"/>
    <cellStyle name="40% - Accent6 25" xfId="3366" xr:uid="{00000000-0005-0000-0000-0000390C0000}"/>
    <cellStyle name="40% - Accent6 26" xfId="3367" xr:uid="{00000000-0005-0000-0000-00003A0C0000}"/>
    <cellStyle name="40% - Accent6 3" xfId="3368" xr:uid="{00000000-0005-0000-0000-00003B0C0000}"/>
    <cellStyle name="40% - Accent6 3 10" xfId="3369" xr:uid="{00000000-0005-0000-0000-00003C0C0000}"/>
    <cellStyle name="40% - Accent6 3 11" xfId="3370" xr:uid="{00000000-0005-0000-0000-00003D0C0000}"/>
    <cellStyle name="40% - Accent6 3 12" xfId="3371" xr:uid="{00000000-0005-0000-0000-00003E0C0000}"/>
    <cellStyle name="40% - Accent6 3 13" xfId="3372" xr:uid="{00000000-0005-0000-0000-00003F0C0000}"/>
    <cellStyle name="40% - Accent6 3 14" xfId="3373" xr:uid="{00000000-0005-0000-0000-0000400C0000}"/>
    <cellStyle name="40% - Accent6 3 15" xfId="3374" xr:uid="{00000000-0005-0000-0000-0000410C0000}"/>
    <cellStyle name="40% - Accent6 3 16" xfId="3375" xr:uid="{00000000-0005-0000-0000-0000420C0000}"/>
    <cellStyle name="40% - Accent6 3 17" xfId="3376" xr:uid="{00000000-0005-0000-0000-0000430C0000}"/>
    <cellStyle name="40% - Accent6 3 18" xfId="3377" xr:uid="{00000000-0005-0000-0000-0000440C0000}"/>
    <cellStyle name="40% - Accent6 3 19" xfId="3378" xr:uid="{00000000-0005-0000-0000-0000450C0000}"/>
    <cellStyle name="40% - Accent6 3 2" xfId="3379" xr:uid="{00000000-0005-0000-0000-0000460C0000}"/>
    <cellStyle name="40% - Accent6 3 2 2" xfId="3380" xr:uid="{00000000-0005-0000-0000-0000470C0000}"/>
    <cellStyle name="40% - Accent6 3 2 3" xfId="3381" xr:uid="{00000000-0005-0000-0000-0000480C0000}"/>
    <cellStyle name="40% - Accent6 3 20" xfId="3382" xr:uid="{00000000-0005-0000-0000-0000490C0000}"/>
    <cellStyle name="40% - Accent6 3 21" xfId="3383" xr:uid="{00000000-0005-0000-0000-00004A0C0000}"/>
    <cellStyle name="40% - Accent6 3 22" xfId="3384" xr:uid="{00000000-0005-0000-0000-00004B0C0000}"/>
    <cellStyle name="40% - Accent6 3 23" xfId="3385" xr:uid="{00000000-0005-0000-0000-00004C0C0000}"/>
    <cellStyle name="40% - Accent6 3 24" xfId="3386" xr:uid="{00000000-0005-0000-0000-00004D0C0000}"/>
    <cellStyle name="40% - Accent6 3 25" xfId="3387" xr:uid="{00000000-0005-0000-0000-00004E0C0000}"/>
    <cellStyle name="40% - Accent6 3 26" xfId="3388" xr:uid="{00000000-0005-0000-0000-00004F0C0000}"/>
    <cellStyle name="40% - Accent6 3 27" xfId="3389" xr:uid="{00000000-0005-0000-0000-0000500C0000}"/>
    <cellStyle name="40% - Accent6 3 28" xfId="3390" xr:uid="{00000000-0005-0000-0000-0000510C0000}"/>
    <cellStyle name="40% - Accent6 3 3" xfId="3391" xr:uid="{00000000-0005-0000-0000-0000520C0000}"/>
    <cellStyle name="40% - Accent6 3 3 2" xfId="3392" xr:uid="{00000000-0005-0000-0000-0000530C0000}"/>
    <cellStyle name="40% - Accent6 3 3 3" xfId="3393" xr:uid="{00000000-0005-0000-0000-0000540C0000}"/>
    <cellStyle name="40% - Accent6 3 4" xfId="3394" xr:uid="{00000000-0005-0000-0000-0000550C0000}"/>
    <cellStyle name="40% - Accent6 3 5" xfId="3395" xr:uid="{00000000-0005-0000-0000-0000560C0000}"/>
    <cellStyle name="40% - Accent6 3 6" xfId="3396" xr:uid="{00000000-0005-0000-0000-0000570C0000}"/>
    <cellStyle name="40% - Accent6 3 7" xfId="3397" xr:uid="{00000000-0005-0000-0000-0000580C0000}"/>
    <cellStyle name="40% - Accent6 3 8" xfId="3398" xr:uid="{00000000-0005-0000-0000-0000590C0000}"/>
    <cellStyle name="40% - Accent6 3 9" xfId="3399" xr:uid="{00000000-0005-0000-0000-00005A0C0000}"/>
    <cellStyle name="40% - Accent6 3_B" xfId="3400" xr:uid="{00000000-0005-0000-0000-00005B0C0000}"/>
    <cellStyle name="40% - Accent6 4" xfId="3401" xr:uid="{00000000-0005-0000-0000-00005C0C0000}"/>
    <cellStyle name="40% - Accent6 4 10" xfId="3402" xr:uid="{00000000-0005-0000-0000-00005D0C0000}"/>
    <cellStyle name="40% - Accent6 4 11" xfId="3403" xr:uid="{00000000-0005-0000-0000-00005E0C0000}"/>
    <cellStyle name="40% - Accent6 4 12" xfId="3404" xr:uid="{00000000-0005-0000-0000-00005F0C0000}"/>
    <cellStyle name="40% - Accent6 4 13" xfId="3405" xr:uid="{00000000-0005-0000-0000-0000600C0000}"/>
    <cellStyle name="40% - Accent6 4 14" xfId="3406" xr:uid="{00000000-0005-0000-0000-0000610C0000}"/>
    <cellStyle name="40% - Accent6 4 15" xfId="3407" xr:uid="{00000000-0005-0000-0000-0000620C0000}"/>
    <cellStyle name="40% - Accent6 4 16" xfId="3408" xr:uid="{00000000-0005-0000-0000-0000630C0000}"/>
    <cellStyle name="40% - Accent6 4 17" xfId="3409" xr:uid="{00000000-0005-0000-0000-0000640C0000}"/>
    <cellStyle name="40% - Accent6 4 18" xfId="3410" xr:uid="{00000000-0005-0000-0000-0000650C0000}"/>
    <cellStyle name="40% - Accent6 4 19" xfId="3411" xr:uid="{00000000-0005-0000-0000-0000660C0000}"/>
    <cellStyle name="40% - Accent6 4 2" xfId="3412" xr:uid="{00000000-0005-0000-0000-0000670C0000}"/>
    <cellStyle name="40% - Accent6 4 2 2" xfId="3413" xr:uid="{00000000-0005-0000-0000-0000680C0000}"/>
    <cellStyle name="40% - Accent6 4 2 3" xfId="3414" xr:uid="{00000000-0005-0000-0000-0000690C0000}"/>
    <cellStyle name="40% - Accent6 4 20" xfId="3415" xr:uid="{00000000-0005-0000-0000-00006A0C0000}"/>
    <cellStyle name="40% - Accent6 4 21" xfId="3416" xr:uid="{00000000-0005-0000-0000-00006B0C0000}"/>
    <cellStyle name="40% - Accent6 4 22" xfId="3417" xr:uid="{00000000-0005-0000-0000-00006C0C0000}"/>
    <cellStyle name="40% - Accent6 4 23" xfId="3418" xr:uid="{00000000-0005-0000-0000-00006D0C0000}"/>
    <cellStyle name="40% - Accent6 4 24" xfId="3419" xr:uid="{00000000-0005-0000-0000-00006E0C0000}"/>
    <cellStyle name="40% - Accent6 4 25" xfId="3420" xr:uid="{00000000-0005-0000-0000-00006F0C0000}"/>
    <cellStyle name="40% - Accent6 4 26" xfId="3421" xr:uid="{00000000-0005-0000-0000-0000700C0000}"/>
    <cellStyle name="40% - Accent6 4 27" xfId="3422" xr:uid="{00000000-0005-0000-0000-0000710C0000}"/>
    <cellStyle name="40% - Accent6 4 28" xfId="3423" xr:uid="{00000000-0005-0000-0000-0000720C0000}"/>
    <cellStyle name="40% - Accent6 4 28 2" xfId="3424" xr:uid="{00000000-0005-0000-0000-0000730C0000}"/>
    <cellStyle name="40% - Accent6 4 28 3" xfId="3425" xr:uid="{00000000-0005-0000-0000-0000740C0000}"/>
    <cellStyle name="40% - Accent6 4 28 4" xfId="3426" xr:uid="{00000000-0005-0000-0000-0000750C0000}"/>
    <cellStyle name="40% - Accent6 4 28 5" xfId="3427" xr:uid="{00000000-0005-0000-0000-0000760C0000}"/>
    <cellStyle name="40% - Accent6 4 28 6" xfId="3428" xr:uid="{00000000-0005-0000-0000-0000770C0000}"/>
    <cellStyle name="40% - Accent6 4 28 7" xfId="3429" xr:uid="{00000000-0005-0000-0000-0000780C0000}"/>
    <cellStyle name="40% - Accent6 4 28 8" xfId="3430" xr:uid="{00000000-0005-0000-0000-0000790C0000}"/>
    <cellStyle name="40% - Accent6 4 28 9" xfId="3431" xr:uid="{00000000-0005-0000-0000-00007A0C0000}"/>
    <cellStyle name="40% - Accent6 4 3" xfId="3432" xr:uid="{00000000-0005-0000-0000-00007B0C0000}"/>
    <cellStyle name="40% - Accent6 4 3 2" xfId="3433" xr:uid="{00000000-0005-0000-0000-00007C0C0000}"/>
    <cellStyle name="40% - Accent6 4 3 3" xfId="3434" xr:uid="{00000000-0005-0000-0000-00007D0C0000}"/>
    <cellStyle name="40% - Accent6 4 4" xfId="3435" xr:uid="{00000000-0005-0000-0000-00007E0C0000}"/>
    <cellStyle name="40% - Accent6 4 4 10" xfId="3436" xr:uid="{00000000-0005-0000-0000-00007F0C0000}"/>
    <cellStyle name="40% - Accent6 4 4 11" xfId="3437" xr:uid="{00000000-0005-0000-0000-0000800C0000}"/>
    <cellStyle name="40% - Accent6 4 4 2" xfId="3438" xr:uid="{00000000-0005-0000-0000-0000810C0000}"/>
    <cellStyle name="40% - Accent6 4 4 3" xfId="3439" xr:uid="{00000000-0005-0000-0000-0000820C0000}"/>
    <cellStyle name="40% - Accent6 4 4 4" xfId="3440" xr:uid="{00000000-0005-0000-0000-0000830C0000}"/>
    <cellStyle name="40% - Accent6 4 4 5" xfId="3441" xr:uid="{00000000-0005-0000-0000-0000840C0000}"/>
    <cellStyle name="40% - Accent6 4 4 6" xfId="3442" xr:uid="{00000000-0005-0000-0000-0000850C0000}"/>
    <cellStyle name="40% - Accent6 4 4 7" xfId="3443" xr:uid="{00000000-0005-0000-0000-0000860C0000}"/>
    <cellStyle name="40% - Accent6 4 4 8" xfId="3444" xr:uid="{00000000-0005-0000-0000-0000870C0000}"/>
    <cellStyle name="40% - Accent6 4 4 9" xfId="3445" xr:uid="{00000000-0005-0000-0000-0000880C0000}"/>
    <cellStyle name="40% - Accent6 4 5" xfId="3446" xr:uid="{00000000-0005-0000-0000-0000890C0000}"/>
    <cellStyle name="40% - Accent6 4 6" xfId="3447" xr:uid="{00000000-0005-0000-0000-00008A0C0000}"/>
    <cellStyle name="40% - Accent6 4 7" xfId="3448" xr:uid="{00000000-0005-0000-0000-00008B0C0000}"/>
    <cellStyle name="40% - Accent6 4 8" xfId="3449" xr:uid="{00000000-0005-0000-0000-00008C0C0000}"/>
    <cellStyle name="40% - Accent6 4 9" xfId="3450" xr:uid="{00000000-0005-0000-0000-00008D0C0000}"/>
    <cellStyle name="40% - Accent6 4_B" xfId="3451" xr:uid="{00000000-0005-0000-0000-00008E0C0000}"/>
    <cellStyle name="40% - Accent6 5" xfId="3452" xr:uid="{00000000-0005-0000-0000-00008F0C0000}"/>
    <cellStyle name="40% - Accent6 5 10" xfId="3453" xr:uid="{00000000-0005-0000-0000-0000900C0000}"/>
    <cellStyle name="40% - Accent6 5 11" xfId="3454" xr:uid="{00000000-0005-0000-0000-0000910C0000}"/>
    <cellStyle name="40% - Accent6 5 12" xfId="3455" xr:uid="{00000000-0005-0000-0000-0000920C0000}"/>
    <cellStyle name="40% - Accent6 5 13" xfId="3456" xr:uid="{00000000-0005-0000-0000-0000930C0000}"/>
    <cellStyle name="40% - Accent6 5 14" xfId="3457" xr:uid="{00000000-0005-0000-0000-0000940C0000}"/>
    <cellStyle name="40% - Accent6 5 15" xfId="3458" xr:uid="{00000000-0005-0000-0000-0000950C0000}"/>
    <cellStyle name="40% - Accent6 5 16" xfId="3459" xr:uid="{00000000-0005-0000-0000-0000960C0000}"/>
    <cellStyle name="40% - Accent6 5 17" xfId="3460" xr:uid="{00000000-0005-0000-0000-0000970C0000}"/>
    <cellStyle name="40% - Accent6 5 18" xfId="3461" xr:uid="{00000000-0005-0000-0000-0000980C0000}"/>
    <cellStyle name="40% - Accent6 5 19" xfId="3462" xr:uid="{00000000-0005-0000-0000-0000990C0000}"/>
    <cellStyle name="40% - Accent6 5 2" xfId="3463" xr:uid="{00000000-0005-0000-0000-00009A0C0000}"/>
    <cellStyle name="40% - Accent6 5 2 2" xfId="3464" xr:uid="{00000000-0005-0000-0000-00009B0C0000}"/>
    <cellStyle name="40% - Accent6 5 2 3" xfId="3465" xr:uid="{00000000-0005-0000-0000-00009C0C0000}"/>
    <cellStyle name="40% - Accent6 5 20" xfId="3466" xr:uid="{00000000-0005-0000-0000-00009D0C0000}"/>
    <cellStyle name="40% - Accent6 5 21" xfId="3467" xr:uid="{00000000-0005-0000-0000-00009E0C0000}"/>
    <cellStyle name="40% - Accent6 5 22" xfId="3468" xr:uid="{00000000-0005-0000-0000-00009F0C0000}"/>
    <cellStyle name="40% - Accent6 5 23" xfId="3469" xr:uid="{00000000-0005-0000-0000-0000A00C0000}"/>
    <cellStyle name="40% - Accent6 5 24" xfId="3470" xr:uid="{00000000-0005-0000-0000-0000A10C0000}"/>
    <cellStyle name="40% - Accent6 5 25" xfId="3471" xr:uid="{00000000-0005-0000-0000-0000A20C0000}"/>
    <cellStyle name="40% - Accent6 5 26" xfId="3472" xr:uid="{00000000-0005-0000-0000-0000A30C0000}"/>
    <cellStyle name="40% - Accent6 5 27" xfId="3473" xr:uid="{00000000-0005-0000-0000-0000A40C0000}"/>
    <cellStyle name="40% - Accent6 5 28" xfId="3474" xr:uid="{00000000-0005-0000-0000-0000A50C0000}"/>
    <cellStyle name="40% - Accent6 5 29" xfId="3475" xr:uid="{00000000-0005-0000-0000-0000A60C0000}"/>
    <cellStyle name="40% - Accent6 5 3" xfId="3476" xr:uid="{00000000-0005-0000-0000-0000A70C0000}"/>
    <cellStyle name="40% - Accent6 5 3 2" xfId="3477" xr:uid="{00000000-0005-0000-0000-0000A80C0000}"/>
    <cellStyle name="40% - Accent6 5 3 3" xfId="3478" xr:uid="{00000000-0005-0000-0000-0000A90C0000}"/>
    <cellStyle name="40% - Accent6 5 30" xfId="3479" xr:uid="{00000000-0005-0000-0000-0000AA0C0000}"/>
    <cellStyle name="40% - Accent6 5 31" xfId="3480" xr:uid="{00000000-0005-0000-0000-0000AB0C0000}"/>
    <cellStyle name="40% - Accent6 5 32" xfId="3481" xr:uid="{00000000-0005-0000-0000-0000AC0C0000}"/>
    <cellStyle name="40% - Accent6 5 33" xfId="3482" xr:uid="{00000000-0005-0000-0000-0000AD0C0000}"/>
    <cellStyle name="40% - Accent6 5 34" xfId="3483" xr:uid="{00000000-0005-0000-0000-0000AE0C0000}"/>
    <cellStyle name="40% - Accent6 5 35" xfId="3484" xr:uid="{00000000-0005-0000-0000-0000AF0C0000}"/>
    <cellStyle name="40% - Accent6 5 4" xfId="3485" xr:uid="{00000000-0005-0000-0000-0000B00C0000}"/>
    <cellStyle name="40% - Accent6 5 5" xfId="3486" xr:uid="{00000000-0005-0000-0000-0000B10C0000}"/>
    <cellStyle name="40% - Accent6 5 6" xfId="3487" xr:uid="{00000000-0005-0000-0000-0000B20C0000}"/>
    <cellStyle name="40% - Accent6 5 7" xfId="3488" xr:uid="{00000000-0005-0000-0000-0000B30C0000}"/>
    <cellStyle name="40% - Accent6 5 8" xfId="3489" xr:uid="{00000000-0005-0000-0000-0000B40C0000}"/>
    <cellStyle name="40% - Accent6 5 9" xfId="3490" xr:uid="{00000000-0005-0000-0000-0000B50C0000}"/>
    <cellStyle name="40% - Accent6 5_B" xfId="3491" xr:uid="{00000000-0005-0000-0000-0000B60C0000}"/>
    <cellStyle name="40% - Accent6 6" xfId="3492" xr:uid="{00000000-0005-0000-0000-0000B70C0000}"/>
    <cellStyle name="40% - Accent6 6 2" xfId="3493" xr:uid="{00000000-0005-0000-0000-0000B80C0000}"/>
    <cellStyle name="40% - Accent6 6 3" xfId="3494" xr:uid="{00000000-0005-0000-0000-0000B90C0000}"/>
    <cellStyle name="40% - Accent6 6 4" xfId="3495" xr:uid="{00000000-0005-0000-0000-0000BA0C0000}"/>
    <cellStyle name="40% - Accent6 6 5" xfId="3496" xr:uid="{00000000-0005-0000-0000-0000BB0C0000}"/>
    <cellStyle name="40% - Accent6 6 6" xfId="3497" xr:uid="{00000000-0005-0000-0000-0000BC0C0000}"/>
    <cellStyle name="40% - Accent6 6 7" xfId="3498" xr:uid="{00000000-0005-0000-0000-0000BD0C0000}"/>
    <cellStyle name="40% - Accent6 6 8" xfId="3499" xr:uid="{00000000-0005-0000-0000-0000BE0C0000}"/>
    <cellStyle name="40% - Accent6 6 9" xfId="3500" xr:uid="{00000000-0005-0000-0000-0000BF0C0000}"/>
    <cellStyle name="40% - Accent6 7" xfId="3501" xr:uid="{00000000-0005-0000-0000-0000C00C0000}"/>
    <cellStyle name="40% - Accent6 7 2" xfId="3502" xr:uid="{00000000-0005-0000-0000-0000C10C0000}"/>
    <cellStyle name="40% - Accent6 7 3" xfId="3503" xr:uid="{00000000-0005-0000-0000-0000C20C0000}"/>
    <cellStyle name="40% - Accent6 7 4" xfId="3504" xr:uid="{00000000-0005-0000-0000-0000C30C0000}"/>
    <cellStyle name="40% - Accent6 7 5" xfId="3505" xr:uid="{00000000-0005-0000-0000-0000C40C0000}"/>
    <cellStyle name="40% - Accent6 7 6" xfId="3506" xr:uid="{00000000-0005-0000-0000-0000C50C0000}"/>
    <cellStyle name="40% - Accent6 7 7" xfId="3507" xr:uid="{00000000-0005-0000-0000-0000C60C0000}"/>
    <cellStyle name="40% - Accent6 7 8" xfId="3508" xr:uid="{00000000-0005-0000-0000-0000C70C0000}"/>
    <cellStyle name="40% - Accent6 7 9" xfId="3509" xr:uid="{00000000-0005-0000-0000-0000C80C0000}"/>
    <cellStyle name="40% - Accent6 8" xfId="3510" xr:uid="{00000000-0005-0000-0000-0000C90C0000}"/>
    <cellStyle name="40% - Accent6 8 2" xfId="3511" xr:uid="{00000000-0005-0000-0000-0000CA0C0000}"/>
    <cellStyle name="40% - Accent6 8 3" xfId="3512" xr:uid="{00000000-0005-0000-0000-0000CB0C0000}"/>
    <cellStyle name="40% - Accent6 8 4" xfId="3513" xr:uid="{00000000-0005-0000-0000-0000CC0C0000}"/>
    <cellStyle name="40% - Accent6 8 5" xfId="3514" xr:uid="{00000000-0005-0000-0000-0000CD0C0000}"/>
    <cellStyle name="40% - Accent6 8 6" xfId="3515" xr:uid="{00000000-0005-0000-0000-0000CE0C0000}"/>
    <cellStyle name="40% - Accent6 8 7" xfId="3516" xr:uid="{00000000-0005-0000-0000-0000CF0C0000}"/>
    <cellStyle name="40% - Accent6 8 8" xfId="3517" xr:uid="{00000000-0005-0000-0000-0000D00C0000}"/>
    <cellStyle name="40% - Accent6 8 9" xfId="3518" xr:uid="{00000000-0005-0000-0000-0000D10C0000}"/>
    <cellStyle name="40% - Accent6 9" xfId="3519" xr:uid="{00000000-0005-0000-0000-0000D20C0000}"/>
    <cellStyle name="40% - Accent6 9 2" xfId="3520" xr:uid="{00000000-0005-0000-0000-0000D30C0000}"/>
    <cellStyle name="40% - Accent6 9 3" xfId="3521" xr:uid="{00000000-0005-0000-0000-0000D40C0000}"/>
    <cellStyle name="40% - Accent6 9 4" xfId="3522" xr:uid="{00000000-0005-0000-0000-0000D50C0000}"/>
    <cellStyle name="40% - Accent6 9 5" xfId="3523" xr:uid="{00000000-0005-0000-0000-0000D60C0000}"/>
    <cellStyle name="40% - Accent6 9 6" xfId="3524" xr:uid="{00000000-0005-0000-0000-0000D70C0000}"/>
    <cellStyle name="40% - Accent6 9 7" xfId="3525" xr:uid="{00000000-0005-0000-0000-0000D80C0000}"/>
    <cellStyle name="40% - Accent6 9 8" xfId="3526" xr:uid="{00000000-0005-0000-0000-0000D90C0000}"/>
    <cellStyle name="40% - Accent6 9 9" xfId="3527" xr:uid="{00000000-0005-0000-0000-0000DA0C0000}"/>
    <cellStyle name="40% - Accent6_aa osnova za ponudbe" xfId="3528" xr:uid="{00000000-0005-0000-0000-0000DB0C0000}"/>
    <cellStyle name="60 % – Poudarek1 2" xfId="14" xr:uid="{00000000-0005-0000-0000-0000DC0C0000}"/>
    <cellStyle name="60 % – Poudarek2 2" xfId="15" xr:uid="{00000000-0005-0000-0000-0000DD0C0000}"/>
    <cellStyle name="60 % – Poudarek3 2" xfId="16" xr:uid="{00000000-0005-0000-0000-0000DE0C0000}"/>
    <cellStyle name="60 % – Poudarek4 2" xfId="17" xr:uid="{00000000-0005-0000-0000-0000DF0C0000}"/>
    <cellStyle name="60 % – Poudarek5 2" xfId="18" xr:uid="{00000000-0005-0000-0000-0000E00C0000}"/>
    <cellStyle name="60 % – Poudarek6 2" xfId="19" xr:uid="{00000000-0005-0000-0000-0000E10C0000}"/>
    <cellStyle name="60% - Accent1" xfId="3529" xr:uid="{00000000-0005-0000-0000-0000E20C0000}"/>
    <cellStyle name="60% - Accent1 10" xfId="3530" xr:uid="{00000000-0005-0000-0000-0000E30C0000}"/>
    <cellStyle name="60% - Accent1 11" xfId="3531" xr:uid="{00000000-0005-0000-0000-0000E40C0000}"/>
    <cellStyle name="60% - Accent1 12" xfId="3532" xr:uid="{00000000-0005-0000-0000-0000E50C0000}"/>
    <cellStyle name="60% - Accent1 13" xfId="3533" xr:uid="{00000000-0005-0000-0000-0000E60C0000}"/>
    <cellStyle name="60% - Accent1 14" xfId="3534" xr:uid="{00000000-0005-0000-0000-0000E70C0000}"/>
    <cellStyle name="60% - Accent1 15" xfId="3535" xr:uid="{00000000-0005-0000-0000-0000E80C0000}"/>
    <cellStyle name="60% - Accent1 16" xfId="3536" xr:uid="{00000000-0005-0000-0000-0000E90C0000}"/>
    <cellStyle name="60% - Accent1 17" xfId="3537" xr:uid="{00000000-0005-0000-0000-0000EA0C0000}"/>
    <cellStyle name="60% - Accent1 18" xfId="3538" xr:uid="{00000000-0005-0000-0000-0000EB0C0000}"/>
    <cellStyle name="60% - Accent1 2" xfId="3539" xr:uid="{00000000-0005-0000-0000-0000EC0C0000}"/>
    <cellStyle name="60% - Accent1 2 2" xfId="3540" xr:uid="{00000000-0005-0000-0000-0000ED0C0000}"/>
    <cellStyle name="60% - Accent1 2 2 2" xfId="3541" xr:uid="{00000000-0005-0000-0000-0000EE0C0000}"/>
    <cellStyle name="60% - Accent1 2 2 3" xfId="3542" xr:uid="{00000000-0005-0000-0000-0000EF0C0000}"/>
    <cellStyle name="60% - Accent1 2 3" xfId="3543" xr:uid="{00000000-0005-0000-0000-0000F00C0000}"/>
    <cellStyle name="60% - Accent1 2 3 2" xfId="3544" xr:uid="{00000000-0005-0000-0000-0000F10C0000}"/>
    <cellStyle name="60% - Accent1 2 3 3" xfId="3545" xr:uid="{00000000-0005-0000-0000-0000F20C0000}"/>
    <cellStyle name="60% - Accent1 2 4" xfId="3546" xr:uid="{00000000-0005-0000-0000-0000F30C0000}"/>
    <cellStyle name="60% - Accent1 2 5" xfId="3547" xr:uid="{00000000-0005-0000-0000-0000F40C0000}"/>
    <cellStyle name="60% - Accent1 3" xfId="3548" xr:uid="{00000000-0005-0000-0000-0000F50C0000}"/>
    <cellStyle name="60% - Accent1 3 2" xfId="3549" xr:uid="{00000000-0005-0000-0000-0000F60C0000}"/>
    <cellStyle name="60% - Accent1 3 2 2" xfId="3550" xr:uid="{00000000-0005-0000-0000-0000F70C0000}"/>
    <cellStyle name="60% - Accent1 3 2 3" xfId="3551" xr:uid="{00000000-0005-0000-0000-0000F80C0000}"/>
    <cellStyle name="60% - Accent1 3 3" xfId="3552" xr:uid="{00000000-0005-0000-0000-0000F90C0000}"/>
    <cellStyle name="60% - Accent1 3 3 2" xfId="3553" xr:uid="{00000000-0005-0000-0000-0000FA0C0000}"/>
    <cellStyle name="60% - Accent1 3 3 3" xfId="3554" xr:uid="{00000000-0005-0000-0000-0000FB0C0000}"/>
    <cellStyle name="60% - Accent1 3 4" xfId="3555" xr:uid="{00000000-0005-0000-0000-0000FC0C0000}"/>
    <cellStyle name="60% - Accent1 3 5" xfId="3556" xr:uid="{00000000-0005-0000-0000-0000FD0C0000}"/>
    <cellStyle name="60% - Accent1 4" xfId="3557" xr:uid="{00000000-0005-0000-0000-0000FE0C0000}"/>
    <cellStyle name="60% - Accent1 4 2" xfId="3558" xr:uid="{00000000-0005-0000-0000-0000FF0C0000}"/>
    <cellStyle name="60% - Accent1 4 2 2" xfId="3559" xr:uid="{00000000-0005-0000-0000-0000000D0000}"/>
    <cellStyle name="60% - Accent1 4 2 3" xfId="3560" xr:uid="{00000000-0005-0000-0000-0000010D0000}"/>
    <cellStyle name="60% - Accent1 4 3" xfId="3561" xr:uid="{00000000-0005-0000-0000-0000020D0000}"/>
    <cellStyle name="60% - Accent1 4 3 2" xfId="3562" xr:uid="{00000000-0005-0000-0000-0000030D0000}"/>
    <cellStyle name="60% - Accent1 4 3 3" xfId="3563" xr:uid="{00000000-0005-0000-0000-0000040D0000}"/>
    <cellStyle name="60% - Accent1 4 4" xfId="3564" xr:uid="{00000000-0005-0000-0000-0000050D0000}"/>
    <cellStyle name="60% - Accent1 4 4 2" xfId="3565" xr:uid="{00000000-0005-0000-0000-0000060D0000}"/>
    <cellStyle name="60% - Accent1 4 4 3" xfId="3566" xr:uid="{00000000-0005-0000-0000-0000070D0000}"/>
    <cellStyle name="60% - Accent1 4 5" xfId="3567" xr:uid="{00000000-0005-0000-0000-0000080D0000}"/>
    <cellStyle name="60% - Accent1 5" xfId="3568" xr:uid="{00000000-0005-0000-0000-0000090D0000}"/>
    <cellStyle name="60% - Accent1 5 2" xfId="3569" xr:uid="{00000000-0005-0000-0000-00000A0D0000}"/>
    <cellStyle name="60% - Accent1 5 2 2" xfId="3570" xr:uid="{00000000-0005-0000-0000-00000B0D0000}"/>
    <cellStyle name="60% - Accent1 5 2 3" xfId="3571" xr:uid="{00000000-0005-0000-0000-00000C0D0000}"/>
    <cellStyle name="60% - Accent1 5 3" xfId="3572" xr:uid="{00000000-0005-0000-0000-00000D0D0000}"/>
    <cellStyle name="60% - Accent1 5 3 2" xfId="3573" xr:uid="{00000000-0005-0000-0000-00000E0D0000}"/>
    <cellStyle name="60% - Accent1 5 3 3" xfId="3574" xr:uid="{00000000-0005-0000-0000-00000F0D0000}"/>
    <cellStyle name="60% - Accent1 5 4" xfId="3575" xr:uid="{00000000-0005-0000-0000-0000100D0000}"/>
    <cellStyle name="60% - Accent1 6" xfId="3576" xr:uid="{00000000-0005-0000-0000-0000110D0000}"/>
    <cellStyle name="60% - Accent1 7" xfId="3577" xr:uid="{00000000-0005-0000-0000-0000120D0000}"/>
    <cellStyle name="60% - Accent1 8" xfId="3578" xr:uid="{00000000-0005-0000-0000-0000130D0000}"/>
    <cellStyle name="60% - Accent1 9" xfId="3579" xr:uid="{00000000-0005-0000-0000-0000140D0000}"/>
    <cellStyle name="60% - Accent1_aa osnova za ponudbe" xfId="3580" xr:uid="{00000000-0005-0000-0000-0000150D0000}"/>
    <cellStyle name="60% - Accent2" xfId="3581" xr:uid="{00000000-0005-0000-0000-0000160D0000}"/>
    <cellStyle name="60% - Accent2 10" xfId="3582" xr:uid="{00000000-0005-0000-0000-0000170D0000}"/>
    <cellStyle name="60% - Accent2 11" xfId="3583" xr:uid="{00000000-0005-0000-0000-0000180D0000}"/>
    <cellStyle name="60% - Accent2 12" xfId="3584" xr:uid="{00000000-0005-0000-0000-0000190D0000}"/>
    <cellStyle name="60% - Accent2 13" xfId="3585" xr:uid="{00000000-0005-0000-0000-00001A0D0000}"/>
    <cellStyle name="60% - Accent2 14" xfId="3586" xr:uid="{00000000-0005-0000-0000-00001B0D0000}"/>
    <cellStyle name="60% - Accent2 15" xfId="3587" xr:uid="{00000000-0005-0000-0000-00001C0D0000}"/>
    <cellStyle name="60% - Accent2 16" xfId="3588" xr:uid="{00000000-0005-0000-0000-00001D0D0000}"/>
    <cellStyle name="60% - Accent2 17" xfId="3589" xr:uid="{00000000-0005-0000-0000-00001E0D0000}"/>
    <cellStyle name="60% - Accent2 18" xfId="3590" xr:uid="{00000000-0005-0000-0000-00001F0D0000}"/>
    <cellStyle name="60% - Accent2 2" xfId="3591" xr:uid="{00000000-0005-0000-0000-0000200D0000}"/>
    <cellStyle name="60% - Accent2 2 2" xfId="3592" xr:uid="{00000000-0005-0000-0000-0000210D0000}"/>
    <cellStyle name="60% - Accent2 2 2 2" xfId="3593" xr:uid="{00000000-0005-0000-0000-0000220D0000}"/>
    <cellStyle name="60% - Accent2 2 2 3" xfId="3594" xr:uid="{00000000-0005-0000-0000-0000230D0000}"/>
    <cellStyle name="60% - Accent2 2 3" xfId="3595" xr:uid="{00000000-0005-0000-0000-0000240D0000}"/>
    <cellStyle name="60% - Accent2 2 3 2" xfId="3596" xr:uid="{00000000-0005-0000-0000-0000250D0000}"/>
    <cellStyle name="60% - Accent2 2 3 3" xfId="3597" xr:uid="{00000000-0005-0000-0000-0000260D0000}"/>
    <cellStyle name="60% - Accent2 2 4" xfId="3598" xr:uid="{00000000-0005-0000-0000-0000270D0000}"/>
    <cellStyle name="60% - Accent2 2 5" xfId="3599" xr:uid="{00000000-0005-0000-0000-0000280D0000}"/>
    <cellStyle name="60% - Accent2 3" xfId="3600" xr:uid="{00000000-0005-0000-0000-0000290D0000}"/>
    <cellStyle name="60% - Accent2 3 2" xfId="3601" xr:uid="{00000000-0005-0000-0000-00002A0D0000}"/>
    <cellStyle name="60% - Accent2 3 2 2" xfId="3602" xr:uid="{00000000-0005-0000-0000-00002B0D0000}"/>
    <cellStyle name="60% - Accent2 3 2 3" xfId="3603" xr:uid="{00000000-0005-0000-0000-00002C0D0000}"/>
    <cellStyle name="60% - Accent2 3 3" xfId="3604" xr:uid="{00000000-0005-0000-0000-00002D0D0000}"/>
    <cellStyle name="60% - Accent2 3 3 2" xfId="3605" xr:uid="{00000000-0005-0000-0000-00002E0D0000}"/>
    <cellStyle name="60% - Accent2 3 3 3" xfId="3606" xr:uid="{00000000-0005-0000-0000-00002F0D0000}"/>
    <cellStyle name="60% - Accent2 3 4" xfId="3607" xr:uid="{00000000-0005-0000-0000-0000300D0000}"/>
    <cellStyle name="60% - Accent2 3 5" xfId="3608" xr:uid="{00000000-0005-0000-0000-0000310D0000}"/>
    <cellStyle name="60% - Accent2 4" xfId="3609" xr:uid="{00000000-0005-0000-0000-0000320D0000}"/>
    <cellStyle name="60% - Accent2 4 2" xfId="3610" xr:uid="{00000000-0005-0000-0000-0000330D0000}"/>
    <cellStyle name="60% - Accent2 4 2 2" xfId="3611" xr:uid="{00000000-0005-0000-0000-0000340D0000}"/>
    <cellStyle name="60% - Accent2 4 2 3" xfId="3612" xr:uid="{00000000-0005-0000-0000-0000350D0000}"/>
    <cellStyle name="60% - Accent2 4 3" xfId="3613" xr:uid="{00000000-0005-0000-0000-0000360D0000}"/>
    <cellStyle name="60% - Accent2 4 3 2" xfId="3614" xr:uid="{00000000-0005-0000-0000-0000370D0000}"/>
    <cellStyle name="60% - Accent2 4 3 3" xfId="3615" xr:uid="{00000000-0005-0000-0000-0000380D0000}"/>
    <cellStyle name="60% - Accent2 4 4" xfId="3616" xr:uid="{00000000-0005-0000-0000-0000390D0000}"/>
    <cellStyle name="60% - Accent2 4 4 2" xfId="3617" xr:uid="{00000000-0005-0000-0000-00003A0D0000}"/>
    <cellStyle name="60% - Accent2 4 4 3" xfId="3618" xr:uid="{00000000-0005-0000-0000-00003B0D0000}"/>
    <cellStyle name="60% - Accent2 4 5" xfId="3619" xr:uid="{00000000-0005-0000-0000-00003C0D0000}"/>
    <cellStyle name="60% - Accent2 5" xfId="3620" xr:uid="{00000000-0005-0000-0000-00003D0D0000}"/>
    <cellStyle name="60% - Accent2 5 2" xfId="3621" xr:uid="{00000000-0005-0000-0000-00003E0D0000}"/>
    <cellStyle name="60% - Accent2 5 2 2" xfId="3622" xr:uid="{00000000-0005-0000-0000-00003F0D0000}"/>
    <cellStyle name="60% - Accent2 5 2 3" xfId="3623" xr:uid="{00000000-0005-0000-0000-0000400D0000}"/>
    <cellStyle name="60% - Accent2 5 3" xfId="3624" xr:uid="{00000000-0005-0000-0000-0000410D0000}"/>
    <cellStyle name="60% - Accent2 5 3 2" xfId="3625" xr:uid="{00000000-0005-0000-0000-0000420D0000}"/>
    <cellStyle name="60% - Accent2 5 3 3" xfId="3626" xr:uid="{00000000-0005-0000-0000-0000430D0000}"/>
    <cellStyle name="60% - Accent2 5 4" xfId="3627" xr:uid="{00000000-0005-0000-0000-0000440D0000}"/>
    <cellStyle name="60% - Accent2 6" xfId="3628" xr:uid="{00000000-0005-0000-0000-0000450D0000}"/>
    <cellStyle name="60% - Accent2 7" xfId="3629" xr:uid="{00000000-0005-0000-0000-0000460D0000}"/>
    <cellStyle name="60% - Accent2 8" xfId="3630" xr:uid="{00000000-0005-0000-0000-0000470D0000}"/>
    <cellStyle name="60% - Accent2 9" xfId="3631" xr:uid="{00000000-0005-0000-0000-0000480D0000}"/>
    <cellStyle name="60% - Accent2_aa osnova za ponudbe" xfId="3632" xr:uid="{00000000-0005-0000-0000-0000490D0000}"/>
    <cellStyle name="60% - Accent3" xfId="3633" xr:uid="{00000000-0005-0000-0000-00004A0D0000}"/>
    <cellStyle name="60% - Accent3 10" xfId="3634" xr:uid="{00000000-0005-0000-0000-00004B0D0000}"/>
    <cellStyle name="60% - Accent3 11" xfId="3635" xr:uid="{00000000-0005-0000-0000-00004C0D0000}"/>
    <cellStyle name="60% - Accent3 12" xfId="3636" xr:uid="{00000000-0005-0000-0000-00004D0D0000}"/>
    <cellStyle name="60% - Accent3 13" xfId="3637" xr:uid="{00000000-0005-0000-0000-00004E0D0000}"/>
    <cellStyle name="60% - Accent3 14" xfId="3638" xr:uid="{00000000-0005-0000-0000-00004F0D0000}"/>
    <cellStyle name="60% - Accent3 15" xfId="3639" xr:uid="{00000000-0005-0000-0000-0000500D0000}"/>
    <cellStyle name="60% - Accent3 16" xfId="3640" xr:uid="{00000000-0005-0000-0000-0000510D0000}"/>
    <cellStyle name="60% - Accent3 17" xfId="3641" xr:uid="{00000000-0005-0000-0000-0000520D0000}"/>
    <cellStyle name="60% - Accent3 18" xfId="3642" xr:uid="{00000000-0005-0000-0000-0000530D0000}"/>
    <cellStyle name="60% - Accent3 2" xfId="3643" xr:uid="{00000000-0005-0000-0000-0000540D0000}"/>
    <cellStyle name="60% - Accent3 2 2" xfId="3644" xr:uid="{00000000-0005-0000-0000-0000550D0000}"/>
    <cellStyle name="60% - Accent3 2 2 2" xfId="3645" xr:uid="{00000000-0005-0000-0000-0000560D0000}"/>
    <cellStyle name="60% - Accent3 2 2 3" xfId="3646" xr:uid="{00000000-0005-0000-0000-0000570D0000}"/>
    <cellStyle name="60% - Accent3 2 3" xfId="3647" xr:uid="{00000000-0005-0000-0000-0000580D0000}"/>
    <cellStyle name="60% - Accent3 2 3 2" xfId="3648" xr:uid="{00000000-0005-0000-0000-0000590D0000}"/>
    <cellStyle name="60% - Accent3 2 3 3" xfId="3649" xr:uid="{00000000-0005-0000-0000-00005A0D0000}"/>
    <cellStyle name="60% - Accent3 2 4" xfId="3650" xr:uid="{00000000-0005-0000-0000-00005B0D0000}"/>
    <cellStyle name="60% - Accent3 2 5" xfId="3651" xr:uid="{00000000-0005-0000-0000-00005C0D0000}"/>
    <cellStyle name="60% - Accent3 3" xfId="3652" xr:uid="{00000000-0005-0000-0000-00005D0D0000}"/>
    <cellStyle name="60% - Accent3 3 2" xfId="3653" xr:uid="{00000000-0005-0000-0000-00005E0D0000}"/>
    <cellStyle name="60% - Accent3 3 2 2" xfId="3654" xr:uid="{00000000-0005-0000-0000-00005F0D0000}"/>
    <cellStyle name="60% - Accent3 3 2 3" xfId="3655" xr:uid="{00000000-0005-0000-0000-0000600D0000}"/>
    <cellStyle name="60% - Accent3 3 3" xfId="3656" xr:uid="{00000000-0005-0000-0000-0000610D0000}"/>
    <cellStyle name="60% - Accent3 3 3 2" xfId="3657" xr:uid="{00000000-0005-0000-0000-0000620D0000}"/>
    <cellStyle name="60% - Accent3 3 3 3" xfId="3658" xr:uid="{00000000-0005-0000-0000-0000630D0000}"/>
    <cellStyle name="60% - Accent3 3 4" xfId="3659" xr:uid="{00000000-0005-0000-0000-0000640D0000}"/>
    <cellStyle name="60% - Accent3 3 5" xfId="3660" xr:uid="{00000000-0005-0000-0000-0000650D0000}"/>
    <cellStyle name="60% - Accent3 4" xfId="3661" xr:uid="{00000000-0005-0000-0000-0000660D0000}"/>
    <cellStyle name="60% - Accent3 4 2" xfId="3662" xr:uid="{00000000-0005-0000-0000-0000670D0000}"/>
    <cellStyle name="60% - Accent3 4 2 2" xfId="3663" xr:uid="{00000000-0005-0000-0000-0000680D0000}"/>
    <cellStyle name="60% - Accent3 4 2 3" xfId="3664" xr:uid="{00000000-0005-0000-0000-0000690D0000}"/>
    <cellStyle name="60% - Accent3 4 3" xfId="3665" xr:uid="{00000000-0005-0000-0000-00006A0D0000}"/>
    <cellStyle name="60% - Accent3 4 3 2" xfId="3666" xr:uid="{00000000-0005-0000-0000-00006B0D0000}"/>
    <cellStyle name="60% - Accent3 4 3 3" xfId="3667" xr:uid="{00000000-0005-0000-0000-00006C0D0000}"/>
    <cellStyle name="60% - Accent3 4 4" xfId="3668" xr:uid="{00000000-0005-0000-0000-00006D0D0000}"/>
    <cellStyle name="60% - Accent3 4 4 2" xfId="3669" xr:uid="{00000000-0005-0000-0000-00006E0D0000}"/>
    <cellStyle name="60% - Accent3 4 4 3" xfId="3670" xr:uid="{00000000-0005-0000-0000-00006F0D0000}"/>
    <cellStyle name="60% - Accent3 4 5" xfId="3671" xr:uid="{00000000-0005-0000-0000-0000700D0000}"/>
    <cellStyle name="60% - Accent3 5" xfId="3672" xr:uid="{00000000-0005-0000-0000-0000710D0000}"/>
    <cellStyle name="60% - Accent3 5 2" xfId="3673" xr:uid="{00000000-0005-0000-0000-0000720D0000}"/>
    <cellStyle name="60% - Accent3 5 2 2" xfId="3674" xr:uid="{00000000-0005-0000-0000-0000730D0000}"/>
    <cellStyle name="60% - Accent3 5 2 3" xfId="3675" xr:uid="{00000000-0005-0000-0000-0000740D0000}"/>
    <cellStyle name="60% - Accent3 5 3" xfId="3676" xr:uid="{00000000-0005-0000-0000-0000750D0000}"/>
    <cellStyle name="60% - Accent3 5 3 2" xfId="3677" xr:uid="{00000000-0005-0000-0000-0000760D0000}"/>
    <cellStyle name="60% - Accent3 5 3 3" xfId="3678" xr:uid="{00000000-0005-0000-0000-0000770D0000}"/>
    <cellStyle name="60% - Accent3 5 4" xfId="3679" xr:uid="{00000000-0005-0000-0000-0000780D0000}"/>
    <cellStyle name="60% - Accent3 6" xfId="3680" xr:uid="{00000000-0005-0000-0000-0000790D0000}"/>
    <cellStyle name="60% - Accent3 7" xfId="3681" xr:uid="{00000000-0005-0000-0000-00007A0D0000}"/>
    <cellStyle name="60% - Accent3 8" xfId="3682" xr:uid="{00000000-0005-0000-0000-00007B0D0000}"/>
    <cellStyle name="60% - Accent3 9" xfId="3683" xr:uid="{00000000-0005-0000-0000-00007C0D0000}"/>
    <cellStyle name="60% - Accent3_aa osnova za ponudbe" xfId="3684" xr:uid="{00000000-0005-0000-0000-00007D0D0000}"/>
    <cellStyle name="60% - Accent4" xfId="3685" xr:uid="{00000000-0005-0000-0000-00007E0D0000}"/>
    <cellStyle name="60% - Accent4 10" xfId="3686" xr:uid="{00000000-0005-0000-0000-00007F0D0000}"/>
    <cellStyle name="60% - Accent4 11" xfId="3687" xr:uid="{00000000-0005-0000-0000-0000800D0000}"/>
    <cellStyle name="60% - Accent4 12" xfId="3688" xr:uid="{00000000-0005-0000-0000-0000810D0000}"/>
    <cellStyle name="60% - Accent4 13" xfId="3689" xr:uid="{00000000-0005-0000-0000-0000820D0000}"/>
    <cellStyle name="60% - Accent4 14" xfId="3690" xr:uid="{00000000-0005-0000-0000-0000830D0000}"/>
    <cellStyle name="60% - Accent4 15" xfId="3691" xr:uid="{00000000-0005-0000-0000-0000840D0000}"/>
    <cellStyle name="60% - Accent4 16" xfId="3692" xr:uid="{00000000-0005-0000-0000-0000850D0000}"/>
    <cellStyle name="60% - Accent4 17" xfId="3693" xr:uid="{00000000-0005-0000-0000-0000860D0000}"/>
    <cellStyle name="60% - Accent4 18" xfId="3694" xr:uid="{00000000-0005-0000-0000-0000870D0000}"/>
    <cellStyle name="60% - Accent4 2" xfId="3695" xr:uid="{00000000-0005-0000-0000-0000880D0000}"/>
    <cellStyle name="60% - Accent4 2 2" xfId="3696" xr:uid="{00000000-0005-0000-0000-0000890D0000}"/>
    <cellStyle name="60% - Accent4 2 2 2" xfId="3697" xr:uid="{00000000-0005-0000-0000-00008A0D0000}"/>
    <cellStyle name="60% - Accent4 2 2 3" xfId="3698" xr:uid="{00000000-0005-0000-0000-00008B0D0000}"/>
    <cellStyle name="60% - Accent4 2 3" xfId="3699" xr:uid="{00000000-0005-0000-0000-00008C0D0000}"/>
    <cellStyle name="60% - Accent4 2 3 2" xfId="3700" xr:uid="{00000000-0005-0000-0000-00008D0D0000}"/>
    <cellStyle name="60% - Accent4 2 3 3" xfId="3701" xr:uid="{00000000-0005-0000-0000-00008E0D0000}"/>
    <cellStyle name="60% - Accent4 2 4" xfId="3702" xr:uid="{00000000-0005-0000-0000-00008F0D0000}"/>
    <cellStyle name="60% - Accent4 2 5" xfId="3703" xr:uid="{00000000-0005-0000-0000-0000900D0000}"/>
    <cellStyle name="60% - Accent4 3" xfId="3704" xr:uid="{00000000-0005-0000-0000-0000910D0000}"/>
    <cellStyle name="60% - Accent4 3 2" xfId="3705" xr:uid="{00000000-0005-0000-0000-0000920D0000}"/>
    <cellStyle name="60% - Accent4 3 2 2" xfId="3706" xr:uid="{00000000-0005-0000-0000-0000930D0000}"/>
    <cellStyle name="60% - Accent4 3 2 3" xfId="3707" xr:uid="{00000000-0005-0000-0000-0000940D0000}"/>
    <cellStyle name="60% - Accent4 3 3" xfId="3708" xr:uid="{00000000-0005-0000-0000-0000950D0000}"/>
    <cellStyle name="60% - Accent4 3 3 2" xfId="3709" xr:uid="{00000000-0005-0000-0000-0000960D0000}"/>
    <cellStyle name="60% - Accent4 3 3 3" xfId="3710" xr:uid="{00000000-0005-0000-0000-0000970D0000}"/>
    <cellStyle name="60% - Accent4 3 4" xfId="3711" xr:uid="{00000000-0005-0000-0000-0000980D0000}"/>
    <cellStyle name="60% - Accent4 3 5" xfId="3712" xr:uid="{00000000-0005-0000-0000-0000990D0000}"/>
    <cellStyle name="60% - Accent4 4" xfId="3713" xr:uid="{00000000-0005-0000-0000-00009A0D0000}"/>
    <cellStyle name="60% - Accent4 4 2" xfId="3714" xr:uid="{00000000-0005-0000-0000-00009B0D0000}"/>
    <cellStyle name="60% - Accent4 4 2 2" xfId="3715" xr:uid="{00000000-0005-0000-0000-00009C0D0000}"/>
    <cellStyle name="60% - Accent4 4 2 3" xfId="3716" xr:uid="{00000000-0005-0000-0000-00009D0D0000}"/>
    <cellStyle name="60% - Accent4 4 3" xfId="3717" xr:uid="{00000000-0005-0000-0000-00009E0D0000}"/>
    <cellStyle name="60% - Accent4 4 3 2" xfId="3718" xr:uid="{00000000-0005-0000-0000-00009F0D0000}"/>
    <cellStyle name="60% - Accent4 4 3 3" xfId="3719" xr:uid="{00000000-0005-0000-0000-0000A00D0000}"/>
    <cellStyle name="60% - Accent4 4 4" xfId="3720" xr:uid="{00000000-0005-0000-0000-0000A10D0000}"/>
    <cellStyle name="60% - Accent4 4 4 2" xfId="3721" xr:uid="{00000000-0005-0000-0000-0000A20D0000}"/>
    <cellStyle name="60% - Accent4 4 4 3" xfId="3722" xr:uid="{00000000-0005-0000-0000-0000A30D0000}"/>
    <cellStyle name="60% - Accent4 4 5" xfId="3723" xr:uid="{00000000-0005-0000-0000-0000A40D0000}"/>
    <cellStyle name="60% - Accent4 5" xfId="3724" xr:uid="{00000000-0005-0000-0000-0000A50D0000}"/>
    <cellStyle name="60% - Accent4 5 2" xfId="3725" xr:uid="{00000000-0005-0000-0000-0000A60D0000}"/>
    <cellStyle name="60% - Accent4 5 2 2" xfId="3726" xr:uid="{00000000-0005-0000-0000-0000A70D0000}"/>
    <cellStyle name="60% - Accent4 5 2 3" xfId="3727" xr:uid="{00000000-0005-0000-0000-0000A80D0000}"/>
    <cellStyle name="60% - Accent4 5 3" xfId="3728" xr:uid="{00000000-0005-0000-0000-0000A90D0000}"/>
    <cellStyle name="60% - Accent4 5 3 2" xfId="3729" xr:uid="{00000000-0005-0000-0000-0000AA0D0000}"/>
    <cellStyle name="60% - Accent4 5 3 3" xfId="3730" xr:uid="{00000000-0005-0000-0000-0000AB0D0000}"/>
    <cellStyle name="60% - Accent4 5 4" xfId="3731" xr:uid="{00000000-0005-0000-0000-0000AC0D0000}"/>
    <cellStyle name="60% - Accent4 6" xfId="3732" xr:uid="{00000000-0005-0000-0000-0000AD0D0000}"/>
    <cellStyle name="60% - Accent4 7" xfId="3733" xr:uid="{00000000-0005-0000-0000-0000AE0D0000}"/>
    <cellStyle name="60% - Accent4 8" xfId="3734" xr:uid="{00000000-0005-0000-0000-0000AF0D0000}"/>
    <cellStyle name="60% - Accent4 9" xfId="3735" xr:uid="{00000000-0005-0000-0000-0000B00D0000}"/>
    <cellStyle name="60% - Accent4_aa osnova za ponudbe" xfId="3736" xr:uid="{00000000-0005-0000-0000-0000B10D0000}"/>
    <cellStyle name="60% - Accent5" xfId="3737" xr:uid="{00000000-0005-0000-0000-0000B20D0000}"/>
    <cellStyle name="60% - Accent5 10" xfId="3738" xr:uid="{00000000-0005-0000-0000-0000B30D0000}"/>
    <cellStyle name="60% - Accent5 11" xfId="3739" xr:uid="{00000000-0005-0000-0000-0000B40D0000}"/>
    <cellStyle name="60% - Accent5 12" xfId="3740" xr:uid="{00000000-0005-0000-0000-0000B50D0000}"/>
    <cellStyle name="60% - Accent5 13" xfId="3741" xr:uid="{00000000-0005-0000-0000-0000B60D0000}"/>
    <cellStyle name="60% - Accent5 14" xfId="3742" xr:uid="{00000000-0005-0000-0000-0000B70D0000}"/>
    <cellStyle name="60% - Accent5 15" xfId="3743" xr:uid="{00000000-0005-0000-0000-0000B80D0000}"/>
    <cellStyle name="60% - Accent5 16" xfId="3744" xr:uid="{00000000-0005-0000-0000-0000B90D0000}"/>
    <cellStyle name="60% - Accent5 17" xfId="3745" xr:uid="{00000000-0005-0000-0000-0000BA0D0000}"/>
    <cellStyle name="60% - Accent5 18" xfId="3746" xr:uid="{00000000-0005-0000-0000-0000BB0D0000}"/>
    <cellStyle name="60% - Accent5 2" xfId="3747" xr:uid="{00000000-0005-0000-0000-0000BC0D0000}"/>
    <cellStyle name="60% - Accent5 2 2" xfId="3748" xr:uid="{00000000-0005-0000-0000-0000BD0D0000}"/>
    <cellStyle name="60% - Accent5 2 2 2" xfId="3749" xr:uid="{00000000-0005-0000-0000-0000BE0D0000}"/>
    <cellStyle name="60% - Accent5 2 2 3" xfId="3750" xr:uid="{00000000-0005-0000-0000-0000BF0D0000}"/>
    <cellStyle name="60% - Accent5 2 3" xfId="3751" xr:uid="{00000000-0005-0000-0000-0000C00D0000}"/>
    <cellStyle name="60% - Accent5 2 3 2" xfId="3752" xr:uid="{00000000-0005-0000-0000-0000C10D0000}"/>
    <cellStyle name="60% - Accent5 2 3 3" xfId="3753" xr:uid="{00000000-0005-0000-0000-0000C20D0000}"/>
    <cellStyle name="60% - Accent5 2 4" xfId="3754" xr:uid="{00000000-0005-0000-0000-0000C30D0000}"/>
    <cellStyle name="60% - Accent5 2 5" xfId="3755" xr:uid="{00000000-0005-0000-0000-0000C40D0000}"/>
    <cellStyle name="60% - Accent5 3" xfId="3756" xr:uid="{00000000-0005-0000-0000-0000C50D0000}"/>
    <cellStyle name="60% - Accent5 3 2" xfId="3757" xr:uid="{00000000-0005-0000-0000-0000C60D0000}"/>
    <cellStyle name="60% - Accent5 3 2 2" xfId="3758" xr:uid="{00000000-0005-0000-0000-0000C70D0000}"/>
    <cellStyle name="60% - Accent5 3 2 3" xfId="3759" xr:uid="{00000000-0005-0000-0000-0000C80D0000}"/>
    <cellStyle name="60% - Accent5 3 3" xfId="3760" xr:uid="{00000000-0005-0000-0000-0000C90D0000}"/>
    <cellStyle name="60% - Accent5 3 3 2" xfId="3761" xr:uid="{00000000-0005-0000-0000-0000CA0D0000}"/>
    <cellStyle name="60% - Accent5 3 3 3" xfId="3762" xr:uid="{00000000-0005-0000-0000-0000CB0D0000}"/>
    <cellStyle name="60% - Accent5 3 4" xfId="3763" xr:uid="{00000000-0005-0000-0000-0000CC0D0000}"/>
    <cellStyle name="60% - Accent5 3 5" xfId="3764" xr:uid="{00000000-0005-0000-0000-0000CD0D0000}"/>
    <cellStyle name="60% - Accent5 4" xfId="3765" xr:uid="{00000000-0005-0000-0000-0000CE0D0000}"/>
    <cellStyle name="60% - Accent5 4 2" xfId="3766" xr:uid="{00000000-0005-0000-0000-0000CF0D0000}"/>
    <cellStyle name="60% - Accent5 4 2 2" xfId="3767" xr:uid="{00000000-0005-0000-0000-0000D00D0000}"/>
    <cellStyle name="60% - Accent5 4 2 3" xfId="3768" xr:uid="{00000000-0005-0000-0000-0000D10D0000}"/>
    <cellStyle name="60% - Accent5 4 3" xfId="3769" xr:uid="{00000000-0005-0000-0000-0000D20D0000}"/>
    <cellStyle name="60% - Accent5 4 3 2" xfId="3770" xr:uid="{00000000-0005-0000-0000-0000D30D0000}"/>
    <cellStyle name="60% - Accent5 4 3 3" xfId="3771" xr:uid="{00000000-0005-0000-0000-0000D40D0000}"/>
    <cellStyle name="60% - Accent5 4 4" xfId="3772" xr:uid="{00000000-0005-0000-0000-0000D50D0000}"/>
    <cellStyle name="60% - Accent5 4 4 2" xfId="3773" xr:uid="{00000000-0005-0000-0000-0000D60D0000}"/>
    <cellStyle name="60% - Accent5 4 4 3" xfId="3774" xr:uid="{00000000-0005-0000-0000-0000D70D0000}"/>
    <cellStyle name="60% - Accent5 4 5" xfId="3775" xr:uid="{00000000-0005-0000-0000-0000D80D0000}"/>
    <cellStyle name="60% - Accent5 5" xfId="3776" xr:uid="{00000000-0005-0000-0000-0000D90D0000}"/>
    <cellStyle name="60% - Accent5 5 2" xfId="3777" xr:uid="{00000000-0005-0000-0000-0000DA0D0000}"/>
    <cellStyle name="60% - Accent5 5 2 2" xfId="3778" xr:uid="{00000000-0005-0000-0000-0000DB0D0000}"/>
    <cellStyle name="60% - Accent5 5 2 3" xfId="3779" xr:uid="{00000000-0005-0000-0000-0000DC0D0000}"/>
    <cellStyle name="60% - Accent5 5 3" xfId="3780" xr:uid="{00000000-0005-0000-0000-0000DD0D0000}"/>
    <cellStyle name="60% - Accent5 5 3 2" xfId="3781" xr:uid="{00000000-0005-0000-0000-0000DE0D0000}"/>
    <cellStyle name="60% - Accent5 5 3 3" xfId="3782" xr:uid="{00000000-0005-0000-0000-0000DF0D0000}"/>
    <cellStyle name="60% - Accent5 5 4" xfId="3783" xr:uid="{00000000-0005-0000-0000-0000E00D0000}"/>
    <cellStyle name="60% - Accent5 6" xfId="3784" xr:uid="{00000000-0005-0000-0000-0000E10D0000}"/>
    <cellStyle name="60% - Accent5 7" xfId="3785" xr:uid="{00000000-0005-0000-0000-0000E20D0000}"/>
    <cellStyle name="60% - Accent5 8" xfId="3786" xr:uid="{00000000-0005-0000-0000-0000E30D0000}"/>
    <cellStyle name="60% - Accent5 9" xfId="3787" xr:uid="{00000000-0005-0000-0000-0000E40D0000}"/>
    <cellStyle name="60% - Accent5_aa osnova za ponudbe" xfId="3788" xr:uid="{00000000-0005-0000-0000-0000E50D0000}"/>
    <cellStyle name="60% - Accent6" xfId="3789" xr:uid="{00000000-0005-0000-0000-0000E60D0000}"/>
    <cellStyle name="60% - Accent6 10" xfId="3790" xr:uid="{00000000-0005-0000-0000-0000E70D0000}"/>
    <cellStyle name="60% - Accent6 11" xfId="3791" xr:uid="{00000000-0005-0000-0000-0000E80D0000}"/>
    <cellStyle name="60% - Accent6 12" xfId="3792" xr:uid="{00000000-0005-0000-0000-0000E90D0000}"/>
    <cellStyle name="60% - Accent6 13" xfId="3793" xr:uid="{00000000-0005-0000-0000-0000EA0D0000}"/>
    <cellStyle name="60% - Accent6 14" xfId="3794" xr:uid="{00000000-0005-0000-0000-0000EB0D0000}"/>
    <cellStyle name="60% - Accent6 15" xfId="3795" xr:uid="{00000000-0005-0000-0000-0000EC0D0000}"/>
    <cellStyle name="60% - Accent6 16" xfId="3796" xr:uid="{00000000-0005-0000-0000-0000ED0D0000}"/>
    <cellStyle name="60% - Accent6 17" xfId="3797" xr:uid="{00000000-0005-0000-0000-0000EE0D0000}"/>
    <cellStyle name="60% - Accent6 18" xfId="3798" xr:uid="{00000000-0005-0000-0000-0000EF0D0000}"/>
    <cellStyle name="60% - Accent6 2" xfId="3799" xr:uid="{00000000-0005-0000-0000-0000F00D0000}"/>
    <cellStyle name="60% - Accent6 2 2" xfId="3800" xr:uid="{00000000-0005-0000-0000-0000F10D0000}"/>
    <cellStyle name="60% - Accent6 2 2 2" xfId="3801" xr:uid="{00000000-0005-0000-0000-0000F20D0000}"/>
    <cellStyle name="60% - Accent6 2 2 3" xfId="3802" xr:uid="{00000000-0005-0000-0000-0000F30D0000}"/>
    <cellStyle name="60% - Accent6 2 3" xfId="3803" xr:uid="{00000000-0005-0000-0000-0000F40D0000}"/>
    <cellStyle name="60% - Accent6 2 3 2" xfId="3804" xr:uid="{00000000-0005-0000-0000-0000F50D0000}"/>
    <cellStyle name="60% - Accent6 2 3 3" xfId="3805" xr:uid="{00000000-0005-0000-0000-0000F60D0000}"/>
    <cellStyle name="60% - Accent6 2 4" xfId="3806" xr:uid="{00000000-0005-0000-0000-0000F70D0000}"/>
    <cellStyle name="60% - Accent6 2 5" xfId="3807" xr:uid="{00000000-0005-0000-0000-0000F80D0000}"/>
    <cellStyle name="60% - Accent6 3" xfId="3808" xr:uid="{00000000-0005-0000-0000-0000F90D0000}"/>
    <cellStyle name="60% - Accent6 3 2" xfId="3809" xr:uid="{00000000-0005-0000-0000-0000FA0D0000}"/>
    <cellStyle name="60% - Accent6 3 2 2" xfId="3810" xr:uid="{00000000-0005-0000-0000-0000FB0D0000}"/>
    <cellStyle name="60% - Accent6 3 2 3" xfId="3811" xr:uid="{00000000-0005-0000-0000-0000FC0D0000}"/>
    <cellStyle name="60% - Accent6 3 3" xfId="3812" xr:uid="{00000000-0005-0000-0000-0000FD0D0000}"/>
    <cellStyle name="60% - Accent6 3 3 2" xfId="3813" xr:uid="{00000000-0005-0000-0000-0000FE0D0000}"/>
    <cellStyle name="60% - Accent6 3 3 3" xfId="3814" xr:uid="{00000000-0005-0000-0000-0000FF0D0000}"/>
    <cellStyle name="60% - Accent6 3 4" xfId="3815" xr:uid="{00000000-0005-0000-0000-0000000E0000}"/>
    <cellStyle name="60% - Accent6 3 5" xfId="3816" xr:uid="{00000000-0005-0000-0000-0000010E0000}"/>
    <cellStyle name="60% - Accent6 4" xfId="3817" xr:uid="{00000000-0005-0000-0000-0000020E0000}"/>
    <cellStyle name="60% - Accent6 4 2" xfId="3818" xr:uid="{00000000-0005-0000-0000-0000030E0000}"/>
    <cellStyle name="60% - Accent6 4 2 2" xfId="3819" xr:uid="{00000000-0005-0000-0000-0000040E0000}"/>
    <cellStyle name="60% - Accent6 4 2 3" xfId="3820" xr:uid="{00000000-0005-0000-0000-0000050E0000}"/>
    <cellStyle name="60% - Accent6 4 3" xfId="3821" xr:uid="{00000000-0005-0000-0000-0000060E0000}"/>
    <cellStyle name="60% - Accent6 4 3 2" xfId="3822" xr:uid="{00000000-0005-0000-0000-0000070E0000}"/>
    <cellStyle name="60% - Accent6 4 3 3" xfId="3823" xr:uid="{00000000-0005-0000-0000-0000080E0000}"/>
    <cellStyle name="60% - Accent6 4 4" xfId="3824" xr:uid="{00000000-0005-0000-0000-0000090E0000}"/>
    <cellStyle name="60% - Accent6 4 4 2" xfId="3825" xr:uid="{00000000-0005-0000-0000-00000A0E0000}"/>
    <cellStyle name="60% - Accent6 4 4 3" xfId="3826" xr:uid="{00000000-0005-0000-0000-00000B0E0000}"/>
    <cellStyle name="60% - Accent6 4 5" xfId="3827" xr:uid="{00000000-0005-0000-0000-00000C0E0000}"/>
    <cellStyle name="60% - Accent6 5" xfId="3828" xr:uid="{00000000-0005-0000-0000-00000D0E0000}"/>
    <cellStyle name="60% - Accent6 5 2" xfId="3829" xr:uid="{00000000-0005-0000-0000-00000E0E0000}"/>
    <cellStyle name="60% - Accent6 5 2 2" xfId="3830" xr:uid="{00000000-0005-0000-0000-00000F0E0000}"/>
    <cellStyle name="60% - Accent6 5 2 3" xfId="3831" xr:uid="{00000000-0005-0000-0000-0000100E0000}"/>
    <cellStyle name="60% - Accent6 5 3" xfId="3832" xr:uid="{00000000-0005-0000-0000-0000110E0000}"/>
    <cellStyle name="60% - Accent6 5 3 2" xfId="3833" xr:uid="{00000000-0005-0000-0000-0000120E0000}"/>
    <cellStyle name="60% - Accent6 5 3 3" xfId="3834" xr:uid="{00000000-0005-0000-0000-0000130E0000}"/>
    <cellStyle name="60% - Accent6 5 4" xfId="3835" xr:uid="{00000000-0005-0000-0000-0000140E0000}"/>
    <cellStyle name="60% - Accent6 6" xfId="3836" xr:uid="{00000000-0005-0000-0000-0000150E0000}"/>
    <cellStyle name="60% - Accent6 7" xfId="3837" xr:uid="{00000000-0005-0000-0000-0000160E0000}"/>
    <cellStyle name="60% - Accent6 8" xfId="3838" xr:uid="{00000000-0005-0000-0000-0000170E0000}"/>
    <cellStyle name="60% - Accent6 9" xfId="3839" xr:uid="{00000000-0005-0000-0000-0000180E0000}"/>
    <cellStyle name="60% - Accent6_aa osnova za ponudbe" xfId="3840" xr:uid="{00000000-0005-0000-0000-0000190E0000}"/>
    <cellStyle name="A4 Small 210 x 297 mm" xfId="3841" xr:uid="{00000000-0005-0000-0000-00001A0E0000}"/>
    <cellStyle name="A4 Small 210 x 297 mm 2" xfId="3842" xr:uid="{00000000-0005-0000-0000-00001B0E0000}"/>
    <cellStyle name="A4 Small 210 x 297 mm 3" xfId="3843" xr:uid="{00000000-0005-0000-0000-00001C0E0000}"/>
    <cellStyle name="A4 Small 210 x 297 mm 4" xfId="3844" xr:uid="{00000000-0005-0000-0000-00001D0E0000}"/>
    <cellStyle name="A4 Small 210 x 297 mm 5" xfId="3845" xr:uid="{00000000-0005-0000-0000-00001E0E0000}"/>
    <cellStyle name="A4 Small 210 x 297 mm 6" xfId="3846" xr:uid="{00000000-0005-0000-0000-00001F0E0000}"/>
    <cellStyle name="A4 Small 210 x 297 mm 7" xfId="3847" xr:uid="{00000000-0005-0000-0000-0000200E0000}"/>
    <cellStyle name="A4 Small 210 x 297 mm 8" xfId="3848" xr:uid="{00000000-0005-0000-0000-0000210E0000}"/>
    <cellStyle name="A4 Small 210 x 297 mm 9" xfId="3849" xr:uid="{00000000-0005-0000-0000-0000220E0000}"/>
    <cellStyle name="Accent1" xfId="3850" xr:uid="{00000000-0005-0000-0000-0000230E0000}"/>
    <cellStyle name="Accent1 - 20%" xfId="3851" xr:uid="{00000000-0005-0000-0000-0000240E0000}"/>
    <cellStyle name="Accent1 - 20% 2" xfId="3852" xr:uid="{00000000-0005-0000-0000-0000250E0000}"/>
    <cellStyle name="Accent1 - 20% 3" xfId="3853" xr:uid="{00000000-0005-0000-0000-0000260E0000}"/>
    <cellStyle name="Accent1 - 40%" xfId="3854" xr:uid="{00000000-0005-0000-0000-0000270E0000}"/>
    <cellStyle name="Accent1 - 40% 2" xfId="3855" xr:uid="{00000000-0005-0000-0000-0000280E0000}"/>
    <cellStyle name="Accent1 - 40% 3" xfId="3856" xr:uid="{00000000-0005-0000-0000-0000290E0000}"/>
    <cellStyle name="Accent1 - 60%" xfId="3857" xr:uid="{00000000-0005-0000-0000-00002A0E0000}"/>
    <cellStyle name="Accent1 - 60% 2" xfId="3858" xr:uid="{00000000-0005-0000-0000-00002B0E0000}"/>
    <cellStyle name="Accent1 - 60% 3" xfId="3859" xr:uid="{00000000-0005-0000-0000-00002C0E0000}"/>
    <cellStyle name="Accent1 10" xfId="3860" xr:uid="{00000000-0005-0000-0000-00002D0E0000}"/>
    <cellStyle name="Accent1 10 2" xfId="3861" xr:uid="{00000000-0005-0000-0000-00002E0E0000}"/>
    <cellStyle name="Accent1 100" xfId="3862" xr:uid="{00000000-0005-0000-0000-00002F0E0000}"/>
    <cellStyle name="Accent1 101" xfId="3863" xr:uid="{00000000-0005-0000-0000-0000300E0000}"/>
    <cellStyle name="Accent1 102" xfId="3864" xr:uid="{00000000-0005-0000-0000-0000310E0000}"/>
    <cellStyle name="Accent1 103" xfId="3865" xr:uid="{00000000-0005-0000-0000-0000320E0000}"/>
    <cellStyle name="Accent1 104" xfId="3866" xr:uid="{00000000-0005-0000-0000-0000330E0000}"/>
    <cellStyle name="Accent1 105" xfId="3867" xr:uid="{00000000-0005-0000-0000-0000340E0000}"/>
    <cellStyle name="Accent1 106" xfId="3868" xr:uid="{00000000-0005-0000-0000-0000350E0000}"/>
    <cellStyle name="Accent1 107" xfId="3869" xr:uid="{00000000-0005-0000-0000-0000360E0000}"/>
    <cellStyle name="Accent1 108" xfId="3870" xr:uid="{00000000-0005-0000-0000-0000370E0000}"/>
    <cellStyle name="Accent1 109" xfId="3871" xr:uid="{00000000-0005-0000-0000-0000380E0000}"/>
    <cellStyle name="Accent1 11" xfId="3872" xr:uid="{00000000-0005-0000-0000-0000390E0000}"/>
    <cellStyle name="Accent1 11 2" xfId="3873" xr:uid="{00000000-0005-0000-0000-00003A0E0000}"/>
    <cellStyle name="Accent1 110" xfId="3874" xr:uid="{00000000-0005-0000-0000-00003B0E0000}"/>
    <cellStyle name="Accent1 111" xfId="3875" xr:uid="{00000000-0005-0000-0000-00003C0E0000}"/>
    <cellStyle name="Accent1 112" xfId="3876" xr:uid="{00000000-0005-0000-0000-00003D0E0000}"/>
    <cellStyle name="Accent1 113" xfId="3877" xr:uid="{00000000-0005-0000-0000-00003E0E0000}"/>
    <cellStyle name="Accent1 114" xfId="3878" xr:uid="{00000000-0005-0000-0000-00003F0E0000}"/>
    <cellStyle name="Accent1 115" xfId="3879" xr:uid="{00000000-0005-0000-0000-0000400E0000}"/>
    <cellStyle name="Accent1 116" xfId="3880" xr:uid="{00000000-0005-0000-0000-0000410E0000}"/>
    <cellStyle name="Accent1 117" xfId="3881" xr:uid="{00000000-0005-0000-0000-0000420E0000}"/>
    <cellStyle name="Accent1 118" xfId="3882" xr:uid="{00000000-0005-0000-0000-0000430E0000}"/>
    <cellStyle name="Accent1 119" xfId="3883" xr:uid="{00000000-0005-0000-0000-0000440E0000}"/>
    <cellStyle name="Accent1 12" xfId="3884" xr:uid="{00000000-0005-0000-0000-0000450E0000}"/>
    <cellStyle name="Accent1 12 2" xfId="3885" xr:uid="{00000000-0005-0000-0000-0000460E0000}"/>
    <cellStyle name="Accent1 120" xfId="3886" xr:uid="{00000000-0005-0000-0000-0000470E0000}"/>
    <cellStyle name="Accent1 121" xfId="3887" xr:uid="{00000000-0005-0000-0000-0000480E0000}"/>
    <cellStyle name="Accent1 122" xfId="3888" xr:uid="{00000000-0005-0000-0000-0000490E0000}"/>
    <cellStyle name="Accent1 123" xfId="3889" xr:uid="{00000000-0005-0000-0000-00004A0E0000}"/>
    <cellStyle name="Accent1 124" xfId="3890" xr:uid="{00000000-0005-0000-0000-00004B0E0000}"/>
    <cellStyle name="Accent1 125" xfId="3891" xr:uid="{00000000-0005-0000-0000-00004C0E0000}"/>
    <cellStyle name="Accent1 126" xfId="3892" xr:uid="{00000000-0005-0000-0000-00004D0E0000}"/>
    <cellStyle name="Accent1 127" xfId="3893" xr:uid="{00000000-0005-0000-0000-00004E0E0000}"/>
    <cellStyle name="Accent1 128" xfId="3894" xr:uid="{00000000-0005-0000-0000-00004F0E0000}"/>
    <cellStyle name="Accent1 129" xfId="3895" xr:uid="{00000000-0005-0000-0000-0000500E0000}"/>
    <cellStyle name="Accent1 13" xfId="3896" xr:uid="{00000000-0005-0000-0000-0000510E0000}"/>
    <cellStyle name="Accent1 13 2" xfId="3897" xr:uid="{00000000-0005-0000-0000-0000520E0000}"/>
    <cellStyle name="Accent1 130" xfId="3898" xr:uid="{00000000-0005-0000-0000-0000530E0000}"/>
    <cellStyle name="Accent1 131" xfId="3899" xr:uid="{00000000-0005-0000-0000-0000540E0000}"/>
    <cellStyle name="Accent1 132" xfId="3900" xr:uid="{00000000-0005-0000-0000-0000550E0000}"/>
    <cellStyle name="Accent1 133" xfId="3901" xr:uid="{00000000-0005-0000-0000-0000560E0000}"/>
    <cellStyle name="Accent1 134" xfId="3902" xr:uid="{00000000-0005-0000-0000-0000570E0000}"/>
    <cellStyle name="Accent1 135" xfId="3903" xr:uid="{00000000-0005-0000-0000-0000580E0000}"/>
    <cellStyle name="Accent1 136" xfId="3904" xr:uid="{00000000-0005-0000-0000-0000590E0000}"/>
    <cellStyle name="Accent1 137" xfId="3905" xr:uid="{00000000-0005-0000-0000-00005A0E0000}"/>
    <cellStyle name="Accent1 138" xfId="3906" xr:uid="{00000000-0005-0000-0000-00005B0E0000}"/>
    <cellStyle name="Accent1 139" xfId="3907" xr:uid="{00000000-0005-0000-0000-00005C0E0000}"/>
    <cellStyle name="Accent1 14" xfId="3908" xr:uid="{00000000-0005-0000-0000-00005D0E0000}"/>
    <cellStyle name="Accent1 14 2" xfId="3909" xr:uid="{00000000-0005-0000-0000-00005E0E0000}"/>
    <cellStyle name="Accent1 140" xfId="3910" xr:uid="{00000000-0005-0000-0000-00005F0E0000}"/>
    <cellStyle name="Accent1 141" xfId="3911" xr:uid="{00000000-0005-0000-0000-0000600E0000}"/>
    <cellStyle name="Accent1 142" xfId="3912" xr:uid="{00000000-0005-0000-0000-0000610E0000}"/>
    <cellStyle name="Accent1 143" xfId="3913" xr:uid="{00000000-0005-0000-0000-0000620E0000}"/>
    <cellStyle name="Accent1 144" xfId="3914" xr:uid="{00000000-0005-0000-0000-0000630E0000}"/>
    <cellStyle name="Accent1 145" xfId="3915" xr:uid="{00000000-0005-0000-0000-0000640E0000}"/>
    <cellStyle name="Accent1 146" xfId="3916" xr:uid="{00000000-0005-0000-0000-0000650E0000}"/>
    <cellStyle name="Accent1 147" xfId="3917" xr:uid="{00000000-0005-0000-0000-0000660E0000}"/>
    <cellStyle name="Accent1 148" xfId="3918" xr:uid="{00000000-0005-0000-0000-0000670E0000}"/>
    <cellStyle name="Accent1 149" xfId="3919" xr:uid="{00000000-0005-0000-0000-0000680E0000}"/>
    <cellStyle name="Accent1 15" xfId="3920" xr:uid="{00000000-0005-0000-0000-0000690E0000}"/>
    <cellStyle name="Accent1 15 2" xfId="3921" xr:uid="{00000000-0005-0000-0000-00006A0E0000}"/>
    <cellStyle name="Accent1 150" xfId="3922" xr:uid="{00000000-0005-0000-0000-00006B0E0000}"/>
    <cellStyle name="Accent1 151" xfId="3923" xr:uid="{00000000-0005-0000-0000-00006C0E0000}"/>
    <cellStyle name="Accent1 152" xfId="3924" xr:uid="{00000000-0005-0000-0000-00006D0E0000}"/>
    <cellStyle name="Accent1 153" xfId="3925" xr:uid="{00000000-0005-0000-0000-00006E0E0000}"/>
    <cellStyle name="Accent1 154" xfId="3926" xr:uid="{00000000-0005-0000-0000-00006F0E0000}"/>
    <cellStyle name="Accent1 155" xfId="3927" xr:uid="{00000000-0005-0000-0000-0000700E0000}"/>
    <cellStyle name="Accent1 156" xfId="3928" xr:uid="{00000000-0005-0000-0000-0000710E0000}"/>
    <cellStyle name="Accent1 157" xfId="3929" xr:uid="{00000000-0005-0000-0000-0000720E0000}"/>
    <cellStyle name="Accent1 158" xfId="3930" xr:uid="{00000000-0005-0000-0000-0000730E0000}"/>
    <cellStyle name="Accent1 159" xfId="3931" xr:uid="{00000000-0005-0000-0000-0000740E0000}"/>
    <cellStyle name="Accent1 16" xfId="3932" xr:uid="{00000000-0005-0000-0000-0000750E0000}"/>
    <cellStyle name="Accent1 16 2" xfId="3933" xr:uid="{00000000-0005-0000-0000-0000760E0000}"/>
    <cellStyle name="Accent1 160" xfId="3934" xr:uid="{00000000-0005-0000-0000-0000770E0000}"/>
    <cellStyle name="Accent1 161" xfId="3935" xr:uid="{00000000-0005-0000-0000-0000780E0000}"/>
    <cellStyle name="Accent1 162" xfId="3936" xr:uid="{00000000-0005-0000-0000-0000790E0000}"/>
    <cellStyle name="Accent1 163" xfId="3937" xr:uid="{00000000-0005-0000-0000-00007A0E0000}"/>
    <cellStyle name="Accent1 164" xfId="3938" xr:uid="{00000000-0005-0000-0000-00007B0E0000}"/>
    <cellStyle name="Accent1 165" xfId="3939" xr:uid="{00000000-0005-0000-0000-00007C0E0000}"/>
    <cellStyle name="Accent1 166" xfId="3940" xr:uid="{00000000-0005-0000-0000-00007D0E0000}"/>
    <cellStyle name="Accent1 167" xfId="3941" xr:uid="{00000000-0005-0000-0000-00007E0E0000}"/>
    <cellStyle name="Accent1 168" xfId="3942" xr:uid="{00000000-0005-0000-0000-00007F0E0000}"/>
    <cellStyle name="Accent1 169" xfId="3943" xr:uid="{00000000-0005-0000-0000-0000800E0000}"/>
    <cellStyle name="Accent1 17" xfId="3944" xr:uid="{00000000-0005-0000-0000-0000810E0000}"/>
    <cellStyle name="Accent1 17 2" xfId="3945" xr:uid="{00000000-0005-0000-0000-0000820E0000}"/>
    <cellStyle name="Accent1 170" xfId="3946" xr:uid="{00000000-0005-0000-0000-0000830E0000}"/>
    <cellStyle name="Accent1 171" xfId="3947" xr:uid="{00000000-0005-0000-0000-0000840E0000}"/>
    <cellStyle name="Accent1 172" xfId="3948" xr:uid="{00000000-0005-0000-0000-0000850E0000}"/>
    <cellStyle name="Accent1 173" xfId="3949" xr:uid="{00000000-0005-0000-0000-0000860E0000}"/>
    <cellStyle name="Accent1 174" xfId="3950" xr:uid="{00000000-0005-0000-0000-0000870E0000}"/>
    <cellStyle name="Accent1 175" xfId="3951" xr:uid="{00000000-0005-0000-0000-0000880E0000}"/>
    <cellStyle name="Accent1 176" xfId="3952" xr:uid="{00000000-0005-0000-0000-0000890E0000}"/>
    <cellStyle name="Accent1 177" xfId="3953" xr:uid="{00000000-0005-0000-0000-00008A0E0000}"/>
    <cellStyle name="Accent1 178" xfId="3954" xr:uid="{00000000-0005-0000-0000-00008B0E0000}"/>
    <cellStyle name="Accent1 179" xfId="3955" xr:uid="{00000000-0005-0000-0000-00008C0E0000}"/>
    <cellStyle name="Accent1 18" xfId="3956" xr:uid="{00000000-0005-0000-0000-00008D0E0000}"/>
    <cellStyle name="Accent1 18 2" xfId="3957" xr:uid="{00000000-0005-0000-0000-00008E0E0000}"/>
    <cellStyle name="Accent1 180" xfId="3958" xr:uid="{00000000-0005-0000-0000-00008F0E0000}"/>
    <cellStyle name="Accent1 181" xfId="3959" xr:uid="{00000000-0005-0000-0000-0000900E0000}"/>
    <cellStyle name="Accent1 182" xfId="3960" xr:uid="{00000000-0005-0000-0000-0000910E0000}"/>
    <cellStyle name="Accent1 183" xfId="3961" xr:uid="{00000000-0005-0000-0000-0000920E0000}"/>
    <cellStyle name="Accent1 184" xfId="3962" xr:uid="{00000000-0005-0000-0000-0000930E0000}"/>
    <cellStyle name="Accent1 185" xfId="3963" xr:uid="{00000000-0005-0000-0000-0000940E0000}"/>
    <cellStyle name="Accent1 186" xfId="3964" xr:uid="{00000000-0005-0000-0000-0000950E0000}"/>
    <cellStyle name="Accent1 187" xfId="3965" xr:uid="{00000000-0005-0000-0000-0000960E0000}"/>
    <cellStyle name="Accent1 188" xfId="3966" xr:uid="{00000000-0005-0000-0000-0000970E0000}"/>
    <cellStyle name="Accent1 189" xfId="3967" xr:uid="{00000000-0005-0000-0000-0000980E0000}"/>
    <cellStyle name="Accent1 19" xfId="3968" xr:uid="{00000000-0005-0000-0000-0000990E0000}"/>
    <cellStyle name="Accent1 19 2" xfId="3969" xr:uid="{00000000-0005-0000-0000-00009A0E0000}"/>
    <cellStyle name="Accent1 190" xfId="3970" xr:uid="{00000000-0005-0000-0000-00009B0E0000}"/>
    <cellStyle name="Accent1 191" xfId="3971" xr:uid="{00000000-0005-0000-0000-00009C0E0000}"/>
    <cellStyle name="Accent1 192" xfId="3972" xr:uid="{00000000-0005-0000-0000-00009D0E0000}"/>
    <cellStyle name="Accent1 2" xfId="3973" xr:uid="{00000000-0005-0000-0000-00009E0E0000}"/>
    <cellStyle name="Accent1 2 2" xfId="3974" xr:uid="{00000000-0005-0000-0000-00009F0E0000}"/>
    <cellStyle name="Accent1 2 2 2" xfId="3975" xr:uid="{00000000-0005-0000-0000-0000A00E0000}"/>
    <cellStyle name="Accent1 2 2 2 2" xfId="3976" xr:uid="{00000000-0005-0000-0000-0000A10E0000}"/>
    <cellStyle name="Accent1 2 2 3" xfId="3977" xr:uid="{00000000-0005-0000-0000-0000A20E0000}"/>
    <cellStyle name="Accent1 2 2 4" xfId="3978" xr:uid="{00000000-0005-0000-0000-0000A30E0000}"/>
    <cellStyle name="Accent1 2 2 5" xfId="3979" xr:uid="{00000000-0005-0000-0000-0000A40E0000}"/>
    <cellStyle name="Accent1 2 3" xfId="3980" xr:uid="{00000000-0005-0000-0000-0000A50E0000}"/>
    <cellStyle name="Accent1 2 3 2" xfId="3981" xr:uid="{00000000-0005-0000-0000-0000A60E0000}"/>
    <cellStyle name="Accent1 2 3 3" xfId="3982" xr:uid="{00000000-0005-0000-0000-0000A70E0000}"/>
    <cellStyle name="Accent1 2 4" xfId="3983" xr:uid="{00000000-0005-0000-0000-0000A80E0000}"/>
    <cellStyle name="Accent1 2 4 2" xfId="3984" xr:uid="{00000000-0005-0000-0000-0000A90E0000}"/>
    <cellStyle name="Accent1 2 5" xfId="3985" xr:uid="{00000000-0005-0000-0000-0000AA0E0000}"/>
    <cellStyle name="Accent1 2 6" xfId="3986" xr:uid="{00000000-0005-0000-0000-0000AB0E0000}"/>
    <cellStyle name="Accent1 2 7" xfId="3987" xr:uid="{00000000-0005-0000-0000-0000AC0E0000}"/>
    <cellStyle name="Accent1 2 8" xfId="3988" xr:uid="{00000000-0005-0000-0000-0000AD0E0000}"/>
    <cellStyle name="Accent1 20" xfId="3989" xr:uid="{00000000-0005-0000-0000-0000AE0E0000}"/>
    <cellStyle name="Accent1 20 2" xfId="3990" xr:uid="{00000000-0005-0000-0000-0000AF0E0000}"/>
    <cellStyle name="Accent1 21" xfId="3991" xr:uid="{00000000-0005-0000-0000-0000B00E0000}"/>
    <cellStyle name="Accent1 21 2" xfId="3992" xr:uid="{00000000-0005-0000-0000-0000B10E0000}"/>
    <cellStyle name="Accent1 22" xfId="3993" xr:uid="{00000000-0005-0000-0000-0000B20E0000}"/>
    <cellStyle name="Accent1 22 2" xfId="3994" xr:uid="{00000000-0005-0000-0000-0000B30E0000}"/>
    <cellStyle name="Accent1 22 3" xfId="3995" xr:uid="{00000000-0005-0000-0000-0000B40E0000}"/>
    <cellStyle name="Accent1 23" xfId="3996" xr:uid="{00000000-0005-0000-0000-0000B50E0000}"/>
    <cellStyle name="Accent1 24" xfId="3997" xr:uid="{00000000-0005-0000-0000-0000B60E0000}"/>
    <cellStyle name="Accent1 25" xfId="3998" xr:uid="{00000000-0005-0000-0000-0000B70E0000}"/>
    <cellStyle name="Accent1 26" xfId="3999" xr:uid="{00000000-0005-0000-0000-0000B80E0000}"/>
    <cellStyle name="Accent1 27" xfId="4000" xr:uid="{00000000-0005-0000-0000-0000B90E0000}"/>
    <cellStyle name="Accent1 28" xfId="4001" xr:uid="{00000000-0005-0000-0000-0000BA0E0000}"/>
    <cellStyle name="Accent1 29" xfId="4002" xr:uid="{00000000-0005-0000-0000-0000BB0E0000}"/>
    <cellStyle name="Accent1 3" xfId="4003" xr:uid="{00000000-0005-0000-0000-0000BC0E0000}"/>
    <cellStyle name="Accent1 3 2" xfId="4004" xr:uid="{00000000-0005-0000-0000-0000BD0E0000}"/>
    <cellStyle name="Accent1 3 2 2" xfId="4005" xr:uid="{00000000-0005-0000-0000-0000BE0E0000}"/>
    <cellStyle name="Accent1 3 2 3" xfId="4006" xr:uid="{00000000-0005-0000-0000-0000BF0E0000}"/>
    <cellStyle name="Accent1 3 3" xfId="4007" xr:uid="{00000000-0005-0000-0000-0000C00E0000}"/>
    <cellStyle name="Accent1 3 3 2" xfId="4008" xr:uid="{00000000-0005-0000-0000-0000C10E0000}"/>
    <cellStyle name="Accent1 3 3 3" xfId="4009" xr:uid="{00000000-0005-0000-0000-0000C20E0000}"/>
    <cellStyle name="Accent1 3 4" xfId="4010" xr:uid="{00000000-0005-0000-0000-0000C30E0000}"/>
    <cellStyle name="Accent1 3 5" xfId="4011" xr:uid="{00000000-0005-0000-0000-0000C40E0000}"/>
    <cellStyle name="Accent1 30" xfId="4012" xr:uid="{00000000-0005-0000-0000-0000C50E0000}"/>
    <cellStyle name="Accent1 31" xfId="4013" xr:uid="{00000000-0005-0000-0000-0000C60E0000}"/>
    <cellStyle name="Accent1 32" xfId="4014" xr:uid="{00000000-0005-0000-0000-0000C70E0000}"/>
    <cellStyle name="Accent1 33" xfId="4015" xr:uid="{00000000-0005-0000-0000-0000C80E0000}"/>
    <cellStyle name="Accent1 34" xfId="4016" xr:uid="{00000000-0005-0000-0000-0000C90E0000}"/>
    <cellStyle name="Accent1 35" xfId="4017" xr:uid="{00000000-0005-0000-0000-0000CA0E0000}"/>
    <cellStyle name="Accent1 36" xfId="4018" xr:uid="{00000000-0005-0000-0000-0000CB0E0000}"/>
    <cellStyle name="Accent1 37" xfId="4019" xr:uid="{00000000-0005-0000-0000-0000CC0E0000}"/>
    <cellStyle name="Accent1 38" xfId="4020" xr:uid="{00000000-0005-0000-0000-0000CD0E0000}"/>
    <cellStyle name="Accent1 39" xfId="4021" xr:uid="{00000000-0005-0000-0000-0000CE0E0000}"/>
    <cellStyle name="Accent1 4" xfId="4022" xr:uid="{00000000-0005-0000-0000-0000CF0E0000}"/>
    <cellStyle name="Accent1 4 2" xfId="4023" xr:uid="{00000000-0005-0000-0000-0000D00E0000}"/>
    <cellStyle name="Accent1 4 2 2" xfId="4024" xr:uid="{00000000-0005-0000-0000-0000D10E0000}"/>
    <cellStyle name="Accent1 4 2 3" xfId="4025" xr:uid="{00000000-0005-0000-0000-0000D20E0000}"/>
    <cellStyle name="Accent1 4 3" xfId="4026" xr:uid="{00000000-0005-0000-0000-0000D30E0000}"/>
    <cellStyle name="Accent1 4 3 2" xfId="4027" xr:uid="{00000000-0005-0000-0000-0000D40E0000}"/>
    <cellStyle name="Accent1 4 3 3" xfId="4028" xr:uid="{00000000-0005-0000-0000-0000D50E0000}"/>
    <cellStyle name="Accent1 4 4" xfId="4029" xr:uid="{00000000-0005-0000-0000-0000D60E0000}"/>
    <cellStyle name="Accent1 4 5" xfId="4030" xr:uid="{00000000-0005-0000-0000-0000D70E0000}"/>
    <cellStyle name="Accent1 40" xfId="4031" xr:uid="{00000000-0005-0000-0000-0000D80E0000}"/>
    <cellStyle name="Accent1 41" xfId="4032" xr:uid="{00000000-0005-0000-0000-0000D90E0000}"/>
    <cellStyle name="Accent1 42" xfId="4033" xr:uid="{00000000-0005-0000-0000-0000DA0E0000}"/>
    <cellStyle name="Accent1 43" xfId="4034" xr:uid="{00000000-0005-0000-0000-0000DB0E0000}"/>
    <cellStyle name="Accent1 44" xfId="4035" xr:uid="{00000000-0005-0000-0000-0000DC0E0000}"/>
    <cellStyle name="Accent1 45" xfId="4036" xr:uid="{00000000-0005-0000-0000-0000DD0E0000}"/>
    <cellStyle name="Accent1 46" xfId="4037" xr:uid="{00000000-0005-0000-0000-0000DE0E0000}"/>
    <cellStyle name="Accent1 47" xfId="4038" xr:uid="{00000000-0005-0000-0000-0000DF0E0000}"/>
    <cellStyle name="Accent1 48" xfId="4039" xr:uid="{00000000-0005-0000-0000-0000E00E0000}"/>
    <cellStyle name="Accent1 49" xfId="4040" xr:uid="{00000000-0005-0000-0000-0000E10E0000}"/>
    <cellStyle name="Accent1 5" xfId="4041" xr:uid="{00000000-0005-0000-0000-0000E20E0000}"/>
    <cellStyle name="Accent1 5 2" xfId="4042" xr:uid="{00000000-0005-0000-0000-0000E30E0000}"/>
    <cellStyle name="Accent1 5 2 2" xfId="4043" xr:uid="{00000000-0005-0000-0000-0000E40E0000}"/>
    <cellStyle name="Accent1 5 2 3" xfId="4044" xr:uid="{00000000-0005-0000-0000-0000E50E0000}"/>
    <cellStyle name="Accent1 5 3" xfId="4045" xr:uid="{00000000-0005-0000-0000-0000E60E0000}"/>
    <cellStyle name="Accent1 5 3 2" xfId="4046" xr:uid="{00000000-0005-0000-0000-0000E70E0000}"/>
    <cellStyle name="Accent1 5 3 3" xfId="4047" xr:uid="{00000000-0005-0000-0000-0000E80E0000}"/>
    <cellStyle name="Accent1 5 4" xfId="4048" xr:uid="{00000000-0005-0000-0000-0000E90E0000}"/>
    <cellStyle name="Accent1 5 5" xfId="4049" xr:uid="{00000000-0005-0000-0000-0000EA0E0000}"/>
    <cellStyle name="Accent1 50" xfId="4050" xr:uid="{00000000-0005-0000-0000-0000EB0E0000}"/>
    <cellStyle name="Accent1 51" xfId="4051" xr:uid="{00000000-0005-0000-0000-0000EC0E0000}"/>
    <cellStyle name="Accent1 52" xfId="4052" xr:uid="{00000000-0005-0000-0000-0000ED0E0000}"/>
    <cellStyle name="Accent1 53" xfId="4053" xr:uid="{00000000-0005-0000-0000-0000EE0E0000}"/>
    <cellStyle name="Accent1 54" xfId="4054" xr:uid="{00000000-0005-0000-0000-0000EF0E0000}"/>
    <cellStyle name="Accent1 55" xfId="4055" xr:uid="{00000000-0005-0000-0000-0000F00E0000}"/>
    <cellStyle name="Accent1 56" xfId="4056" xr:uid="{00000000-0005-0000-0000-0000F10E0000}"/>
    <cellStyle name="Accent1 57" xfId="4057" xr:uid="{00000000-0005-0000-0000-0000F20E0000}"/>
    <cellStyle name="Accent1 58" xfId="4058" xr:uid="{00000000-0005-0000-0000-0000F30E0000}"/>
    <cellStyle name="Accent1 59" xfId="4059" xr:uid="{00000000-0005-0000-0000-0000F40E0000}"/>
    <cellStyle name="Accent1 6" xfId="4060" xr:uid="{00000000-0005-0000-0000-0000F50E0000}"/>
    <cellStyle name="Accent1 6 2" xfId="4061" xr:uid="{00000000-0005-0000-0000-0000F60E0000}"/>
    <cellStyle name="Accent1 60" xfId="4062" xr:uid="{00000000-0005-0000-0000-0000F70E0000}"/>
    <cellStyle name="Accent1 61" xfId="4063" xr:uid="{00000000-0005-0000-0000-0000F80E0000}"/>
    <cellStyle name="Accent1 62" xfId="4064" xr:uid="{00000000-0005-0000-0000-0000F90E0000}"/>
    <cellStyle name="Accent1 63" xfId="4065" xr:uid="{00000000-0005-0000-0000-0000FA0E0000}"/>
    <cellStyle name="Accent1 64" xfId="4066" xr:uid="{00000000-0005-0000-0000-0000FB0E0000}"/>
    <cellStyle name="Accent1 65" xfId="4067" xr:uid="{00000000-0005-0000-0000-0000FC0E0000}"/>
    <cellStyle name="Accent1 66" xfId="4068" xr:uid="{00000000-0005-0000-0000-0000FD0E0000}"/>
    <cellStyle name="Accent1 67" xfId="4069" xr:uid="{00000000-0005-0000-0000-0000FE0E0000}"/>
    <cellStyle name="Accent1 68" xfId="4070" xr:uid="{00000000-0005-0000-0000-0000FF0E0000}"/>
    <cellStyle name="Accent1 69" xfId="4071" xr:uid="{00000000-0005-0000-0000-0000000F0000}"/>
    <cellStyle name="Accent1 7" xfId="4072" xr:uid="{00000000-0005-0000-0000-0000010F0000}"/>
    <cellStyle name="Accent1 7 2" xfId="4073" xr:uid="{00000000-0005-0000-0000-0000020F0000}"/>
    <cellStyle name="Accent1 70" xfId="4074" xr:uid="{00000000-0005-0000-0000-0000030F0000}"/>
    <cellStyle name="Accent1 71" xfId="4075" xr:uid="{00000000-0005-0000-0000-0000040F0000}"/>
    <cellStyle name="Accent1 72" xfId="4076" xr:uid="{00000000-0005-0000-0000-0000050F0000}"/>
    <cellStyle name="Accent1 73" xfId="4077" xr:uid="{00000000-0005-0000-0000-0000060F0000}"/>
    <cellStyle name="Accent1 74" xfId="4078" xr:uid="{00000000-0005-0000-0000-0000070F0000}"/>
    <cellStyle name="Accent1 75" xfId="4079" xr:uid="{00000000-0005-0000-0000-0000080F0000}"/>
    <cellStyle name="Accent1 76" xfId="4080" xr:uid="{00000000-0005-0000-0000-0000090F0000}"/>
    <cellStyle name="Accent1 77" xfId="4081" xr:uid="{00000000-0005-0000-0000-00000A0F0000}"/>
    <cellStyle name="Accent1 78" xfId="4082" xr:uid="{00000000-0005-0000-0000-00000B0F0000}"/>
    <cellStyle name="Accent1 79" xfId="4083" xr:uid="{00000000-0005-0000-0000-00000C0F0000}"/>
    <cellStyle name="Accent1 8" xfId="4084" xr:uid="{00000000-0005-0000-0000-00000D0F0000}"/>
    <cellStyle name="Accent1 8 2" xfId="4085" xr:uid="{00000000-0005-0000-0000-00000E0F0000}"/>
    <cellStyle name="Accent1 80" xfId="4086" xr:uid="{00000000-0005-0000-0000-00000F0F0000}"/>
    <cellStyle name="Accent1 81" xfId="4087" xr:uid="{00000000-0005-0000-0000-0000100F0000}"/>
    <cellStyle name="Accent1 82" xfId="4088" xr:uid="{00000000-0005-0000-0000-0000110F0000}"/>
    <cellStyle name="Accent1 83" xfId="4089" xr:uid="{00000000-0005-0000-0000-0000120F0000}"/>
    <cellStyle name="Accent1 84" xfId="4090" xr:uid="{00000000-0005-0000-0000-0000130F0000}"/>
    <cellStyle name="Accent1 85" xfId="4091" xr:uid="{00000000-0005-0000-0000-0000140F0000}"/>
    <cellStyle name="Accent1 86" xfId="4092" xr:uid="{00000000-0005-0000-0000-0000150F0000}"/>
    <cellStyle name="Accent1 87" xfId="4093" xr:uid="{00000000-0005-0000-0000-0000160F0000}"/>
    <cellStyle name="Accent1 88" xfId="4094" xr:uid="{00000000-0005-0000-0000-0000170F0000}"/>
    <cellStyle name="Accent1 89" xfId="4095" xr:uid="{00000000-0005-0000-0000-0000180F0000}"/>
    <cellStyle name="Accent1 9" xfId="4096" xr:uid="{00000000-0005-0000-0000-0000190F0000}"/>
    <cellStyle name="Accent1 9 2" xfId="4097" xr:uid="{00000000-0005-0000-0000-00001A0F0000}"/>
    <cellStyle name="Accent1 90" xfId="4098" xr:uid="{00000000-0005-0000-0000-00001B0F0000}"/>
    <cellStyle name="Accent1 91" xfId="4099" xr:uid="{00000000-0005-0000-0000-00001C0F0000}"/>
    <cellStyle name="Accent1 92" xfId="4100" xr:uid="{00000000-0005-0000-0000-00001D0F0000}"/>
    <cellStyle name="Accent1 93" xfId="4101" xr:uid="{00000000-0005-0000-0000-00001E0F0000}"/>
    <cellStyle name="Accent1 94" xfId="4102" xr:uid="{00000000-0005-0000-0000-00001F0F0000}"/>
    <cellStyle name="Accent1 95" xfId="4103" xr:uid="{00000000-0005-0000-0000-0000200F0000}"/>
    <cellStyle name="Accent1 96" xfId="4104" xr:uid="{00000000-0005-0000-0000-0000210F0000}"/>
    <cellStyle name="Accent1 97" xfId="4105" xr:uid="{00000000-0005-0000-0000-0000220F0000}"/>
    <cellStyle name="Accent1 98" xfId="4106" xr:uid="{00000000-0005-0000-0000-0000230F0000}"/>
    <cellStyle name="Accent1 99" xfId="4107" xr:uid="{00000000-0005-0000-0000-0000240F0000}"/>
    <cellStyle name="Accent1_aa osnova za ponudbe" xfId="4108" xr:uid="{00000000-0005-0000-0000-0000250F0000}"/>
    <cellStyle name="Accent2" xfId="4109" xr:uid="{00000000-0005-0000-0000-0000260F0000}"/>
    <cellStyle name="Accent2 - 20%" xfId="4110" xr:uid="{00000000-0005-0000-0000-0000270F0000}"/>
    <cellStyle name="Accent2 - 20% 2" xfId="4111" xr:uid="{00000000-0005-0000-0000-0000280F0000}"/>
    <cellStyle name="Accent2 - 20% 3" xfId="4112" xr:uid="{00000000-0005-0000-0000-0000290F0000}"/>
    <cellStyle name="Accent2 - 40%" xfId="4113" xr:uid="{00000000-0005-0000-0000-00002A0F0000}"/>
    <cellStyle name="Accent2 - 40% 2" xfId="4114" xr:uid="{00000000-0005-0000-0000-00002B0F0000}"/>
    <cellStyle name="Accent2 - 40% 3" xfId="4115" xr:uid="{00000000-0005-0000-0000-00002C0F0000}"/>
    <cellStyle name="Accent2 - 60%" xfId="4116" xr:uid="{00000000-0005-0000-0000-00002D0F0000}"/>
    <cellStyle name="Accent2 - 60% 2" xfId="4117" xr:uid="{00000000-0005-0000-0000-00002E0F0000}"/>
    <cellStyle name="Accent2 - 60% 3" xfId="4118" xr:uid="{00000000-0005-0000-0000-00002F0F0000}"/>
    <cellStyle name="Accent2 10" xfId="4119" xr:uid="{00000000-0005-0000-0000-0000300F0000}"/>
    <cellStyle name="Accent2 10 2" xfId="4120" xr:uid="{00000000-0005-0000-0000-0000310F0000}"/>
    <cellStyle name="Accent2 100" xfId="4121" xr:uid="{00000000-0005-0000-0000-0000320F0000}"/>
    <cellStyle name="Accent2 101" xfId="4122" xr:uid="{00000000-0005-0000-0000-0000330F0000}"/>
    <cellStyle name="Accent2 102" xfId="4123" xr:uid="{00000000-0005-0000-0000-0000340F0000}"/>
    <cellStyle name="Accent2 103" xfId="4124" xr:uid="{00000000-0005-0000-0000-0000350F0000}"/>
    <cellStyle name="Accent2 104" xfId="4125" xr:uid="{00000000-0005-0000-0000-0000360F0000}"/>
    <cellStyle name="Accent2 105" xfId="4126" xr:uid="{00000000-0005-0000-0000-0000370F0000}"/>
    <cellStyle name="Accent2 106" xfId="4127" xr:uid="{00000000-0005-0000-0000-0000380F0000}"/>
    <cellStyle name="Accent2 107" xfId="4128" xr:uid="{00000000-0005-0000-0000-0000390F0000}"/>
    <cellStyle name="Accent2 108" xfId="4129" xr:uid="{00000000-0005-0000-0000-00003A0F0000}"/>
    <cellStyle name="Accent2 109" xfId="4130" xr:uid="{00000000-0005-0000-0000-00003B0F0000}"/>
    <cellStyle name="Accent2 11" xfId="4131" xr:uid="{00000000-0005-0000-0000-00003C0F0000}"/>
    <cellStyle name="Accent2 11 2" xfId="4132" xr:uid="{00000000-0005-0000-0000-00003D0F0000}"/>
    <cellStyle name="Accent2 110" xfId="4133" xr:uid="{00000000-0005-0000-0000-00003E0F0000}"/>
    <cellStyle name="Accent2 111" xfId="4134" xr:uid="{00000000-0005-0000-0000-00003F0F0000}"/>
    <cellStyle name="Accent2 112" xfId="4135" xr:uid="{00000000-0005-0000-0000-0000400F0000}"/>
    <cellStyle name="Accent2 113" xfId="4136" xr:uid="{00000000-0005-0000-0000-0000410F0000}"/>
    <cellStyle name="Accent2 114" xfId="4137" xr:uid="{00000000-0005-0000-0000-0000420F0000}"/>
    <cellStyle name="Accent2 115" xfId="4138" xr:uid="{00000000-0005-0000-0000-0000430F0000}"/>
    <cellStyle name="Accent2 116" xfId="4139" xr:uid="{00000000-0005-0000-0000-0000440F0000}"/>
    <cellStyle name="Accent2 117" xfId="4140" xr:uid="{00000000-0005-0000-0000-0000450F0000}"/>
    <cellStyle name="Accent2 118" xfId="4141" xr:uid="{00000000-0005-0000-0000-0000460F0000}"/>
    <cellStyle name="Accent2 119" xfId="4142" xr:uid="{00000000-0005-0000-0000-0000470F0000}"/>
    <cellStyle name="Accent2 12" xfId="4143" xr:uid="{00000000-0005-0000-0000-0000480F0000}"/>
    <cellStyle name="Accent2 12 2" xfId="4144" xr:uid="{00000000-0005-0000-0000-0000490F0000}"/>
    <cellStyle name="Accent2 120" xfId="4145" xr:uid="{00000000-0005-0000-0000-00004A0F0000}"/>
    <cellStyle name="Accent2 121" xfId="4146" xr:uid="{00000000-0005-0000-0000-00004B0F0000}"/>
    <cellStyle name="Accent2 122" xfId="4147" xr:uid="{00000000-0005-0000-0000-00004C0F0000}"/>
    <cellStyle name="Accent2 123" xfId="4148" xr:uid="{00000000-0005-0000-0000-00004D0F0000}"/>
    <cellStyle name="Accent2 124" xfId="4149" xr:uid="{00000000-0005-0000-0000-00004E0F0000}"/>
    <cellStyle name="Accent2 125" xfId="4150" xr:uid="{00000000-0005-0000-0000-00004F0F0000}"/>
    <cellStyle name="Accent2 126" xfId="4151" xr:uid="{00000000-0005-0000-0000-0000500F0000}"/>
    <cellStyle name="Accent2 127" xfId="4152" xr:uid="{00000000-0005-0000-0000-0000510F0000}"/>
    <cellStyle name="Accent2 128" xfId="4153" xr:uid="{00000000-0005-0000-0000-0000520F0000}"/>
    <cellStyle name="Accent2 129" xfId="4154" xr:uid="{00000000-0005-0000-0000-0000530F0000}"/>
    <cellStyle name="Accent2 13" xfId="4155" xr:uid="{00000000-0005-0000-0000-0000540F0000}"/>
    <cellStyle name="Accent2 13 2" xfId="4156" xr:uid="{00000000-0005-0000-0000-0000550F0000}"/>
    <cellStyle name="Accent2 130" xfId="4157" xr:uid="{00000000-0005-0000-0000-0000560F0000}"/>
    <cellStyle name="Accent2 131" xfId="4158" xr:uid="{00000000-0005-0000-0000-0000570F0000}"/>
    <cellStyle name="Accent2 132" xfId="4159" xr:uid="{00000000-0005-0000-0000-0000580F0000}"/>
    <cellStyle name="Accent2 133" xfId="4160" xr:uid="{00000000-0005-0000-0000-0000590F0000}"/>
    <cellStyle name="Accent2 134" xfId="4161" xr:uid="{00000000-0005-0000-0000-00005A0F0000}"/>
    <cellStyle name="Accent2 135" xfId="4162" xr:uid="{00000000-0005-0000-0000-00005B0F0000}"/>
    <cellStyle name="Accent2 136" xfId="4163" xr:uid="{00000000-0005-0000-0000-00005C0F0000}"/>
    <cellStyle name="Accent2 137" xfId="4164" xr:uid="{00000000-0005-0000-0000-00005D0F0000}"/>
    <cellStyle name="Accent2 138" xfId="4165" xr:uid="{00000000-0005-0000-0000-00005E0F0000}"/>
    <cellStyle name="Accent2 139" xfId="4166" xr:uid="{00000000-0005-0000-0000-00005F0F0000}"/>
    <cellStyle name="Accent2 14" xfId="4167" xr:uid="{00000000-0005-0000-0000-0000600F0000}"/>
    <cellStyle name="Accent2 14 2" xfId="4168" xr:uid="{00000000-0005-0000-0000-0000610F0000}"/>
    <cellStyle name="Accent2 140" xfId="4169" xr:uid="{00000000-0005-0000-0000-0000620F0000}"/>
    <cellStyle name="Accent2 141" xfId="4170" xr:uid="{00000000-0005-0000-0000-0000630F0000}"/>
    <cellStyle name="Accent2 142" xfId="4171" xr:uid="{00000000-0005-0000-0000-0000640F0000}"/>
    <cellStyle name="Accent2 143" xfId="4172" xr:uid="{00000000-0005-0000-0000-0000650F0000}"/>
    <cellStyle name="Accent2 144" xfId="4173" xr:uid="{00000000-0005-0000-0000-0000660F0000}"/>
    <cellStyle name="Accent2 145" xfId="4174" xr:uid="{00000000-0005-0000-0000-0000670F0000}"/>
    <cellStyle name="Accent2 146" xfId="4175" xr:uid="{00000000-0005-0000-0000-0000680F0000}"/>
    <cellStyle name="Accent2 147" xfId="4176" xr:uid="{00000000-0005-0000-0000-0000690F0000}"/>
    <cellStyle name="Accent2 148" xfId="4177" xr:uid="{00000000-0005-0000-0000-00006A0F0000}"/>
    <cellStyle name="Accent2 149" xfId="4178" xr:uid="{00000000-0005-0000-0000-00006B0F0000}"/>
    <cellStyle name="Accent2 15" xfId="4179" xr:uid="{00000000-0005-0000-0000-00006C0F0000}"/>
    <cellStyle name="Accent2 15 2" xfId="4180" xr:uid="{00000000-0005-0000-0000-00006D0F0000}"/>
    <cellStyle name="Accent2 150" xfId="4181" xr:uid="{00000000-0005-0000-0000-00006E0F0000}"/>
    <cellStyle name="Accent2 151" xfId="4182" xr:uid="{00000000-0005-0000-0000-00006F0F0000}"/>
    <cellStyle name="Accent2 152" xfId="4183" xr:uid="{00000000-0005-0000-0000-0000700F0000}"/>
    <cellStyle name="Accent2 153" xfId="4184" xr:uid="{00000000-0005-0000-0000-0000710F0000}"/>
    <cellStyle name="Accent2 154" xfId="4185" xr:uid="{00000000-0005-0000-0000-0000720F0000}"/>
    <cellStyle name="Accent2 155" xfId="4186" xr:uid="{00000000-0005-0000-0000-0000730F0000}"/>
    <cellStyle name="Accent2 156" xfId="4187" xr:uid="{00000000-0005-0000-0000-0000740F0000}"/>
    <cellStyle name="Accent2 157" xfId="4188" xr:uid="{00000000-0005-0000-0000-0000750F0000}"/>
    <cellStyle name="Accent2 158" xfId="4189" xr:uid="{00000000-0005-0000-0000-0000760F0000}"/>
    <cellStyle name="Accent2 159" xfId="4190" xr:uid="{00000000-0005-0000-0000-0000770F0000}"/>
    <cellStyle name="Accent2 16" xfId="4191" xr:uid="{00000000-0005-0000-0000-0000780F0000}"/>
    <cellStyle name="Accent2 16 2" xfId="4192" xr:uid="{00000000-0005-0000-0000-0000790F0000}"/>
    <cellStyle name="Accent2 160" xfId="4193" xr:uid="{00000000-0005-0000-0000-00007A0F0000}"/>
    <cellStyle name="Accent2 161" xfId="4194" xr:uid="{00000000-0005-0000-0000-00007B0F0000}"/>
    <cellStyle name="Accent2 162" xfId="4195" xr:uid="{00000000-0005-0000-0000-00007C0F0000}"/>
    <cellStyle name="Accent2 163" xfId="4196" xr:uid="{00000000-0005-0000-0000-00007D0F0000}"/>
    <cellStyle name="Accent2 164" xfId="4197" xr:uid="{00000000-0005-0000-0000-00007E0F0000}"/>
    <cellStyle name="Accent2 165" xfId="4198" xr:uid="{00000000-0005-0000-0000-00007F0F0000}"/>
    <cellStyle name="Accent2 166" xfId="4199" xr:uid="{00000000-0005-0000-0000-0000800F0000}"/>
    <cellStyle name="Accent2 167" xfId="4200" xr:uid="{00000000-0005-0000-0000-0000810F0000}"/>
    <cellStyle name="Accent2 168" xfId="4201" xr:uid="{00000000-0005-0000-0000-0000820F0000}"/>
    <cellStyle name="Accent2 169" xfId="4202" xr:uid="{00000000-0005-0000-0000-0000830F0000}"/>
    <cellStyle name="Accent2 17" xfId="4203" xr:uid="{00000000-0005-0000-0000-0000840F0000}"/>
    <cellStyle name="Accent2 17 2" xfId="4204" xr:uid="{00000000-0005-0000-0000-0000850F0000}"/>
    <cellStyle name="Accent2 170" xfId="4205" xr:uid="{00000000-0005-0000-0000-0000860F0000}"/>
    <cellStyle name="Accent2 171" xfId="4206" xr:uid="{00000000-0005-0000-0000-0000870F0000}"/>
    <cellStyle name="Accent2 172" xfId="4207" xr:uid="{00000000-0005-0000-0000-0000880F0000}"/>
    <cellStyle name="Accent2 173" xfId="4208" xr:uid="{00000000-0005-0000-0000-0000890F0000}"/>
    <cellStyle name="Accent2 174" xfId="4209" xr:uid="{00000000-0005-0000-0000-00008A0F0000}"/>
    <cellStyle name="Accent2 175" xfId="4210" xr:uid="{00000000-0005-0000-0000-00008B0F0000}"/>
    <cellStyle name="Accent2 176" xfId="4211" xr:uid="{00000000-0005-0000-0000-00008C0F0000}"/>
    <cellStyle name="Accent2 177" xfId="4212" xr:uid="{00000000-0005-0000-0000-00008D0F0000}"/>
    <cellStyle name="Accent2 178" xfId="4213" xr:uid="{00000000-0005-0000-0000-00008E0F0000}"/>
    <cellStyle name="Accent2 179" xfId="4214" xr:uid="{00000000-0005-0000-0000-00008F0F0000}"/>
    <cellStyle name="Accent2 18" xfId="4215" xr:uid="{00000000-0005-0000-0000-0000900F0000}"/>
    <cellStyle name="Accent2 18 2" xfId="4216" xr:uid="{00000000-0005-0000-0000-0000910F0000}"/>
    <cellStyle name="Accent2 180" xfId="4217" xr:uid="{00000000-0005-0000-0000-0000920F0000}"/>
    <cellStyle name="Accent2 181" xfId="4218" xr:uid="{00000000-0005-0000-0000-0000930F0000}"/>
    <cellStyle name="Accent2 182" xfId="4219" xr:uid="{00000000-0005-0000-0000-0000940F0000}"/>
    <cellStyle name="Accent2 183" xfId="4220" xr:uid="{00000000-0005-0000-0000-0000950F0000}"/>
    <cellStyle name="Accent2 184" xfId="4221" xr:uid="{00000000-0005-0000-0000-0000960F0000}"/>
    <cellStyle name="Accent2 185" xfId="4222" xr:uid="{00000000-0005-0000-0000-0000970F0000}"/>
    <cellStyle name="Accent2 186" xfId="4223" xr:uid="{00000000-0005-0000-0000-0000980F0000}"/>
    <cellStyle name="Accent2 187" xfId="4224" xr:uid="{00000000-0005-0000-0000-0000990F0000}"/>
    <cellStyle name="Accent2 188" xfId="4225" xr:uid="{00000000-0005-0000-0000-00009A0F0000}"/>
    <cellStyle name="Accent2 189" xfId="4226" xr:uid="{00000000-0005-0000-0000-00009B0F0000}"/>
    <cellStyle name="Accent2 19" xfId="4227" xr:uid="{00000000-0005-0000-0000-00009C0F0000}"/>
    <cellStyle name="Accent2 19 2" xfId="4228" xr:uid="{00000000-0005-0000-0000-00009D0F0000}"/>
    <cellStyle name="Accent2 190" xfId="4229" xr:uid="{00000000-0005-0000-0000-00009E0F0000}"/>
    <cellStyle name="Accent2 191" xfId="4230" xr:uid="{00000000-0005-0000-0000-00009F0F0000}"/>
    <cellStyle name="Accent2 192" xfId="4231" xr:uid="{00000000-0005-0000-0000-0000A00F0000}"/>
    <cellStyle name="Accent2 2" xfId="4232" xr:uid="{00000000-0005-0000-0000-0000A10F0000}"/>
    <cellStyle name="Accent2 2 2" xfId="4233" xr:uid="{00000000-0005-0000-0000-0000A20F0000}"/>
    <cellStyle name="Accent2 2 2 2" xfId="4234" xr:uid="{00000000-0005-0000-0000-0000A30F0000}"/>
    <cellStyle name="Accent2 2 2 2 2" xfId="4235" xr:uid="{00000000-0005-0000-0000-0000A40F0000}"/>
    <cellStyle name="Accent2 2 2 3" xfId="4236" xr:uid="{00000000-0005-0000-0000-0000A50F0000}"/>
    <cellStyle name="Accent2 2 2 4" xfId="4237" xr:uid="{00000000-0005-0000-0000-0000A60F0000}"/>
    <cellStyle name="Accent2 2 2 5" xfId="4238" xr:uid="{00000000-0005-0000-0000-0000A70F0000}"/>
    <cellStyle name="Accent2 2 3" xfId="4239" xr:uid="{00000000-0005-0000-0000-0000A80F0000}"/>
    <cellStyle name="Accent2 2 3 2" xfId="4240" xr:uid="{00000000-0005-0000-0000-0000A90F0000}"/>
    <cellStyle name="Accent2 2 3 3" xfId="4241" xr:uid="{00000000-0005-0000-0000-0000AA0F0000}"/>
    <cellStyle name="Accent2 2 4" xfId="4242" xr:uid="{00000000-0005-0000-0000-0000AB0F0000}"/>
    <cellStyle name="Accent2 2 4 2" xfId="4243" xr:uid="{00000000-0005-0000-0000-0000AC0F0000}"/>
    <cellStyle name="Accent2 2 5" xfId="4244" xr:uid="{00000000-0005-0000-0000-0000AD0F0000}"/>
    <cellStyle name="Accent2 2 6" xfId="4245" xr:uid="{00000000-0005-0000-0000-0000AE0F0000}"/>
    <cellStyle name="Accent2 2 7" xfId="4246" xr:uid="{00000000-0005-0000-0000-0000AF0F0000}"/>
    <cellStyle name="Accent2 2 8" xfId="4247" xr:uid="{00000000-0005-0000-0000-0000B00F0000}"/>
    <cellStyle name="Accent2 20" xfId="4248" xr:uid="{00000000-0005-0000-0000-0000B10F0000}"/>
    <cellStyle name="Accent2 20 2" xfId="4249" xr:uid="{00000000-0005-0000-0000-0000B20F0000}"/>
    <cellStyle name="Accent2 21" xfId="4250" xr:uid="{00000000-0005-0000-0000-0000B30F0000}"/>
    <cellStyle name="Accent2 21 2" xfId="4251" xr:uid="{00000000-0005-0000-0000-0000B40F0000}"/>
    <cellStyle name="Accent2 22" xfId="4252" xr:uid="{00000000-0005-0000-0000-0000B50F0000}"/>
    <cellStyle name="Accent2 22 2" xfId="4253" xr:uid="{00000000-0005-0000-0000-0000B60F0000}"/>
    <cellStyle name="Accent2 22 3" xfId="4254" xr:uid="{00000000-0005-0000-0000-0000B70F0000}"/>
    <cellStyle name="Accent2 23" xfId="4255" xr:uid="{00000000-0005-0000-0000-0000B80F0000}"/>
    <cellStyle name="Accent2 24" xfId="4256" xr:uid="{00000000-0005-0000-0000-0000B90F0000}"/>
    <cellStyle name="Accent2 25" xfId="4257" xr:uid="{00000000-0005-0000-0000-0000BA0F0000}"/>
    <cellStyle name="Accent2 26" xfId="4258" xr:uid="{00000000-0005-0000-0000-0000BB0F0000}"/>
    <cellStyle name="Accent2 27" xfId="4259" xr:uid="{00000000-0005-0000-0000-0000BC0F0000}"/>
    <cellStyle name="Accent2 28" xfId="4260" xr:uid="{00000000-0005-0000-0000-0000BD0F0000}"/>
    <cellStyle name="Accent2 29" xfId="4261" xr:uid="{00000000-0005-0000-0000-0000BE0F0000}"/>
    <cellStyle name="Accent2 3" xfId="4262" xr:uid="{00000000-0005-0000-0000-0000BF0F0000}"/>
    <cellStyle name="Accent2 3 2" xfId="4263" xr:uid="{00000000-0005-0000-0000-0000C00F0000}"/>
    <cellStyle name="Accent2 3 2 2" xfId="4264" xr:uid="{00000000-0005-0000-0000-0000C10F0000}"/>
    <cellStyle name="Accent2 3 2 3" xfId="4265" xr:uid="{00000000-0005-0000-0000-0000C20F0000}"/>
    <cellStyle name="Accent2 3 3" xfId="4266" xr:uid="{00000000-0005-0000-0000-0000C30F0000}"/>
    <cellStyle name="Accent2 3 3 2" xfId="4267" xr:uid="{00000000-0005-0000-0000-0000C40F0000}"/>
    <cellStyle name="Accent2 3 3 3" xfId="4268" xr:uid="{00000000-0005-0000-0000-0000C50F0000}"/>
    <cellStyle name="Accent2 3 4" xfId="4269" xr:uid="{00000000-0005-0000-0000-0000C60F0000}"/>
    <cellStyle name="Accent2 3 5" xfId="4270" xr:uid="{00000000-0005-0000-0000-0000C70F0000}"/>
    <cellStyle name="Accent2 30" xfId="4271" xr:uid="{00000000-0005-0000-0000-0000C80F0000}"/>
    <cellStyle name="Accent2 31" xfId="4272" xr:uid="{00000000-0005-0000-0000-0000C90F0000}"/>
    <cellStyle name="Accent2 32" xfId="4273" xr:uid="{00000000-0005-0000-0000-0000CA0F0000}"/>
    <cellStyle name="Accent2 33" xfId="4274" xr:uid="{00000000-0005-0000-0000-0000CB0F0000}"/>
    <cellStyle name="Accent2 34" xfId="4275" xr:uid="{00000000-0005-0000-0000-0000CC0F0000}"/>
    <cellStyle name="Accent2 35" xfId="4276" xr:uid="{00000000-0005-0000-0000-0000CD0F0000}"/>
    <cellStyle name="Accent2 36" xfId="4277" xr:uid="{00000000-0005-0000-0000-0000CE0F0000}"/>
    <cellStyle name="Accent2 37" xfId="4278" xr:uid="{00000000-0005-0000-0000-0000CF0F0000}"/>
    <cellStyle name="Accent2 38" xfId="4279" xr:uid="{00000000-0005-0000-0000-0000D00F0000}"/>
    <cellStyle name="Accent2 39" xfId="4280" xr:uid="{00000000-0005-0000-0000-0000D10F0000}"/>
    <cellStyle name="Accent2 4" xfId="4281" xr:uid="{00000000-0005-0000-0000-0000D20F0000}"/>
    <cellStyle name="Accent2 4 2" xfId="4282" xr:uid="{00000000-0005-0000-0000-0000D30F0000}"/>
    <cellStyle name="Accent2 4 2 2" xfId="4283" xr:uid="{00000000-0005-0000-0000-0000D40F0000}"/>
    <cellStyle name="Accent2 4 2 3" xfId="4284" xr:uid="{00000000-0005-0000-0000-0000D50F0000}"/>
    <cellStyle name="Accent2 4 3" xfId="4285" xr:uid="{00000000-0005-0000-0000-0000D60F0000}"/>
    <cellStyle name="Accent2 4 3 2" xfId="4286" xr:uid="{00000000-0005-0000-0000-0000D70F0000}"/>
    <cellStyle name="Accent2 4 3 3" xfId="4287" xr:uid="{00000000-0005-0000-0000-0000D80F0000}"/>
    <cellStyle name="Accent2 4 4" xfId="4288" xr:uid="{00000000-0005-0000-0000-0000D90F0000}"/>
    <cellStyle name="Accent2 4 5" xfId="4289" xr:uid="{00000000-0005-0000-0000-0000DA0F0000}"/>
    <cellStyle name="Accent2 40" xfId="4290" xr:uid="{00000000-0005-0000-0000-0000DB0F0000}"/>
    <cellStyle name="Accent2 41" xfId="4291" xr:uid="{00000000-0005-0000-0000-0000DC0F0000}"/>
    <cellStyle name="Accent2 42" xfId="4292" xr:uid="{00000000-0005-0000-0000-0000DD0F0000}"/>
    <cellStyle name="Accent2 43" xfId="4293" xr:uid="{00000000-0005-0000-0000-0000DE0F0000}"/>
    <cellStyle name="Accent2 44" xfId="4294" xr:uid="{00000000-0005-0000-0000-0000DF0F0000}"/>
    <cellStyle name="Accent2 45" xfId="4295" xr:uid="{00000000-0005-0000-0000-0000E00F0000}"/>
    <cellStyle name="Accent2 46" xfId="4296" xr:uid="{00000000-0005-0000-0000-0000E10F0000}"/>
    <cellStyle name="Accent2 47" xfId="4297" xr:uid="{00000000-0005-0000-0000-0000E20F0000}"/>
    <cellStyle name="Accent2 48" xfId="4298" xr:uid="{00000000-0005-0000-0000-0000E30F0000}"/>
    <cellStyle name="Accent2 49" xfId="4299" xr:uid="{00000000-0005-0000-0000-0000E40F0000}"/>
    <cellStyle name="Accent2 5" xfId="4300" xr:uid="{00000000-0005-0000-0000-0000E50F0000}"/>
    <cellStyle name="Accent2 5 2" xfId="4301" xr:uid="{00000000-0005-0000-0000-0000E60F0000}"/>
    <cellStyle name="Accent2 5 2 2" xfId="4302" xr:uid="{00000000-0005-0000-0000-0000E70F0000}"/>
    <cellStyle name="Accent2 5 2 3" xfId="4303" xr:uid="{00000000-0005-0000-0000-0000E80F0000}"/>
    <cellStyle name="Accent2 5 3" xfId="4304" xr:uid="{00000000-0005-0000-0000-0000E90F0000}"/>
    <cellStyle name="Accent2 5 3 2" xfId="4305" xr:uid="{00000000-0005-0000-0000-0000EA0F0000}"/>
    <cellStyle name="Accent2 5 3 3" xfId="4306" xr:uid="{00000000-0005-0000-0000-0000EB0F0000}"/>
    <cellStyle name="Accent2 5 4" xfId="4307" xr:uid="{00000000-0005-0000-0000-0000EC0F0000}"/>
    <cellStyle name="Accent2 5 5" xfId="4308" xr:uid="{00000000-0005-0000-0000-0000ED0F0000}"/>
    <cellStyle name="Accent2 50" xfId="4309" xr:uid="{00000000-0005-0000-0000-0000EE0F0000}"/>
    <cellStyle name="Accent2 51" xfId="4310" xr:uid="{00000000-0005-0000-0000-0000EF0F0000}"/>
    <cellStyle name="Accent2 52" xfId="4311" xr:uid="{00000000-0005-0000-0000-0000F00F0000}"/>
    <cellStyle name="Accent2 53" xfId="4312" xr:uid="{00000000-0005-0000-0000-0000F10F0000}"/>
    <cellStyle name="Accent2 54" xfId="4313" xr:uid="{00000000-0005-0000-0000-0000F20F0000}"/>
    <cellStyle name="Accent2 55" xfId="4314" xr:uid="{00000000-0005-0000-0000-0000F30F0000}"/>
    <cellStyle name="Accent2 56" xfId="4315" xr:uid="{00000000-0005-0000-0000-0000F40F0000}"/>
    <cellStyle name="Accent2 57" xfId="4316" xr:uid="{00000000-0005-0000-0000-0000F50F0000}"/>
    <cellStyle name="Accent2 58" xfId="4317" xr:uid="{00000000-0005-0000-0000-0000F60F0000}"/>
    <cellStyle name="Accent2 59" xfId="4318" xr:uid="{00000000-0005-0000-0000-0000F70F0000}"/>
    <cellStyle name="Accent2 6" xfId="4319" xr:uid="{00000000-0005-0000-0000-0000F80F0000}"/>
    <cellStyle name="Accent2 6 2" xfId="4320" xr:uid="{00000000-0005-0000-0000-0000F90F0000}"/>
    <cellStyle name="Accent2 60" xfId="4321" xr:uid="{00000000-0005-0000-0000-0000FA0F0000}"/>
    <cellStyle name="Accent2 61" xfId="4322" xr:uid="{00000000-0005-0000-0000-0000FB0F0000}"/>
    <cellStyle name="Accent2 62" xfId="4323" xr:uid="{00000000-0005-0000-0000-0000FC0F0000}"/>
    <cellStyle name="Accent2 63" xfId="4324" xr:uid="{00000000-0005-0000-0000-0000FD0F0000}"/>
    <cellStyle name="Accent2 64" xfId="4325" xr:uid="{00000000-0005-0000-0000-0000FE0F0000}"/>
    <cellStyle name="Accent2 65" xfId="4326" xr:uid="{00000000-0005-0000-0000-0000FF0F0000}"/>
    <cellStyle name="Accent2 66" xfId="4327" xr:uid="{00000000-0005-0000-0000-000000100000}"/>
    <cellStyle name="Accent2 67" xfId="4328" xr:uid="{00000000-0005-0000-0000-000001100000}"/>
    <cellStyle name="Accent2 68" xfId="4329" xr:uid="{00000000-0005-0000-0000-000002100000}"/>
    <cellStyle name="Accent2 69" xfId="4330" xr:uid="{00000000-0005-0000-0000-000003100000}"/>
    <cellStyle name="Accent2 7" xfId="4331" xr:uid="{00000000-0005-0000-0000-000004100000}"/>
    <cellStyle name="Accent2 7 2" xfId="4332" xr:uid="{00000000-0005-0000-0000-000005100000}"/>
    <cellStyle name="Accent2 70" xfId="4333" xr:uid="{00000000-0005-0000-0000-000006100000}"/>
    <cellStyle name="Accent2 71" xfId="4334" xr:uid="{00000000-0005-0000-0000-000007100000}"/>
    <cellStyle name="Accent2 72" xfId="4335" xr:uid="{00000000-0005-0000-0000-000008100000}"/>
    <cellStyle name="Accent2 73" xfId="4336" xr:uid="{00000000-0005-0000-0000-000009100000}"/>
    <cellStyle name="Accent2 74" xfId="4337" xr:uid="{00000000-0005-0000-0000-00000A100000}"/>
    <cellStyle name="Accent2 75" xfId="4338" xr:uid="{00000000-0005-0000-0000-00000B100000}"/>
    <cellStyle name="Accent2 76" xfId="4339" xr:uid="{00000000-0005-0000-0000-00000C100000}"/>
    <cellStyle name="Accent2 77" xfId="4340" xr:uid="{00000000-0005-0000-0000-00000D100000}"/>
    <cellStyle name="Accent2 78" xfId="4341" xr:uid="{00000000-0005-0000-0000-00000E100000}"/>
    <cellStyle name="Accent2 79" xfId="4342" xr:uid="{00000000-0005-0000-0000-00000F100000}"/>
    <cellStyle name="Accent2 8" xfId="4343" xr:uid="{00000000-0005-0000-0000-000010100000}"/>
    <cellStyle name="Accent2 8 2" xfId="4344" xr:uid="{00000000-0005-0000-0000-000011100000}"/>
    <cellStyle name="Accent2 80" xfId="4345" xr:uid="{00000000-0005-0000-0000-000012100000}"/>
    <cellStyle name="Accent2 81" xfId="4346" xr:uid="{00000000-0005-0000-0000-000013100000}"/>
    <cellStyle name="Accent2 82" xfId="4347" xr:uid="{00000000-0005-0000-0000-000014100000}"/>
    <cellStyle name="Accent2 83" xfId="4348" xr:uid="{00000000-0005-0000-0000-000015100000}"/>
    <cellStyle name="Accent2 84" xfId="4349" xr:uid="{00000000-0005-0000-0000-000016100000}"/>
    <cellStyle name="Accent2 85" xfId="4350" xr:uid="{00000000-0005-0000-0000-000017100000}"/>
    <cellStyle name="Accent2 86" xfId="4351" xr:uid="{00000000-0005-0000-0000-000018100000}"/>
    <cellStyle name="Accent2 87" xfId="4352" xr:uid="{00000000-0005-0000-0000-000019100000}"/>
    <cellStyle name="Accent2 88" xfId="4353" xr:uid="{00000000-0005-0000-0000-00001A100000}"/>
    <cellStyle name="Accent2 89" xfId="4354" xr:uid="{00000000-0005-0000-0000-00001B100000}"/>
    <cellStyle name="Accent2 9" xfId="4355" xr:uid="{00000000-0005-0000-0000-00001C100000}"/>
    <cellStyle name="Accent2 9 2" xfId="4356" xr:uid="{00000000-0005-0000-0000-00001D100000}"/>
    <cellStyle name="Accent2 90" xfId="4357" xr:uid="{00000000-0005-0000-0000-00001E100000}"/>
    <cellStyle name="Accent2 91" xfId="4358" xr:uid="{00000000-0005-0000-0000-00001F100000}"/>
    <cellStyle name="Accent2 92" xfId="4359" xr:uid="{00000000-0005-0000-0000-000020100000}"/>
    <cellStyle name="Accent2 93" xfId="4360" xr:uid="{00000000-0005-0000-0000-000021100000}"/>
    <cellStyle name="Accent2 94" xfId="4361" xr:uid="{00000000-0005-0000-0000-000022100000}"/>
    <cellStyle name="Accent2 95" xfId="4362" xr:uid="{00000000-0005-0000-0000-000023100000}"/>
    <cellStyle name="Accent2 96" xfId="4363" xr:uid="{00000000-0005-0000-0000-000024100000}"/>
    <cellStyle name="Accent2 97" xfId="4364" xr:uid="{00000000-0005-0000-0000-000025100000}"/>
    <cellStyle name="Accent2 98" xfId="4365" xr:uid="{00000000-0005-0000-0000-000026100000}"/>
    <cellStyle name="Accent2 99" xfId="4366" xr:uid="{00000000-0005-0000-0000-000027100000}"/>
    <cellStyle name="Accent2_aa osnova za ponudbe" xfId="4367" xr:uid="{00000000-0005-0000-0000-000028100000}"/>
    <cellStyle name="Accent3" xfId="4368" xr:uid="{00000000-0005-0000-0000-000029100000}"/>
    <cellStyle name="Accent3 - 20%" xfId="4369" xr:uid="{00000000-0005-0000-0000-00002A100000}"/>
    <cellStyle name="Accent3 - 20% 2" xfId="4370" xr:uid="{00000000-0005-0000-0000-00002B100000}"/>
    <cellStyle name="Accent3 - 20% 3" xfId="4371" xr:uid="{00000000-0005-0000-0000-00002C100000}"/>
    <cellStyle name="Accent3 - 40%" xfId="4372" xr:uid="{00000000-0005-0000-0000-00002D100000}"/>
    <cellStyle name="Accent3 - 40% 2" xfId="4373" xr:uid="{00000000-0005-0000-0000-00002E100000}"/>
    <cellStyle name="Accent3 - 40% 3" xfId="4374" xr:uid="{00000000-0005-0000-0000-00002F100000}"/>
    <cellStyle name="Accent3 - 60%" xfId="4375" xr:uid="{00000000-0005-0000-0000-000030100000}"/>
    <cellStyle name="Accent3 - 60% 2" xfId="4376" xr:uid="{00000000-0005-0000-0000-000031100000}"/>
    <cellStyle name="Accent3 - 60% 3" xfId="4377" xr:uid="{00000000-0005-0000-0000-000032100000}"/>
    <cellStyle name="Accent3 10" xfId="4378" xr:uid="{00000000-0005-0000-0000-000033100000}"/>
    <cellStyle name="Accent3 10 2" xfId="4379" xr:uid="{00000000-0005-0000-0000-000034100000}"/>
    <cellStyle name="Accent3 100" xfId="4380" xr:uid="{00000000-0005-0000-0000-000035100000}"/>
    <cellStyle name="Accent3 101" xfId="4381" xr:uid="{00000000-0005-0000-0000-000036100000}"/>
    <cellStyle name="Accent3 102" xfId="4382" xr:uid="{00000000-0005-0000-0000-000037100000}"/>
    <cellStyle name="Accent3 103" xfId="4383" xr:uid="{00000000-0005-0000-0000-000038100000}"/>
    <cellStyle name="Accent3 104" xfId="4384" xr:uid="{00000000-0005-0000-0000-000039100000}"/>
    <cellStyle name="Accent3 105" xfId="4385" xr:uid="{00000000-0005-0000-0000-00003A100000}"/>
    <cellStyle name="Accent3 106" xfId="4386" xr:uid="{00000000-0005-0000-0000-00003B100000}"/>
    <cellStyle name="Accent3 107" xfId="4387" xr:uid="{00000000-0005-0000-0000-00003C100000}"/>
    <cellStyle name="Accent3 108" xfId="4388" xr:uid="{00000000-0005-0000-0000-00003D100000}"/>
    <cellStyle name="Accent3 109" xfId="4389" xr:uid="{00000000-0005-0000-0000-00003E100000}"/>
    <cellStyle name="Accent3 11" xfId="4390" xr:uid="{00000000-0005-0000-0000-00003F100000}"/>
    <cellStyle name="Accent3 11 2" xfId="4391" xr:uid="{00000000-0005-0000-0000-000040100000}"/>
    <cellStyle name="Accent3 110" xfId="4392" xr:uid="{00000000-0005-0000-0000-000041100000}"/>
    <cellStyle name="Accent3 111" xfId="4393" xr:uid="{00000000-0005-0000-0000-000042100000}"/>
    <cellStyle name="Accent3 112" xfId="4394" xr:uid="{00000000-0005-0000-0000-000043100000}"/>
    <cellStyle name="Accent3 113" xfId="4395" xr:uid="{00000000-0005-0000-0000-000044100000}"/>
    <cellStyle name="Accent3 114" xfId="4396" xr:uid="{00000000-0005-0000-0000-000045100000}"/>
    <cellStyle name="Accent3 115" xfId="4397" xr:uid="{00000000-0005-0000-0000-000046100000}"/>
    <cellStyle name="Accent3 116" xfId="4398" xr:uid="{00000000-0005-0000-0000-000047100000}"/>
    <cellStyle name="Accent3 117" xfId="4399" xr:uid="{00000000-0005-0000-0000-000048100000}"/>
    <cellStyle name="Accent3 118" xfId="4400" xr:uid="{00000000-0005-0000-0000-000049100000}"/>
    <cellStyle name="Accent3 119" xfId="4401" xr:uid="{00000000-0005-0000-0000-00004A100000}"/>
    <cellStyle name="Accent3 12" xfId="4402" xr:uid="{00000000-0005-0000-0000-00004B100000}"/>
    <cellStyle name="Accent3 12 2" xfId="4403" xr:uid="{00000000-0005-0000-0000-00004C100000}"/>
    <cellStyle name="Accent3 120" xfId="4404" xr:uid="{00000000-0005-0000-0000-00004D100000}"/>
    <cellStyle name="Accent3 121" xfId="4405" xr:uid="{00000000-0005-0000-0000-00004E100000}"/>
    <cellStyle name="Accent3 122" xfId="4406" xr:uid="{00000000-0005-0000-0000-00004F100000}"/>
    <cellStyle name="Accent3 123" xfId="4407" xr:uid="{00000000-0005-0000-0000-000050100000}"/>
    <cellStyle name="Accent3 124" xfId="4408" xr:uid="{00000000-0005-0000-0000-000051100000}"/>
    <cellStyle name="Accent3 125" xfId="4409" xr:uid="{00000000-0005-0000-0000-000052100000}"/>
    <cellStyle name="Accent3 126" xfId="4410" xr:uid="{00000000-0005-0000-0000-000053100000}"/>
    <cellStyle name="Accent3 127" xfId="4411" xr:uid="{00000000-0005-0000-0000-000054100000}"/>
    <cellStyle name="Accent3 128" xfId="4412" xr:uid="{00000000-0005-0000-0000-000055100000}"/>
    <cellStyle name="Accent3 129" xfId="4413" xr:uid="{00000000-0005-0000-0000-000056100000}"/>
    <cellStyle name="Accent3 13" xfId="4414" xr:uid="{00000000-0005-0000-0000-000057100000}"/>
    <cellStyle name="Accent3 13 2" xfId="4415" xr:uid="{00000000-0005-0000-0000-000058100000}"/>
    <cellStyle name="Accent3 130" xfId="4416" xr:uid="{00000000-0005-0000-0000-000059100000}"/>
    <cellStyle name="Accent3 131" xfId="4417" xr:uid="{00000000-0005-0000-0000-00005A100000}"/>
    <cellStyle name="Accent3 132" xfId="4418" xr:uid="{00000000-0005-0000-0000-00005B100000}"/>
    <cellStyle name="Accent3 133" xfId="4419" xr:uid="{00000000-0005-0000-0000-00005C100000}"/>
    <cellStyle name="Accent3 134" xfId="4420" xr:uid="{00000000-0005-0000-0000-00005D100000}"/>
    <cellStyle name="Accent3 135" xfId="4421" xr:uid="{00000000-0005-0000-0000-00005E100000}"/>
    <cellStyle name="Accent3 136" xfId="4422" xr:uid="{00000000-0005-0000-0000-00005F100000}"/>
    <cellStyle name="Accent3 137" xfId="4423" xr:uid="{00000000-0005-0000-0000-000060100000}"/>
    <cellStyle name="Accent3 138" xfId="4424" xr:uid="{00000000-0005-0000-0000-000061100000}"/>
    <cellStyle name="Accent3 139" xfId="4425" xr:uid="{00000000-0005-0000-0000-000062100000}"/>
    <cellStyle name="Accent3 14" xfId="4426" xr:uid="{00000000-0005-0000-0000-000063100000}"/>
    <cellStyle name="Accent3 14 2" xfId="4427" xr:uid="{00000000-0005-0000-0000-000064100000}"/>
    <cellStyle name="Accent3 140" xfId="4428" xr:uid="{00000000-0005-0000-0000-000065100000}"/>
    <cellStyle name="Accent3 141" xfId="4429" xr:uid="{00000000-0005-0000-0000-000066100000}"/>
    <cellStyle name="Accent3 142" xfId="4430" xr:uid="{00000000-0005-0000-0000-000067100000}"/>
    <cellStyle name="Accent3 143" xfId="4431" xr:uid="{00000000-0005-0000-0000-000068100000}"/>
    <cellStyle name="Accent3 144" xfId="4432" xr:uid="{00000000-0005-0000-0000-000069100000}"/>
    <cellStyle name="Accent3 145" xfId="4433" xr:uid="{00000000-0005-0000-0000-00006A100000}"/>
    <cellStyle name="Accent3 146" xfId="4434" xr:uid="{00000000-0005-0000-0000-00006B100000}"/>
    <cellStyle name="Accent3 147" xfId="4435" xr:uid="{00000000-0005-0000-0000-00006C100000}"/>
    <cellStyle name="Accent3 148" xfId="4436" xr:uid="{00000000-0005-0000-0000-00006D100000}"/>
    <cellStyle name="Accent3 149" xfId="4437" xr:uid="{00000000-0005-0000-0000-00006E100000}"/>
    <cellStyle name="Accent3 15" xfId="4438" xr:uid="{00000000-0005-0000-0000-00006F100000}"/>
    <cellStyle name="Accent3 15 2" xfId="4439" xr:uid="{00000000-0005-0000-0000-000070100000}"/>
    <cellStyle name="Accent3 150" xfId="4440" xr:uid="{00000000-0005-0000-0000-000071100000}"/>
    <cellStyle name="Accent3 151" xfId="4441" xr:uid="{00000000-0005-0000-0000-000072100000}"/>
    <cellStyle name="Accent3 152" xfId="4442" xr:uid="{00000000-0005-0000-0000-000073100000}"/>
    <cellStyle name="Accent3 153" xfId="4443" xr:uid="{00000000-0005-0000-0000-000074100000}"/>
    <cellStyle name="Accent3 154" xfId="4444" xr:uid="{00000000-0005-0000-0000-000075100000}"/>
    <cellStyle name="Accent3 155" xfId="4445" xr:uid="{00000000-0005-0000-0000-000076100000}"/>
    <cellStyle name="Accent3 156" xfId="4446" xr:uid="{00000000-0005-0000-0000-000077100000}"/>
    <cellStyle name="Accent3 157" xfId="4447" xr:uid="{00000000-0005-0000-0000-000078100000}"/>
    <cellStyle name="Accent3 158" xfId="4448" xr:uid="{00000000-0005-0000-0000-000079100000}"/>
    <cellStyle name="Accent3 159" xfId="4449" xr:uid="{00000000-0005-0000-0000-00007A100000}"/>
    <cellStyle name="Accent3 16" xfId="4450" xr:uid="{00000000-0005-0000-0000-00007B100000}"/>
    <cellStyle name="Accent3 16 2" xfId="4451" xr:uid="{00000000-0005-0000-0000-00007C100000}"/>
    <cellStyle name="Accent3 160" xfId="4452" xr:uid="{00000000-0005-0000-0000-00007D100000}"/>
    <cellStyle name="Accent3 161" xfId="4453" xr:uid="{00000000-0005-0000-0000-00007E100000}"/>
    <cellStyle name="Accent3 162" xfId="4454" xr:uid="{00000000-0005-0000-0000-00007F100000}"/>
    <cellStyle name="Accent3 163" xfId="4455" xr:uid="{00000000-0005-0000-0000-000080100000}"/>
    <cellStyle name="Accent3 164" xfId="4456" xr:uid="{00000000-0005-0000-0000-000081100000}"/>
    <cellStyle name="Accent3 165" xfId="4457" xr:uid="{00000000-0005-0000-0000-000082100000}"/>
    <cellStyle name="Accent3 166" xfId="4458" xr:uid="{00000000-0005-0000-0000-000083100000}"/>
    <cellStyle name="Accent3 167" xfId="4459" xr:uid="{00000000-0005-0000-0000-000084100000}"/>
    <cellStyle name="Accent3 168" xfId="4460" xr:uid="{00000000-0005-0000-0000-000085100000}"/>
    <cellStyle name="Accent3 169" xfId="4461" xr:uid="{00000000-0005-0000-0000-000086100000}"/>
    <cellStyle name="Accent3 17" xfId="4462" xr:uid="{00000000-0005-0000-0000-000087100000}"/>
    <cellStyle name="Accent3 17 2" xfId="4463" xr:uid="{00000000-0005-0000-0000-000088100000}"/>
    <cellStyle name="Accent3 170" xfId="4464" xr:uid="{00000000-0005-0000-0000-000089100000}"/>
    <cellStyle name="Accent3 171" xfId="4465" xr:uid="{00000000-0005-0000-0000-00008A100000}"/>
    <cellStyle name="Accent3 172" xfId="4466" xr:uid="{00000000-0005-0000-0000-00008B100000}"/>
    <cellStyle name="Accent3 173" xfId="4467" xr:uid="{00000000-0005-0000-0000-00008C100000}"/>
    <cellStyle name="Accent3 174" xfId="4468" xr:uid="{00000000-0005-0000-0000-00008D100000}"/>
    <cellStyle name="Accent3 175" xfId="4469" xr:uid="{00000000-0005-0000-0000-00008E100000}"/>
    <cellStyle name="Accent3 176" xfId="4470" xr:uid="{00000000-0005-0000-0000-00008F100000}"/>
    <cellStyle name="Accent3 177" xfId="4471" xr:uid="{00000000-0005-0000-0000-000090100000}"/>
    <cellStyle name="Accent3 178" xfId="4472" xr:uid="{00000000-0005-0000-0000-000091100000}"/>
    <cellStyle name="Accent3 179" xfId="4473" xr:uid="{00000000-0005-0000-0000-000092100000}"/>
    <cellStyle name="Accent3 18" xfId="4474" xr:uid="{00000000-0005-0000-0000-000093100000}"/>
    <cellStyle name="Accent3 18 2" xfId="4475" xr:uid="{00000000-0005-0000-0000-000094100000}"/>
    <cellStyle name="Accent3 180" xfId="4476" xr:uid="{00000000-0005-0000-0000-000095100000}"/>
    <cellStyle name="Accent3 181" xfId="4477" xr:uid="{00000000-0005-0000-0000-000096100000}"/>
    <cellStyle name="Accent3 182" xfId="4478" xr:uid="{00000000-0005-0000-0000-000097100000}"/>
    <cellStyle name="Accent3 183" xfId="4479" xr:uid="{00000000-0005-0000-0000-000098100000}"/>
    <cellStyle name="Accent3 184" xfId="4480" xr:uid="{00000000-0005-0000-0000-000099100000}"/>
    <cellStyle name="Accent3 185" xfId="4481" xr:uid="{00000000-0005-0000-0000-00009A100000}"/>
    <cellStyle name="Accent3 186" xfId="4482" xr:uid="{00000000-0005-0000-0000-00009B100000}"/>
    <cellStyle name="Accent3 187" xfId="4483" xr:uid="{00000000-0005-0000-0000-00009C100000}"/>
    <cellStyle name="Accent3 188" xfId="4484" xr:uid="{00000000-0005-0000-0000-00009D100000}"/>
    <cellStyle name="Accent3 189" xfId="4485" xr:uid="{00000000-0005-0000-0000-00009E100000}"/>
    <cellStyle name="Accent3 19" xfId="4486" xr:uid="{00000000-0005-0000-0000-00009F100000}"/>
    <cellStyle name="Accent3 19 2" xfId="4487" xr:uid="{00000000-0005-0000-0000-0000A0100000}"/>
    <cellStyle name="Accent3 190" xfId="4488" xr:uid="{00000000-0005-0000-0000-0000A1100000}"/>
    <cellStyle name="Accent3 191" xfId="4489" xr:uid="{00000000-0005-0000-0000-0000A2100000}"/>
    <cellStyle name="Accent3 192" xfId="4490" xr:uid="{00000000-0005-0000-0000-0000A3100000}"/>
    <cellStyle name="Accent3 2" xfId="4491" xr:uid="{00000000-0005-0000-0000-0000A4100000}"/>
    <cellStyle name="Accent3 2 2" xfId="4492" xr:uid="{00000000-0005-0000-0000-0000A5100000}"/>
    <cellStyle name="Accent3 2 2 2" xfId="4493" xr:uid="{00000000-0005-0000-0000-0000A6100000}"/>
    <cellStyle name="Accent3 2 2 2 2" xfId="4494" xr:uid="{00000000-0005-0000-0000-0000A7100000}"/>
    <cellStyle name="Accent3 2 2 3" xfId="4495" xr:uid="{00000000-0005-0000-0000-0000A8100000}"/>
    <cellStyle name="Accent3 2 2 4" xfId="4496" xr:uid="{00000000-0005-0000-0000-0000A9100000}"/>
    <cellStyle name="Accent3 2 2 5" xfId="4497" xr:uid="{00000000-0005-0000-0000-0000AA100000}"/>
    <cellStyle name="Accent3 2 3" xfId="4498" xr:uid="{00000000-0005-0000-0000-0000AB100000}"/>
    <cellStyle name="Accent3 2 3 2" xfId="4499" xr:uid="{00000000-0005-0000-0000-0000AC100000}"/>
    <cellStyle name="Accent3 2 3 3" xfId="4500" xr:uid="{00000000-0005-0000-0000-0000AD100000}"/>
    <cellStyle name="Accent3 2 4" xfId="4501" xr:uid="{00000000-0005-0000-0000-0000AE100000}"/>
    <cellStyle name="Accent3 2 4 2" xfId="4502" xr:uid="{00000000-0005-0000-0000-0000AF100000}"/>
    <cellStyle name="Accent3 2 5" xfId="4503" xr:uid="{00000000-0005-0000-0000-0000B0100000}"/>
    <cellStyle name="Accent3 2 6" xfId="4504" xr:uid="{00000000-0005-0000-0000-0000B1100000}"/>
    <cellStyle name="Accent3 2 7" xfId="4505" xr:uid="{00000000-0005-0000-0000-0000B2100000}"/>
    <cellStyle name="Accent3 2 8" xfId="4506" xr:uid="{00000000-0005-0000-0000-0000B3100000}"/>
    <cellStyle name="Accent3 20" xfId="4507" xr:uid="{00000000-0005-0000-0000-0000B4100000}"/>
    <cellStyle name="Accent3 20 2" xfId="4508" xr:uid="{00000000-0005-0000-0000-0000B5100000}"/>
    <cellStyle name="Accent3 21" xfId="4509" xr:uid="{00000000-0005-0000-0000-0000B6100000}"/>
    <cellStyle name="Accent3 21 2" xfId="4510" xr:uid="{00000000-0005-0000-0000-0000B7100000}"/>
    <cellStyle name="Accent3 22" xfId="4511" xr:uid="{00000000-0005-0000-0000-0000B8100000}"/>
    <cellStyle name="Accent3 22 2" xfId="4512" xr:uid="{00000000-0005-0000-0000-0000B9100000}"/>
    <cellStyle name="Accent3 22 3" xfId="4513" xr:uid="{00000000-0005-0000-0000-0000BA100000}"/>
    <cellStyle name="Accent3 23" xfId="4514" xr:uid="{00000000-0005-0000-0000-0000BB100000}"/>
    <cellStyle name="Accent3 24" xfId="4515" xr:uid="{00000000-0005-0000-0000-0000BC100000}"/>
    <cellStyle name="Accent3 25" xfId="4516" xr:uid="{00000000-0005-0000-0000-0000BD100000}"/>
    <cellStyle name="Accent3 26" xfId="4517" xr:uid="{00000000-0005-0000-0000-0000BE100000}"/>
    <cellStyle name="Accent3 27" xfId="4518" xr:uid="{00000000-0005-0000-0000-0000BF100000}"/>
    <cellStyle name="Accent3 28" xfId="4519" xr:uid="{00000000-0005-0000-0000-0000C0100000}"/>
    <cellStyle name="Accent3 29" xfId="4520" xr:uid="{00000000-0005-0000-0000-0000C1100000}"/>
    <cellStyle name="Accent3 3" xfId="4521" xr:uid="{00000000-0005-0000-0000-0000C2100000}"/>
    <cellStyle name="Accent3 3 2" xfId="4522" xr:uid="{00000000-0005-0000-0000-0000C3100000}"/>
    <cellStyle name="Accent3 3 2 2" xfId="4523" xr:uid="{00000000-0005-0000-0000-0000C4100000}"/>
    <cellStyle name="Accent3 3 2 3" xfId="4524" xr:uid="{00000000-0005-0000-0000-0000C5100000}"/>
    <cellStyle name="Accent3 3 3" xfId="4525" xr:uid="{00000000-0005-0000-0000-0000C6100000}"/>
    <cellStyle name="Accent3 3 3 2" xfId="4526" xr:uid="{00000000-0005-0000-0000-0000C7100000}"/>
    <cellStyle name="Accent3 3 3 3" xfId="4527" xr:uid="{00000000-0005-0000-0000-0000C8100000}"/>
    <cellStyle name="Accent3 3 4" xfId="4528" xr:uid="{00000000-0005-0000-0000-0000C9100000}"/>
    <cellStyle name="Accent3 3 5" xfId="4529" xr:uid="{00000000-0005-0000-0000-0000CA100000}"/>
    <cellStyle name="Accent3 30" xfId="4530" xr:uid="{00000000-0005-0000-0000-0000CB100000}"/>
    <cellStyle name="Accent3 31" xfId="4531" xr:uid="{00000000-0005-0000-0000-0000CC100000}"/>
    <cellStyle name="Accent3 32" xfId="4532" xr:uid="{00000000-0005-0000-0000-0000CD100000}"/>
    <cellStyle name="Accent3 33" xfId="4533" xr:uid="{00000000-0005-0000-0000-0000CE100000}"/>
    <cellStyle name="Accent3 34" xfId="4534" xr:uid="{00000000-0005-0000-0000-0000CF100000}"/>
    <cellStyle name="Accent3 35" xfId="4535" xr:uid="{00000000-0005-0000-0000-0000D0100000}"/>
    <cellStyle name="Accent3 36" xfId="4536" xr:uid="{00000000-0005-0000-0000-0000D1100000}"/>
    <cellStyle name="Accent3 37" xfId="4537" xr:uid="{00000000-0005-0000-0000-0000D2100000}"/>
    <cellStyle name="Accent3 38" xfId="4538" xr:uid="{00000000-0005-0000-0000-0000D3100000}"/>
    <cellStyle name="Accent3 39" xfId="4539" xr:uid="{00000000-0005-0000-0000-0000D4100000}"/>
    <cellStyle name="Accent3 4" xfId="4540" xr:uid="{00000000-0005-0000-0000-0000D5100000}"/>
    <cellStyle name="Accent3 4 2" xfId="4541" xr:uid="{00000000-0005-0000-0000-0000D6100000}"/>
    <cellStyle name="Accent3 4 2 2" xfId="4542" xr:uid="{00000000-0005-0000-0000-0000D7100000}"/>
    <cellStyle name="Accent3 4 2 3" xfId="4543" xr:uid="{00000000-0005-0000-0000-0000D8100000}"/>
    <cellStyle name="Accent3 4 3" xfId="4544" xr:uid="{00000000-0005-0000-0000-0000D9100000}"/>
    <cellStyle name="Accent3 4 3 2" xfId="4545" xr:uid="{00000000-0005-0000-0000-0000DA100000}"/>
    <cellStyle name="Accent3 4 3 3" xfId="4546" xr:uid="{00000000-0005-0000-0000-0000DB100000}"/>
    <cellStyle name="Accent3 4 4" xfId="4547" xr:uid="{00000000-0005-0000-0000-0000DC100000}"/>
    <cellStyle name="Accent3 4 5" xfId="4548" xr:uid="{00000000-0005-0000-0000-0000DD100000}"/>
    <cellStyle name="Accent3 40" xfId="4549" xr:uid="{00000000-0005-0000-0000-0000DE100000}"/>
    <cellStyle name="Accent3 41" xfId="4550" xr:uid="{00000000-0005-0000-0000-0000DF100000}"/>
    <cellStyle name="Accent3 42" xfId="4551" xr:uid="{00000000-0005-0000-0000-0000E0100000}"/>
    <cellStyle name="Accent3 43" xfId="4552" xr:uid="{00000000-0005-0000-0000-0000E1100000}"/>
    <cellStyle name="Accent3 44" xfId="4553" xr:uid="{00000000-0005-0000-0000-0000E2100000}"/>
    <cellStyle name="Accent3 45" xfId="4554" xr:uid="{00000000-0005-0000-0000-0000E3100000}"/>
    <cellStyle name="Accent3 46" xfId="4555" xr:uid="{00000000-0005-0000-0000-0000E4100000}"/>
    <cellStyle name="Accent3 47" xfId="4556" xr:uid="{00000000-0005-0000-0000-0000E5100000}"/>
    <cellStyle name="Accent3 48" xfId="4557" xr:uid="{00000000-0005-0000-0000-0000E6100000}"/>
    <cellStyle name="Accent3 49" xfId="4558" xr:uid="{00000000-0005-0000-0000-0000E7100000}"/>
    <cellStyle name="Accent3 5" xfId="4559" xr:uid="{00000000-0005-0000-0000-0000E8100000}"/>
    <cellStyle name="Accent3 5 2" xfId="4560" xr:uid="{00000000-0005-0000-0000-0000E9100000}"/>
    <cellStyle name="Accent3 5 2 2" xfId="4561" xr:uid="{00000000-0005-0000-0000-0000EA100000}"/>
    <cellStyle name="Accent3 5 2 3" xfId="4562" xr:uid="{00000000-0005-0000-0000-0000EB100000}"/>
    <cellStyle name="Accent3 5 3" xfId="4563" xr:uid="{00000000-0005-0000-0000-0000EC100000}"/>
    <cellStyle name="Accent3 5 3 2" xfId="4564" xr:uid="{00000000-0005-0000-0000-0000ED100000}"/>
    <cellStyle name="Accent3 5 3 3" xfId="4565" xr:uid="{00000000-0005-0000-0000-0000EE100000}"/>
    <cellStyle name="Accent3 5 4" xfId="4566" xr:uid="{00000000-0005-0000-0000-0000EF100000}"/>
    <cellStyle name="Accent3 5 5" xfId="4567" xr:uid="{00000000-0005-0000-0000-0000F0100000}"/>
    <cellStyle name="Accent3 50" xfId="4568" xr:uid="{00000000-0005-0000-0000-0000F1100000}"/>
    <cellStyle name="Accent3 51" xfId="4569" xr:uid="{00000000-0005-0000-0000-0000F2100000}"/>
    <cellStyle name="Accent3 52" xfId="4570" xr:uid="{00000000-0005-0000-0000-0000F3100000}"/>
    <cellStyle name="Accent3 53" xfId="4571" xr:uid="{00000000-0005-0000-0000-0000F4100000}"/>
    <cellStyle name="Accent3 54" xfId="4572" xr:uid="{00000000-0005-0000-0000-0000F5100000}"/>
    <cellStyle name="Accent3 55" xfId="4573" xr:uid="{00000000-0005-0000-0000-0000F6100000}"/>
    <cellStyle name="Accent3 56" xfId="4574" xr:uid="{00000000-0005-0000-0000-0000F7100000}"/>
    <cellStyle name="Accent3 57" xfId="4575" xr:uid="{00000000-0005-0000-0000-0000F8100000}"/>
    <cellStyle name="Accent3 58" xfId="4576" xr:uid="{00000000-0005-0000-0000-0000F9100000}"/>
    <cellStyle name="Accent3 59" xfId="4577" xr:uid="{00000000-0005-0000-0000-0000FA100000}"/>
    <cellStyle name="Accent3 6" xfId="4578" xr:uid="{00000000-0005-0000-0000-0000FB100000}"/>
    <cellStyle name="Accent3 6 2" xfId="4579" xr:uid="{00000000-0005-0000-0000-0000FC100000}"/>
    <cellStyle name="Accent3 60" xfId="4580" xr:uid="{00000000-0005-0000-0000-0000FD100000}"/>
    <cellStyle name="Accent3 61" xfId="4581" xr:uid="{00000000-0005-0000-0000-0000FE100000}"/>
    <cellStyle name="Accent3 62" xfId="4582" xr:uid="{00000000-0005-0000-0000-0000FF100000}"/>
    <cellStyle name="Accent3 63" xfId="4583" xr:uid="{00000000-0005-0000-0000-000000110000}"/>
    <cellStyle name="Accent3 64" xfId="4584" xr:uid="{00000000-0005-0000-0000-000001110000}"/>
    <cellStyle name="Accent3 65" xfId="4585" xr:uid="{00000000-0005-0000-0000-000002110000}"/>
    <cellStyle name="Accent3 66" xfId="4586" xr:uid="{00000000-0005-0000-0000-000003110000}"/>
    <cellStyle name="Accent3 67" xfId="4587" xr:uid="{00000000-0005-0000-0000-000004110000}"/>
    <cellStyle name="Accent3 68" xfId="4588" xr:uid="{00000000-0005-0000-0000-000005110000}"/>
    <cellStyle name="Accent3 69" xfId="4589" xr:uid="{00000000-0005-0000-0000-000006110000}"/>
    <cellStyle name="Accent3 7" xfId="4590" xr:uid="{00000000-0005-0000-0000-000007110000}"/>
    <cellStyle name="Accent3 7 2" xfId="4591" xr:uid="{00000000-0005-0000-0000-000008110000}"/>
    <cellStyle name="Accent3 70" xfId="4592" xr:uid="{00000000-0005-0000-0000-000009110000}"/>
    <cellStyle name="Accent3 71" xfId="4593" xr:uid="{00000000-0005-0000-0000-00000A110000}"/>
    <cellStyle name="Accent3 72" xfId="4594" xr:uid="{00000000-0005-0000-0000-00000B110000}"/>
    <cellStyle name="Accent3 73" xfId="4595" xr:uid="{00000000-0005-0000-0000-00000C110000}"/>
    <cellStyle name="Accent3 74" xfId="4596" xr:uid="{00000000-0005-0000-0000-00000D110000}"/>
    <cellStyle name="Accent3 75" xfId="4597" xr:uid="{00000000-0005-0000-0000-00000E110000}"/>
    <cellStyle name="Accent3 76" xfId="4598" xr:uid="{00000000-0005-0000-0000-00000F110000}"/>
    <cellStyle name="Accent3 77" xfId="4599" xr:uid="{00000000-0005-0000-0000-000010110000}"/>
    <cellStyle name="Accent3 78" xfId="4600" xr:uid="{00000000-0005-0000-0000-000011110000}"/>
    <cellStyle name="Accent3 79" xfId="4601" xr:uid="{00000000-0005-0000-0000-000012110000}"/>
    <cellStyle name="Accent3 8" xfId="4602" xr:uid="{00000000-0005-0000-0000-000013110000}"/>
    <cellStyle name="Accent3 8 2" xfId="4603" xr:uid="{00000000-0005-0000-0000-000014110000}"/>
    <cellStyle name="Accent3 80" xfId="4604" xr:uid="{00000000-0005-0000-0000-000015110000}"/>
    <cellStyle name="Accent3 81" xfId="4605" xr:uid="{00000000-0005-0000-0000-000016110000}"/>
    <cellStyle name="Accent3 82" xfId="4606" xr:uid="{00000000-0005-0000-0000-000017110000}"/>
    <cellStyle name="Accent3 83" xfId="4607" xr:uid="{00000000-0005-0000-0000-000018110000}"/>
    <cellStyle name="Accent3 84" xfId="4608" xr:uid="{00000000-0005-0000-0000-000019110000}"/>
    <cellStyle name="Accent3 85" xfId="4609" xr:uid="{00000000-0005-0000-0000-00001A110000}"/>
    <cellStyle name="Accent3 86" xfId="4610" xr:uid="{00000000-0005-0000-0000-00001B110000}"/>
    <cellStyle name="Accent3 87" xfId="4611" xr:uid="{00000000-0005-0000-0000-00001C110000}"/>
    <cellStyle name="Accent3 88" xfId="4612" xr:uid="{00000000-0005-0000-0000-00001D110000}"/>
    <cellStyle name="Accent3 89" xfId="4613" xr:uid="{00000000-0005-0000-0000-00001E110000}"/>
    <cellStyle name="Accent3 9" xfId="4614" xr:uid="{00000000-0005-0000-0000-00001F110000}"/>
    <cellStyle name="Accent3 9 2" xfId="4615" xr:uid="{00000000-0005-0000-0000-000020110000}"/>
    <cellStyle name="Accent3 90" xfId="4616" xr:uid="{00000000-0005-0000-0000-000021110000}"/>
    <cellStyle name="Accent3 91" xfId="4617" xr:uid="{00000000-0005-0000-0000-000022110000}"/>
    <cellStyle name="Accent3 92" xfId="4618" xr:uid="{00000000-0005-0000-0000-000023110000}"/>
    <cellStyle name="Accent3 93" xfId="4619" xr:uid="{00000000-0005-0000-0000-000024110000}"/>
    <cellStyle name="Accent3 94" xfId="4620" xr:uid="{00000000-0005-0000-0000-000025110000}"/>
    <cellStyle name="Accent3 95" xfId="4621" xr:uid="{00000000-0005-0000-0000-000026110000}"/>
    <cellStyle name="Accent3 96" xfId="4622" xr:uid="{00000000-0005-0000-0000-000027110000}"/>
    <cellStyle name="Accent3 97" xfId="4623" xr:uid="{00000000-0005-0000-0000-000028110000}"/>
    <cellStyle name="Accent3 98" xfId="4624" xr:uid="{00000000-0005-0000-0000-000029110000}"/>
    <cellStyle name="Accent3 99" xfId="4625" xr:uid="{00000000-0005-0000-0000-00002A110000}"/>
    <cellStyle name="Accent3_aa osnova za ponudbe" xfId="4626" xr:uid="{00000000-0005-0000-0000-00002B110000}"/>
    <cellStyle name="Accent4" xfId="4627" xr:uid="{00000000-0005-0000-0000-00002C110000}"/>
    <cellStyle name="Accent4 - 20%" xfId="4628" xr:uid="{00000000-0005-0000-0000-00002D110000}"/>
    <cellStyle name="Accent4 - 20% 2" xfId="4629" xr:uid="{00000000-0005-0000-0000-00002E110000}"/>
    <cellStyle name="Accent4 - 20% 3" xfId="4630" xr:uid="{00000000-0005-0000-0000-00002F110000}"/>
    <cellStyle name="Accent4 - 40%" xfId="4631" xr:uid="{00000000-0005-0000-0000-000030110000}"/>
    <cellStyle name="Accent4 - 40% 2" xfId="4632" xr:uid="{00000000-0005-0000-0000-000031110000}"/>
    <cellStyle name="Accent4 - 40% 3" xfId="4633" xr:uid="{00000000-0005-0000-0000-000032110000}"/>
    <cellStyle name="Accent4 - 60%" xfId="4634" xr:uid="{00000000-0005-0000-0000-000033110000}"/>
    <cellStyle name="Accent4 - 60% 2" xfId="4635" xr:uid="{00000000-0005-0000-0000-000034110000}"/>
    <cellStyle name="Accent4 - 60% 3" xfId="4636" xr:uid="{00000000-0005-0000-0000-000035110000}"/>
    <cellStyle name="Accent4 10" xfId="4637" xr:uid="{00000000-0005-0000-0000-000036110000}"/>
    <cellStyle name="Accent4 10 2" xfId="4638" xr:uid="{00000000-0005-0000-0000-000037110000}"/>
    <cellStyle name="Accent4 100" xfId="4639" xr:uid="{00000000-0005-0000-0000-000038110000}"/>
    <cellStyle name="Accent4 101" xfId="4640" xr:uid="{00000000-0005-0000-0000-000039110000}"/>
    <cellStyle name="Accent4 102" xfId="4641" xr:uid="{00000000-0005-0000-0000-00003A110000}"/>
    <cellStyle name="Accent4 103" xfId="4642" xr:uid="{00000000-0005-0000-0000-00003B110000}"/>
    <cellStyle name="Accent4 104" xfId="4643" xr:uid="{00000000-0005-0000-0000-00003C110000}"/>
    <cellStyle name="Accent4 105" xfId="4644" xr:uid="{00000000-0005-0000-0000-00003D110000}"/>
    <cellStyle name="Accent4 106" xfId="4645" xr:uid="{00000000-0005-0000-0000-00003E110000}"/>
    <cellStyle name="Accent4 107" xfId="4646" xr:uid="{00000000-0005-0000-0000-00003F110000}"/>
    <cellStyle name="Accent4 108" xfId="4647" xr:uid="{00000000-0005-0000-0000-000040110000}"/>
    <cellStyle name="Accent4 109" xfId="4648" xr:uid="{00000000-0005-0000-0000-000041110000}"/>
    <cellStyle name="Accent4 11" xfId="4649" xr:uid="{00000000-0005-0000-0000-000042110000}"/>
    <cellStyle name="Accent4 11 2" xfId="4650" xr:uid="{00000000-0005-0000-0000-000043110000}"/>
    <cellStyle name="Accent4 110" xfId="4651" xr:uid="{00000000-0005-0000-0000-000044110000}"/>
    <cellStyle name="Accent4 111" xfId="4652" xr:uid="{00000000-0005-0000-0000-000045110000}"/>
    <cellStyle name="Accent4 112" xfId="4653" xr:uid="{00000000-0005-0000-0000-000046110000}"/>
    <cellStyle name="Accent4 113" xfId="4654" xr:uid="{00000000-0005-0000-0000-000047110000}"/>
    <cellStyle name="Accent4 114" xfId="4655" xr:uid="{00000000-0005-0000-0000-000048110000}"/>
    <cellStyle name="Accent4 115" xfId="4656" xr:uid="{00000000-0005-0000-0000-000049110000}"/>
    <cellStyle name="Accent4 116" xfId="4657" xr:uid="{00000000-0005-0000-0000-00004A110000}"/>
    <cellStyle name="Accent4 117" xfId="4658" xr:uid="{00000000-0005-0000-0000-00004B110000}"/>
    <cellStyle name="Accent4 118" xfId="4659" xr:uid="{00000000-0005-0000-0000-00004C110000}"/>
    <cellStyle name="Accent4 119" xfId="4660" xr:uid="{00000000-0005-0000-0000-00004D110000}"/>
    <cellStyle name="Accent4 12" xfId="4661" xr:uid="{00000000-0005-0000-0000-00004E110000}"/>
    <cellStyle name="Accent4 12 2" xfId="4662" xr:uid="{00000000-0005-0000-0000-00004F110000}"/>
    <cellStyle name="Accent4 120" xfId="4663" xr:uid="{00000000-0005-0000-0000-000050110000}"/>
    <cellStyle name="Accent4 121" xfId="4664" xr:uid="{00000000-0005-0000-0000-000051110000}"/>
    <cellStyle name="Accent4 122" xfId="4665" xr:uid="{00000000-0005-0000-0000-000052110000}"/>
    <cellStyle name="Accent4 123" xfId="4666" xr:uid="{00000000-0005-0000-0000-000053110000}"/>
    <cellStyle name="Accent4 124" xfId="4667" xr:uid="{00000000-0005-0000-0000-000054110000}"/>
    <cellStyle name="Accent4 125" xfId="4668" xr:uid="{00000000-0005-0000-0000-000055110000}"/>
    <cellStyle name="Accent4 126" xfId="4669" xr:uid="{00000000-0005-0000-0000-000056110000}"/>
    <cellStyle name="Accent4 127" xfId="4670" xr:uid="{00000000-0005-0000-0000-000057110000}"/>
    <cellStyle name="Accent4 128" xfId="4671" xr:uid="{00000000-0005-0000-0000-000058110000}"/>
    <cellStyle name="Accent4 129" xfId="4672" xr:uid="{00000000-0005-0000-0000-000059110000}"/>
    <cellStyle name="Accent4 13" xfId="4673" xr:uid="{00000000-0005-0000-0000-00005A110000}"/>
    <cellStyle name="Accent4 13 2" xfId="4674" xr:uid="{00000000-0005-0000-0000-00005B110000}"/>
    <cellStyle name="Accent4 130" xfId="4675" xr:uid="{00000000-0005-0000-0000-00005C110000}"/>
    <cellStyle name="Accent4 131" xfId="4676" xr:uid="{00000000-0005-0000-0000-00005D110000}"/>
    <cellStyle name="Accent4 132" xfId="4677" xr:uid="{00000000-0005-0000-0000-00005E110000}"/>
    <cellStyle name="Accent4 133" xfId="4678" xr:uid="{00000000-0005-0000-0000-00005F110000}"/>
    <cellStyle name="Accent4 134" xfId="4679" xr:uid="{00000000-0005-0000-0000-000060110000}"/>
    <cellStyle name="Accent4 135" xfId="4680" xr:uid="{00000000-0005-0000-0000-000061110000}"/>
    <cellStyle name="Accent4 136" xfId="4681" xr:uid="{00000000-0005-0000-0000-000062110000}"/>
    <cellStyle name="Accent4 137" xfId="4682" xr:uid="{00000000-0005-0000-0000-000063110000}"/>
    <cellStyle name="Accent4 138" xfId="4683" xr:uid="{00000000-0005-0000-0000-000064110000}"/>
    <cellStyle name="Accent4 139" xfId="4684" xr:uid="{00000000-0005-0000-0000-000065110000}"/>
    <cellStyle name="Accent4 14" xfId="4685" xr:uid="{00000000-0005-0000-0000-000066110000}"/>
    <cellStyle name="Accent4 14 2" xfId="4686" xr:uid="{00000000-0005-0000-0000-000067110000}"/>
    <cellStyle name="Accent4 140" xfId="4687" xr:uid="{00000000-0005-0000-0000-000068110000}"/>
    <cellStyle name="Accent4 141" xfId="4688" xr:uid="{00000000-0005-0000-0000-000069110000}"/>
    <cellStyle name="Accent4 142" xfId="4689" xr:uid="{00000000-0005-0000-0000-00006A110000}"/>
    <cellStyle name="Accent4 143" xfId="4690" xr:uid="{00000000-0005-0000-0000-00006B110000}"/>
    <cellStyle name="Accent4 144" xfId="4691" xr:uid="{00000000-0005-0000-0000-00006C110000}"/>
    <cellStyle name="Accent4 145" xfId="4692" xr:uid="{00000000-0005-0000-0000-00006D110000}"/>
    <cellStyle name="Accent4 146" xfId="4693" xr:uid="{00000000-0005-0000-0000-00006E110000}"/>
    <cellStyle name="Accent4 147" xfId="4694" xr:uid="{00000000-0005-0000-0000-00006F110000}"/>
    <cellStyle name="Accent4 148" xfId="4695" xr:uid="{00000000-0005-0000-0000-000070110000}"/>
    <cellStyle name="Accent4 149" xfId="4696" xr:uid="{00000000-0005-0000-0000-000071110000}"/>
    <cellStyle name="Accent4 15" xfId="4697" xr:uid="{00000000-0005-0000-0000-000072110000}"/>
    <cellStyle name="Accent4 15 2" xfId="4698" xr:uid="{00000000-0005-0000-0000-000073110000}"/>
    <cellStyle name="Accent4 150" xfId="4699" xr:uid="{00000000-0005-0000-0000-000074110000}"/>
    <cellStyle name="Accent4 151" xfId="4700" xr:uid="{00000000-0005-0000-0000-000075110000}"/>
    <cellStyle name="Accent4 152" xfId="4701" xr:uid="{00000000-0005-0000-0000-000076110000}"/>
    <cellStyle name="Accent4 153" xfId="4702" xr:uid="{00000000-0005-0000-0000-000077110000}"/>
    <cellStyle name="Accent4 154" xfId="4703" xr:uid="{00000000-0005-0000-0000-000078110000}"/>
    <cellStyle name="Accent4 155" xfId="4704" xr:uid="{00000000-0005-0000-0000-000079110000}"/>
    <cellStyle name="Accent4 156" xfId="4705" xr:uid="{00000000-0005-0000-0000-00007A110000}"/>
    <cellStyle name="Accent4 157" xfId="4706" xr:uid="{00000000-0005-0000-0000-00007B110000}"/>
    <cellStyle name="Accent4 158" xfId="4707" xr:uid="{00000000-0005-0000-0000-00007C110000}"/>
    <cellStyle name="Accent4 159" xfId="4708" xr:uid="{00000000-0005-0000-0000-00007D110000}"/>
    <cellStyle name="Accent4 16" xfId="4709" xr:uid="{00000000-0005-0000-0000-00007E110000}"/>
    <cellStyle name="Accent4 16 2" xfId="4710" xr:uid="{00000000-0005-0000-0000-00007F110000}"/>
    <cellStyle name="Accent4 160" xfId="4711" xr:uid="{00000000-0005-0000-0000-000080110000}"/>
    <cellStyle name="Accent4 161" xfId="4712" xr:uid="{00000000-0005-0000-0000-000081110000}"/>
    <cellStyle name="Accent4 162" xfId="4713" xr:uid="{00000000-0005-0000-0000-000082110000}"/>
    <cellStyle name="Accent4 163" xfId="4714" xr:uid="{00000000-0005-0000-0000-000083110000}"/>
    <cellStyle name="Accent4 164" xfId="4715" xr:uid="{00000000-0005-0000-0000-000084110000}"/>
    <cellStyle name="Accent4 165" xfId="4716" xr:uid="{00000000-0005-0000-0000-000085110000}"/>
    <cellStyle name="Accent4 166" xfId="4717" xr:uid="{00000000-0005-0000-0000-000086110000}"/>
    <cellStyle name="Accent4 167" xfId="4718" xr:uid="{00000000-0005-0000-0000-000087110000}"/>
    <cellStyle name="Accent4 168" xfId="4719" xr:uid="{00000000-0005-0000-0000-000088110000}"/>
    <cellStyle name="Accent4 169" xfId="4720" xr:uid="{00000000-0005-0000-0000-000089110000}"/>
    <cellStyle name="Accent4 17" xfId="4721" xr:uid="{00000000-0005-0000-0000-00008A110000}"/>
    <cellStyle name="Accent4 17 2" xfId="4722" xr:uid="{00000000-0005-0000-0000-00008B110000}"/>
    <cellStyle name="Accent4 170" xfId="4723" xr:uid="{00000000-0005-0000-0000-00008C110000}"/>
    <cellStyle name="Accent4 171" xfId="4724" xr:uid="{00000000-0005-0000-0000-00008D110000}"/>
    <cellStyle name="Accent4 172" xfId="4725" xr:uid="{00000000-0005-0000-0000-00008E110000}"/>
    <cellStyle name="Accent4 173" xfId="4726" xr:uid="{00000000-0005-0000-0000-00008F110000}"/>
    <cellStyle name="Accent4 174" xfId="4727" xr:uid="{00000000-0005-0000-0000-000090110000}"/>
    <cellStyle name="Accent4 175" xfId="4728" xr:uid="{00000000-0005-0000-0000-000091110000}"/>
    <cellStyle name="Accent4 176" xfId="4729" xr:uid="{00000000-0005-0000-0000-000092110000}"/>
    <cellStyle name="Accent4 177" xfId="4730" xr:uid="{00000000-0005-0000-0000-000093110000}"/>
    <cellStyle name="Accent4 178" xfId="4731" xr:uid="{00000000-0005-0000-0000-000094110000}"/>
    <cellStyle name="Accent4 179" xfId="4732" xr:uid="{00000000-0005-0000-0000-000095110000}"/>
    <cellStyle name="Accent4 18" xfId="4733" xr:uid="{00000000-0005-0000-0000-000096110000}"/>
    <cellStyle name="Accent4 18 2" xfId="4734" xr:uid="{00000000-0005-0000-0000-000097110000}"/>
    <cellStyle name="Accent4 180" xfId="4735" xr:uid="{00000000-0005-0000-0000-000098110000}"/>
    <cellStyle name="Accent4 181" xfId="4736" xr:uid="{00000000-0005-0000-0000-000099110000}"/>
    <cellStyle name="Accent4 182" xfId="4737" xr:uid="{00000000-0005-0000-0000-00009A110000}"/>
    <cellStyle name="Accent4 183" xfId="4738" xr:uid="{00000000-0005-0000-0000-00009B110000}"/>
    <cellStyle name="Accent4 184" xfId="4739" xr:uid="{00000000-0005-0000-0000-00009C110000}"/>
    <cellStyle name="Accent4 185" xfId="4740" xr:uid="{00000000-0005-0000-0000-00009D110000}"/>
    <cellStyle name="Accent4 186" xfId="4741" xr:uid="{00000000-0005-0000-0000-00009E110000}"/>
    <cellStyle name="Accent4 187" xfId="4742" xr:uid="{00000000-0005-0000-0000-00009F110000}"/>
    <cellStyle name="Accent4 188" xfId="4743" xr:uid="{00000000-0005-0000-0000-0000A0110000}"/>
    <cellStyle name="Accent4 189" xfId="4744" xr:uid="{00000000-0005-0000-0000-0000A1110000}"/>
    <cellStyle name="Accent4 19" xfId="4745" xr:uid="{00000000-0005-0000-0000-0000A2110000}"/>
    <cellStyle name="Accent4 19 2" xfId="4746" xr:uid="{00000000-0005-0000-0000-0000A3110000}"/>
    <cellStyle name="Accent4 190" xfId="4747" xr:uid="{00000000-0005-0000-0000-0000A4110000}"/>
    <cellStyle name="Accent4 191" xfId="4748" xr:uid="{00000000-0005-0000-0000-0000A5110000}"/>
    <cellStyle name="Accent4 192" xfId="4749" xr:uid="{00000000-0005-0000-0000-0000A6110000}"/>
    <cellStyle name="Accent4 2" xfId="4750" xr:uid="{00000000-0005-0000-0000-0000A7110000}"/>
    <cellStyle name="Accent4 2 2" xfId="4751" xr:uid="{00000000-0005-0000-0000-0000A8110000}"/>
    <cellStyle name="Accent4 2 2 2" xfId="4752" xr:uid="{00000000-0005-0000-0000-0000A9110000}"/>
    <cellStyle name="Accent4 2 2 2 2" xfId="4753" xr:uid="{00000000-0005-0000-0000-0000AA110000}"/>
    <cellStyle name="Accent4 2 2 3" xfId="4754" xr:uid="{00000000-0005-0000-0000-0000AB110000}"/>
    <cellStyle name="Accent4 2 2 4" xfId="4755" xr:uid="{00000000-0005-0000-0000-0000AC110000}"/>
    <cellStyle name="Accent4 2 2 5" xfId="4756" xr:uid="{00000000-0005-0000-0000-0000AD110000}"/>
    <cellStyle name="Accent4 2 3" xfId="4757" xr:uid="{00000000-0005-0000-0000-0000AE110000}"/>
    <cellStyle name="Accent4 2 3 2" xfId="4758" xr:uid="{00000000-0005-0000-0000-0000AF110000}"/>
    <cellStyle name="Accent4 2 3 3" xfId="4759" xr:uid="{00000000-0005-0000-0000-0000B0110000}"/>
    <cellStyle name="Accent4 2 4" xfId="4760" xr:uid="{00000000-0005-0000-0000-0000B1110000}"/>
    <cellStyle name="Accent4 2 4 2" xfId="4761" xr:uid="{00000000-0005-0000-0000-0000B2110000}"/>
    <cellStyle name="Accent4 2 5" xfId="4762" xr:uid="{00000000-0005-0000-0000-0000B3110000}"/>
    <cellStyle name="Accent4 2 6" xfId="4763" xr:uid="{00000000-0005-0000-0000-0000B4110000}"/>
    <cellStyle name="Accent4 2 7" xfId="4764" xr:uid="{00000000-0005-0000-0000-0000B5110000}"/>
    <cellStyle name="Accent4 2 8" xfId="4765" xr:uid="{00000000-0005-0000-0000-0000B6110000}"/>
    <cellStyle name="Accent4 20" xfId="4766" xr:uid="{00000000-0005-0000-0000-0000B7110000}"/>
    <cellStyle name="Accent4 20 2" xfId="4767" xr:uid="{00000000-0005-0000-0000-0000B8110000}"/>
    <cellStyle name="Accent4 21" xfId="4768" xr:uid="{00000000-0005-0000-0000-0000B9110000}"/>
    <cellStyle name="Accent4 21 2" xfId="4769" xr:uid="{00000000-0005-0000-0000-0000BA110000}"/>
    <cellStyle name="Accent4 22" xfId="4770" xr:uid="{00000000-0005-0000-0000-0000BB110000}"/>
    <cellStyle name="Accent4 22 2" xfId="4771" xr:uid="{00000000-0005-0000-0000-0000BC110000}"/>
    <cellStyle name="Accent4 22 3" xfId="4772" xr:uid="{00000000-0005-0000-0000-0000BD110000}"/>
    <cellStyle name="Accent4 23" xfId="4773" xr:uid="{00000000-0005-0000-0000-0000BE110000}"/>
    <cellStyle name="Accent4 24" xfId="4774" xr:uid="{00000000-0005-0000-0000-0000BF110000}"/>
    <cellStyle name="Accent4 25" xfId="4775" xr:uid="{00000000-0005-0000-0000-0000C0110000}"/>
    <cellStyle name="Accent4 26" xfId="4776" xr:uid="{00000000-0005-0000-0000-0000C1110000}"/>
    <cellStyle name="Accent4 27" xfId="4777" xr:uid="{00000000-0005-0000-0000-0000C2110000}"/>
    <cellStyle name="Accent4 28" xfId="4778" xr:uid="{00000000-0005-0000-0000-0000C3110000}"/>
    <cellStyle name="Accent4 29" xfId="4779" xr:uid="{00000000-0005-0000-0000-0000C4110000}"/>
    <cellStyle name="Accent4 3" xfId="4780" xr:uid="{00000000-0005-0000-0000-0000C5110000}"/>
    <cellStyle name="Accent4 3 2" xfId="4781" xr:uid="{00000000-0005-0000-0000-0000C6110000}"/>
    <cellStyle name="Accent4 3 2 2" xfId="4782" xr:uid="{00000000-0005-0000-0000-0000C7110000}"/>
    <cellStyle name="Accent4 3 2 3" xfId="4783" xr:uid="{00000000-0005-0000-0000-0000C8110000}"/>
    <cellStyle name="Accent4 3 3" xfId="4784" xr:uid="{00000000-0005-0000-0000-0000C9110000}"/>
    <cellStyle name="Accent4 3 3 2" xfId="4785" xr:uid="{00000000-0005-0000-0000-0000CA110000}"/>
    <cellStyle name="Accent4 3 3 3" xfId="4786" xr:uid="{00000000-0005-0000-0000-0000CB110000}"/>
    <cellStyle name="Accent4 3 4" xfId="4787" xr:uid="{00000000-0005-0000-0000-0000CC110000}"/>
    <cellStyle name="Accent4 3 5" xfId="4788" xr:uid="{00000000-0005-0000-0000-0000CD110000}"/>
    <cellStyle name="Accent4 30" xfId="4789" xr:uid="{00000000-0005-0000-0000-0000CE110000}"/>
    <cellStyle name="Accent4 31" xfId="4790" xr:uid="{00000000-0005-0000-0000-0000CF110000}"/>
    <cellStyle name="Accent4 32" xfId="4791" xr:uid="{00000000-0005-0000-0000-0000D0110000}"/>
    <cellStyle name="Accent4 33" xfId="4792" xr:uid="{00000000-0005-0000-0000-0000D1110000}"/>
    <cellStyle name="Accent4 34" xfId="4793" xr:uid="{00000000-0005-0000-0000-0000D2110000}"/>
    <cellStyle name="Accent4 35" xfId="4794" xr:uid="{00000000-0005-0000-0000-0000D3110000}"/>
    <cellStyle name="Accent4 36" xfId="4795" xr:uid="{00000000-0005-0000-0000-0000D4110000}"/>
    <cellStyle name="Accent4 37" xfId="4796" xr:uid="{00000000-0005-0000-0000-0000D5110000}"/>
    <cellStyle name="Accent4 38" xfId="4797" xr:uid="{00000000-0005-0000-0000-0000D6110000}"/>
    <cellStyle name="Accent4 39" xfId="4798" xr:uid="{00000000-0005-0000-0000-0000D7110000}"/>
    <cellStyle name="Accent4 4" xfId="4799" xr:uid="{00000000-0005-0000-0000-0000D8110000}"/>
    <cellStyle name="Accent4 4 2" xfId="4800" xr:uid="{00000000-0005-0000-0000-0000D9110000}"/>
    <cellStyle name="Accent4 4 2 2" xfId="4801" xr:uid="{00000000-0005-0000-0000-0000DA110000}"/>
    <cellStyle name="Accent4 4 2 3" xfId="4802" xr:uid="{00000000-0005-0000-0000-0000DB110000}"/>
    <cellStyle name="Accent4 4 3" xfId="4803" xr:uid="{00000000-0005-0000-0000-0000DC110000}"/>
    <cellStyle name="Accent4 4 3 2" xfId="4804" xr:uid="{00000000-0005-0000-0000-0000DD110000}"/>
    <cellStyle name="Accent4 4 3 3" xfId="4805" xr:uid="{00000000-0005-0000-0000-0000DE110000}"/>
    <cellStyle name="Accent4 4 4" xfId="4806" xr:uid="{00000000-0005-0000-0000-0000DF110000}"/>
    <cellStyle name="Accent4 4 5" xfId="4807" xr:uid="{00000000-0005-0000-0000-0000E0110000}"/>
    <cellStyle name="Accent4 40" xfId="4808" xr:uid="{00000000-0005-0000-0000-0000E1110000}"/>
    <cellStyle name="Accent4 41" xfId="4809" xr:uid="{00000000-0005-0000-0000-0000E2110000}"/>
    <cellStyle name="Accent4 42" xfId="4810" xr:uid="{00000000-0005-0000-0000-0000E3110000}"/>
    <cellStyle name="Accent4 43" xfId="4811" xr:uid="{00000000-0005-0000-0000-0000E4110000}"/>
    <cellStyle name="Accent4 44" xfId="4812" xr:uid="{00000000-0005-0000-0000-0000E5110000}"/>
    <cellStyle name="Accent4 45" xfId="4813" xr:uid="{00000000-0005-0000-0000-0000E6110000}"/>
    <cellStyle name="Accent4 46" xfId="4814" xr:uid="{00000000-0005-0000-0000-0000E7110000}"/>
    <cellStyle name="Accent4 47" xfId="4815" xr:uid="{00000000-0005-0000-0000-0000E8110000}"/>
    <cellStyle name="Accent4 48" xfId="4816" xr:uid="{00000000-0005-0000-0000-0000E9110000}"/>
    <cellStyle name="Accent4 49" xfId="4817" xr:uid="{00000000-0005-0000-0000-0000EA110000}"/>
    <cellStyle name="Accent4 5" xfId="4818" xr:uid="{00000000-0005-0000-0000-0000EB110000}"/>
    <cellStyle name="Accent4 5 2" xfId="4819" xr:uid="{00000000-0005-0000-0000-0000EC110000}"/>
    <cellStyle name="Accent4 5 2 2" xfId="4820" xr:uid="{00000000-0005-0000-0000-0000ED110000}"/>
    <cellStyle name="Accent4 5 2 3" xfId="4821" xr:uid="{00000000-0005-0000-0000-0000EE110000}"/>
    <cellStyle name="Accent4 5 3" xfId="4822" xr:uid="{00000000-0005-0000-0000-0000EF110000}"/>
    <cellStyle name="Accent4 5 3 2" xfId="4823" xr:uid="{00000000-0005-0000-0000-0000F0110000}"/>
    <cellStyle name="Accent4 5 3 3" xfId="4824" xr:uid="{00000000-0005-0000-0000-0000F1110000}"/>
    <cellStyle name="Accent4 5 4" xfId="4825" xr:uid="{00000000-0005-0000-0000-0000F2110000}"/>
    <cellStyle name="Accent4 5 5" xfId="4826" xr:uid="{00000000-0005-0000-0000-0000F3110000}"/>
    <cellStyle name="Accent4 50" xfId="4827" xr:uid="{00000000-0005-0000-0000-0000F4110000}"/>
    <cellStyle name="Accent4 51" xfId="4828" xr:uid="{00000000-0005-0000-0000-0000F5110000}"/>
    <cellStyle name="Accent4 52" xfId="4829" xr:uid="{00000000-0005-0000-0000-0000F6110000}"/>
    <cellStyle name="Accent4 53" xfId="4830" xr:uid="{00000000-0005-0000-0000-0000F7110000}"/>
    <cellStyle name="Accent4 54" xfId="4831" xr:uid="{00000000-0005-0000-0000-0000F8110000}"/>
    <cellStyle name="Accent4 55" xfId="4832" xr:uid="{00000000-0005-0000-0000-0000F9110000}"/>
    <cellStyle name="Accent4 56" xfId="4833" xr:uid="{00000000-0005-0000-0000-0000FA110000}"/>
    <cellStyle name="Accent4 57" xfId="4834" xr:uid="{00000000-0005-0000-0000-0000FB110000}"/>
    <cellStyle name="Accent4 58" xfId="4835" xr:uid="{00000000-0005-0000-0000-0000FC110000}"/>
    <cellStyle name="Accent4 59" xfId="4836" xr:uid="{00000000-0005-0000-0000-0000FD110000}"/>
    <cellStyle name="Accent4 6" xfId="4837" xr:uid="{00000000-0005-0000-0000-0000FE110000}"/>
    <cellStyle name="Accent4 6 2" xfId="4838" xr:uid="{00000000-0005-0000-0000-0000FF110000}"/>
    <cellStyle name="Accent4 60" xfId="4839" xr:uid="{00000000-0005-0000-0000-000000120000}"/>
    <cellStyle name="Accent4 61" xfId="4840" xr:uid="{00000000-0005-0000-0000-000001120000}"/>
    <cellStyle name="Accent4 62" xfId="4841" xr:uid="{00000000-0005-0000-0000-000002120000}"/>
    <cellStyle name="Accent4 63" xfId="4842" xr:uid="{00000000-0005-0000-0000-000003120000}"/>
    <cellStyle name="Accent4 64" xfId="4843" xr:uid="{00000000-0005-0000-0000-000004120000}"/>
    <cellStyle name="Accent4 65" xfId="4844" xr:uid="{00000000-0005-0000-0000-000005120000}"/>
    <cellStyle name="Accent4 66" xfId="4845" xr:uid="{00000000-0005-0000-0000-000006120000}"/>
    <cellStyle name="Accent4 67" xfId="4846" xr:uid="{00000000-0005-0000-0000-000007120000}"/>
    <cellStyle name="Accent4 68" xfId="4847" xr:uid="{00000000-0005-0000-0000-000008120000}"/>
    <cellStyle name="Accent4 69" xfId="4848" xr:uid="{00000000-0005-0000-0000-000009120000}"/>
    <cellStyle name="Accent4 7" xfId="4849" xr:uid="{00000000-0005-0000-0000-00000A120000}"/>
    <cellStyle name="Accent4 7 2" xfId="4850" xr:uid="{00000000-0005-0000-0000-00000B120000}"/>
    <cellStyle name="Accent4 70" xfId="4851" xr:uid="{00000000-0005-0000-0000-00000C120000}"/>
    <cellStyle name="Accent4 71" xfId="4852" xr:uid="{00000000-0005-0000-0000-00000D120000}"/>
    <cellStyle name="Accent4 72" xfId="4853" xr:uid="{00000000-0005-0000-0000-00000E120000}"/>
    <cellStyle name="Accent4 73" xfId="4854" xr:uid="{00000000-0005-0000-0000-00000F120000}"/>
    <cellStyle name="Accent4 74" xfId="4855" xr:uid="{00000000-0005-0000-0000-000010120000}"/>
    <cellStyle name="Accent4 75" xfId="4856" xr:uid="{00000000-0005-0000-0000-000011120000}"/>
    <cellStyle name="Accent4 76" xfId="4857" xr:uid="{00000000-0005-0000-0000-000012120000}"/>
    <cellStyle name="Accent4 77" xfId="4858" xr:uid="{00000000-0005-0000-0000-000013120000}"/>
    <cellStyle name="Accent4 78" xfId="4859" xr:uid="{00000000-0005-0000-0000-000014120000}"/>
    <cellStyle name="Accent4 79" xfId="4860" xr:uid="{00000000-0005-0000-0000-000015120000}"/>
    <cellStyle name="Accent4 8" xfId="4861" xr:uid="{00000000-0005-0000-0000-000016120000}"/>
    <cellStyle name="Accent4 8 2" xfId="4862" xr:uid="{00000000-0005-0000-0000-000017120000}"/>
    <cellStyle name="Accent4 80" xfId="4863" xr:uid="{00000000-0005-0000-0000-000018120000}"/>
    <cellStyle name="Accent4 81" xfId="4864" xr:uid="{00000000-0005-0000-0000-000019120000}"/>
    <cellStyle name="Accent4 82" xfId="4865" xr:uid="{00000000-0005-0000-0000-00001A120000}"/>
    <cellStyle name="Accent4 83" xfId="4866" xr:uid="{00000000-0005-0000-0000-00001B120000}"/>
    <cellStyle name="Accent4 84" xfId="4867" xr:uid="{00000000-0005-0000-0000-00001C120000}"/>
    <cellStyle name="Accent4 85" xfId="4868" xr:uid="{00000000-0005-0000-0000-00001D120000}"/>
    <cellStyle name="Accent4 86" xfId="4869" xr:uid="{00000000-0005-0000-0000-00001E120000}"/>
    <cellStyle name="Accent4 87" xfId="4870" xr:uid="{00000000-0005-0000-0000-00001F120000}"/>
    <cellStyle name="Accent4 88" xfId="4871" xr:uid="{00000000-0005-0000-0000-000020120000}"/>
    <cellStyle name="Accent4 89" xfId="4872" xr:uid="{00000000-0005-0000-0000-000021120000}"/>
    <cellStyle name="Accent4 9" xfId="4873" xr:uid="{00000000-0005-0000-0000-000022120000}"/>
    <cellStyle name="Accent4 9 2" xfId="4874" xr:uid="{00000000-0005-0000-0000-000023120000}"/>
    <cellStyle name="Accent4 90" xfId="4875" xr:uid="{00000000-0005-0000-0000-000024120000}"/>
    <cellStyle name="Accent4 91" xfId="4876" xr:uid="{00000000-0005-0000-0000-000025120000}"/>
    <cellStyle name="Accent4 92" xfId="4877" xr:uid="{00000000-0005-0000-0000-000026120000}"/>
    <cellStyle name="Accent4 93" xfId="4878" xr:uid="{00000000-0005-0000-0000-000027120000}"/>
    <cellStyle name="Accent4 94" xfId="4879" xr:uid="{00000000-0005-0000-0000-000028120000}"/>
    <cellStyle name="Accent4 95" xfId="4880" xr:uid="{00000000-0005-0000-0000-000029120000}"/>
    <cellStyle name="Accent4 96" xfId="4881" xr:uid="{00000000-0005-0000-0000-00002A120000}"/>
    <cellStyle name="Accent4 97" xfId="4882" xr:uid="{00000000-0005-0000-0000-00002B120000}"/>
    <cellStyle name="Accent4 98" xfId="4883" xr:uid="{00000000-0005-0000-0000-00002C120000}"/>
    <cellStyle name="Accent4 99" xfId="4884" xr:uid="{00000000-0005-0000-0000-00002D120000}"/>
    <cellStyle name="Accent4_aa osnova za ponudbe" xfId="4885" xr:uid="{00000000-0005-0000-0000-00002E120000}"/>
    <cellStyle name="Accent5" xfId="4886" xr:uid="{00000000-0005-0000-0000-00002F120000}"/>
    <cellStyle name="Accent5 - 20%" xfId="4887" xr:uid="{00000000-0005-0000-0000-000030120000}"/>
    <cellStyle name="Accent5 - 20% 2" xfId="4888" xr:uid="{00000000-0005-0000-0000-000031120000}"/>
    <cellStyle name="Accent5 - 20% 3" xfId="4889" xr:uid="{00000000-0005-0000-0000-000032120000}"/>
    <cellStyle name="Accent5 - 40%" xfId="4890" xr:uid="{00000000-0005-0000-0000-000033120000}"/>
    <cellStyle name="Accent5 - 40% 2" xfId="4891" xr:uid="{00000000-0005-0000-0000-000034120000}"/>
    <cellStyle name="Accent5 - 40% 3" xfId="4892" xr:uid="{00000000-0005-0000-0000-000035120000}"/>
    <cellStyle name="Accent5 - 60%" xfId="4893" xr:uid="{00000000-0005-0000-0000-000036120000}"/>
    <cellStyle name="Accent5 - 60% 2" xfId="4894" xr:uid="{00000000-0005-0000-0000-000037120000}"/>
    <cellStyle name="Accent5 - 60% 3" xfId="4895" xr:uid="{00000000-0005-0000-0000-000038120000}"/>
    <cellStyle name="Accent5 10" xfId="4896" xr:uid="{00000000-0005-0000-0000-000039120000}"/>
    <cellStyle name="Accent5 10 2" xfId="4897" xr:uid="{00000000-0005-0000-0000-00003A120000}"/>
    <cellStyle name="Accent5 100" xfId="4898" xr:uid="{00000000-0005-0000-0000-00003B120000}"/>
    <cellStyle name="Accent5 101" xfId="4899" xr:uid="{00000000-0005-0000-0000-00003C120000}"/>
    <cellStyle name="Accent5 102" xfId="4900" xr:uid="{00000000-0005-0000-0000-00003D120000}"/>
    <cellStyle name="Accent5 103" xfId="4901" xr:uid="{00000000-0005-0000-0000-00003E120000}"/>
    <cellStyle name="Accent5 104" xfId="4902" xr:uid="{00000000-0005-0000-0000-00003F120000}"/>
    <cellStyle name="Accent5 105" xfId="4903" xr:uid="{00000000-0005-0000-0000-000040120000}"/>
    <cellStyle name="Accent5 106" xfId="4904" xr:uid="{00000000-0005-0000-0000-000041120000}"/>
    <cellStyle name="Accent5 107" xfId="4905" xr:uid="{00000000-0005-0000-0000-000042120000}"/>
    <cellStyle name="Accent5 108" xfId="4906" xr:uid="{00000000-0005-0000-0000-000043120000}"/>
    <cellStyle name="Accent5 109" xfId="4907" xr:uid="{00000000-0005-0000-0000-000044120000}"/>
    <cellStyle name="Accent5 11" xfId="4908" xr:uid="{00000000-0005-0000-0000-000045120000}"/>
    <cellStyle name="Accent5 11 2" xfId="4909" xr:uid="{00000000-0005-0000-0000-000046120000}"/>
    <cellStyle name="Accent5 110" xfId="4910" xr:uid="{00000000-0005-0000-0000-000047120000}"/>
    <cellStyle name="Accent5 111" xfId="4911" xr:uid="{00000000-0005-0000-0000-000048120000}"/>
    <cellStyle name="Accent5 112" xfId="4912" xr:uid="{00000000-0005-0000-0000-000049120000}"/>
    <cellStyle name="Accent5 113" xfId="4913" xr:uid="{00000000-0005-0000-0000-00004A120000}"/>
    <cellStyle name="Accent5 114" xfId="4914" xr:uid="{00000000-0005-0000-0000-00004B120000}"/>
    <cellStyle name="Accent5 115" xfId="4915" xr:uid="{00000000-0005-0000-0000-00004C120000}"/>
    <cellStyle name="Accent5 116" xfId="4916" xr:uid="{00000000-0005-0000-0000-00004D120000}"/>
    <cellStyle name="Accent5 117" xfId="4917" xr:uid="{00000000-0005-0000-0000-00004E120000}"/>
    <cellStyle name="Accent5 118" xfId="4918" xr:uid="{00000000-0005-0000-0000-00004F120000}"/>
    <cellStyle name="Accent5 119" xfId="4919" xr:uid="{00000000-0005-0000-0000-000050120000}"/>
    <cellStyle name="Accent5 12" xfId="4920" xr:uid="{00000000-0005-0000-0000-000051120000}"/>
    <cellStyle name="Accent5 12 2" xfId="4921" xr:uid="{00000000-0005-0000-0000-000052120000}"/>
    <cellStyle name="Accent5 120" xfId="4922" xr:uid="{00000000-0005-0000-0000-000053120000}"/>
    <cellStyle name="Accent5 121" xfId="4923" xr:uid="{00000000-0005-0000-0000-000054120000}"/>
    <cellStyle name="Accent5 122" xfId="4924" xr:uid="{00000000-0005-0000-0000-000055120000}"/>
    <cellStyle name="Accent5 123" xfId="4925" xr:uid="{00000000-0005-0000-0000-000056120000}"/>
    <cellStyle name="Accent5 124" xfId="4926" xr:uid="{00000000-0005-0000-0000-000057120000}"/>
    <cellStyle name="Accent5 125" xfId="4927" xr:uid="{00000000-0005-0000-0000-000058120000}"/>
    <cellStyle name="Accent5 126" xfId="4928" xr:uid="{00000000-0005-0000-0000-000059120000}"/>
    <cellStyle name="Accent5 127" xfId="4929" xr:uid="{00000000-0005-0000-0000-00005A120000}"/>
    <cellStyle name="Accent5 128" xfId="4930" xr:uid="{00000000-0005-0000-0000-00005B120000}"/>
    <cellStyle name="Accent5 129" xfId="4931" xr:uid="{00000000-0005-0000-0000-00005C120000}"/>
    <cellStyle name="Accent5 13" xfId="4932" xr:uid="{00000000-0005-0000-0000-00005D120000}"/>
    <cellStyle name="Accent5 13 2" xfId="4933" xr:uid="{00000000-0005-0000-0000-00005E120000}"/>
    <cellStyle name="Accent5 130" xfId="4934" xr:uid="{00000000-0005-0000-0000-00005F120000}"/>
    <cellStyle name="Accent5 131" xfId="4935" xr:uid="{00000000-0005-0000-0000-000060120000}"/>
    <cellStyle name="Accent5 132" xfId="4936" xr:uid="{00000000-0005-0000-0000-000061120000}"/>
    <cellStyle name="Accent5 133" xfId="4937" xr:uid="{00000000-0005-0000-0000-000062120000}"/>
    <cellStyle name="Accent5 134" xfId="4938" xr:uid="{00000000-0005-0000-0000-000063120000}"/>
    <cellStyle name="Accent5 135" xfId="4939" xr:uid="{00000000-0005-0000-0000-000064120000}"/>
    <cellStyle name="Accent5 136" xfId="4940" xr:uid="{00000000-0005-0000-0000-000065120000}"/>
    <cellStyle name="Accent5 137" xfId="4941" xr:uid="{00000000-0005-0000-0000-000066120000}"/>
    <cellStyle name="Accent5 138" xfId="4942" xr:uid="{00000000-0005-0000-0000-000067120000}"/>
    <cellStyle name="Accent5 139" xfId="4943" xr:uid="{00000000-0005-0000-0000-000068120000}"/>
    <cellStyle name="Accent5 14" xfId="4944" xr:uid="{00000000-0005-0000-0000-000069120000}"/>
    <cellStyle name="Accent5 14 2" xfId="4945" xr:uid="{00000000-0005-0000-0000-00006A120000}"/>
    <cellStyle name="Accent5 140" xfId="4946" xr:uid="{00000000-0005-0000-0000-00006B120000}"/>
    <cellStyle name="Accent5 141" xfId="4947" xr:uid="{00000000-0005-0000-0000-00006C120000}"/>
    <cellStyle name="Accent5 142" xfId="4948" xr:uid="{00000000-0005-0000-0000-00006D120000}"/>
    <cellStyle name="Accent5 143" xfId="4949" xr:uid="{00000000-0005-0000-0000-00006E120000}"/>
    <cellStyle name="Accent5 144" xfId="4950" xr:uid="{00000000-0005-0000-0000-00006F120000}"/>
    <cellStyle name="Accent5 145" xfId="4951" xr:uid="{00000000-0005-0000-0000-000070120000}"/>
    <cellStyle name="Accent5 146" xfId="4952" xr:uid="{00000000-0005-0000-0000-000071120000}"/>
    <cellStyle name="Accent5 147" xfId="4953" xr:uid="{00000000-0005-0000-0000-000072120000}"/>
    <cellStyle name="Accent5 148" xfId="4954" xr:uid="{00000000-0005-0000-0000-000073120000}"/>
    <cellStyle name="Accent5 149" xfId="4955" xr:uid="{00000000-0005-0000-0000-000074120000}"/>
    <cellStyle name="Accent5 15" xfId="4956" xr:uid="{00000000-0005-0000-0000-000075120000}"/>
    <cellStyle name="Accent5 15 2" xfId="4957" xr:uid="{00000000-0005-0000-0000-000076120000}"/>
    <cellStyle name="Accent5 150" xfId="4958" xr:uid="{00000000-0005-0000-0000-000077120000}"/>
    <cellStyle name="Accent5 151" xfId="4959" xr:uid="{00000000-0005-0000-0000-000078120000}"/>
    <cellStyle name="Accent5 152" xfId="4960" xr:uid="{00000000-0005-0000-0000-000079120000}"/>
    <cellStyle name="Accent5 153" xfId="4961" xr:uid="{00000000-0005-0000-0000-00007A120000}"/>
    <cellStyle name="Accent5 154" xfId="4962" xr:uid="{00000000-0005-0000-0000-00007B120000}"/>
    <cellStyle name="Accent5 155" xfId="4963" xr:uid="{00000000-0005-0000-0000-00007C120000}"/>
    <cellStyle name="Accent5 156" xfId="4964" xr:uid="{00000000-0005-0000-0000-00007D120000}"/>
    <cellStyle name="Accent5 157" xfId="4965" xr:uid="{00000000-0005-0000-0000-00007E120000}"/>
    <cellStyle name="Accent5 158" xfId="4966" xr:uid="{00000000-0005-0000-0000-00007F120000}"/>
    <cellStyle name="Accent5 159" xfId="4967" xr:uid="{00000000-0005-0000-0000-000080120000}"/>
    <cellStyle name="Accent5 16" xfId="4968" xr:uid="{00000000-0005-0000-0000-000081120000}"/>
    <cellStyle name="Accent5 16 2" xfId="4969" xr:uid="{00000000-0005-0000-0000-000082120000}"/>
    <cellStyle name="Accent5 160" xfId="4970" xr:uid="{00000000-0005-0000-0000-000083120000}"/>
    <cellStyle name="Accent5 161" xfId="4971" xr:uid="{00000000-0005-0000-0000-000084120000}"/>
    <cellStyle name="Accent5 162" xfId="4972" xr:uid="{00000000-0005-0000-0000-000085120000}"/>
    <cellStyle name="Accent5 163" xfId="4973" xr:uid="{00000000-0005-0000-0000-000086120000}"/>
    <cellStyle name="Accent5 164" xfId="4974" xr:uid="{00000000-0005-0000-0000-000087120000}"/>
    <cellStyle name="Accent5 165" xfId="4975" xr:uid="{00000000-0005-0000-0000-000088120000}"/>
    <cellStyle name="Accent5 166" xfId="4976" xr:uid="{00000000-0005-0000-0000-000089120000}"/>
    <cellStyle name="Accent5 167" xfId="4977" xr:uid="{00000000-0005-0000-0000-00008A120000}"/>
    <cellStyle name="Accent5 168" xfId="4978" xr:uid="{00000000-0005-0000-0000-00008B120000}"/>
    <cellStyle name="Accent5 169" xfId="4979" xr:uid="{00000000-0005-0000-0000-00008C120000}"/>
    <cellStyle name="Accent5 17" xfId="4980" xr:uid="{00000000-0005-0000-0000-00008D120000}"/>
    <cellStyle name="Accent5 17 2" xfId="4981" xr:uid="{00000000-0005-0000-0000-00008E120000}"/>
    <cellStyle name="Accent5 170" xfId="4982" xr:uid="{00000000-0005-0000-0000-00008F120000}"/>
    <cellStyle name="Accent5 171" xfId="4983" xr:uid="{00000000-0005-0000-0000-000090120000}"/>
    <cellStyle name="Accent5 172" xfId="4984" xr:uid="{00000000-0005-0000-0000-000091120000}"/>
    <cellStyle name="Accent5 173" xfId="4985" xr:uid="{00000000-0005-0000-0000-000092120000}"/>
    <cellStyle name="Accent5 174" xfId="4986" xr:uid="{00000000-0005-0000-0000-000093120000}"/>
    <cellStyle name="Accent5 175" xfId="4987" xr:uid="{00000000-0005-0000-0000-000094120000}"/>
    <cellStyle name="Accent5 176" xfId="4988" xr:uid="{00000000-0005-0000-0000-000095120000}"/>
    <cellStyle name="Accent5 177" xfId="4989" xr:uid="{00000000-0005-0000-0000-000096120000}"/>
    <cellStyle name="Accent5 178" xfId="4990" xr:uid="{00000000-0005-0000-0000-000097120000}"/>
    <cellStyle name="Accent5 179" xfId="4991" xr:uid="{00000000-0005-0000-0000-000098120000}"/>
    <cellStyle name="Accent5 18" xfId="4992" xr:uid="{00000000-0005-0000-0000-000099120000}"/>
    <cellStyle name="Accent5 18 2" xfId="4993" xr:uid="{00000000-0005-0000-0000-00009A120000}"/>
    <cellStyle name="Accent5 180" xfId="4994" xr:uid="{00000000-0005-0000-0000-00009B120000}"/>
    <cellStyle name="Accent5 181" xfId="4995" xr:uid="{00000000-0005-0000-0000-00009C120000}"/>
    <cellStyle name="Accent5 182" xfId="4996" xr:uid="{00000000-0005-0000-0000-00009D120000}"/>
    <cellStyle name="Accent5 183" xfId="4997" xr:uid="{00000000-0005-0000-0000-00009E120000}"/>
    <cellStyle name="Accent5 184" xfId="4998" xr:uid="{00000000-0005-0000-0000-00009F120000}"/>
    <cellStyle name="Accent5 185" xfId="4999" xr:uid="{00000000-0005-0000-0000-0000A0120000}"/>
    <cellStyle name="Accent5 186" xfId="5000" xr:uid="{00000000-0005-0000-0000-0000A1120000}"/>
    <cellStyle name="Accent5 187" xfId="5001" xr:uid="{00000000-0005-0000-0000-0000A2120000}"/>
    <cellStyle name="Accent5 188" xfId="5002" xr:uid="{00000000-0005-0000-0000-0000A3120000}"/>
    <cellStyle name="Accent5 189" xfId="5003" xr:uid="{00000000-0005-0000-0000-0000A4120000}"/>
    <cellStyle name="Accent5 19" xfId="5004" xr:uid="{00000000-0005-0000-0000-0000A5120000}"/>
    <cellStyle name="Accent5 19 2" xfId="5005" xr:uid="{00000000-0005-0000-0000-0000A6120000}"/>
    <cellStyle name="Accent5 190" xfId="5006" xr:uid="{00000000-0005-0000-0000-0000A7120000}"/>
    <cellStyle name="Accent5 191" xfId="5007" xr:uid="{00000000-0005-0000-0000-0000A8120000}"/>
    <cellStyle name="Accent5 2" xfId="5008" xr:uid="{00000000-0005-0000-0000-0000A9120000}"/>
    <cellStyle name="Accent5 2 2" xfId="5009" xr:uid="{00000000-0005-0000-0000-0000AA120000}"/>
    <cellStyle name="Accent5 2 2 2" xfId="5010" xr:uid="{00000000-0005-0000-0000-0000AB120000}"/>
    <cellStyle name="Accent5 2 2 3" xfId="5011" xr:uid="{00000000-0005-0000-0000-0000AC120000}"/>
    <cellStyle name="Accent5 2 3" xfId="5012" xr:uid="{00000000-0005-0000-0000-0000AD120000}"/>
    <cellStyle name="Accent5 2 3 2" xfId="5013" xr:uid="{00000000-0005-0000-0000-0000AE120000}"/>
    <cellStyle name="Accent5 2 3 3" xfId="5014" xr:uid="{00000000-0005-0000-0000-0000AF120000}"/>
    <cellStyle name="Accent5 2 4" xfId="5015" xr:uid="{00000000-0005-0000-0000-0000B0120000}"/>
    <cellStyle name="Accent5 2 4 2" xfId="5016" xr:uid="{00000000-0005-0000-0000-0000B1120000}"/>
    <cellStyle name="Accent5 2 5" xfId="5017" xr:uid="{00000000-0005-0000-0000-0000B2120000}"/>
    <cellStyle name="Accent5 2 6" xfId="5018" xr:uid="{00000000-0005-0000-0000-0000B3120000}"/>
    <cellStyle name="Accent5 2 7" xfId="5019" xr:uid="{00000000-0005-0000-0000-0000B4120000}"/>
    <cellStyle name="Accent5 2 8" xfId="5020" xr:uid="{00000000-0005-0000-0000-0000B5120000}"/>
    <cellStyle name="Accent5 20" xfId="5021" xr:uid="{00000000-0005-0000-0000-0000B6120000}"/>
    <cellStyle name="Accent5 20 2" xfId="5022" xr:uid="{00000000-0005-0000-0000-0000B7120000}"/>
    <cellStyle name="Accent5 21" xfId="5023" xr:uid="{00000000-0005-0000-0000-0000B8120000}"/>
    <cellStyle name="Accent5 21 2" xfId="5024" xr:uid="{00000000-0005-0000-0000-0000B9120000}"/>
    <cellStyle name="Accent5 21 3" xfId="5025" xr:uid="{00000000-0005-0000-0000-0000BA120000}"/>
    <cellStyle name="Accent5 22" xfId="5026" xr:uid="{00000000-0005-0000-0000-0000BB120000}"/>
    <cellStyle name="Accent5 23" xfId="5027" xr:uid="{00000000-0005-0000-0000-0000BC120000}"/>
    <cellStyle name="Accent5 24" xfId="5028" xr:uid="{00000000-0005-0000-0000-0000BD120000}"/>
    <cellStyle name="Accent5 25" xfId="5029" xr:uid="{00000000-0005-0000-0000-0000BE120000}"/>
    <cellStyle name="Accent5 26" xfId="5030" xr:uid="{00000000-0005-0000-0000-0000BF120000}"/>
    <cellStyle name="Accent5 27" xfId="5031" xr:uid="{00000000-0005-0000-0000-0000C0120000}"/>
    <cellStyle name="Accent5 28" xfId="5032" xr:uid="{00000000-0005-0000-0000-0000C1120000}"/>
    <cellStyle name="Accent5 29" xfId="5033" xr:uid="{00000000-0005-0000-0000-0000C2120000}"/>
    <cellStyle name="Accent5 3" xfId="5034" xr:uid="{00000000-0005-0000-0000-0000C3120000}"/>
    <cellStyle name="Accent5 3 2" xfId="5035" xr:uid="{00000000-0005-0000-0000-0000C4120000}"/>
    <cellStyle name="Accent5 3 2 2" xfId="5036" xr:uid="{00000000-0005-0000-0000-0000C5120000}"/>
    <cellStyle name="Accent5 3 2 3" xfId="5037" xr:uid="{00000000-0005-0000-0000-0000C6120000}"/>
    <cellStyle name="Accent5 3 3" xfId="5038" xr:uid="{00000000-0005-0000-0000-0000C7120000}"/>
    <cellStyle name="Accent5 3 3 2" xfId="5039" xr:uid="{00000000-0005-0000-0000-0000C8120000}"/>
    <cellStyle name="Accent5 3 3 3" xfId="5040" xr:uid="{00000000-0005-0000-0000-0000C9120000}"/>
    <cellStyle name="Accent5 3 4" xfId="5041" xr:uid="{00000000-0005-0000-0000-0000CA120000}"/>
    <cellStyle name="Accent5 3 5" xfId="5042" xr:uid="{00000000-0005-0000-0000-0000CB120000}"/>
    <cellStyle name="Accent5 30" xfId="5043" xr:uid="{00000000-0005-0000-0000-0000CC120000}"/>
    <cellStyle name="Accent5 31" xfId="5044" xr:uid="{00000000-0005-0000-0000-0000CD120000}"/>
    <cellStyle name="Accent5 32" xfId="5045" xr:uid="{00000000-0005-0000-0000-0000CE120000}"/>
    <cellStyle name="Accent5 33" xfId="5046" xr:uid="{00000000-0005-0000-0000-0000CF120000}"/>
    <cellStyle name="Accent5 34" xfId="5047" xr:uid="{00000000-0005-0000-0000-0000D0120000}"/>
    <cellStyle name="Accent5 35" xfId="5048" xr:uid="{00000000-0005-0000-0000-0000D1120000}"/>
    <cellStyle name="Accent5 36" xfId="5049" xr:uid="{00000000-0005-0000-0000-0000D2120000}"/>
    <cellStyle name="Accent5 37" xfId="5050" xr:uid="{00000000-0005-0000-0000-0000D3120000}"/>
    <cellStyle name="Accent5 38" xfId="5051" xr:uid="{00000000-0005-0000-0000-0000D4120000}"/>
    <cellStyle name="Accent5 39" xfId="5052" xr:uid="{00000000-0005-0000-0000-0000D5120000}"/>
    <cellStyle name="Accent5 4" xfId="5053" xr:uid="{00000000-0005-0000-0000-0000D6120000}"/>
    <cellStyle name="Accent5 4 2" xfId="5054" xr:uid="{00000000-0005-0000-0000-0000D7120000}"/>
    <cellStyle name="Accent5 4 2 2" xfId="5055" xr:uid="{00000000-0005-0000-0000-0000D8120000}"/>
    <cellStyle name="Accent5 4 2 3" xfId="5056" xr:uid="{00000000-0005-0000-0000-0000D9120000}"/>
    <cellStyle name="Accent5 4 3" xfId="5057" xr:uid="{00000000-0005-0000-0000-0000DA120000}"/>
    <cellStyle name="Accent5 4 3 2" xfId="5058" xr:uid="{00000000-0005-0000-0000-0000DB120000}"/>
    <cellStyle name="Accent5 4 3 3" xfId="5059" xr:uid="{00000000-0005-0000-0000-0000DC120000}"/>
    <cellStyle name="Accent5 4 4" xfId="5060" xr:uid="{00000000-0005-0000-0000-0000DD120000}"/>
    <cellStyle name="Accent5 4 5" xfId="5061" xr:uid="{00000000-0005-0000-0000-0000DE120000}"/>
    <cellStyle name="Accent5 40" xfId="5062" xr:uid="{00000000-0005-0000-0000-0000DF120000}"/>
    <cellStyle name="Accent5 41" xfId="5063" xr:uid="{00000000-0005-0000-0000-0000E0120000}"/>
    <cellStyle name="Accent5 42" xfId="5064" xr:uid="{00000000-0005-0000-0000-0000E1120000}"/>
    <cellStyle name="Accent5 43" xfId="5065" xr:uid="{00000000-0005-0000-0000-0000E2120000}"/>
    <cellStyle name="Accent5 44" xfId="5066" xr:uid="{00000000-0005-0000-0000-0000E3120000}"/>
    <cellStyle name="Accent5 45" xfId="5067" xr:uid="{00000000-0005-0000-0000-0000E4120000}"/>
    <cellStyle name="Accent5 46" xfId="5068" xr:uid="{00000000-0005-0000-0000-0000E5120000}"/>
    <cellStyle name="Accent5 47" xfId="5069" xr:uid="{00000000-0005-0000-0000-0000E6120000}"/>
    <cellStyle name="Accent5 48" xfId="5070" xr:uid="{00000000-0005-0000-0000-0000E7120000}"/>
    <cellStyle name="Accent5 49" xfId="5071" xr:uid="{00000000-0005-0000-0000-0000E8120000}"/>
    <cellStyle name="Accent5 5" xfId="5072" xr:uid="{00000000-0005-0000-0000-0000E9120000}"/>
    <cellStyle name="Accent5 5 2" xfId="5073" xr:uid="{00000000-0005-0000-0000-0000EA120000}"/>
    <cellStyle name="Accent5 5 2 2" xfId="5074" xr:uid="{00000000-0005-0000-0000-0000EB120000}"/>
    <cellStyle name="Accent5 5 2 3" xfId="5075" xr:uid="{00000000-0005-0000-0000-0000EC120000}"/>
    <cellStyle name="Accent5 5 3" xfId="5076" xr:uid="{00000000-0005-0000-0000-0000ED120000}"/>
    <cellStyle name="Accent5 5 3 2" xfId="5077" xr:uid="{00000000-0005-0000-0000-0000EE120000}"/>
    <cellStyle name="Accent5 5 3 3" xfId="5078" xr:uid="{00000000-0005-0000-0000-0000EF120000}"/>
    <cellStyle name="Accent5 5 4" xfId="5079" xr:uid="{00000000-0005-0000-0000-0000F0120000}"/>
    <cellStyle name="Accent5 5 5" xfId="5080" xr:uid="{00000000-0005-0000-0000-0000F1120000}"/>
    <cellStyle name="Accent5 50" xfId="5081" xr:uid="{00000000-0005-0000-0000-0000F2120000}"/>
    <cellStyle name="Accent5 51" xfId="5082" xr:uid="{00000000-0005-0000-0000-0000F3120000}"/>
    <cellStyle name="Accent5 52" xfId="5083" xr:uid="{00000000-0005-0000-0000-0000F4120000}"/>
    <cellStyle name="Accent5 53" xfId="5084" xr:uid="{00000000-0005-0000-0000-0000F5120000}"/>
    <cellStyle name="Accent5 54" xfId="5085" xr:uid="{00000000-0005-0000-0000-0000F6120000}"/>
    <cellStyle name="Accent5 55" xfId="5086" xr:uid="{00000000-0005-0000-0000-0000F7120000}"/>
    <cellStyle name="Accent5 56" xfId="5087" xr:uid="{00000000-0005-0000-0000-0000F8120000}"/>
    <cellStyle name="Accent5 57" xfId="5088" xr:uid="{00000000-0005-0000-0000-0000F9120000}"/>
    <cellStyle name="Accent5 58" xfId="5089" xr:uid="{00000000-0005-0000-0000-0000FA120000}"/>
    <cellStyle name="Accent5 59" xfId="5090" xr:uid="{00000000-0005-0000-0000-0000FB120000}"/>
    <cellStyle name="Accent5 6" xfId="5091" xr:uid="{00000000-0005-0000-0000-0000FC120000}"/>
    <cellStyle name="Accent5 6 2" xfId="5092" xr:uid="{00000000-0005-0000-0000-0000FD120000}"/>
    <cellStyle name="Accent5 60" xfId="5093" xr:uid="{00000000-0005-0000-0000-0000FE120000}"/>
    <cellStyle name="Accent5 61" xfId="5094" xr:uid="{00000000-0005-0000-0000-0000FF120000}"/>
    <cellStyle name="Accent5 62" xfId="5095" xr:uid="{00000000-0005-0000-0000-000000130000}"/>
    <cellStyle name="Accent5 63" xfId="5096" xr:uid="{00000000-0005-0000-0000-000001130000}"/>
    <cellStyle name="Accent5 64" xfId="5097" xr:uid="{00000000-0005-0000-0000-000002130000}"/>
    <cellStyle name="Accent5 65" xfId="5098" xr:uid="{00000000-0005-0000-0000-000003130000}"/>
    <cellStyle name="Accent5 66" xfId="5099" xr:uid="{00000000-0005-0000-0000-000004130000}"/>
    <cellStyle name="Accent5 67" xfId="5100" xr:uid="{00000000-0005-0000-0000-000005130000}"/>
    <cellStyle name="Accent5 68" xfId="5101" xr:uid="{00000000-0005-0000-0000-000006130000}"/>
    <cellStyle name="Accent5 69" xfId="5102" xr:uid="{00000000-0005-0000-0000-000007130000}"/>
    <cellStyle name="Accent5 7" xfId="5103" xr:uid="{00000000-0005-0000-0000-000008130000}"/>
    <cellStyle name="Accent5 7 2" xfId="5104" xr:uid="{00000000-0005-0000-0000-000009130000}"/>
    <cellStyle name="Accent5 70" xfId="5105" xr:uid="{00000000-0005-0000-0000-00000A130000}"/>
    <cellStyle name="Accent5 71" xfId="5106" xr:uid="{00000000-0005-0000-0000-00000B130000}"/>
    <cellStyle name="Accent5 72" xfId="5107" xr:uid="{00000000-0005-0000-0000-00000C130000}"/>
    <cellStyle name="Accent5 73" xfId="5108" xr:uid="{00000000-0005-0000-0000-00000D130000}"/>
    <cellStyle name="Accent5 74" xfId="5109" xr:uid="{00000000-0005-0000-0000-00000E130000}"/>
    <cellStyle name="Accent5 75" xfId="5110" xr:uid="{00000000-0005-0000-0000-00000F130000}"/>
    <cellStyle name="Accent5 76" xfId="5111" xr:uid="{00000000-0005-0000-0000-000010130000}"/>
    <cellStyle name="Accent5 77" xfId="5112" xr:uid="{00000000-0005-0000-0000-000011130000}"/>
    <cellStyle name="Accent5 78" xfId="5113" xr:uid="{00000000-0005-0000-0000-000012130000}"/>
    <cellStyle name="Accent5 79" xfId="5114" xr:uid="{00000000-0005-0000-0000-000013130000}"/>
    <cellStyle name="Accent5 8" xfId="5115" xr:uid="{00000000-0005-0000-0000-000014130000}"/>
    <cellStyle name="Accent5 8 2" xfId="5116" xr:uid="{00000000-0005-0000-0000-000015130000}"/>
    <cellStyle name="Accent5 80" xfId="5117" xr:uid="{00000000-0005-0000-0000-000016130000}"/>
    <cellStyle name="Accent5 81" xfId="5118" xr:uid="{00000000-0005-0000-0000-000017130000}"/>
    <cellStyle name="Accent5 82" xfId="5119" xr:uid="{00000000-0005-0000-0000-000018130000}"/>
    <cellStyle name="Accent5 83" xfId="5120" xr:uid="{00000000-0005-0000-0000-000019130000}"/>
    <cellStyle name="Accent5 84" xfId="5121" xr:uid="{00000000-0005-0000-0000-00001A130000}"/>
    <cellStyle name="Accent5 85" xfId="5122" xr:uid="{00000000-0005-0000-0000-00001B130000}"/>
    <cellStyle name="Accent5 86" xfId="5123" xr:uid="{00000000-0005-0000-0000-00001C130000}"/>
    <cellStyle name="Accent5 87" xfId="5124" xr:uid="{00000000-0005-0000-0000-00001D130000}"/>
    <cellStyle name="Accent5 88" xfId="5125" xr:uid="{00000000-0005-0000-0000-00001E130000}"/>
    <cellStyle name="Accent5 89" xfId="5126" xr:uid="{00000000-0005-0000-0000-00001F130000}"/>
    <cellStyle name="Accent5 9" xfId="5127" xr:uid="{00000000-0005-0000-0000-000020130000}"/>
    <cellStyle name="Accent5 9 2" xfId="5128" xr:uid="{00000000-0005-0000-0000-000021130000}"/>
    <cellStyle name="Accent5 90" xfId="5129" xr:uid="{00000000-0005-0000-0000-000022130000}"/>
    <cellStyle name="Accent5 91" xfId="5130" xr:uid="{00000000-0005-0000-0000-000023130000}"/>
    <cellStyle name="Accent5 92" xfId="5131" xr:uid="{00000000-0005-0000-0000-000024130000}"/>
    <cellStyle name="Accent5 93" xfId="5132" xr:uid="{00000000-0005-0000-0000-000025130000}"/>
    <cellStyle name="Accent5 94" xfId="5133" xr:uid="{00000000-0005-0000-0000-000026130000}"/>
    <cellStyle name="Accent5 95" xfId="5134" xr:uid="{00000000-0005-0000-0000-000027130000}"/>
    <cellStyle name="Accent5 96" xfId="5135" xr:uid="{00000000-0005-0000-0000-000028130000}"/>
    <cellStyle name="Accent5 97" xfId="5136" xr:uid="{00000000-0005-0000-0000-000029130000}"/>
    <cellStyle name="Accent5 98" xfId="5137" xr:uid="{00000000-0005-0000-0000-00002A130000}"/>
    <cellStyle name="Accent5 99" xfId="5138" xr:uid="{00000000-0005-0000-0000-00002B130000}"/>
    <cellStyle name="Accent5_aa osnova za ponudbe" xfId="5139" xr:uid="{00000000-0005-0000-0000-00002C130000}"/>
    <cellStyle name="Accent6" xfId="5140" xr:uid="{00000000-0005-0000-0000-00002D130000}"/>
    <cellStyle name="Accent6 - 20%" xfId="5141" xr:uid="{00000000-0005-0000-0000-00002E130000}"/>
    <cellStyle name="Accent6 - 20% 2" xfId="5142" xr:uid="{00000000-0005-0000-0000-00002F130000}"/>
    <cellStyle name="Accent6 - 20% 3" xfId="5143" xr:uid="{00000000-0005-0000-0000-000030130000}"/>
    <cellStyle name="Accent6 - 40%" xfId="5144" xr:uid="{00000000-0005-0000-0000-000031130000}"/>
    <cellStyle name="Accent6 - 40% 2" xfId="5145" xr:uid="{00000000-0005-0000-0000-000032130000}"/>
    <cellStyle name="Accent6 - 40% 3" xfId="5146" xr:uid="{00000000-0005-0000-0000-000033130000}"/>
    <cellStyle name="Accent6 - 60%" xfId="5147" xr:uid="{00000000-0005-0000-0000-000034130000}"/>
    <cellStyle name="Accent6 - 60% 2" xfId="5148" xr:uid="{00000000-0005-0000-0000-000035130000}"/>
    <cellStyle name="Accent6 - 60% 3" xfId="5149" xr:uid="{00000000-0005-0000-0000-000036130000}"/>
    <cellStyle name="Accent6 10" xfId="5150" xr:uid="{00000000-0005-0000-0000-000037130000}"/>
    <cellStyle name="Accent6 10 2" xfId="5151" xr:uid="{00000000-0005-0000-0000-000038130000}"/>
    <cellStyle name="Accent6 100" xfId="5152" xr:uid="{00000000-0005-0000-0000-000039130000}"/>
    <cellStyle name="Accent6 101" xfId="5153" xr:uid="{00000000-0005-0000-0000-00003A130000}"/>
    <cellStyle name="Accent6 102" xfId="5154" xr:uid="{00000000-0005-0000-0000-00003B130000}"/>
    <cellStyle name="Accent6 103" xfId="5155" xr:uid="{00000000-0005-0000-0000-00003C130000}"/>
    <cellStyle name="Accent6 104" xfId="5156" xr:uid="{00000000-0005-0000-0000-00003D130000}"/>
    <cellStyle name="Accent6 105" xfId="5157" xr:uid="{00000000-0005-0000-0000-00003E130000}"/>
    <cellStyle name="Accent6 106" xfId="5158" xr:uid="{00000000-0005-0000-0000-00003F130000}"/>
    <cellStyle name="Accent6 107" xfId="5159" xr:uid="{00000000-0005-0000-0000-000040130000}"/>
    <cellStyle name="Accent6 108" xfId="5160" xr:uid="{00000000-0005-0000-0000-000041130000}"/>
    <cellStyle name="Accent6 109" xfId="5161" xr:uid="{00000000-0005-0000-0000-000042130000}"/>
    <cellStyle name="Accent6 11" xfId="5162" xr:uid="{00000000-0005-0000-0000-000043130000}"/>
    <cellStyle name="Accent6 11 2" xfId="5163" xr:uid="{00000000-0005-0000-0000-000044130000}"/>
    <cellStyle name="Accent6 110" xfId="5164" xr:uid="{00000000-0005-0000-0000-000045130000}"/>
    <cellStyle name="Accent6 111" xfId="5165" xr:uid="{00000000-0005-0000-0000-000046130000}"/>
    <cellStyle name="Accent6 112" xfId="5166" xr:uid="{00000000-0005-0000-0000-000047130000}"/>
    <cellStyle name="Accent6 113" xfId="5167" xr:uid="{00000000-0005-0000-0000-000048130000}"/>
    <cellStyle name="Accent6 114" xfId="5168" xr:uid="{00000000-0005-0000-0000-000049130000}"/>
    <cellStyle name="Accent6 115" xfId="5169" xr:uid="{00000000-0005-0000-0000-00004A130000}"/>
    <cellStyle name="Accent6 116" xfId="5170" xr:uid="{00000000-0005-0000-0000-00004B130000}"/>
    <cellStyle name="Accent6 117" xfId="5171" xr:uid="{00000000-0005-0000-0000-00004C130000}"/>
    <cellStyle name="Accent6 118" xfId="5172" xr:uid="{00000000-0005-0000-0000-00004D130000}"/>
    <cellStyle name="Accent6 119" xfId="5173" xr:uid="{00000000-0005-0000-0000-00004E130000}"/>
    <cellStyle name="Accent6 12" xfId="5174" xr:uid="{00000000-0005-0000-0000-00004F130000}"/>
    <cellStyle name="Accent6 12 2" xfId="5175" xr:uid="{00000000-0005-0000-0000-000050130000}"/>
    <cellStyle name="Accent6 120" xfId="5176" xr:uid="{00000000-0005-0000-0000-000051130000}"/>
    <cellStyle name="Accent6 121" xfId="5177" xr:uid="{00000000-0005-0000-0000-000052130000}"/>
    <cellStyle name="Accent6 122" xfId="5178" xr:uid="{00000000-0005-0000-0000-000053130000}"/>
    <cellStyle name="Accent6 123" xfId="5179" xr:uid="{00000000-0005-0000-0000-000054130000}"/>
    <cellStyle name="Accent6 124" xfId="5180" xr:uid="{00000000-0005-0000-0000-000055130000}"/>
    <cellStyle name="Accent6 125" xfId="5181" xr:uid="{00000000-0005-0000-0000-000056130000}"/>
    <cellStyle name="Accent6 126" xfId="5182" xr:uid="{00000000-0005-0000-0000-000057130000}"/>
    <cellStyle name="Accent6 127" xfId="5183" xr:uid="{00000000-0005-0000-0000-000058130000}"/>
    <cellStyle name="Accent6 128" xfId="5184" xr:uid="{00000000-0005-0000-0000-000059130000}"/>
    <cellStyle name="Accent6 129" xfId="5185" xr:uid="{00000000-0005-0000-0000-00005A130000}"/>
    <cellStyle name="Accent6 13" xfId="5186" xr:uid="{00000000-0005-0000-0000-00005B130000}"/>
    <cellStyle name="Accent6 13 2" xfId="5187" xr:uid="{00000000-0005-0000-0000-00005C130000}"/>
    <cellStyle name="Accent6 130" xfId="5188" xr:uid="{00000000-0005-0000-0000-00005D130000}"/>
    <cellStyle name="Accent6 131" xfId="5189" xr:uid="{00000000-0005-0000-0000-00005E130000}"/>
    <cellStyle name="Accent6 132" xfId="5190" xr:uid="{00000000-0005-0000-0000-00005F130000}"/>
    <cellStyle name="Accent6 133" xfId="5191" xr:uid="{00000000-0005-0000-0000-000060130000}"/>
    <cellStyle name="Accent6 134" xfId="5192" xr:uid="{00000000-0005-0000-0000-000061130000}"/>
    <cellStyle name="Accent6 135" xfId="5193" xr:uid="{00000000-0005-0000-0000-000062130000}"/>
    <cellStyle name="Accent6 136" xfId="5194" xr:uid="{00000000-0005-0000-0000-000063130000}"/>
    <cellStyle name="Accent6 137" xfId="5195" xr:uid="{00000000-0005-0000-0000-000064130000}"/>
    <cellStyle name="Accent6 138" xfId="5196" xr:uid="{00000000-0005-0000-0000-000065130000}"/>
    <cellStyle name="Accent6 139" xfId="5197" xr:uid="{00000000-0005-0000-0000-000066130000}"/>
    <cellStyle name="Accent6 14" xfId="5198" xr:uid="{00000000-0005-0000-0000-000067130000}"/>
    <cellStyle name="Accent6 14 2" xfId="5199" xr:uid="{00000000-0005-0000-0000-000068130000}"/>
    <cellStyle name="Accent6 140" xfId="5200" xr:uid="{00000000-0005-0000-0000-000069130000}"/>
    <cellStyle name="Accent6 141" xfId="5201" xr:uid="{00000000-0005-0000-0000-00006A130000}"/>
    <cellStyle name="Accent6 142" xfId="5202" xr:uid="{00000000-0005-0000-0000-00006B130000}"/>
    <cellStyle name="Accent6 143" xfId="5203" xr:uid="{00000000-0005-0000-0000-00006C130000}"/>
    <cellStyle name="Accent6 144" xfId="5204" xr:uid="{00000000-0005-0000-0000-00006D130000}"/>
    <cellStyle name="Accent6 145" xfId="5205" xr:uid="{00000000-0005-0000-0000-00006E130000}"/>
    <cellStyle name="Accent6 146" xfId="5206" xr:uid="{00000000-0005-0000-0000-00006F130000}"/>
    <cellStyle name="Accent6 147" xfId="5207" xr:uid="{00000000-0005-0000-0000-000070130000}"/>
    <cellStyle name="Accent6 148" xfId="5208" xr:uid="{00000000-0005-0000-0000-000071130000}"/>
    <cellStyle name="Accent6 149" xfId="5209" xr:uid="{00000000-0005-0000-0000-000072130000}"/>
    <cellStyle name="Accent6 15" xfId="5210" xr:uid="{00000000-0005-0000-0000-000073130000}"/>
    <cellStyle name="Accent6 15 2" xfId="5211" xr:uid="{00000000-0005-0000-0000-000074130000}"/>
    <cellStyle name="Accent6 150" xfId="5212" xr:uid="{00000000-0005-0000-0000-000075130000}"/>
    <cellStyle name="Accent6 151" xfId="5213" xr:uid="{00000000-0005-0000-0000-000076130000}"/>
    <cellStyle name="Accent6 152" xfId="5214" xr:uid="{00000000-0005-0000-0000-000077130000}"/>
    <cellStyle name="Accent6 153" xfId="5215" xr:uid="{00000000-0005-0000-0000-000078130000}"/>
    <cellStyle name="Accent6 154" xfId="5216" xr:uid="{00000000-0005-0000-0000-000079130000}"/>
    <cellStyle name="Accent6 155" xfId="5217" xr:uid="{00000000-0005-0000-0000-00007A130000}"/>
    <cellStyle name="Accent6 156" xfId="5218" xr:uid="{00000000-0005-0000-0000-00007B130000}"/>
    <cellStyle name="Accent6 157" xfId="5219" xr:uid="{00000000-0005-0000-0000-00007C130000}"/>
    <cellStyle name="Accent6 158" xfId="5220" xr:uid="{00000000-0005-0000-0000-00007D130000}"/>
    <cellStyle name="Accent6 159" xfId="5221" xr:uid="{00000000-0005-0000-0000-00007E130000}"/>
    <cellStyle name="Accent6 16" xfId="5222" xr:uid="{00000000-0005-0000-0000-00007F130000}"/>
    <cellStyle name="Accent6 16 2" xfId="5223" xr:uid="{00000000-0005-0000-0000-000080130000}"/>
    <cellStyle name="Accent6 160" xfId="5224" xr:uid="{00000000-0005-0000-0000-000081130000}"/>
    <cellStyle name="Accent6 161" xfId="5225" xr:uid="{00000000-0005-0000-0000-000082130000}"/>
    <cellStyle name="Accent6 162" xfId="5226" xr:uid="{00000000-0005-0000-0000-000083130000}"/>
    <cellStyle name="Accent6 163" xfId="5227" xr:uid="{00000000-0005-0000-0000-000084130000}"/>
    <cellStyle name="Accent6 164" xfId="5228" xr:uid="{00000000-0005-0000-0000-000085130000}"/>
    <cellStyle name="Accent6 165" xfId="5229" xr:uid="{00000000-0005-0000-0000-000086130000}"/>
    <cellStyle name="Accent6 166" xfId="5230" xr:uid="{00000000-0005-0000-0000-000087130000}"/>
    <cellStyle name="Accent6 167" xfId="5231" xr:uid="{00000000-0005-0000-0000-000088130000}"/>
    <cellStyle name="Accent6 168" xfId="5232" xr:uid="{00000000-0005-0000-0000-000089130000}"/>
    <cellStyle name="Accent6 169" xfId="5233" xr:uid="{00000000-0005-0000-0000-00008A130000}"/>
    <cellStyle name="Accent6 17" xfId="5234" xr:uid="{00000000-0005-0000-0000-00008B130000}"/>
    <cellStyle name="Accent6 17 2" xfId="5235" xr:uid="{00000000-0005-0000-0000-00008C130000}"/>
    <cellStyle name="Accent6 170" xfId="5236" xr:uid="{00000000-0005-0000-0000-00008D130000}"/>
    <cellStyle name="Accent6 171" xfId="5237" xr:uid="{00000000-0005-0000-0000-00008E130000}"/>
    <cellStyle name="Accent6 172" xfId="5238" xr:uid="{00000000-0005-0000-0000-00008F130000}"/>
    <cellStyle name="Accent6 173" xfId="5239" xr:uid="{00000000-0005-0000-0000-000090130000}"/>
    <cellStyle name="Accent6 174" xfId="5240" xr:uid="{00000000-0005-0000-0000-000091130000}"/>
    <cellStyle name="Accent6 175" xfId="5241" xr:uid="{00000000-0005-0000-0000-000092130000}"/>
    <cellStyle name="Accent6 176" xfId="5242" xr:uid="{00000000-0005-0000-0000-000093130000}"/>
    <cellStyle name="Accent6 177" xfId="5243" xr:uid="{00000000-0005-0000-0000-000094130000}"/>
    <cellStyle name="Accent6 178" xfId="5244" xr:uid="{00000000-0005-0000-0000-000095130000}"/>
    <cellStyle name="Accent6 179" xfId="5245" xr:uid="{00000000-0005-0000-0000-000096130000}"/>
    <cellStyle name="Accent6 18" xfId="5246" xr:uid="{00000000-0005-0000-0000-000097130000}"/>
    <cellStyle name="Accent6 18 2" xfId="5247" xr:uid="{00000000-0005-0000-0000-000098130000}"/>
    <cellStyle name="Accent6 180" xfId="5248" xr:uid="{00000000-0005-0000-0000-000099130000}"/>
    <cellStyle name="Accent6 181" xfId="5249" xr:uid="{00000000-0005-0000-0000-00009A130000}"/>
    <cellStyle name="Accent6 182" xfId="5250" xr:uid="{00000000-0005-0000-0000-00009B130000}"/>
    <cellStyle name="Accent6 183" xfId="5251" xr:uid="{00000000-0005-0000-0000-00009C130000}"/>
    <cellStyle name="Accent6 184" xfId="5252" xr:uid="{00000000-0005-0000-0000-00009D130000}"/>
    <cellStyle name="Accent6 185" xfId="5253" xr:uid="{00000000-0005-0000-0000-00009E130000}"/>
    <cellStyle name="Accent6 186" xfId="5254" xr:uid="{00000000-0005-0000-0000-00009F130000}"/>
    <cellStyle name="Accent6 187" xfId="5255" xr:uid="{00000000-0005-0000-0000-0000A0130000}"/>
    <cellStyle name="Accent6 188" xfId="5256" xr:uid="{00000000-0005-0000-0000-0000A1130000}"/>
    <cellStyle name="Accent6 189" xfId="5257" xr:uid="{00000000-0005-0000-0000-0000A2130000}"/>
    <cellStyle name="Accent6 19" xfId="5258" xr:uid="{00000000-0005-0000-0000-0000A3130000}"/>
    <cellStyle name="Accent6 19 2" xfId="5259" xr:uid="{00000000-0005-0000-0000-0000A4130000}"/>
    <cellStyle name="Accent6 190" xfId="5260" xr:uid="{00000000-0005-0000-0000-0000A5130000}"/>
    <cellStyle name="Accent6 191" xfId="5261" xr:uid="{00000000-0005-0000-0000-0000A6130000}"/>
    <cellStyle name="Accent6 192" xfId="5262" xr:uid="{00000000-0005-0000-0000-0000A7130000}"/>
    <cellStyle name="Accent6 2" xfId="5263" xr:uid="{00000000-0005-0000-0000-0000A8130000}"/>
    <cellStyle name="Accent6 2 2" xfId="5264" xr:uid="{00000000-0005-0000-0000-0000A9130000}"/>
    <cellStyle name="Accent6 2 2 2" xfId="5265" xr:uid="{00000000-0005-0000-0000-0000AA130000}"/>
    <cellStyle name="Accent6 2 2 2 2" xfId="5266" xr:uid="{00000000-0005-0000-0000-0000AB130000}"/>
    <cellStyle name="Accent6 2 2 3" xfId="5267" xr:uid="{00000000-0005-0000-0000-0000AC130000}"/>
    <cellStyle name="Accent6 2 2 4" xfId="5268" xr:uid="{00000000-0005-0000-0000-0000AD130000}"/>
    <cellStyle name="Accent6 2 2 5" xfId="5269" xr:uid="{00000000-0005-0000-0000-0000AE130000}"/>
    <cellStyle name="Accent6 2 3" xfId="5270" xr:uid="{00000000-0005-0000-0000-0000AF130000}"/>
    <cellStyle name="Accent6 2 3 2" xfId="5271" xr:uid="{00000000-0005-0000-0000-0000B0130000}"/>
    <cellStyle name="Accent6 2 3 3" xfId="5272" xr:uid="{00000000-0005-0000-0000-0000B1130000}"/>
    <cellStyle name="Accent6 2 4" xfId="5273" xr:uid="{00000000-0005-0000-0000-0000B2130000}"/>
    <cellStyle name="Accent6 2 4 2" xfId="5274" xr:uid="{00000000-0005-0000-0000-0000B3130000}"/>
    <cellStyle name="Accent6 2 5" xfId="5275" xr:uid="{00000000-0005-0000-0000-0000B4130000}"/>
    <cellStyle name="Accent6 2 6" xfId="5276" xr:uid="{00000000-0005-0000-0000-0000B5130000}"/>
    <cellStyle name="Accent6 2 7" xfId="5277" xr:uid="{00000000-0005-0000-0000-0000B6130000}"/>
    <cellStyle name="Accent6 2 8" xfId="5278" xr:uid="{00000000-0005-0000-0000-0000B7130000}"/>
    <cellStyle name="Accent6 20" xfId="5279" xr:uid="{00000000-0005-0000-0000-0000B8130000}"/>
    <cellStyle name="Accent6 20 2" xfId="5280" xr:uid="{00000000-0005-0000-0000-0000B9130000}"/>
    <cellStyle name="Accent6 21" xfId="5281" xr:uid="{00000000-0005-0000-0000-0000BA130000}"/>
    <cellStyle name="Accent6 21 2" xfId="5282" xr:uid="{00000000-0005-0000-0000-0000BB130000}"/>
    <cellStyle name="Accent6 22" xfId="5283" xr:uid="{00000000-0005-0000-0000-0000BC130000}"/>
    <cellStyle name="Accent6 22 2" xfId="5284" xr:uid="{00000000-0005-0000-0000-0000BD130000}"/>
    <cellStyle name="Accent6 22 3" xfId="5285" xr:uid="{00000000-0005-0000-0000-0000BE130000}"/>
    <cellStyle name="Accent6 23" xfId="5286" xr:uid="{00000000-0005-0000-0000-0000BF130000}"/>
    <cellStyle name="Accent6 24" xfId="5287" xr:uid="{00000000-0005-0000-0000-0000C0130000}"/>
    <cellStyle name="Accent6 25" xfId="5288" xr:uid="{00000000-0005-0000-0000-0000C1130000}"/>
    <cellStyle name="Accent6 26" xfId="5289" xr:uid="{00000000-0005-0000-0000-0000C2130000}"/>
    <cellStyle name="Accent6 27" xfId="5290" xr:uid="{00000000-0005-0000-0000-0000C3130000}"/>
    <cellStyle name="Accent6 28" xfId="5291" xr:uid="{00000000-0005-0000-0000-0000C4130000}"/>
    <cellStyle name="Accent6 29" xfId="5292" xr:uid="{00000000-0005-0000-0000-0000C5130000}"/>
    <cellStyle name="Accent6 3" xfId="5293" xr:uid="{00000000-0005-0000-0000-0000C6130000}"/>
    <cellStyle name="Accent6 3 2" xfId="5294" xr:uid="{00000000-0005-0000-0000-0000C7130000}"/>
    <cellStyle name="Accent6 3 2 2" xfId="5295" xr:uid="{00000000-0005-0000-0000-0000C8130000}"/>
    <cellStyle name="Accent6 3 2 3" xfId="5296" xr:uid="{00000000-0005-0000-0000-0000C9130000}"/>
    <cellStyle name="Accent6 3 3" xfId="5297" xr:uid="{00000000-0005-0000-0000-0000CA130000}"/>
    <cellStyle name="Accent6 3 3 2" xfId="5298" xr:uid="{00000000-0005-0000-0000-0000CB130000}"/>
    <cellStyle name="Accent6 3 3 3" xfId="5299" xr:uid="{00000000-0005-0000-0000-0000CC130000}"/>
    <cellStyle name="Accent6 3 4" xfId="5300" xr:uid="{00000000-0005-0000-0000-0000CD130000}"/>
    <cellStyle name="Accent6 3 5" xfId="5301" xr:uid="{00000000-0005-0000-0000-0000CE130000}"/>
    <cellStyle name="Accent6 30" xfId="5302" xr:uid="{00000000-0005-0000-0000-0000CF130000}"/>
    <cellStyle name="Accent6 31" xfId="5303" xr:uid="{00000000-0005-0000-0000-0000D0130000}"/>
    <cellStyle name="Accent6 32" xfId="5304" xr:uid="{00000000-0005-0000-0000-0000D1130000}"/>
    <cellStyle name="Accent6 33" xfId="5305" xr:uid="{00000000-0005-0000-0000-0000D2130000}"/>
    <cellStyle name="Accent6 34" xfId="5306" xr:uid="{00000000-0005-0000-0000-0000D3130000}"/>
    <cellStyle name="Accent6 35" xfId="5307" xr:uid="{00000000-0005-0000-0000-0000D4130000}"/>
    <cellStyle name="Accent6 36" xfId="5308" xr:uid="{00000000-0005-0000-0000-0000D5130000}"/>
    <cellStyle name="Accent6 37" xfId="5309" xr:uid="{00000000-0005-0000-0000-0000D6130000}"/>
    <cellStyle name="Accent6 38" xfId="5310" xr:uid="{00000000-0005-0000-0000-0000D7130000}"/>
    <cellStyle name="Accent6 39" xfId="5311" xr:uid="{00000000-0005-0000-0000-0000D8130000}"/>
    <cellStyle name="Accent6 4" xfId="5312" xr:uid="{00000000-0005-0000-0000-0000D9130000}"/>
    <cellStyle name="Accent6 4 2" xfId="5313" xr:uid="{00000000-0005-0000-0000-0000DA130000}"/>
    <cellStyle name="Accent6 4 2 2" xfId="5314" xr:uid="{00000000-0005-0000-0000-0000DB130000}"/>
    <cellStyle name="Accent6 4 2 3" xfId="5315" xr:uid="{00000000-0005-0000-0000-0000DC130000}"/>
    <cellStyle name="Accent6 4 3" xfId="5316" xr:uid="{00000000-0005-0000-0000-0000DD130000}"/>
    <cellStyle name="Accent6 4 3 2" xfId="5317" xr:uid="{00000000-0005-0000-0000-0000DE130000}"/>
    <cellStyle name="Accent6 4 3 3" xfId="5318" xr:uid="{00000000-0005-0000-0000-0000DF130000}"/>
    <cellStyle name="Accent6 4 4" xfId="5319" xr:uid="{00000000-0005-0000-0000-0000E0130000}"/>
    <cellStyle name="Accent6 4 5" xfId="5320" xr:uid="{00000000-0005-0000-0000-0000E1130000}"/>
    <cellStyle name="Accent6 40" xfId="5321" xr:uid="{00000000-0005-0000-0000-0000E2130000}"/>
    <cellStyle name="Accent6 41" xfId="5322" xr:uid="{00000000-0005-0000-0000-0000E3130000}"/>
    <cellStyle name="Accent6 42" xfId="5323" xr:uid="{00000000-0005-0000-0000-0000E4130000}"/>
    <cellStyle name="Accent6 43" xfId="5324" xr:uid="{00000000-0005-0000-0000-0000E5130000}"/>
    <cellStyle name="Accent6 44" xfId="5325" xr:uid="{00000000-0005-0000-0000-0000E6130000}"/>
    <cellStyle name="Accent6 45" xfId="5326" xr:uid="{00000000-0005-0000-0000-0000E7130000}"/>
    <cellStyle name="Accent6 46" xfId="5327" xr:uid="{00000000-0005-0000-0000-0000E8130000}"/>
    <cellStyle name="Accent6 47" xfId="5328" xr:uid="{00000000-0005-0000-0000-0000E9130000}"/>
    <cellStyle name="Accent6 48" xfId="5329" xr:uid="{00000000-0005-0000-0000-0000EA130000}"/>
    <cellStyle name="Accent6 49" xfId="5330" xr:uid="{00000000-0005-0000-0000-0000EB130000}"/>
    <cellStyle name="Accent6 5" xfId="5331" xr:uid="{00000000-0005-0000-0000-0000EC130000}"/>
    <cellStyle name="Accent6 5 2" xfId="5332" xr:uid="{00000000-0005-0000-0000-0000ED130000}"/>
    <cellStyle name="Accent6 5 2 2" xfId="5333" xr:uid="{00000000-0005-0000-0000-0000EE130000}"/>
    <cellStyle name="Accent6 5 2 3" xfId="5334" xr:uid="{00000000-0005-0000-0000-0000EF130000}"/>
    <cellStyle name="Accent6 5 3" xfId="5335" xr:uid="{00000000-0005-0000-0000-0000F0130000}"/>
    <cellStyle name="Accent6 5 3 2" xfId="5336" xr:uid="{00000000-0005-0000-0000-0000F1130000}"/>
    <cellStyle name="Accent6 5 3 3" xfId="5337" xr:uid="{00000000-0005-0000-0000-0000F2130000}"/>
    <cellStyle name="Accent6 5 4" xfId="5338" xr:uid="{00000000-0005-0000-0000-0000F3130000}"/>
    <cellStyle name="Accent6 5 5" xfId="5339" xr:uid="{00000000-0005-0000-0000-0000F4130000}"/>
    <cellStyle name="Accent6 50" xfId="5340" xr:uid="{00000000-0005-0000-0000-0000F5130000}"/>
    <cellStyle name="Accent6 51" xfId="5341" xr:uid="{00000000-0005-0000-0000-0000F6130000}"/>
    <cellStyle name="Accent6 52" xfId="5342" xr:uid="{00000000-0005-0000-0000-0000F7130000}"/>
    <cellStyle name="Accent6 53" xfId="5343" xr:uid="{00000000-0005-0000-0000-0000F8130000}"/>
    <cellStyle name="Accent6 54" xfId="5344" xr:uid="{00000000-0005-0000-0000-0000F9130000}"/>
    <cellStyle name="Accent6 55" xfId="5345" xr:uid="{00000000-0005-0000-0000-0000FA130000}"/>
    <cellStyle name="Accent6 56" xfId="5346" xr:uid="{00000000-0005-0000-0000-0000FB130000}"/>
    <cellStyle name="Accent6 57" xfId="5347" xr:uid="{00000000-0005-0000-0000-0000FC130000}"/>
    <cellStyle name="Accent6 58" xfId="5348" xr:uid="{00000000-0005-0000-0000-0000FD130000}"/>
    <cellStyle name="Accent6 59" xfId="5349" xr:uid="{00000000-0005-0000-0000-0000FE130000}"/>
    <cellStyle name="Accent6 6" xfId="5350" xr:uid="{00000000-0005-0000-0000-0000FF130000}"/>
    <cellStyle name="Accent6 6 2" xfId="5351" xr:uid="{00000000-0005-0000-0000-000000140000}"/>
    <cellStyle name="Accent6 60" xfId="5352" xr:uid="{00000000-0005-0000-0000-000001140000}"/>
    <cellStyle name="Accent6 61" xfId="5353" xr:uid="{00000000-0005-0000-0000-000002140000}"/>
    <cellStyle name="Accent6 62" xfId="5354" xr:uid="{00000000-0005-0000-0000-000003140000}"/>
    <cellStyle name="Accent6 63" xfId="5355" xr:uid="{00000000-0005-0000-0000-000004140000}"/>
    <cellStyle name="Accent6 64" xfId="5356" xr:uid="{00000000-0005-0000-0000-000005140000}"/>
    <cellStyle name="Accent6 65" xfId="5357" xr:uid="{00000000-0005-0000-0000-000006140000}"/>
    <cellStyle name="Accent6 66" xfId="5358" xr:uid="{00000000-0005-0000-0000-000007140000}"/>
    <cellStyle name="Accent6 67" xfId="5359" xr:uid="{00000000-0005-0000-0000-000008140000}"/>
    <cellStyle name="Accent6 68" xfId="5360" xr:uid="{00000000-0005-0000-0000-000009140000}"/>
    <cellStyle name="Accent6 69" xfId="5361" xr:uid="{00000000-0005-0000-0000-00000A140000}"/>
    <cellStyle name="Accent6 7" xfId="5362" xr:uid="{00000000-0005-0000-0000-00000B140000}"/>
    <cellStyle name="Accent6 7 2" xfId="5363" xr:uid="{00000000-0005-0000-0000-00000C140000}"/>
    <cellStyle name="Accent6 70" xfId="5364" xr:uid="{00000000-0005-0000-0000-00000D140000}"/>
    <cellStyle name="Accent6 71" xfId="5365" xr:uid="{00000000-0005-0000-0000-00000E140000}"/>
    <cellStyle name="Accent6 72" xfId="5366" xr:uid="{00000000-0005-0000-0000-00000F140000}"/>
    <cellStyle name="Accent6 73" xfId="5367" xr:uid="{00000000-0005-0000-0000-000010140000}"/>
    <cellStyle name="Accent6 74" xfId="5368" xr:uid="{00000000-0005-0000-0000-000011140000}"/>
    <cellStyle name="Accent6 75" xfId="5369" xr:uid="{00000000-0005-0000-0000-000012140000}"/>
    <cellStyle name="Accent6 76" xfId="5370" xr:uid="{00000000-0005-0000-0000-000013140000}"/>
    <cellStyle name="Accent6 77" xfId="5371" xr:uid="{00000000-0005-0000-0000-000014140000}"/>
    <cellStyle name="Accent6 78" xfId="5372" xr:uid="{00000000-0005-0000-0000-000015140000}"/>
    <cellStyle name="Accent6 79" xfId="5373" xr:uid="{00000000-0005-0000-0000-000016140000}"/>
    <cellStyle name="Accent6 8" xfId="5374" xr:uid="{00000000-0005-0000-0000-000017140000}"/>
    <cellStyle name="Accent6 8 2" xfId="5375" xr:uid="{00000000-0005-0000-0000-000018140000}"/>
    <cellStyle name="Accent6 80" xfId="5376" xr:uid="{00000000-0005-0000-0000-000019140000}"/>
    <cellStyle name="Accent6 81" xfId="5377" xr:uid="{00000000-0005-0000-0000-00001A140000}"/>
    <cellStyle name="Accent6 82" xfId="5378" xr:uid="{00000000-0005-0000-0000-00001B140000}"/>
    <cellStyle name="Accent6 83" xfId="5379" xr:uid="{00000000-0005-0000-0000-00001C140000}"/>
    <cellStyle name="Accent6 84" xfId="5380" xr:uid="{00000000-0005-0000-0000-00001D140000}"/>
    <cellStyle name="Accent6 85" xfId="5381" xr:uid="{00000000-0005-0000-0000-00001E140000}"/>
    <cellStyle name="Accent6 86" xfId="5382" xr:uid="{00000000-0005-0000-0000-00001F140000}"/>
    <cellStyle name="Accent6 87" xfId="5383" xr:uid="{00000000-0005-0000-0000-000020140000}"/>
    <cellStyle name="Accent6 88" xfId="5384" xr:uid="{00000000-0005-0000-0000-000021140000}"/>
    <cellStyle name="Accent6 89" xfId="5385" xr:uid="{00000000-0005-0000-0000-000022140000}"/>
    <cellStyle name="Accent6 9" xfId="5386" xr:uid="{00000000-0005-0000-0000-000023140000}"/>
    <cellStyle name="Accent6 9 2" xfId="5387" xr:uid="{00000000-0005-0000-0000-000024140000}"/>
    <cellStyle name="Accent6 90" xfId="5388" xr:uid="{00000000-0005-0000-0000-000025140000}"/>
    <cellStyle name="Accent6 91" xfId="5389" xr:uid="{00000000-0005-0000-0000-000026140000}"/>
    <cellStyle name="Accent6 92" xfId="5390" xr:uid="{00000000-0005-0000-0000-000027140000}"/>
    <cellStyle name="Accent6 93" xfId="5391" xr:uid="{00000000-0005-0000-0000-000028140000}"/>
    <cellStyle name="Accent6 94" xfId="5392" xr:uid="{00000000-0005-0000-0000-000029140000}"/>
    <cellStyle name="Accent6 95" xfId="5393" xr:uid="{00000000-0005-0000-0000-00002A140000}"/>
    <cellStyle name="Accent6 96" xfId="5394" xr:uid="{00000000-0005-0000-0000-00002B140000}"/>
    <cellStyle name="Accent6 97" xfId="5395" xr:uid="{00000000-0005-0000-0000-00002C140000}"/>
    <cellStyle name="Accent6 98" xfId="5396" xr:uid="{00000000-0005-0000-0000-00002D140000}"/>
    <cellStyle name="Accent6 99" xfId="5397" xr:uid="{00000000-0005-0000-0000-00002E140000}"/>
    <cellStyle name="Accent6_aa osnova za ponudbe" xfId="5398" xr:uid="{00000000-0005-0000-0000-00002F140000}"/>
    <cellStyle name="Bad" xfId="5399" xr:uid="{00000000-0005-0000-0000-000030140000}"/>
    <cellStyle name="Bad 10" xfId="5400" xr:uid="{00000000-0005-0000-0000-000031140000}"/>
    <cellStyle name="Bad 11" xfId="5401" xr:uid="{00000000-0005-0000-0000-000032140000}"/>
    <cellStyle name="Bad 12" xfId="5402" xr:uid="{00000000-0005-0000-0000-000033140000}"/>
    <cellStyle name="Bad 13" xfId="5403" xr:uid="{00000000-0005-0000-0000-000034140000}"/>
    <cellStyle name="Bad 14" xfId="5404" xr:uid="{00000000-0005-0000-0000-000035140000}"/>
    <cellStyle name="Bad 15" xfId="5405" xr:uid="{00000000-0005-0000-0000-000036140000}"/>
    <cellStyle name="Bad 16" xfId="5406" xr:uid="{00000000-0005-0000-0000-000037140000}"/>
    <cellStyle name="Bad 17" xfId="5407" xr:uid="{00000000-0005-0000-0000-000038140000}"/>
    <cellStyle name="Bad 17 2" xfId="5408" xr:uid="{00000000-0005-0000-0000-000039140000}"/>
    <cellStyle name="Bad 17 3" xfId="5409" xr:uid="{00000000-0005-0000-0000-00003A140000}"/>
    <cellStyle name="Bad 17 4" xfId="5410" xr:uid="{00000000-0005-0000-0000-00003B140000}"/>
    <cellStyle name="Bad 17 5" xfId="5411" xr:uid="{00000000-0005-0000-0000-00003C140000}"/>
    <cellStyle name="Bad 17 6" xfId="5412" xr:uid="{00000000-0005-0000-0000-00003D140000}"/>
    <cellStyle name="Bad 17 7" xfId="5413" xr:uid="{00000000-0005-0000-0000-00003E140000}"/>
    <cellStyle name="Bad 17 8" xfId="5414" xr:uid="{00000000-0005-0000-0000-00003F140000}"/>
    <cellStyle name="Bad 17 9" xfId="5415" xr:uid="{00000000-0005-0000-0000-000040140000}"/>
    <cellStyle name="Bad 18" xfId="5416" xr:uid="{00000000-0005-0000-0000-000041140000}"/>
    <cellStyle name="Bad 2" xfId="5417" xr:uid="{00000000-0005-0000-0000-000042140000}"/>
    <cellStyle name="Bad 2 10" xfId="5418" xr:uid="{00000000-0005-0000-0000-000043140000}"/>
    <cellStyle name="Bad 2 11" xfId="5419" xr:uid="{00000000-0005-0000-0000-000044140000}"/>
    <cellStyle name="Bad 2 12" xfId="5420" xr:uid="{00000000-0005-0000-0000-000045140000}"/>
    <cellStyle name="Bad 2 13" xfId="5421" xr:uid="{00000000-0005-0000-0000-000046140000}"/>
    <cellStyle name="Bad 2 14" xfId="5422" xr:uid="{00000000-0005-0000-0000-000047140000}"/>
    <cellStyle name="Bad 2 15" xfId="5423" xr:uid="{00000000-0005-0000-0000-000048140000}"/>
    <cellStyle name="Bad 2 16" xfId="5424" xr:uid="{00000000-0005-0000-0000-000049140000}"/>
    <cellStyle name="Bad 2 2" xfId="5425" xr:uid="{00000000-0005-0000-0000-00004A140000}"/>
    <cellStyle name="Bad 2 2 10" xfId="5426" xr:uid="{00000000-0005-0000-0000-00004B140000}"/>
    <cellStyle name="Bad 2 2 11" xfId="5427" xr:uid="{00000000-0005-0000-0000-00004C140000}"/>
    <cellStyle name="Bad 2 2 12" xfId="5428" xr:uid="{00000000-0005-0000-0000-00004D140000}"/>
    <cellStyle name="Bad 2 2 13" xfId="5429" xr:uid="{00000000-0005-0000-0000-00004E140000}"/>
    <cellStyle name="Bad 2 2 2" xfId="5430" xr:uid="{00000000-0005-0000-0000-00004F140000}"/>
    <cellStyle name="Bad 2 2 2 10" xfId="5431" xr:uid="{00000000-0005-0000-0000-000050140000}"/>
    <cellStyle name="Bad 2 2 2 2" xfId="5432" xr:uid="{00000000-0005-0000-0000-000051140000}"/>
    <cellStyle name="Bad 2 2 2 3" xfId="5433" xr:uid="{00000000-0005-0000-0000-000052140000}"/>
    <cellStyle name="Bad 2 2 2 3 2" xfId="5434" xr:uid="{00000000-0005-0000-0000-000053140000}"/>
    <cellStyle name="Bad 2 2 2 4" xfId="5435" xr:uid="{00000000-0005-0000-0000-000054140000}"/>
    <cellStyle name="Bad 2 2 2 5" xfId="5436" xr:uid="{00000000-0005-0000-0000-000055140000}"/>
    <cellStyle name="Bad 2 2 2 6" xfId="5437" xr:uid="{00000000-0005-0000-0000-000056140000}"/>
    <cellStyle name="Bad 2 2 2 7" xfId="5438" xr:uid="{00000000-0005-0000-0000-000057140000}"/>
    <cellStyle name="Bad 2 2 2 8" xfId="5439" xr:uid="{00000000-0005-0000-0000-000058140000}"/>
    <cellStyle name="Bad 2 2 2 9" xfId="5440" xr:uid="{00000000-0005-0000-0000-000059140000}"/>
    <cellStyle name="Bad 2 2 3" xfId="5441" xr:uid="{00000000-0005-0000-0000-00005A140000}"/>
    <cellStyle name="Bad 2 2 3 2" xfId="5442" xr:uid="{00000000-0005-0000-0000-00005B140000}"/>
    <cellStyle name="Bad 2 2 3 3" xfId="5443" xr:uid="{00000000-0005-0000-0000-00005C140000}"/>
    <cellStyle name="Bad 2 2 3 4" xfId="5444" xr:uid="{00000000-0005-0000-0000-00005D140000}"/>
    <cellStyle name="Bad 2 2 3 5" xfId="5445" xr:uid="{00000000-0005-0000-0000-00005E140000}"/>
    <cellStyle name="Bad 2 2 3 6" xfId="5446" xr:uid="{00000000-0005-0000-0000-00005F140000}"/>
    <cellStyle name="Bad 2 2 3 7" xfId="5447" xr:uid="{00000000-0005-0000-0000-000060140000}"/>
    <cellStyle name="Bad 2 2 3 8" xfId="5448" xr:uid="{00000000-0005-0000-0000-000061140000}"/>
    <cellStyle name="Bad 2 2 3 9" xfId="5449" xr:uid="{00000000-0005-0000-0000-000062140000}"/>
    <cellStyle name="Bad 2 2 4" xfId="5450" xr:uid="{00000000-0005-0000-0000-000063140000}"/>
    <cellStyle name="Bad 2 2 4 2" xfId="5451" xr:uid="{00000000-0005-0000-0000-000064140000}"/>
    <cellStyle name="Bad 2 2 4 3" xfId="5452" xr:uid="{00000000-0005-0000-0000-000065140000}"/>
    <cellStyle name="Bad 2 2 4 4" xfId="5453" xr:uid="{00000000-0005-0000-0000-000066140000}"/>
    <cellStyle name="Bad 2 2 4 5" xfId="5454" xr:uid="{00000000-0005-0000-0000-000067140000}"/>
    <cellStyle name="Bad 2 2 4 6" xfId="5455" xr:uid="{00000000-0005-0000-0000-000068140000}"/>
    <cellStyle name="Bad 2 2 4 7" xfId="5456" xr:uid="{00000000-0005-0000-0000-000069140000}"/>
    <cellStyle name="Bad 2 2 4 8" xfId="5457" xr:uid="{00000000-0005-0000-0000-00006A140000}"/>
    <cellStyle name="Bad 2 2 4 9" xfId="5458" xr:uid="{00000000-0005-0000-0000-00006B140000}"/>
    <cellStyle name="Bad 2 2 5" xfId="5459" xr:uid="{00000000-0005-0000-0000-00006C140000}"/>
    <cellStyle name="Bad 2 2 6" xfId="5460" xr:uid="{00000000-0005-0000-0000-00006D140000}"/>
    <cellStyle name="Bad 2 2 6 2" xfId="5461" xr:uid="{00000000-0005-0000-0000-00006E140000}"/>
    <cellStyle name="Bad 2 2 7" xfId="5462" xr:uid="{00000000-0005-0000-0000-00006F140000}"/>
    <cellStyle name="Bad 2 2 8" xfId="5463" xr:uid="{00000000-0005-0000-0000-000070140000}"/>
    <cellStyle name="Bad 2 2 9" xfId="5464" xr:uid="{00000000-0005-0000-0000-000071140000}"/>
    <cellStyle name="Bad 2 3" xfId="5465" xr:uid="{00000000-0005-0000-0000-000072140000}"/>
    <cellStyle name="Bad 2 3 10" xfId="5466" xr:uid="{00000000-0005-0000-0000-000073140000}"/>
    <cellStyle name="Bad 2 3 11" xfId="5467" xr:uid="{00000000-0005-0000-0000-000074140000}"/>
    <cellStyle name="Bad 2 3 2" xfId="5468" xr:uid="{00000000-0005-0000-0000-000075140000}"/>
    <cellStyle name="Bad 2 3 2 2" xfId="5469" xr:uid="{00000000-0005-0000-0000-000076140000}"/>
    <cellStyle name="Bad 2 3 2 3" xfId="5470" xr:uid="{00000000-0005-0000-0000-000077140000}"/>
    <cellStyle name="Bad 2 3 2 4" xfId="5471" xr:uid="{00000000-0005-0000-0000-000078140000}"/>
    <cellStyle name="Bad 2 3 2 5" xfId="5472" xr:uid="{00000000-0005-0000-0000-000079140000}"/>
    <cellStyle name="Bad 2 3 2 6" xfId="5473" xr:uid="{00000000-0005-0000-0000-00007A140000}"/>
    <cellStyle name="Bad 2 3 2 7" xfId="5474" xr:uid="{00000000-0005-0000-0000-00007B140000}"/>
    <cellStyle name="Bad 2 3 2 8" xfId="5475" xr:uid="{00000000-0005-0000-0000-00007C140000}"/>
    <cellStyle name="Bad 2 3 2 9" xfId="5476" xr:uid="{00000000-0005-0000-0000-00007D140000}"/>
    <cellStyle name="Bad 2 3 3" xfId="5477" xr:uid="{00000000-0005-0000-0000-00007E140000}"/>
    <cellStyle name="Bad 2 3 4" xfId="5478" xr:uid="{00000000-0005-0000-0000-00007F140000}"/>
    <cellStyle name="Bad 2 3 4 2" xfId="5479" xr:uid="{00000000-0005-0000-0000-000080140000}"/>
    <cellStyle name="Bad 2 3 5" xfId="5480" xr:uid="{00000000-0005-0000-0000-000081140000}"/>
    <cellStyle name="Bad 2 3 6" xfId="5481" xr:uid="{00000000-0005-0000-0000-000082140000}"/>
    <cellStyle name="Bad 2 3 7" xfId="5482" xr:uid="{00000000-0005-0000-0000-000083140000}"/>
    <cellStyle name="Bad 2 3 8" xfId="5483" xr:uid="{00000000-0005-0000-0000-000084140000}"/>
    <cellStyle name="Bad 2 3 9" xfId="5484" xr:uid="{00000000-0005-0000-0000-000085140000}"/>
    <cellStyle name="Bad 2 4" xfId="5485" xr:uid="{00000000-0005-0000-0000-000086140000}"/>
    <cellStyle name="Bad 2 4 2" xfId="5486" xr:uid="{00000000-0005-0000-0000-000087140000}"/>
    <cellStyle name="Bad 2 5" xfId="5487" xr:uid="{00000000-0005-0000-0000-000088140000}"/>
    <cellStyle name="Bad 2 6" xfId="5488" xr:uid="{00000000-0005-0000-0000-000089140000}"/>
    <cellStyle name="Bad 2 7" xfId="5489" xr:uid="{00000000-0005-0000-0000-00008A140000}"/>
    <cellStyle name="Bad 2 7 2" xfId="5490" xr:uid="{00000000-0005-0000-0000-00008B140000}"/>
    <cellStyle name="Bad 2 7 3" xfId="5491" xr:uid="{00000000-0005-0000-0000-00008C140000}"/>
    <cellStyle name="Bad 2 7 4" xfId="5492" xr:uid="{00000000-0005-0000-0000-00008D140000}"/>
    <cellStyle name="Bad 2 7 5" xfId="5493" xr:uid="{00000000-0005-0000-0000-00008E140000}"/>
    <cellStyle name="Bad 2 7 6" xfId="5494" xr:uid="{00000000-0005-0000-0000-00008F140000}"/>
    <cellStyle name="Bad 2 7 7" xfId="5495" xr:uid="{00000000-0005-0000-0000-000090140000}"/>
    <cellStyle name="Bad 2 7 8" xfId="5496" xr:uid="{00000000-0005-0000-0000-000091140000}"/>
    <cellStyle name="Bad 2 7 9" xfId="5497" xr:uid="{00000000-0005-0000-0000-000092140000}"/>
    <cellStyle name="Bad 2 8" xfId="5498" xr:uid="{00000000-0005-0000-0000-000093140000}"/>
    <cellStyle name="Bad 2 9" xfId="5499" xr:uid="{00000000-0005-0000-0000-000094140000}"/>
    <cellStyle name="Bad 2 9 2" xfId="5500" xr:uid="{00000000-0005-0000-0000-000095140000}"/>
    <cellStyle name="Bad 3" xfId="5501" xr:uid="{00000000-0005-0000-0000-000096140000}"/>
    <cellStyle name="Bad 3 10" xfId="5502" xr:uid="{00000000-0005-0000-0000-000097140000}"/>
    <cellStyle name="Bad 3 11" xfId="5503" xr:uid="{00000000-0005-0000-0000-000098140000}"/>
    <cellStyle name="Bad 3 12" xfId="5504" xr:uid="{00000000-0005-0000-0000-000099140000}"/>
    <cellStyle name="Bad 3 13" xfId="5505" xr:uid="{00000000-0005-0000-0000-00009A140000}"/>
    <cellStyle name="Bad 3 2" xfId="5506" xr:uid="{00000000-0005-0000-0000-00009B140000}"/>
    <cellStyle name="Bad 3 2 10" xfId="5507" xr:uid="{00000000-0005-0000-0000-00009C140000}"/>
    <cellStyle name="Bad 3 2 11" xfId="5508" xr:uid="{00000000-0005-0000-0000-00009D140000}"/>
    <cellStyle name="Bad 3 2 2" xfId="5509" xr:uid="{00000000-0005-0000-0000-00009E140000}"/>
    <cellStyle name="Bad 3 2 2 2" xfId="5510" xr:uid="{00000000-0005-0000-0000-00009F140000}"/>
    <cellStyle name="Bad 3 2 2 3" xfId="5511" xr:uid="{00000000-0005-0000-0000-0000A0140000}"/>
    <cellStyle name="Bad 3 2 2 4" xfId="5512" xr:uid="{00000000-0005-0000-0000-0000A1140000}"/>
    <cellStyle name="Bad 3 2 2 5" xfId="5513" xr:uid="{00000000-0005-0000-0000-0000A2140000}"/>
    <cellStyle name="Bad 3 2 2 6" xfId="5514" xr:uid="{00000000-0005-0000-0000-0000A3140000}"/>
    <cellStyle name="Bad 3 2 2 7" xfId="5515" xr:uid="{00000000-0005-0000-0000-0000A4140000}"/>
    <cellStyle name="Bad 3 2 2 8" xfId="5516" xr:uid="{00000000-0005-0000-0000-0000A5140000}"/>
    <cellStyle name="Bad 3 2 2 9" xfId="5517" xr:uid="{00000000-0005-0000-0000-0000A6140000}"/>
    <cellStyle name="Bad 3 2 3" xfId="5518" xr:uid="{00000000-0005-0000-0000-0000A7140000}"/>
    <cellStyle name="Bad 3 2 4" xfId="5519" xr:uid="{00000000-0005-0000-0000-0000A8140000}"/>
    <cellStyle name="Bad 3 2 4 2" xfId="5520" xr:uid="{00000000-0005-0000-0000-0000A9140000}"/>
    <cellStyle name="Bad 3 2 5" xfId="5521" xr:uid="{00000000-0005-0000-0000-0000AA140000}"/>
    <cellStyle name="Bad 3 2 6" xfId="5522" xr:uid="{00000000-0005-0000-0000-0000AB140000}"/>
    <cellStyle name="Bad 3 2 7" xfId="5523" xr:uid="{00000000-0005-0000-0000-0000AC140000}"/>
    <cellStyle name="Bad 3 2 8" xfId="5524" xr:uid="{00000000-0005-0000-0000-0000AD140000}"/>
    <cellStyle name="Bad 3 2 9" xfId="5525" xr:uid="{00000000-0005-0000-0000-0000AE140000}"/>
    <cellStyle name="Bad 3 3" xfId="5526" xr:uid="{00000000-0005-0000-0000-0000AF140000}"/>
    <cellStyle name="Bad 3 3 10" xfId="5527" xr:uid="{00000000-0005-0000-0000-0000B0140000}"/>
    <cellStyle name="Bad 3 3 11" xfId="5528" xr:uid="{00000000-0005-0000-0000-0000B1140000}"/>
    <cellStyle name="Bad 3 3 2" xfId="5529" xr:uid="{00000000-0005-0000-0000-0000B2140000}"/>
    <cellStyle name="Bad 3 3 2 2" xfId="5530" xr:uid="{00000000-0005-0000-0000-0000B3140000}"/>
    <cellStyle name="Bad 3 3 2 3" xfId="5531" xr:uid="{00000000-0005-0000-0000-0000B4140000}"/>
    <cellStyle name="Bad 3 3 2 4" xfId="5532" xr:uid="{00000000-0005-0000-0000-0000B5140000}"/>
    <cellStyle name="Bad 3 3 2 5" xfId="5533" xr:uid="{00000000-0005-0000-0000-0000B6140000}"/>
    <cellStyle name="Bad 3 3 2 6" xfId="5534" xr:uid="{00000000-0005-0000-0000-0000B7140000}"/>
    <cellStyle name="Bad 3 3 2 7" xfId="5535" xr:uid="{00000000-0005-0000-0000-0000B8140000}"/>
    <cellStyle name="Bad 3 3 2 8" xfId="5536" xr:uid="{00000000-0005-0000-0000-0000B9140000}"/>
    <cellStyle name="Bad 3 3 2 9" xfId="5537" xr:uid="{00000000-0005-0000-0000-0000BA140000}"/>
    <cellStyle name="Bad 3 3 3" xfId="5538" xr:uid="{00000000-0005-0000-0000-0000BB140000}"/>
    <cellStyle name="Bad 3 3 4" xfId="5539" xr:uid="{00000000-0005-0000-0000-0000BC140000}"/>
    <cellStyle name="Bad 3 3 4 2" xfId="5540" xr:uid="{00000000-0005-0000-0000-0000BD140000}"/>
    <cellStyle name="Bad 3 3 5" xfId="5541" xr:uid="{00000000-0005-0000-0000-0000BE140000}"/>
    <cellStyle name="Bad 3 3 6" xfId="5542" xr:uid="{00000000-0005-0000-0000-0000BF140000}"/>
    <cellStyle name="Bad 3 3 7" xfId="5543" xr:uid="{00000000-0005-0000-0000-0000C0140000}"/>
    <cellStyle name="Bad 3 3 8" xfId="5544" xr:uid="{00000000-0005-0000-0000-0000C1140000}"/>
    <cellStyle name="Bad 3 3 9" xfId="5545" xr:uid="{00000000-0005-0000-0000-0000C2140000}"/>
    <cellStyle name="Bad 3 4" xfId="5546" xr:uid="{00000000-0005-0000-0000-0000C3140000}"/>
    <cellStyle name="Bad 3 4 2" xfId="5547" xr:uid="{00000000-0005-0000-0000-0000C4140000}"/>
    <cellStyle name="Bad 3 4 3" xfId="5548" xr:uid="{00000000-0005-0000-0000-0000C5140000}"/>
    <cellStyle name="Bad 3 4 4" xfId="5549" xr:uid="{00000000-0005-0000-0000-0000C6140000}"/>
    <cellStyle name="Bad 3 4 5" xfId="5550" xr:uid="{00000000-0005-0000-0000-0000C7140000}"/>
    <cellStyle name="Bad 3 4 6" xfId="5551" xr:uid="{00000000-0005-0000-0000-0000C8140000}"/>
    <cellStyle name="Bad 3 4 7" xfId="5552" xr:uid="{00000000-0005-0000-0000-0000C9140000}"/>
    <cellStyle name="Bad 3 4 8" xfId="5553" xr:uid="{00000000-0005-0000-0000-0000CA140000}"/>
    <cellStyle name="Bad 3 4 9" xfId="5554" xr:uid="{00000000-0005-0000-0000-0000CB140000}"/>
    <cellStyle name="Bad 3 5" xfId="5555" xr:uid="{00000000-0005-0000-0000-0000CC140000}"/>
    <cellStyle name="Bad 3 6" xfId="5556" xr:uid="{00000000-0005-0000-0000-0000CD140000}"/>
    <cellStyle name="Bad 3 6 2" xfId="5557" xr:uid="{00000000-0005-0000-0000-0000CE140000}"/>
    <cellStyle name="Bad 3 7" xfId="5558" xr:uid="{00000000-0005-0000-0000-0000CF140000}"/>
    <cellStyle name="Bad 3 8" xfId="5559" xr:uid="{00000000-0005-0000-0000-0000D0140000}"/>
    <cellStyle name="Bad 3 9" xfId="5560" xr:uid="{00000000-0005-0000-0000-0000D1140000}"/>
    <cellStyle name="Bad 4" xfId="5561" xr:uid="{00000000-0005-0000-0000-0000D2140000}"/>
    <cellStyle name="Bad 4 10" xfId="5562" xr:uid="{00000000-0005-0000-0000-0000D3140000}"/>
    <cellStyle name="Bad 4 11" xfId="5563" xr:uid="{00000000-0005-0000-0000-0000D4140000}"/>
    <cellStyle name="Bad 4 12" xfId="5564" xr:uid="{00000000-0005-0000-0000-0000D5140000}"/>
    <cellStyle name="Bad 4 13" xfId="5565" xr:uid="{00000000-0005-0000-0000-0000D6140000}"/>
    <cellStyle name="Bad 4 14" xfId="5566" xr:uid="{00000000-0005-0000-0000-0000D7140000}"/>
    <cellStyle name="Bad 4 2" xfId="5567" xr:uid="{00000000-0005-0000-0000-0000D8140000}"/>
    <cellStyle name="Bad 4 2 10" xfId="5568" xr:uid="{00000000-0005-0000-0000-0000D9140000}"/>
    <cellStyle name="Bad 4 2 11" xfId="5569" xr:uid="{00000000-0005-0000-0000-0000DA140000}"/>
    <cellStyle name="Bad 4 2 2" xfId="5570" xr:uid="{00000000-0005-0000-0000-0000DB140000}"/>
    <cellStyle name="Bad 4 2 2 2" xfId="5571" xr:uid="{00000000-0005-0000-0000-0000DC140000}"/>
    <cellStyle name="Bad 4 2 2 3" xfId="5572" xr:uid="{00000000-0005-0000-0000-0000DD140000}"/>
    <cellStyle name="Bad 4 2 2 4" xfId="5573" xr:uid="{00000000-0005-0000-0000-0000DE140000}"/>
    <cellStyle name="Bad 4 2 2 5" xfId="5574" xr:uid="{00000000-0005-0000-0000-0000DF140000}"/>
    <cellStyle name="Bad 4 2 2 6" xfId="5575" xr:uid="{00000000-0005-0000-0000-0000E0140000}"/>
    <cellStyle name="Bad 4 2 2 7" xfId="5576" xr:uid="{00000000-0005-0000-0000-0000E1140000}"/>
    <cellStyle name="Bad 4 2 2 8" xfId="5577" xr:uid="{00000000-0005-0000-0000-0000E2140000}"/>
    <cellStyle name="Bad 4 2 2 9" xfId="5578" xr:uid="{00000000-0005-0000-0000-0000E3140000}"/>
    <cellStyle name="Bad 4 2 3" xfId="5579" xr:uid="{00000000-0005-0000-0000-0000E4140000}"/>
    <cellStyle name="Bad 4 2 4" xfId="5580" xr:uid="{00000000-0005-0000-0000-0000E5140000}"/>
    <cellStyle name="Bad 4 2 4 2" xfId="5581" xr:uid="{00000000-0005-0000-0000-0000E6140000}"/>
    <cellStyle name="Bad 4 2 5" xfId="5582" xr:uid="{00000000-0005-0000-0000-0000E7140000}"/>
    <cellStyle name="Bad 4 2 6" xfId="5583" xr:uid="{00000000-0005-0000-0000-0000E8140000}"/>
    <cellStyle name="Bad 4 2 7" xfId="5584" xr:uid="{00000000-0005-0000-0000-0000E9140000}"/>
    <cellStyle name="Bad 4 2 8" xfId="5585" xr:uid="{00000000-0005-0000-0000-0000EA140000}"/>
    <cellStyle name="Bad 4 2 9" xfId="5586" xr:uid="{00000000-0005-0000-0000-0000EB140000}"/>
    <cellStyle name="Bad 4 3" xfId="5587" xr:uid="{00000000-0005-0000-0000-0000EC140000}"/>
    <cellStyle name="Bad 4 3 10" xfId="5588" xr:uid="{00000000-0005-0000-0000-0000ED140000}"/>
    <cellStyle name="Bad 4 3 11" xfId="5589" xr:uid="{00000000-0005-0000-0000-0000EE140000}"/>
    <cellStyle name="Bad 4 3 2" xfId="5590" xr:uid="{00000000-0005-0000-0000-0000EF140000}"/>
    <cellStyle name="Bad 4 3 2 2" xfId="5591" xr:uid="{00000000-0005-0000-0000-0000F0140000}"/>
    <cellStyle name="Bad 4 3 2 3" xfId="5592" xr:uid="{00000000-0005-0000-0000-0000F1140000}"/>
    <cellStyle name="Bad 4 3 2 4" xfId="5593" xr:uid="{00000000-0005-0000-0000-0000F2140000}"/>
    <cellStyle name="Bad 4 3 2 5" xfId="5594" xr:uid="{00000000-0005-0000-0000-0000F3140000}"/>
    <cellStyle name="Bad 4 3 2 6" xfId="5595" xr:uid="{00000000-0005-0000-0000-0000F4140000}"/>
    <cellStyle name="Bad 4 3 2 7" xfId="5596" xr:uid="{00000000-0005-0000-0000-0000F5140000}"/>
    <cellStyle name="Bad 4 3 2 8" xfId="5597" xr:uid="{00000000-0005-0000-0000-0000F6140000}"/>
    <cellStyle name="Bad 4 3 2 9" xfId="5598" xr:uid="{00000000-0005-0000-0000-0000F7140000}"/>
    <cellStyle name="Bad 4 3 3" xfId="5599" xr:uid="{00000000-0005-0000-0000-0000F8140000}"/>
    <cellStyle name="Bad 4 3 4" xfId="5600" xr:uid="{00000000-0005-0000-0000-0000F9140000}"/>
    <cellStyle name="Bad 4 3 4 2" xfId="5601" xr:uid="{00000000-0005-0000-0000-0000FA140000}"/>
    <cellStyle name="Bad 4 3 5" xfId="5602" xr:uid="{00000000-0005-0000-0000-0000FB140000}"/>
    <cellStyle name="Bad 4 3 6" xfId="5603" xr:uid="{00000000-0005-0000-0000-0000FC140000}"/>
    <cellStyle name="Bad 4 3 7" xfId="5604" xr:uid="{00000000-0005-0000-0000-0000FD140000}"/>
    <cellStyle name="Bad 4 3 8" xfId="5605" xr:uid="{00000000-0005-0000-0000-0000FE140000}"/>
    <cellStyle name="Bad 4 3 9" xfId="5606" xr:uid="{00000000-0005-0000-0000-0000FF140000}"/>
    <cellStyle name="Bad 4 4" xfId="5607" xr:uid="{00000000-0005-0000-0000-000000150000}"/>
    <cellStyle name="Bad 4 4 2" xfId="5608" xr:uid="{00000000-0005-0000-0000-000001150000}"/>
    <cellStyle name="Bad 4 4 2 2" xfId="5609" xr:uid="{00000000-0005-0000-0000-000002150000}"/>
    <cellStyle name="Bad 4 4 2 3" xfId="5610" xr:uid="{00000000-0005-0000-0000-000003150000}"/>
    <cellStyle name="Bad 4 4 2 4" xfId="5611" xr:uid="{00000000-0005-0000-0000-000004150000}"/>
    <cellStyle name="Bad 4 4 2 5" xfId="5612" xr:uid="{00000000-0005-0000-0000-000005150000}"/>
    <cellStyle name="Bad 4 4 2 6" xfId="5613" xr:uid="{00000000-0005-0000-0000-000006150000}"/>
    <cellStyle name="Bad 4 4 2 7" xfId="5614" xr:uid="{00000000-0005-0000-0000-000007150000}"/>
    <cellStyle name="Bad 4 4 2 8" xfId="5615" xr:uid="{00000000-0005-0000-0000-000008150000}"/>
    <cellStyle name="Bad 4 4 2 9" xfId="5616" xr:uid="{00000000-0005-0000-0000-000009150000}"/>
    <cellStyle name="Bad 4 4 3" xfId="5617" xr:uid="{00000000-0005-0000-0000-00000A150000}"/>
    <cellStyle name="Bad 4 4 3 2" xfId="5618" xr:uid="{00000000-0005-0000-0000-00000B150000}"/>
    <cellStyle name="Bad 4 4 3 3" xfId="5619" xr:uid="{00000000-0005-0000-0000-00000C150000}"/>
    <cellStyle name="Bad 4 4 3 4" xfId="5620" xr:uid="{00000000-0005-0000-0000-00000D150000}"/>
    <cellStyle name="Bad 4 4 3 5" xfId="5621" xr:uid="{00000000-0005-0000-0000-00000E150000}"/>
    <cellStyle name="Bad 4 4 3 6" xfId="5622" xr:uid="{00000000-0005-0000-0000-00000F150000}"/>
    <cellStyle name="Bad 4 4 3 7" xfId="5623" xr:uid="{00000000-0005-0000-0000-000010150000}"/>
    <cellStyle name="Bad 4 4 3 8" xfId="5624" xr:uid="{00000000-0005-0000-0000-000011150000}"/>
    <cellStyle name="Bad 4 4 3 9" xfId="5625" xr:uid="{00000000-0005-0000-0000-000012150000}"/>
    <cellStyle name="Bad 4 5" xfId="5626" xr:uid="{00000000-0005-0000-0000-000013150000}"/>
    <cellStyle name="Bad 4 5 2" xfId="5627" xr:uid="{00000000-0005-0000-0000-000014150000}"/>
    <cellStyle name="Bad 4 5 3" xfId="5628" xr:uid="{00000000-0005-0000-0000-000015150000}"/>
    <cellStyle name="Bad 4 5 4" xfId="5629" xr:uid="{00000000-0005-0000-0000-000016150000}"/>
    <cellStyle name="Bad 4 5 5" xfId="5630" xr:uid="{00000000-0005-0000-0000-000017150000}"/>
    <cellStyle name="Bad 4 5 6" xfId="5631" xr:uid="{00000000-0005-0000-0000-000018150000}"/>
    <cellStyle name="Bad 4 5 7" xfId="5632" xr:uid="{00000000-0005-0000-0000-000019150000}"/>
    <cellStyle name="Bad 4 5 8" xfId="5633" xr:uid="{00000000-0005-0000-0000-00001A150000}"/>
    <cellStyle name="Bad 4 5 9" xfId="5634" xr:uid="{00000000-0005-0000-0000-00001B150000}"/>
    <cellStyle name="Bad 4 6" xfId="5635" xr:uid="{00000000-0005-0000-0000-00001C150000}"/>
    <cellStyle name="Bad 4 7" xfId="5636" xr:uid="{00000000-0005-0000-0000-00001D150000}"/>
    <cellStyle name="Bad 4 8" xfId="5637" xr:uid="{00000000-0005-0000-0000-00001E150000}"/>
    <cellStyle name="Bad 4 9" xfId="5638" xr:uid="{00000000-0005-0000-0000-00001F150000}"/>
    <cellStyle name="Bad 5" xfId="5639" xr:uid="{00000000-0005-0000-0000-000020150000}"/>
    <cellStyle name="Bad 5 2" xfId="5640" xr:uid="{00000000-0005-0000-0000-000021150000}"/>
    <cellStyle name="Bad 5 2 10" xfId="5641" xr:uid="{00000000-0005-0000-0000-000022150000}"/>
    <cellStyle name="Bad 5 2 11" xfId="5642" xr:uid="{00000000-0005-0000-0000-000023150000}"/>
    <cellStyle name="Bad 5 2 2" xfId="5643" xr:uid="{00000000-0005-0000-0000-000024150000}"/>
    <cellStyle name="Bad 5 2 2 2" xfId="5644" xr:uid="{00000000-0005-0000-0000-000025150000}"/>
    <cellStyle name="Bad 5 2 2 3" xfId="5645" xr:uid="{00000000-0005-0000-0000-000026150000}"/>
    <cellStyle name="Bad 5 2 2 4" xfId="5646" xr:uid="{00000000-0005-0000-0000-000027150000}"/>
    <cellStyle name="Bad 5 2 2 5" xfId="5647" xr:uid="{00000000-0005-0000-0000-000028150000}"/>
    <cellStyle name="Bad 5 2 2 6" xfId="5648" xr:uid="{00000000-0005-0000-0000-000029150000}"/>
    <cellStyle name="Bad 5 2 2 7" xfId="5649" xr:uid="{00000000-0005-0000-0000-00002A150000}"/>
    <cellStyle name="Bad 5 2 2 8" xfId="5650" xr:uid="{00000000-0005-0000-0000-00002B150000}"/>
    <cellStyle name="Bad 5 2 2 9" xfId="5651" xr:uid="{00000000-0005-0000-0000-00002C150000}"/>
    <cellStyle name="Bad 5 2 3" xfId="5652" xr:uid="{00000000-0005-0000-0000-00002D150000}"/>
    <cellStyle name="Bad 5 2 4" xfId="5653" xr:uid="{00000000-0005-0000-0000-00002E150000}"/>
    <cellStyle name="Bad 5 2 4 2" xfId="5654" xr:uid="{00000000-0005-0000-0000-00002F150000}"/>
    <cellStyle name="Bad 5 2 5" xfId="5655" xr:uid="{00000000-0005-0000-0000-000030150000}"/>
    <cellStyle name="Bad 5 2 6" xfId="5656" xr:uid="{00000000-0005-0000-0000-000031150000}"/>
    <cellStyle name="Bad 5 2 7" xfId="5657" xr:uid="{00000000-0005-0000-0000-000032150000}"/>
    <cellStyle name="Bad 5 2 8" xfId="5658" xr:uid="{00000000-0005-0000-0000-000033150000}"/>
    <cellStyle name="Bad 5 2 9" xfId="5659" xr:uid="{00000000-0005-0000-0000-000034150000}"/>
    <cellStyle name="Bad 5 3" xfId="5660" xr:uid="{00000000-0005-0000-0000-000035150000}"/>
    <cellStyle name="Bad 5 3 10" xfId="5661" xr:uid="{00000000-0005-0000-0000-000036150000}"/>
    <cellStyle name="Bad 5 3 11" xfId="5662" xr:uid="{00000000-0005-0000-0000-000037150000}"/>
    <cellStyle name="Bad 5 3 2" xfId="5663" xr:uid="{00000000-0005-0000-0000-000038150000}"/>
    <cellStyle name="Bad 5 3 2 2" xfId="5664" xr:uid="{00000000-0005-0000-0000-000039150000}"/>
    <cellStyle name="Bad 5 3 2 3" xfId="5665" xr:uid="{00000000-0005-0000-0000-00003A150000}"/>
    <cellStyle name="Bad 5 3 2 4" xfId="5666" xr:uid="{00000000-0005-0000-0000-00003B150000}"/>
    <cellStyle name="Bad 5 3 2 5" xfId="5667" xr:uid="{00000000-0005-0000-0000-00003C150000}"/>
    <cellStyle name="Bad 5 3 2 6" xfId="5668" xr:uid="{00000000-0005-0000-0000-00003D150000}"/>
    <cellStyle name="Bad 5 3 2 7" xfId="5669" xr:uid="{00000000-0005-0000-0000-00003E150000}"/>
    <cellStyle name="Bad 5 3 2 8" xfId="5670" xr:uid="{00000000-0005-0000-0000-00003F150000}"/>
    <cellStyle name="Bad 5 3 2 9" xfId="5671" xr:uid="{00000000-0005-0000-0000-000040150000}"/>
    <cellStyle name="Bad 5 3 3" xfId="5672" xr:uid="{00000000-0005-0000-0000-000041150000}"/>
    <cellStyle name="Bad 5 3 4" xfId="5673" xr:uid="{00000000-0005-0000-0000-000042150000}"/>
    <cellStyle name="Bad 5 3 4 2" xfId="5674" xr:uid="{00000000-0005-0000-0000-000043150000}"/>
    <cellStyle name="Bad 5 3 5" xfId="5675" xr:uid="{00000000-0005-0000-0000-000044150000}"/>
    <cellStyle name="Bad 5 3 6" xfId="5676" xr:uid="{00000000-0005-0000-0000-000045150000}"/>
    <cellStyle name="Bad 5 3 7" xfId="5677" xr:uid="{00000000-0005-0000-0000-000046150000}"/>
    <cellStyle name="Bad 5 3 8" xfId="5678" xr:uid="{00000000-0005-0000-0000-000047150000}"/>
    <cellStyle name="Bad 5 3 9" xfId="5679" xr:uid="{00000000-0005-0000-0000-000048150000}"/>
    <cellStyle name="Bad 5 4" xfId="5680" xr:uid="{00000000-0005-0000-0000-000049150000}"/>
    <cellStyle name="Bad 5 4 2" xfId="5681" xr:uid="{00000000-0005-0000-0000-00004A150000}"/>
    <cellStyle name="Bad 5 4 3" xfId="5682" xr:uid="{00000000-0005-0000-0000-00004B150000}"/>
    <cellStyle name="Bad 5 4 4" xfId="5683" xr:uid="{00000000-0005-0000-0000-00004C150000}"/>
    <cellStyle name="Bad 5 4 5" xfId="5684" xr:uid="{00000000-0005-0000-0000-00004D150000}"/>
    <cellStyle name="Bad 5 4 6" xfId="5685" xr:uid="{00000000-0005-0000-0000-00004E150000}"/>
    <cellStyle name="Bad 5 4 7" xfId="5686" xr:uid="{00000000-0005-0000-0000-00004F150000}"/>
    <cellStyle name="Bad 5 4 8" xfId="5687" xr:uid="{00000000-0005-0000-0000-000050150000}"/>
    <cellStyle name="Bad 5 4 9" xfId="5688" xr:uid="{00000000-0005-0000-0000-000051150000}"/>
    <cellStyle name="Bad 6" xfId="5689" xr:uid="{00000000-0005-0000-0000-000052150000}"/>
    <cellStyle name="Bad 7" xfId="5690" xr:uid="{00000000-0005-0000-0000-000053150000}"/>
    <cellStyle name="Bad 8" xfId="5691" xr:uid="{00000000-0005-0000-0000-000054150000}"/>
    <cellStyle name="Bad 9" xfId="5692" xr:uid="{00000000-0005-0000-0000-000055150000}"/>
    <cellStyle name="Bad_aa osnova za ponudbe" xfId="5693" xr:uid="{00000000-0005-0000-0000-000056150000}"/>
    <cellStyle name="Calculation" xfId="5694" xr:uid="{00000000-0005-0000-0000-000057150000}"/>
    <cellStyle name="Calculation 10" xfId="5695" xr:uid="{00000000-0005-0000-0000-000058150000}"/>
    <cellStyle name="Calculation 11" xfId="5696" xr:uid="{00000000-0005-0000-0000-000059150000}"/>
    <cellStyle name="Calculation 12" xfId="5697" xr:uid="{00000000-0005-0000-0000-00005A150000}"/>
    <cellStyle name="Calculation 13" xfId="5698" xr:uid="{00000000-0005-0000-0000-00005B150000}"/>
    <cellStyle name="Calculation 14" xfId="5699" xr:uid="{00000000-0005-0000-0000-00005C150000}"/>
    <cellStyle name="Calculation 15" xfId="5700" xr:uid="{00000000-0005-0000-0000-00005D150000}"/>
    <cellStyle name="Calculation 16" xfId="5701" xr:uid="{00000000-0005-0000-0000-00005E150000}"/>
    <cellStyle name="Calculation 17" xfId="5702" xr:uid="{00000000-0005-0000-0000-00005F150000}"/>
    <cellStyle name="Calculation 17 2" xfId="5703" xr:uid="{00000000-0005-0000-0000-000060150000}"/>
    <cellStyle name="Calculation 17 3" xfId="5704" xr:uid="{00000000-0005-0000-0000-000061150000}"/>
    <cellStyle name="Calculation 17 4" xfId="5705" xr:uid="{00000000-0005-0000-0000-000062150000}"/>
    <cellStyle name="Calculation 17 5" xfId="5706" xr:uid="{00000000-0005-0000-0000-000063150000}"/>
    <cellStyle name="Calculation 17 6" xfId="5707" xr:uid="{00000000-0005-0000-0000-000064150000}"/>
    <cellStyle name="Calculation 17 7" xfId="5708" xr:uid="{00000000-0005-0000-0000-000065150000}"/>
    <cellStyle name="Calculation 17 8" xfId="5709" xr:uid="{00000000-0005-0000-0000-000066150000}"/>
    <cellStyle name="Calculation 17 9" xfId="5710" xr:uid="{00000000-0005-0000-0000-000067150000}"/>
    <cellStyle name="Calculation 18" xfId="5711" xr:uid="{00000000-0005-0000-0000-000068150000}"/>
    <cellStyle name="Calculation 2" xfId="5712" xr:uid="{00000000-0005-0000-0000-000069150000}"/>
    <cellStyle name="Calculation 2 10" xfId="5713" xr:uid="{00000000-0005-0000-0000-00006A150000}"/>
    <cellStyle name="Calculation 2 11" xfId="5714" xr:uid="{00000000-0005-0000-0000-00006B150000}"/>
    <cellStyle name="Calculation 2 12" xfId="5715" xr:uid="{00000000-0005-0000-0000-00006C150000}"/>
    <cellStyle name="Calculation 2 13" xfId="5716" xr:uid="{00000000-0005-0000-0000-00006D150000}"/>
    <cellStyle name="Calculation 2 14" xfId="5717" xr:uid="{00000000-0005-0000-0000-00006E150000}"/>
    <cellStyle name="Calculation 2 15" xfId="5718" xr:uid="{00000000-0005-0000-0000-00006F150000}"/>
    <cellStyle name="Calculation 2 16" xfId="5719" xr:uid="{00000000-0005-0000-0000-000070150000}"/>
    <cellStyle name="Calculation 2 2" xfId="5720" xr:uid="{00000000-0005-0000-0000-000071150000}"/>
    <cellStyle name="Calculation 2 2 10" xfId="5721" xr:uid="{00000000-0005-0000-0000-000072150000}"/>
    <cellStyle name="Calculation 2 2 11" xfId="5722" xr:uid="{00000000-0005-0000-0000-000073150000}"/>
    <cellStyle name="Calculation 2 2 12" xfId="5723" xr:uid="{00000000-0005-0000-0000-000074150000}"/>
    <cellStyle name="Calculation 2 2 13" xfId="5724" xr:uid="{00000000-0005-0000-0000-000075150000}"/>
    <cellStyle name="Calculation 2 2 2" xfId="5725" xr:uid="{00000000-0005-0000-0000-000076150000}"/>
    <cellStyle name="Calculation 2 2 2 2" xfId="5726" xr:uid="{00000000-0005-0000-0000-000077150000}"/>
    <cellStyle name="Calculation 2 2 3" xfId="5727" xr:uid="{00000000-0005-0000-0000-000078150000}"/>
    <cellStyle name="Calculation 2 2 4" xfId="5728" xr:uid="{00000000-0005-0000-0000-000079150000}"/>
    <cellStyle name="Calculation 2 2 5" xfId="5729" xr:uid="{00000000-0005-0000-0000-00007A150000}"/>
    <cellStyle name="Calculation 2 2 6" xfId="5730" xr:uid="{00000000-0005-0000-0000-00007B150000}"/>
    <cellStyle name="Calculation 2 2 6 2" xfId="5731" xr:uid="{00000000-0005-0000-0000-00007C150000}"/>
    <cellStyle name="Calculation 2 2 7" xfId="5732" xr:uid="{00000000-0005-0000-0000-00007D150000}"/>
    <cellStyle name="Calculation 2 2 8" xfId="5733" xr:uid="{00000000-0005-0000-0000-00007E150000}"/>
    <cellStyle name="Calculation 2 2 9" xfId="5734" xr:uid="{00000000-0005-0000-0000-00007F150000}"/>
    <cellStyle name="Calculation 2 3" xfId="5735" xr:uid="{00000000-0005-0000-0000-000080150000}"/>
    <cellStyle name="Calculation 2 3 2" xfId="5736" xr:uid="{00000000-0005-0000-0000-000081150000}"/>
    <cellStyle name="Calculation 2 3 3" xfId="5737" xr:uid="{00000000-0005-0000-0000-000082150000}"/>
    <cellStyle name="Calculation 2 4" xfId="5738" xr:uid="{00000000-0005-0000-0000-000083150000}"/>
    <cellStyle name="Calculation 2 4 2" xfId="5739" xr:uid="{00000000-0005-0000-0000-000084150000}"/>
    <cellStyle name="Calculation 2 5" xfId="5740" xr:uid="{00000000-0005-0000-0000-000085150000}"/>
    <cellStyle name="Calculation 2 6" xfId="5741" xr:uid="{00000000-0005-0000-0000-000086150000}"/>
    <cellStyle name="Calculation 2 7" xfId="5742" xr:uid="{00000000-0005-0000-0000-000087150000}"/>
    <cellStyle name="Calculation 2 8" xfId="5743" xr:uid="{00000000-0005-0000-0000-000088150000}"/>
    <cellStyle name="Calculation 2 9" xfId="5744" xr:uid="{00000000-0005-0000-0000-000089150000}"/>
    <cellStyle name="Calculation 2 9 2" xfId="5745" xr:uid="{00000000-0005-0000-0000-00008A150000}"/>
    <cellStyle name="Calculation 3" xfId="5746" xr:uid="{00000000-0005-0000-0000-00008B150000}"/>
    <cellStyle name="Calculation 3 2" xfId="5747" xr:uid="{00000000-0005-0000-0000-00008C150000}"/>
    <cellStyle name="Calculation 3 2 2" xfId="5748" xr:uid="{00000000-0005-0000-0000-00008D150000}"/>
    <cellStyle name="Calculation 3 2 3" xfId="5749" xr:uid="{00000000-0005-0000-0000-00008E150000}"/>
    <cellStyle name="Calculation 3 3" xfId="5750" xr:uid="{00000000-0005-0000-0000-00008F150000}"/>
    <cellStyle name="Calculation 3 3 2" xfId="5751" xr:uid="{00000000-0005-0000-0000-000090150000}"/>
    <cellStyle name="Calculation 3 3 3" xfId="5752" xr:uid="{00000000-0005-0000-0000-000091150000}"/>
    <cellStyle name="Calculation 3 4" xfId="5753" xr:uid="{00000000-0005-0000-0000-000092150000}"/>
    <cellStyle name="Calculation 3 5" xfId="5754" xr:uid="{00000000-0005-0000-0000-000093150000}"/>
    <cellStyle name="Calculation 4" xfId="5755" xr:uid="{00000000-0005-0000-0000-000094150000}"/>
    <cellStyle name="Calculation 4 10" xfId="5756" xr:uid="{00000000-0005-0000-0000-000095150000}"/>
    <cellStyle name="Calculation 4 11" xfId="5757" xr:uid="{00000000-0005-0000-0000-000096150000}"/>
    <cellStyle name="Calculation 4 12" xfId="5758" xr:uid="{00000000-0005-0000-0000-000097150000}"/>
    <cellStyle name="Calculation 4 13" xfId="5759" xr:uid="{00000000-0005-0000-0000-000098150000}"/>
    <cellStyle name="Calculation 4 2" xfId="5760" xr:uid="{00000000-0005-0000-0000-000099150000}"/>
    <cellStyle name="Calculation 4 2 2" xfId="5761" xr:uid="{00000000-0005-0000-0000-00009A150000}"/>
    <cellStyle name="Calculation 4 2 3" xfId="5762" xr:uid="{00000000-0005-0000-0000-00009B150000}"/>
    <cellStyle name="Calculation 4 3" xfId="5763" xr:uid="{00000000-0005-0000-0000-00009C150000}"/>
    <cellStyle name="Calculation 4 3 2" xfId="5764" xr:uid="{00000000-0005-0000-0000-00009D150000}"/>
    <cellStyle name="Calculation 4 3 3" xfId="5765" xr:uid="{00000000-0005-0000-0000-00009E150000}"/>
    <cellStyle name="Calculation 4 4" xfId="5766" xr:uid="{00000000-0005-0000-0000-00009F150000}"/>
    <cellStyle name="Calculation 4 4 2" xfId="5767" xr:uid="{00000000-0005-0000-0000-0000A0150000}"/>
    <cellStyle name="Calculation 4 4 3" xfId="5768" xr:uid="{00000000-0005-0000-0000-0000A1150000}"/>
    <cellStyle name="Calculation 4 5" xfId="5769" xr:uid="{00000000-0005-0000-0000-0000A2150000}"/>
    <cellStyle name="Calculation 4 6" xfId="5770" xr:uid="{00000000-0005-0000-0000-0000A3150000}"/>
    <cellStyle name="Calculation 4 7" xfId="5771" xr:uid="{00000000-0005-0000-0000-0000A4150000}"/>
    <cellStyle name="Calculation 4 8" xfId="5772" xr:uid="{00000000-0005-0000-0000-0000A5150000}"/>
    <cellStyle name="Calculation 4 9" xfId="5773" xr:uid="{00000000-0005-0000-0000-0000A6150000}"/>
    <cellStyle name="Calculation 5" xfId="5774" xr:uid="{00000000-0005-0000-0000-0000A7150000}"/>
    <cellStyle name="Calculation 5 2" xfId="5775" xr:uid="{00000000-0005-0000-0000-0000A8150000}"/>
    <cellStyle name="Calculation 5 2 2" xfId="5776" xr:uid="{00000000-0005-0000-0000-0000A9150000}"/>
    <cellStyle name="Calculation 5 2 3" xfId="5777" xr:uid="{00000000-0005-0000-0000-0000AA150000}"/>
    <cellStyle name="Calculation 5 3" xfId="5778" xr:uid="{00000000-0005-0000-0000-0000AB150000}"/>
    <cellStyle name="Calculation 5 3 2" xfId="5779" xr:uid="{00000000-0005-0000-0000-0000AC150000}"/>
    <cellStyle name="Calculation 5 3 3" xfId="5780" xr:uid="{00000000-0005-0000-0000-0000AD150000}"/>
    <cellStyle name="Calculation 5 4" xfId="5781" xr:uid="{00000000-0005-0000-0000-0000AE150000}"/>
    <cellStyle name="Calculation 6" xfId="5782" xr:uid="{00000000-0005-0000-0000-0000AF150000}"/>
    <cellStyle name="Calculation 7" xfId="5783" xr:uid="{00000000-0005-0000-0000-0000B0150000}"/>
    <cellStyle name="Calculation 8" xfId="5784" xr:uid="{00000000-0005-0000-0000-0000B1150000}"/>
    <cellStyle name="Calculation 9" xfId="5785" xr:uid="{00000000-0005-0000-0000-0000B2150000}"/>
    <cellStyle name="Calculation_aa osnova za ponudbe" xfId="5786" xr:uid="{00000000-0005-0000-0000-0000B3150000}"/>
    <cellStyle name="Cancel" xfId="5787" xr:uid="{00000000-0005-0000-0000-0000B4150000}"/>
    <cellStyle name="Cancel 2" xfId="5788" xr:uid="{00000000-0005-0000-0000-0000B5150000}"/>
    <cellStyle name="cena" xfId="5789" xr:uid="{00000000-0005-0000-0000-0000B6150000}"/>
    <cellStyle name="cena 2" xfId="5790" xr:uid="{00000000-0005-0000-0000-0000B7150000}"/>
    <cellStyle name="cena 3" xfId="5791" xr:uid="{00000000-0005-0000-0000-0000B8150000}"/>
    <cellStyle name="cena 4" xfId="5792" xr:uid="{00000000-0005-0000-0000-0000B9150000}"/>
    <cellStyle name="cena 5" xfId="5793" xr:uid="{00000000-0005-0000-0000-0000BA150000}"/>
    <cellStyle name="cena 6" xfId="5794" xr:uid="{00000000-0005-0000-0000-0000BB150000}"/>
    <cellStyle name="cena 7" xfId="5795" xr:uid="{00000000-0005-0000-0000-0000BC150000}"/>
    <cellStyle name="cena 8" xfId="5796" xr:uid="{00000000-0005-0000-0000-0000BD150000}"/>
    <cellStyle name="cena 9" xfId="5797" xr:uid="{00000000-0005-0000-0000-0000BE150000}"/>
    <cellStyle name="Check Cell" xfId="5798" xr:uid="{00000000-0005-0000-0000-0000BF150000}"/>
    <cellStyle name="Check Cell 10" xfId="5799" xr:uid="{00000000-0005-0000-0000-0000C0150000}"/>
    <cellStyle name="Check Cell 10 2" xfId="5800" xr:uid="{00000000-0005-0000-0000-0000C1150000}"/>
    <cellStyle name="Check Cell 10 3" xfId="5801" xr:uid="{00000000-0005-0000-0000-0000C2150000}"/>
    <cellStyle name="Check Cell 10 4" xfId="5802" xr:uid="{00000000-0005-0000-0000-0000C3150000}"/>
    <cellStyle name="Check Cell 10 5" xfId="5803" xr:uid="{00000000-0005-0000-0000-0000C4150000}"/>
    <cellStyle name="Check Cell 10 6" xfId="5804" xr:uid="{00000000-0005-0000-0000-0000C5150000}"/>
    <cellStyle name="Check Cell 10 7" xfId="5805" xr:uid="{00000000-0005-0000-0000-0000C6150000}"/>
    <cellStyle name="Check Cell 10 8" xfId="5806" xr:uid="{00000000-0005-0000-0000-0000C7150000}"/>
    <cellStyle name="Check Cell 10 9" xfId="5807" xr:uid="{00000000-0005-0000-0000-0000C8150000}"/>
    <cellStyle name="Check Cell 11" xfId="5808" xr:uid="{00000000-0005-0000-0000-0000C9150000}"/>
    <cellStyle name="Check Cell 11 2" xfId="5809" xr:uid="{00000000-0005-0000-0000-0000CA150000}"/>
    <cellStyle name="Check Cell 11 3" xfId="5810" xr:uid="{00000000-0005-0000-0000-0000CB150000}"/>
    <cellStyle name="Check Cell 11 4" xfId="5811" xr:uid="{00000000-0005-0000-0000-0000CC150000}"/>
    <cellStyle name="Check Cell 11 5" xfId="5812" xr:uid="{00000000-0005-0000-0000-0000CD150000}"/>
    <cellStyle name="Check Cell 11 6" xfId="5813" xr:uid="{00000000-0005-0000-0000-0000CE150000}"/>
    <cellStyle name="Check Cell 11 7" xfId="5814" xr:uid="{00000000-0005-0000-0000-0000CF150000}"/>
    <cellStyle name="Check Cell 11 8" xfId="5815" xr:uid="{00000000-0005-0000-0000-0000D0150000}"/>
    <cellStyle name="Check Cell 11 9" xfId="5816" xr:uid="{00000000-0005-0000-0000-0000D1150000}"/>
    <cellStyle name="Check Cell 12" xfId="5817" xr:uid="{00000000-0005-0000-0000-0000D2150000}"/>
    <cellStyle name="Check Cell 12 2" xfId="5818" xr:uid="{00000000-0005-0000-0000-0000D3150000}"/>
    <cellStyle name="Check Cell 12 3" xfId="5819" xr:uid="{00000000-0005-0000-0000-0000D4150000}"/>
    <cellStyle name="Check Cell 12 4" xfId="5820" xr:uid="{00000000-0005-0000-0000-0000D5150000}"/>
    <cellStyle name="Check Cell 12 5" xfId="5821" xr:uid="{00000000-0005-0000-0000-0000D6150000}"/>
    <cellStyle name="Check Cell 12 6" xfId="5822" xr:uid="{00000000-0005-0000-0000-0000D7150000}"/>
    <cellStyle name="Check Cell 12 7" xfId="5823" xr:uid="{00000000-0005-0000-0000-0000D8150000}"/>
    <cellStyle name="Check Cell 12 8" xfId="5824" xr:uid="{00000000-0005-0000-0000-0000D9150000}"/>
    <cellStyle name="Check Cell 12 9" xfId="5825" xr:uid="{00000000-0005-0000-0000-0000DA150000}"/>
    <cellStyle name="Check Cell 13" xfId="5826" xr:uid="{00000000-0005-0000-0000-0000DB150000}"/>
    <cellStyle name="Check Cell 13 2" xfId="5827" xr:uid="{00000000-0005-0000-0000-0000DC150000}"/>
    <cellStyle name="Check Cell 13 3" xfId="5828" xr:uid="{00000000-0005-0000-0000-0000DD150000}"/>
    <cellStyle name="Check Cell 13 4" xfId="5829" xr:uid="{00000000-0005-0000-0000-0000DE150000}"/>
    <cellStyle name="Check Cell 13 5" xfId="5830" xr:uid="{00000000-0005-0000-0000-0000DF150000}"/>
    <cellStyle name="Check Cell 13 6" xfId="5831" xr:uid="{00000000-0005-0000-0000-0000E0150000}"/>
    <cellStyle name="Check Cell 13 7" xfId="5832" xr:uid="{00000000-0005-0000-0000-0000E1150000}"/>
    <cellStyle name="Check Cell 13 8" xfId="5833" xr:uid="{00000000-0005-0000-0000-0000E2150000}"/>
    <cellStyle name="Check Cell 13 9" xfId="5834" xr:uid="{00000000-0005-0000-0000-0000E3150000}"/>
    <cellStyle name="Check Cell 14" xfId="5835" xr:uid="{00000000-0005-0000-0000-0000E4150000}"/>
    <cellStyle name="Check Cell 14 2" xfId="5836" xr:uid="{00000000-0005-0000-0000-0000E5150000}"/>
    <cellStyle name="Check Cell 14 3" xfId="5837" xr:uid="{00000000-0005-0000-0000-0000E6150000}"/>
    <cellStyle name="Check Cell 14 4" xfId="5838" xr:uid="{00000000-0005-0000-0000-0000E7150000}"/>
    <cellStyle name="Check Cell 14 5" xfId="5839" xr:uid="{00000000-0005-0000-0000-0000E8150000}"/>
    <cellStyle name="Check Cell 14 6" xfId="5840" xr:uid="{00000000-0005-0000-0000-0000E9150000}"/>
    <cellStyle name="Check Cell 14 7" xfId="5841" xr:uid="{00000000-0005-0000-0000-0000EA150000}"/>
    <cellStyle name="Check Cell 14 8" xfId="5842" xr:uid="{00000000-0005-0000-0000-0000EB150000}"/>
    <cellStyle name="Check Cell 14 9" xfId="5843" xr:uid="{00000000-0005-0000-0000-0000EC150000}"/>
    <cellStyle name="Check Cell 15" xfId="5844" xr:uid="{00000000-0005-0000-0000-0000ED150000}"/>
    <cellStyle name="Check Cell 15 2" xfId="5845" xr:uid="{00000000-0005-0000-0000-0000EE150000}"/>
    <cellStyle name="Check Cell 15 3" xfId="5846" xr:uid="{00000000-0005-0000-0000-0000EF150000}"/>
    <cellStyle name="Check Cell 15 4" xfId="5847" xr:uid="{00000000-0005-0000-0000-0000F0150000}"/>
    <cellStyle name="Check Cell 15 5" xfId="5848" xr:uid="{00000000-0005-0000-0000-0000F1150000}"/>
    <cellStyle name="Check Cell 15 6" xfId="5849" xr:uid="{00000000-0005-0000-0000-0000F2150000}"/>
    <cellStyle name="Check Cell 15 7" xfId="5850" xr:uid="{00000000-0005-0000-0000-0000F3150000}"/>
    <cellStyle name="Check Cell 15 8" xfId="5851" xr:uid="{00000000-0005-0000-0000-0000F4150000}"/>
    <cellStyle name="Check Cell 15 9" xfId="5852" xr:uid="{00000000-0005-0000-0000-0000F5150000}"/>
    <cellStyle name="Check Cell 16" xfId="5853" xr:uid="{00000000-0005-0000-0000-0000F6150000}"/>
    <cellStyle name="Check Cell 16 2" xfId="5854" xr:uid="{00000000-0005-0000-0000-0000F7150000}"/>
    <cellStyle name="Check Cell 16 3" xfId="5855" xr:uid="{00000000-0005-0000-0000-0000F8150000}"/>
    <cellStyle name="Check Cell 16 4" xfId="5856" xr:uid="{00000000-0005-0000-0000-0000F9150000}"/>
    <cellStyle name="Check Cell 16 5" xfId="5857" xr:uid="{00000000-0005-0000-0000-0000FA150000}"/>
    <cellStyle name="Check Cell 16 6" xfId="5858" xr:uid="{00000000-0005-0000-0000-0000FB150000}"/>
    <cellStyle name="Check Cell 16 7" xfId="5859" xr:uid="{00000000-0005-0000-0000-0000FC150000}"/>
    <cellStyle name="Check Cell 16 8" xfId="5860" xr:uid="{00000000-0005-0000-0000-0000FD150000}"/>
    <cellStyle name="Check Cell 16 9" xfId="5861" xr:uid="{00000000-0005-0000-0000-0000FE150000}"/>
    <cellStyle name="Check Cell 17" xfId="5862" xr:uid="{00000000-0005-0000-0000-0000FF150000}"/>
    <cellStyle name="Check Cell 18" xfId="5863" xr:uid="{00000000-0005-0000-0000-000000160000}"/>
    <cellStyle name="Check Cell 18 2" xfId="5864" xr:uid="{00000000-0005-0000-0000-000001160000}"/>
    <cellStyle name="Check Cell 19" xfId="5865" xr:uid="{00000000-0005-0000-0000-000002160000}"/>
    <cellStyle name="Check Cell 2" xfId="5866" xr:uid="{00000000-0005-0000-0000-000003160000}"/>
    <cellStyle name="Check Cell 2 10" xfId="5867" xr:uid="{00000000-0005-0000-0000-000004160000}"/>
    <cellStyle name="Check Cell 2 11" xfId="5868" xr:uid="{00000000-0005-0000-0000-000005160000}"/>
    <cellStyle name="Check Cell 2 12" xfId="5869" xr:uid="{00000000-0005-0000-0000-000006160000}"/>
    <cellStyle name="Check Cell 2 13" xfId="5870" xr:uid="{00000000-0005-0000-0000-000007160000}"/>
    <cellStyle name="Check Cell 2 14" xfId="5871" xr:uid="{00000000-0005-0000-0000-000008160000}"/>
    <cellStyle name="Check Cell 2 15" xfId="5872" xr:uid="{00000000-0005-0000-0000-000009160000}"/>
    <cellStyle name="Check Cell 2 16" xfId="5873" xr:uid="{00000000-0005-0000-0000-00000A160000}"/>
    <cellStyle name="Check Cell 2 2" xfId="5874" xr:uid="{00000000-0005-0000-0000-00000B160000}"/>
    <cellStyle name="Check Cell 2 2 10" xfId="5875" xr:uid="{00000000-0005-0000-0000-00000C160000}"/>
    <cellStyle name="Check Cell 2 2 11" xfId="5876" xr:uid="{00000000-0005-0000-0000-00000D160000}"/>
    <cellStyle name="Check Cell 2 2 2" xfId="5877" xr:uid="{00000000-0005-0000-0000-00000E160000}"/>
    <cellStyle name="Check Cell 2 2 2 2" xfId="5878" xr:uid="{00000000-0005-0000-0000-00000F160000}"/>
    <cellStyle name="Check Cell 2 2 2 3" xfId="5879" xr:uid="{00000000-0005-0000-0000-000010160000}"/>
    <cellStyle name="Check Cell 2 2 2 4" xfId="5880" xr:uid="{00000000-0005-0000-0000-000011160000}"/>
    <cellStyle name="Check Cell 2 2 2 5" xfId="5881" xr:uid="{00000000-0005-0000-0000-000012160000}"/>
    <cellStyle name="Check Cell 2 2 2 6" xfId="5882" xr:uid="{00000000-0005-0000-0000-000013160000}"/>
    <cellStyle name="Check Cell 2 2 2 7" xfId="5883" xr:uid="{00000000-0005-0000-0000-000014160000}"/>
    <cellStyle name="Check Cell 2 2 2 8" xfId="5884" xr:uid="{00000000-0005-0000-0000-000015160000}"/>
    <cellStyle name="Check Cell 2 2 2 9" xfId="5885" xr:uid="{00000000-0005-0000-0000-000016160000}"/>
    <cellStyle name="Check Cell 2 2 3" xfId="5886" xr:uid="{00000000-0005-0000-0000-000017160000}"/>
    <cellStyle name="Check Cell 2 2 4" xfId="5887" xr:uid="{00000000-0005-0000-0000-000018160000}"/>
    <cellStyle name="Check Cell 2 2 4 2" xfId="5888" xr:uid="{00000000-0005-0000-0000-000019160000}"/>
    <cellStyle name="Check Cell 2 2 5" xfId="5889" xr:uid="{00000000-0005-0000-0000-00001A160000}"/>
    <cellStyle name="Check Cell 2 2 6" xfId="5890" xr:uid="{00000000-0005-0000-0000-00001B160000}"/>
    <cellStyle name="Check Cell 2 2 7" xfId="5891" xr:uid="{00000000-0005-0000-0000-00001C160000}"/>
    <cellStyle name="Check Cell 2 2 8" xfId="5892" xr:uid="{00000000-0005-0000-0000-00001D160000}"/>
    <cellStyle name="Check Cell 2 2 9" xfId="5893" xr:uid="{00000000-0005-0000-0000-00001E160000}"/>
    <cellStyle name="Check Cell 2 3" xfId="5894" xr:uid="{00000000-0005-0000-0000-00001F160000}"/>
    <cellStyle name="Check Cell 2 3 10" xfId="5895" xr:uid="{00000000-0005-0000-0000-000020160000}"/>
    <cellStyle name="Check Cell 2 3 11" xfId="5896" xr:uid="{00000000-0005-0000-0000-000021160000}"/>
    <cellStyle name="Check Cell 2 3 2" xfId="5897" xr:uid="{00000000-0005-0000-0000-000022160000}"/>
    <cellStyle name="Check Cell 2 3 2 2" xfId="5898" xr:uid="{00000000-0005-0000-0000-000023160000}"/>
    <cellStyle name="Check Cell 2 3 2 3" xfId="5899" xr:uid="{00000000-0005-0000-0000-000024160000}"/>
    <cellStyle name="Check Cell 2 3 2 4" xfId="5900" xr:uid="{00000000-0005-0000-0000-000025160000}"/>
    <cellStyle name="Check Cell 2 3 2 5" xfId="5901" xr:uid="{00000000-0005-0000-0000-000026160000}"/>
    <cellStyle name="Check Cell 2 3 2 6" xfId="5902" xr:uid="{00000000-0005-0000-0000-000027160000}"/>
    <cellStyle name="Check Cell 2 3 2 7" xfId="5903" xr:uid="{00000000-0005-0000-0000-000028160000}"/>
    <cellStyle name="Check Cell 2 3 2 8" xfId="5904" xr:uid="{00000000-0005-0000-0000-000029160000}"/>
    <cellStyle name="Check Cell 2 3 2 9" xfId="5905" xr:uid="{00000000-0005-0000-0000-00002A160000}"/>
    <cellStyle name="Check Cell 2 3 3" xfId="5906" xr:uid="{00000000-0005-0000-0000-00002B160000}"/>
    <cellStyle name="Check Cell 2 3 4" xfId="5907" xr:uid="{00000000-0005-0000-0000-00002C160000}"/>
    <cellStyle name="Check Cell 2 3 4 2" xfId="5908" xr:uid="{00000000-0005-0000-0000-00002D160000}"/>
    <cellStyle name="Check Cell 2 3 5" xfId="5909" xr:uid="{00000000-0005-0000-0000-00002E160000}"/>
    <cellStyle name="Check Cell 2 3 6" xfId="5910" xr:uid="{00000000-0005-0000-0000-00002F160000}"/>
    <cellStyle name="Check Cell 2 3 7" xfId="5911" xr:uid="{00000000-0005-0000-0000-000030160000}"/>
    <cellStyle name="Check Cell 2 3 8" xfId="5912" xr:uid="{00000000-0005-0000-0000-000031160000}"/>
    <cellStyle name="Check Cell 2 3 9" xfId="5913" xr:uid="{00000000-0005-0000-0000-000032160000}"/>
    <cellStyle name="Check Cell 2 4" xfId="5914" xr:uid="{00000000-0005-0000-0000-000033160000}"/>
    <cellStyle name="Check Cell 2 4 10" xfId="5915" xr:uid="{00000000-0005-0000-0000-000034160000}"/>
    <cellStyle name="Check Cell 2 4 2" xfId="5916" xr:uid="{00000000-0005-0000-0000-000035160000}"/>
    <cellStyle name="Check Cell 2 4 3" xfId="5917" xr:uid="{00000000-0005-0000-0000-000036160000}"/>
    <cellStyle name="Check Cell 2 4 3 2" xfId="5918" xr:uid="{00000000-0005-0000-0000-000037160000}"/>
    <cellStyle name="Check Cell 2 4 4" xfId="5919" xr:uid="{00000000-0005-0000-0000-000038160000}"/>
    <cellStyle name="Check Cell 2 4 5" xfId="5920" xr:uid="{00000000-0005-0000-0000-000039160000}"/>
    <cellStyle name="Check Cell 2 4 6" xfId="5921" xr:uid="{00000000-0005-0000-0000-00003A160000}"/>
    <cellStyle name="Check Cell 2 4 7" xfId="5922" xr:uid="{00000000-0005-0000-0000-00003B160000}"/>
    <cellStyle name="Check Cell 2 4 8" xfId="5923" xr:uid="{00000000-0005-0000-0000-00003C160000}"/>
    <cellStyle name="Check Cell 2 4 9" xfId="5924" xr:uid="{00000000-0005-0000-0000-00003D160000}"/>
    <cellStyle name="Check Cell 2 5" xfId="5925" xr:uid="{00000000-0005-0000-0000-00003E160000}"/>
    <cellStyle name="Check Cell 2 5 2" xfId="5926" xr:uid="{00000000-0005-0000-0000-00003F160000}"/>
    <cellStyle name="Check Cell 2 5 3" xfId="5927" xr:uid="{00000000-0005-0000-0000-000040160000}"/>
    <cellStyle name="Check Cell 2 5 4" xfId="5928" xr:uid="{00000000-0005-0000-0000-000041160000}"/>
    <cellStyle name="Check Cell 2 5 5" xfId="5929" xr:uid="{00000000-0005-0000-0000-000042160000}"/>
    <cellStyle name="Check Cell 2 5 6" xfId="5930" xr:uid="{00000000-0005-0000-0000-000043160000}"/>
    <cellStyle name="Check Cell 2 5 7" xfId="5931" xr:uid="{00000000-0005-0000-0000-000044160000}"/>
    <cellStyle name="Check Cell 2 5 8" xfId="5932" xr:uid="{00000000-0005-0000-0000-000045160000}"/>
    <cellStyle name="Check Cell 2 5 9" xfId="5933" xr:uid="{00000000-0005-0000-0000-000046160000}"/>
    <cellStyle name="Check Cell 2 6" xfId="5934" xr:uid="{00000000-0005-0000-0000-000047160000}"/>
    <cellStyle name="Check Cell 2 6 2" xfId="5935" xr:uid="{00000000-0005-0000-0000-000048160000}"/>
    <cellStyle name="Check Cell 2 6 3" xfId="5936" xr:uid="{00000000-0005-0000-0000-000049160000}"/>
    <cellStyle name="Check Cell 2 6 4" xfId="5937" xr:uid="{00000000-0005-0000-0000-00004A160000}"/>
    <cellStyle name="Check Cell 2 6 5" xfId="5938" xr:uid="{00000000-0005-0000-0000-00004B160000}"/>
    <cellStyle name="Check Cell 2 6 6" xfId="5939" xr:uid="{00000000-0005-0000-0000-00004C160000}"/>
    <cellStyle name="Check Cell 2 6 7" xfId="5940" xr:uid="{00000000-0005-0000-0000-00004D160000}"/>
    <cellStyle name="Check Cell 2 6 8" xfId="5941" xr:uid="{00000000-0005-0000-0000-00004E160000}"/>
    <cellStyle name="Check Cell 2 6 9" xfId="5942" xr:uid="{00000000-0005-0000-0000-00004F160000}"/>
    <cellStyle name="Check Cell 2 7" xfId="5943" xr:uid="{00000000-0005-0000-0000-000050160000}"/>
    <cellStyle name="Check Cell 2 7 2" xfId="5944" xr:uid="{00000000-0005-0000-0000-000051160000}"/>
    <cellStyle name="Check Cell 2 7 3" xfId="5945" xr:uid="{00000000-0005-0000-0000-000052160000}"/>
    <cellStyle name="Check Cell 2 7 4" xfId="5946" xr:uid="{00000000-0005-0000-0000-000053160000}"/>
    <cellStyle name="Check Cell 2 7 5" xfId="5947" xr:uid="{00000000-0005-0000-0000-000054160000}"/>
    <cellStyle name="Check Cell 2 7 6" xfId="5948" xr:uid="{00000000-0005-0000-0000-000055160000}"/>
    <cellStyle name="Check Cell 2 7 7" xfId="5949" xr:uid="{00000000-0005-0000-0000-000056160000}"/>
    <cellStyle name="Check Cell 2 7 8" xfId="5950" xr:uid="{00000000-0005-0000-0000-000057160000}"/>
    <cellStyle name="Check Cell 2 7 9" xfId="5951" xr:uid="{00000000-0005-0000-0000-000058160000}"/>
    <cellStyle name="Check Cell 2 8" xfId="5952" xr:uid="{00000000-0005-0000-0000-000059160000}"/>
    <cellStyle name="Check Cell 2 9" xfId="5953" xr:uid="{00000000-0005-0000-0000-00005A160000}"/>
    <cellStyle name="Check Cell 2 9 2" xfId="5954" xr:uid="{00000000-0005-0000-0000-00005B160000}"/>
    <cellStyle name="Check Cell 20" xfId="5955" xr:uid="{00000000-0005-0000-0000-00005C160000}"/>
    <cellStyle name="Check Cell 21" xfId="5956" xr:uid="{00000000-0005-0000-0000-00005D160000}"/>
    <cellStyle name="Check Cell 22" xfId="5957" xr:uid="{00000000-0005-0000-0000-00005E160000}"/>
    <cellStyle name="Check Cell 23" xfId="5958" xr:uid="{00000000-0005-0000-0000-00005F160000}"/>
    <cellStyle name="Check Cell 24" xfId="5959" xr:uid="{00000000-0005-0000-0000-000060160000}"/>
    <cellStyle name="Check Cell 25" xfId="5960" xr:uid="{00000000-0005-0000-0000-000061160000}"/>
    <cellStyle name="Check Cell 3" xfId="5961" xr:uid="{00000000-0005-0000-0000-000062160000}"/>
    <cellStyle name="Check Cell 3 10" xfId="5962" xr:uid="{00000000-0005-0000-0000-000063160000}"/>
    <cellStyle name="Check Cell 3 11" xfId="5963" xr:uid="{00000000-0005-0000-0000-000064160000}"/>
    <cellStyle name="Check Cell 3 12" xfId="5964" xr:uid="{00000000-0005-0000-0000-000065160000}"/>
    <cellStyle name="Check Cell 3 13" xfId="5965" xr:uid="{00000000-0005-0000-0000-000066160000}"/>
    <cellStyle name="Check Cell 3 2" xfId="5966" xr:uid="{00000000-0005-0000-0000-000067160000}"/>
    <cellStyle name="Check Cell 3 2 10" xfId="5967" xr:uid="{00000000-0005-0000-0000-000068160000}"/>
    <cellStyle name="Check Cell 3 2 11" xfId="5968" xr:uid="{00000000-0005-0000-0000-000069160000}"/>
    <cellStyle name="Check Cell 3 2 2" xfId="5969" xr:uid="{00000000-0005-0000-0000-00006A160000}"/>
    <cellStyle name="Check Cell 3 2 2 2" xfId="5970" xr:uid="{00000000-0005-0000-0000-00006B160000}"/>
    <cellStyle name="Check Cell 3 2 2 3" xfId="5971" xr:uid="{00000000-0005-0000-0000-00006C160000}"/>
    <cellStyle name="Check Cell 3 2 2 4" xfId="5972" xr:uid="{00000000-0005-0000-0000-00006D160000}"/>
    <cellStyle name="Check Cell 3 2 2 5" xfId="5973" xr:uid="{00000000-0005-0000-0000-00006E160000}"/>
    <cellStyle name="Check Cell 3 2 2 6" xfId="5974" xr:uid="{00000000-0005-0000-0000-00006F160000}"/>
    <cellStyle name="Check Cell 3 2 2 7" xfId="5975" xr:uid="{00000000-0005-0000-0000-000070160000}"/>
    <cellStyle name="Check Cell 3 2 2 8" xfId="5976" xr:uid="{00000000-0005-0000-0000-000071160000}"/>
    <cellStyle name="Check Cell 3 2 2 9" xfId="5977" xr:uid="{00000000-0005-0000-0000-000072160000}"/>
    <cellStyle name="Check Cell 3 2 3" xfId="5978" xr:uid="{00000000-0005-0000-0000-000073160000}"/>
    <cellStyle name="Check Cell 3 2 4" xfId="5979" xr:uid="{00000000-0005-0000-0000-000074160000}"/>
    <cellStyle name="Check Cell 3 2 4 2" xfId="5980" xr:uid="{00000000-0005-0000-0000-000075160000}"/>
    <cellStyle name="Check Cell 3 2 5" xfId="5981" xr:uid="{00000000-0005-0000-0000-000076160000}"/>
    <cellStyle name="Check Cell 3 2 6" xfId="5982" xr:uid="{00000000-0005-0000-0000-000077160000}"/>
    <cellStyle name="Check Cell 3 2 7" xfId="5983" xr:uid="{00000000-0005-0000-0000-000078160000}"/>
    <cellStyle name="Check Cell 3 2 8" xfId="5984" xr:uid="{00000000-0005-0000-0000-000079160000}"/>
    <cellStyle name="Check Cell 3 2 9" xfId="5985" xr:uid="{00000000-0005-0000-0000-00007A160000}"/>
    <cellStyle name="Check Cell 3 3" xfId="5986" xr:uid="{00000000-0005-0000-0000-00007B160000}"/>
    <cellStyle name="Check Cell 3 3 10" xfId="5987" xr:uid="{00000000-0005-0000-0000-00007C160000}"/>
    <cellStyle name="Check Cell 3 3 11" xfId="5988" xr:uid="{00000000-0005-0000-0000-00007D160000}"/>
    <cellStyle name="Check Cell 3 3 2" xfId="5989" xr:uid="{00000000-0005-0000-0000-00007E160000}"/>
    <cellStyle name="Check Cell 3 3 2 2" xfId="5990" xr:uid="{00000000-0005-0000-0000-00007F160000}"/>
    <cellStyle name="Check Cell 3 3 2 3" xfId="5991" xr:uid="{00000000-0005-0000-0000-000080160000}"/>
    <cellStyle name="Check Cell 3 3 2 4" xfId="5992" xr:uid="{00000000-0005-0000-0000-000081160000}"/>
    <cellStyle name="Check Cell 3 3 2 5" xfId="5993" xr:uid="{00000000-0005-0000-0000-000082160000}"/>
    <cellStyle name="Check Cell 3 3 2 6" xfId="5994" xr:uid="{00000000-0005-0000-0000-000083160000}"/>
    <cellStyle name="Check Cell 3 3 2 7" xfId="5995" xr:uid="{00000000-0005-0000-0000-000084160000}"/>
    <cellStyle name="Check Cell 3 3 2 8" xfId="5996" xr:uid="{00000000-0005-0000-0000-000085160000}"/>
    <cellStyle name="Check Cell 3 3 2 9" xfId="5997" xr:uid="{00000000-0005-0000-0000-000086160000}"/>
    <cellStyle name="Check Cell 3 3 3" xfId="5998" xr:uid="{00000000-0005-0000-0000-000087160000}"/>
    <cellStyle name="Check Cell 3 3 4" xfId="5999" xr:uid="{00000000-0005-0000-0000-000088160000}"/>
    <cellStyle name="Check Cell 3 3 4 2" xfId="6000" xr:uid="{00000000-0005-0000-0000-000089160000}"/>
    <cellStyle name="Check Cell 3 3 5" xfId="6001" xr:uid="{00000000-0005-0000-0000-00008A160000}"/>
    <cellStyle name="Check Cell 3 3 6" xfId="6002" xr:uid="{00000000-0005-0000-0000-00008B160000}"/>
    <cellStyle name="Check Cell 3 3 7" xfId="6003" xr:uid="{00000000-0005-0000-0000-00008C160000}"/>
    <cellStyle name="Check Cell 3 3 8" xfId="6004" xr:uid="{00000000-0005-0000-0000-00008D160000}"/>
    <cellStyle name="Check Cell 3 3 9" xfId="6005" xr:uid="{00000000-0005-0000-0000-00008E160000}"/>
    <cellStyle name="Check Cell 3 4" xfId="6006" xr:uid="{00000000-0005-0000-0000-00008F160000}"/>
    <cellStyle name="Check Cell 3 4 10" xfId="6007" xr:uid="{00000000-0005-0000-0000-000090160000}"/>
    <cellStyle name="Check Cell 3 4 11" xfId="6008" xr:uid="{00000000-0005-0000-0000-000091160000}"/>
    <cellStyle name="Check Cell 3 4 2" xfId="6009" xr:uid="{00000000-0005-0000-0000-000092160000}"/>
    <cellStyle name="Check Cell 3 4 2 2" xfId="6010" xr:uid="{00000000-0005-0000-0000-000093160000}"/>
    <cellStyle name="Check Cell 3 4 2 3" xfId="6011" xr:uid="{00000000-0005-0000-0000-000094160000}"/>
    <cellStyle name="Check Cell 3 4 2 4" xfId="6012" xr:uid="{00000000-0005-0000-0000-000095160000}"/>
    <cellStyle name="Check Cell 3 4 2 5" xfId="6013" xr:uid="{00000000-0005-0000-0000-000096160000}"/>
    <cellStyle name="Check Cell 3 4 2 6" xfId="6014" xr:uid="{00000000-0005-0000-0000-000097160000}"/>
    <cellStyle name="Check Cell 3 4 2 7" xfId="6015" xr:uid="{00000000-0005-0000-0000-000098160000}"/>
    <cellStyle name="Check Cell 3 4 2 8" xfId="6016" xr:uid="{00000000-0005-0000-0000-000099160000}"/>
    <cellStyle name="Check Cell 3 4 2 9" xfId="6017" xr:uid="{00000000-0005-0000-0000-00009A160000}"/>
    <cellStyle name="Check Cell 3 4 3" xfId="6018" xr:uid="{00000000-0005-0000-0000-00009B160000}"/>
    <cellStyle name="Check Cell 3 4 3 2" xfId="6019" xr:uid="{00000000-0005-0000-0000-00009C160000}"/>
    <cellStyle name="Check Cell 3 4 3 3" xfId="6020" xr:uid="{00000000-0005-0000-0000-00009D160000}"/>
    <cellStyle name="Check Cell 3 4 3 4" xfId="6021" xr:uid="{00000000-0005-0000-0000-00009E160000}"/>
    <cellStyle name="Check Cell 3 4 3 5" xfId="6022" xr:uid="{00000000-0005-0000-0000-00009F160000}"/>
    <cellStyle name="Check Cell 3 4 3 6" xfId="6023" xr:uid="{00000000-0005-0000-0000-0000A0160000}"/>
    <cellStyle name="Check Cell 3 4 3 7" xfId="6024" xr:uid="{00000000-0005-0000-0000-0000A1160000}"/>
    <cellStyle name="Check Cell 3 4 3 8" xfId="6025" xr:uid="{00000000-0005-0000-0000-0000A2160000}"/>
    <cellStyle name="Check Cell 3 4 3 9" xfId="6026" xr:uid="{00000000-0005-0000-0000-0000A3160000}"/>
    <cellStyle name="Check Cell 3 4 4" xfId="6027" xr:uid="{00000000-0005-0000-0000-0000A4160000}"/>
    <cellStyle name="Check Cell 3 4 5" xfId="6028" xr:uid="{00000000-0005-0000-0000-0000A5160000}"/>
    <cellStyle name="Check Cell 3 4 6" xfId="6029" xr:uid="{00000000-0005-0000-0000-0000A6160000}"/>
    <cellStyle name="Check Cell 3 4 7" xfId="6030" xr:uid="{00000000-0005-0000-0000-0000A7160000}"/>
    <cellStyle name="Check Cell 3 4 8" xfId="6031" xr:uid="{00000000-0005-0000-0000-0000A8160000}"/>
    <cellStyle name="Check Cell 3 4 9" xfId="6032" xr:uid="{00000000-0005-0000-0000-0000A9160000}"/>
    <cellStyle name="Check Cell 3 5" xfId="6033" xr:uid="{00000000-0005-0000-0000-0000AA160000}"/>
    <cellStyle name="Check Cell 3 5 2" xfId="6034" xr:uid="{00000000-0005-0000-0000-0000AB160000}"/>
    <cellStyle name="Check Cell 3 5 3" xfId="6035" xr:uid="{00000000-0005-0000-0000-0000AC160000}"/>
    <cellStyle name="Check Cell 3 5 4" xfId="6036" xr:uid="{00000000-0005-0000-0000-0000AD160000}"/>
    <cellStyle name="Check Cell 3 5 5" xfId="6037" xr:uid="{00000000-0005-0000-0000-0000AE160000}"/>
    <cellStyle name="Check Cell 3 5 6" xfId="6038" xr:uid="{00000000-0005-0000-0000-0000AF160000}"/>
    <cellStyle name="Check Cell 3 5 7" xfId="6039" xr:uid="{00000000-0005-0000-0000-0000B0160000}"/>
    <cellStyle name="Check Cell 3 5 8" xfId="6040" xr:uid="{00000000-0005-0000-0000-0000B1160000}"/>
    <cellStyle name="Check Cell 3 5 9" xfId="6041" xr:uid="{00000000-0005-0000-0000-0000B2160000}"/>
    <cellStyle name="Check Cell 3 6" xfId="6042" xr:uid="{00000000-0005-0000-0000-0000B3160000}"/>
    <cellStyle name="Check Cell 3 7" xfId="6043" xr:uid="{00000000-0005-0000-0000-0000B4160000}"/>
    <cellStyle name="Check Cell 3 8" xfId="6044" xr:uid="{00000000-0005-0000-0000-0000B5160000}"/>
    <cellStyle name="Check Cell 3 9" xfId="6045" xr:uid="{00000000-0005-0000-0000-0000B6160000}"/>
    <cellStyle name="Check Cell 4" xfId="6046" xr:uid="{00000000-0005-0000-0000-0000B7160000}"/>
    <cellStyle name="Check Cell 4 10" xfId="6047" xr:uid="{00000000-0005-0000-0000-0000B8160000}"/>
    <cellStyle name="Check Cell 4 11" xfId="6048" xr:uid="{00000000-0005-0000-0000-0000B9160000}"/>
    <cellStyle name="Check Cell 4 12" xfId="6049" xr:uid="{00000000-0005-0000-0000-0000BA160000}"/>
    <cellStyle name="Check Cell 4 2" xfId="6050" xr:uid="{00000000-0005-0000-0000-0000BB160000}"/>
    <cellStyle name="Check Cell 4 2 10" xfId="6051" xr:uid="{00000000-0005-0000-0000-0000BC160000}"/>
    <cellStyle name="Check Cell 4 2 11" xfId="6052" xr:uid="{00000000-0005-0000-0000-0000BD160000}"/>
    <cellStyle name="Check Cell 4 2 2" xfId="6053" xr:uid="{00000000-0005-0000-0000-0000BE160000}"/>
    <cellStyle name="Check Cell 4 2 2 2" xfId="6054" xr:uid="{00000000-0005-0000-0000-0000BF160000}"/>
    <cellStyle name="Check Cell 4 2 2 3" xfId="6055" xr:uid="{00000000-0005-0000-0000-0000C0160000}"/>
    <cellStyle name="Check Cell 4 2 2 4" xfId="6056" xr:uid="{00000000-0005-0000-0000-0000C1160000}"/>
    <cellStyle name="Check Cell 4 2 2 5" xfId="6057" xr:uid="{00000000-0005-0000-0000-0000C2160000}"/>
    <cellStyle name="Check Cell 4 2 2 6" xfId="6058" xr:uid="{00000000-0005-0000-0000-0000C3160000}"/>
    <cellStyle name="Check Cell 4 2 2 7" xfId="6059" xr:uid="{00000000-0005-0000-0000-0000C4160000}"/>
    <cellStyle name="Check Cell 4 2 2 8" xfId="6060" xr:uid="{00000000-0005-0000-0000-0000C5160000}"/>
    <cellStyle name="Check Cell 4 2 2 9" xfId="6061" xr:uid="{00000000-0005-0000-0000-0000C6160000}"/>
    <cellStyle name="Check Cell 4 2 3" xfId="6062" xr:uid="{00000000-0005-0000-0000-0000C7160000}"/>
    <cellStyle name="Check Cell 4 2 4" xfId="6063" xr:uid="{00000000-0005-0000-0000-0000C8160000}"/>
    <cellStyle name="Check Cell 4 2 4 2" xfId="6064" xr:uid="{00000000-0005-0000-0000-0000C9160000}"/>
    <cellStyle name="Check Cell 4 2 5" xfId="6065" xr:uid="{00000000-0005-0000-0000-0000CA160000}"/>
    <cellStyle name="Check Cell 4 2 6" xfId="6066" xr:uid="{00000000-0005-0000-0000-0000CB160000}"/>
    <cellStyle name="Check Cell 4 2 7" xfId="6067" xr:uid="{00000000-0005-0000-0000-0000CC160000}"/>
    <cellStyle name="Check Cell 4 2 8" xfId="6068" xr:uid="{00000000-0005-0000-0000-0000CD160000}"/>
    <cellStyle name="Check Cell 4 2 9" xfId="6069" xr:uid="{00000000-0005-0000-0000-0000CE160000}"/>
    <cellStyle name="Check Cell 4 3" xfId="6070" xr:uid="{00000000-0005-0000-0000-0000CF160000}"/>
    <cellStyle name="Check Cell 4 3 10" xfId="6071" xr:uid="{00000000-0005-0000-0000-0000D0160000}"/>
    <cellStyle name="Check Cell 4 3 11" xfId="6072" xr:uid="{00000000-0005-0000-0000-0000D1160000}"/>
    <cellStyle name="Check Cell 4 3 2" xfId="6073" xr:uid="{00000000-0005-0000-0000-0000D2160000}"/>
    <cellStyle name="Check Cell 4 3 2 2" xfId="6074" xr:uid="{00000000-0005-0000-0000-0000D3160000}"/>
    <cellStyle name="Check Cell 4 3 2 3" xfId="6075" xr:uid="{00000000-0005-0000-0000-0000D4160000}"/>
    <cellStyle name="Check Cell 4 3 2 4" xfId="6076" xr:uid="{00000000-0005-0000-0000-0000D5160000}"/>
    <cellStyle name="Check Cell 4 3 2 5" xfId="6077" xr:uid="{00000000-0005-0000-0000-0000D6160000}"/>
    <cellStyle name="Check Cell 4 3 2 6" xfId="6078" xr:uid="{00000000-0005-0000-0000-0000D7160000}"/>
    <cellStyle name="Check Cell 4 3 2 7" xfId="6079" xr:uid="{00000000-0005-0000-0000-0000D8160000}"/>
    <cellStyle name="Check Cell 4 3 2 8" xfId="6080" xr:uid="{00000000-0005-0000-0000-0000D9160000}"/>
    <cellStyle name="Check Cell 4 3 2 9" xfId="6081" xr:uid="{00000000-0005-0000-0000-0000DA160000}"/>
    <cellStyle name="Check Cell 4 3 3" xfId="6082" xr:uid="{00000000-0005-0000-0000-0000DB160000}"/>
    <cellStyle name="Check Cell 4 3 4" xfId="6083" xr:uid="{00000000-0005-0000-0000-0000DC160000}"/>
    <cellStyle name="Check Cell 4 3 4 2" xfId="6084" xr:uid="{00000000-0005-0000-0000-0000DD160000}"/>
    <cellStyle name="Check Cell 4 3 5" xfId="6085" xr:uid="{00000000-0005-0000-0000-0000DE160000}"/>
    <cellStyle name="Check Cell 4 3 6" xfId="6086" xr:uid="{00000000-0005-0000-0000-0000DF160000}"/>
    <cellStyle name="Check Cell 4 3 7" xfId="6087" xr:uid="{00000000-0005-0000-0000-0000E0160000}"/>
    <cellStyle name="Check Cell 4 3 8" xfId="6088" xr:uid="{00000000-0005-0000-0000-0000E1160000}"/>
    <cellStyle name="Check Cell 4 3 9" xfId="6089" xr:uid="{00000000-0005-0000-0000-0000E2160000}"/>
    <cellStyle name="Check Cell 4 4" xfId="6090" xr:uid="{00000000-0005-0000-0000-0000E3160000}"/>
    <cellStyle name="Check Cell 4 4 2" xfId="6091" xr:uid="{00000000-0005-0000-0000-0000E4160000}"/>
    <cellStyle name="Check Cell 4 4 3" xfId="6092" xr:uid="{00000000-0005-0000-0000-0000E5160000}"/>
    <cellStyle name="Check Cell 4 4 4" xfId="6093" xr:uid="{00000000-0005-0000-0000-0000E6160000}"/>
    <cellStyle name="Check Cell 4 4 5" xfId="6094" xr:uid="{00000000-0005-0000-0000-0000E7160000}"/>
    <cellStyle name="Check Cell 4 4 6" xfId="6095" xr:uid="{00000000-0005-0000-0000-0000E8160000}"/>
    <cellStyle name="Check Cell 4 4 7" xfId="6096" xr:uid="{00000000-0005-0000-0000-0000E9160000}"/>
    <cellStyle name="Check Cell 4 4 8" xfId="6097" xr:uid="{00000000-0005-0000-0000-0000EA160000}"/>
    <cellStyle name="Check Cell 4 4 9" xfId="6098" xr:uid="{00000000-0005-0000-0000-0000EB160000}"/>
    <cellStyle name="Check Cell 4 5" xfId="6099" xr:uid="{00000000-0005-0000-0000-0000EC160000}"/>
    <cellStyle name="Check Cell 4 6" xfId="6100" xr:uid="{00000000-0005-0000-0000-0000ED160000}"/>
    <cellStyle name="Check Cell 4 7" xfId="6101" xr:uid="{00000000-0005-0000-0000-0000EE160000}"/>
    <cellStyle name="Check Cell 4 8" xfId="6102" xr:uid="{00000000-0005-0000-0000-0000EF160000}"/>
    <cellStyle name="Check Cell 4 9" xfId="6103" xr:uid="{00000000-0005-0000-0000-0000F0160000}"/>
    <cellStyle name="Check Cell 5" xfId="6104" xr:uid="{00000000-0005-0000-0000-0000F1160000}"/>
    <cellStyle name="Check Cell 5 10" xfId="6105" xr:uid="{00000000-0005-0000-0000-0000F2160000}"/>
    <cellStyle name="Check Cell 5 11" xfId="6106" xr:uid="{00000000-0005-0000-0000-0000F3160000}"/>
    <cellStyle name="Check Cell 5 12" xfId="6107" xr:uid="{00000000-0005-0000-0000-0000F4160000}"/>
    <cellStyle name="Check Cell 5 2" xfId="6108" xr:uid="{00000000-0005-0000-0000-0000F5160000}"/>
    <cellStyle name="Check Cell 5 2 10" xfId="6109" xr:uid="{00000000-0005-0000-0000-0000F6160000}"/>
    <cellStyle name="Check Cell 5 2 11" xfId="6110" xr:uid="{00000000-0005-0000-0000-0000F7160000}"/>
    <cellStyle name="Check Cell 5 2 2" xfId="6111" xr:uid="{00000000-0005-0000-0000-0000F8160000}"/>
    <cellStyle name="Check Cell 5 2 2 2" xfId="6112" xr:uid="{00000000-0005-0000-0000-0000F9160000}"/>
    <cellStyle name="Check Cell 5 2 2 3" xfId="6113" xr:uid="{00000000-0005-0000-0000-0000FA160000}"/>
    <cellStyle name="Check Cell 5 2 2 4" xfId="6114" xr:uid="{00000000-0005-0000-0000-0000FB160000}"/>
    <cellStyle name="Check Cell 5 2 2 5" xfId="6115" xr:uid="{00000000-0005-0000-0000-0000FC160000}"/>
    <cellStyle name="Check Cell 5 2 2 6" xfId="6116" xr:uid="{00000000-0005-0000-0000-0000FD160000}"/>
    <cellStyle name="Check Cell 5 2 2 7" xfId="6117" xr:uid="{00000000-0005-0000-0000-0000FE160000}"/>
    <cellStyle name="Check Cell 5 2 2 8" xfId="6118" xr:uid="{00000000-0005-0000-0000-0000FF160000}"/>
    <cellStyle name="Check Cell 5 2 2 9" xfId="6119" xr:uid="{00000000-0005-0000-0000-000000170000}"/>
    <cellStyle name="Check Cell 5 2 3" xfId="6120" xr:uid="{00000000-0005-0000-0000-000001170000}"/>
    <cellStyle name="Check Cell 5 2 4" xfId="6121" xr:uid="{00000000-0005-0000-0000-000002170000}"/>
    <cellStyle name="Check Cell 5 2 4 2" xfId="6122" xr:uid="{00000000-0005-0000-0000-000003170000}"/>
    <cellStyle name="Check Cell 5 2 5" xfId="6123" xr:uid="{00000000-0005-0000-0000-000004170000}"/>
    <cellStyle name="Check Cell 5 2 6" xfId="6124" xr:uid="{00000000-0005-0000-0000-000005170000}"/>
    <cellStyle name="Check Cell 5 2 7" xfId="6125" xr:uid="{00000000-0005-0000-0000-000006170000}"/>
    <cellStyle name="Check Cell 5 2 8" xfId="6126" xr:uid="{00000000-0005-0000-0000-000007170000}"/>
    <cellStyle name="Check Cell 5 2 9" xfId="6127" xr:uid="{00000000-0005-0000-0000-000008170000}"/>
    <cellStyle name="Check Cell 5 3" xfId="6128" xr:uid="{00000000-0005-0000-0000-000009170000}"/>
    <cellStyle name="Check Cell 5 3 10" xfId="6129" xr:uid="{00000000-0005-0000-0000-00000A170000}"/>
    <cellStyle name="Check Cell 5 3 11" xfId="6130" xr:uid="{00000000-0005-0000-0000-00000B170000}"/>
    <cellStyle name="Check Cell 5 3 2" xfId="6131" xr:uid="{00000000-0005-0000-0000-00000C170000}"/>
    <cellStyle name="Check Cell 5 3 2 2" xfId="6132" xr:uid="{00000000-0005-0000-0000-00000D170000}"/>
    <cellStyle name="Check Cell 5 3 2 3" xfId="6133" xr:uid="{00000000-0005-0000-0000-00000E170000}"/>
    <cellStyle name="Check Cell 5 3 2 4" xfId="6134" xr:uid="{00000000-0005-0000-0000-00000F170000}"/>
    <cellStyle name="Check Cell 5 3 2 5" xfId="6135" xr:uid="{00000000-0005-0000-0000-000010170000}"/>
    <cellStyle name="Check Cell 5 3 2 6" xfId="6136" xr:uid="{00000000-0005-0000-0000-000011170000}"/>
    <cellStyle name="Check Cell 5 3 2 7" xfId="6137" xr:uid="{00000000-0005-0000-0000-000012170000}"/>
    <cellStyle name="Check Cell 5 3 2 8" xfId="6138" xr:uid="{00000000-0005-0000-0000-000013170000}"/>
    <cellStyle name="Check Cell 5 3 2 9" xfId="6139" xr:uid="{00000000-0005-0000-0000-000014170000}"/>
    <cellStyle name="Check Cell 5 3 3" xfId="6140" xr:uid="{00000000-0005-0000-0000-000015170000}"/>
    <cellStyle name="Check Cell 5 3 4" xfId="6141" xr:uid="{00000000-0005-0000-0000-000016170000}"/>
    <cellStyle name="Check Cell 5 3 4 2" xfId="6142" xr:uid="{00000000-0005-0000-0000-000017170000}"/>
    <cellStyle name="Check Cell 5 3 5" xfId="6143" xr:uid="{00000000-0005-0000-0000-000018170000}"/>
    <cellStyle name="Check Cell 5 3 6" xfId="6144" xr:uid="{00000000-0005-0000-0000-000019170000}"/>
    <cellStyle name="Check Cell 5 3 7" xfId="6145" xr:uid="{00000000-0005-0000-0000-00001A170000}"/>
    <cellStyle name="Check Cell 5 3 8" xfId="6146" xr:uid="{00000000-0005-0000-0000-00001B170000}"/>
    <cellStyle name="Check Cell 5 3 9" xfId="6147" xr:uid="{00000000-0005-0000-0000-00001C170000}"/>
    <cellStyle name="Check Cell 5 4" xfId="6148" xr:uid="{00000000-0005-0000-0000-00001D170000}"/>
    <cellStyle name="Check Cell 5 4 2" xfId="6149" xr:uid="{00000000-0005-0000-0000-00001E170000}"/>
    <cellStyle name="Check Cell 5 4 3" xfId="6150" xr:uid="{00000000-0005-0000-0000-00001F170000}"/>
    <cellStyle name="Check Cell 5 4 4" xfId="6151" xr:uid="{00000000-0005-0000-0000-000020170000}"/>
    <cellStyle name="Check Cell 5 4 5" xfId="6152" xr:uid="{00000000-0005-0000-0000-000021170000}"/>
    <cellStyle name="Check Cell 5 4 6" xfId="6153" xr:uid="{00000000-0005-0000-0000-000022170000}"/>
    <cellStyle name="Check Cell 5 4 7" xfId="6154" xr:uid="{00000000-0005-0000-0000-000023170000}"/>
    <cellStyle name="Check Cell 5 4 8" xfId="6155" xr:uid="{00000000-0005-0000-0000-000024170000}"/>
    <cellStyle name="Check Cell 5 4 9" xfId="6156" xr:uid="{00000000-0005-0000-0000-000025170000}"/>
    <cellStyle name="Check Cell 5 5" xfId="6157" xr:uid="{00000000-0005-0000-0000-000026170000}"/>
    <cellStyle name="Check Cell 5 6" xfId="6158" xr:uid="{00000000-0005-0000-0000-000027170000}"/>
    <cellStyle name="Check Cell 5 7" xfId="6159" xr:uid="{00000000-0005-0000-0000-000028170000}"/>
    <cellStyle name="Check Cell 5 8" xfId="6160" xr:uid="{00000000-0005-0000-0000-000029170000}"/>
    <cellStyle name="Check Cell 5 9" xfId="6161" xr:uid="{00000000-0005-0000-0000-00002A170000}"/>
    <cellStyle name="Check Cell 6" xfId="6162" xr:uid="{00000000-0005-0000-0000-00002B170000}"/>
    <cellStyle name="Check Cell 6 2" xfId="6163" xr:uid="{00000000-0005-0000-0000-00002C170000}"/>
    <cellStyle name="Check Cell 6 3" xfId="6164" xr:uid="{00000000-0005-0000-0000-00002D170000}"/>
    <cellStyle name="Check Cell 6 4" xfId="6165" xr:uid="{00000000-0005-0000-0000-00002E170000}"/>
    <cellStyle name="Check Cell 6 5" xfId="6166" xr:uid="{00000000-0005-0000-0000-00002F170000}"/>
    <cellStyle name="Check Cell 6 6" xfId="6167" xr:uid="{00000000-0005-0000-0000-000030170000}"/>
    <cellStyle name="Check Cell 6 7" xfId="6168" xr:uid="{00000000-0005-0000-0000-000031170000}"/>
    <cellStyle name="Check Cell 6 8" xfId="6169" xr:uid="{00000000-0005-0000-0000-000032170000}"/>
    <cellStyle name="Check Cell 6 9" xfId="6170" xr:uid="{00000000-0005-0000-0000-000033170000}"/>
    <cellStyle name="Check Cell 7" xfId="6171" xr:uid="{00000000-0005-0000-0000-000034170000}"/>
    <cellStyle name="Check Cell 7 2" xfId="6172" xr:uid="{00000000-0005-0000-0000-000035170000}"/>
    <cellStyle name="Check Cell 7 3" xfId="6173" xr:uid="{00000000-0005-0000-0000-000036170000}"/>
    <cellStyle name="Check Cell 7 4" xfId="6174" xr:uid="{00000000-0005-0000-0000-000037170000}"/>
    <cellStyle name="Check Cell 7 5" xfId="6175" xr:uid="{00000000-0005-0000-0000-000038170000}"/>
    <cellStyle name="Check Cell 7 6" xfId="6176" xr:uid="{00000000-0005-0000-0000-000039170000}"/>
    <cellStyle name="Check Cell 7 7" xfId="6177" xr:uid="{00000000-0005-0000-0000-00003A170000}"/>
    <cellStyle name="Check Cell 7 8" xfId="6178" xr:uid="{00000000-0005-0000-0000-00003B170000}"/>
    <cellStyle name="Check Cell 7 9" xfId="6179" xr:uid="{00000000-0005-0000-0000-00003C170000}"/>
    <cellStyle name="Check Cell 8" xfId="6180" xr:uid="{00000000-0005-0000-0000-00003D170000}"/>
    <cellStyle name="Check Cell 8 2" xfId="6181" xr:uid="{00000000-0005-0000-0000-00003E170000}"/>
    <cellStyle name="Check Cell 8 3" xfId="6182" xr:uid="{00000000-0005-0000-0000-00003F170000}"/>
    <cellStyle name="Check Cell 8 4" xfId="6183" xr:uid="{00000000-0005-0000-0000-000040170000}"/>
    <cellStyle name="Check Cell 8 5" xfId="6184" xr:uid="{00000000-0005-0000-0000-000041170000}"/>
    <cellStyle name="Check Cell 8 6" xfId="6185" xr:uid="{00000000-0005-0000-0000-000042170000}"/>
    <cellStyle name="Check Cell 8 7" xfId="6186" xr:uid="{00000000-0005-0000-0000-000043170000}"/>
    <cellStyle name="Check Cell 8 8" xfId="6187" xr:uid="{00000000-0005-0000-0000-000044170000}"/>
    <cellStyle name="Check Cell 8 9" xfId="6188" xr:uid="{00000000-0005-0000-0000-000045170000}"/>
    <cellStyle name="Check Cell 9" xfId="6189" xr:uid="{00000000-0005-0000-0000-000046170000}"/>
    <cellStyle name="Check Cell 9 2" xfId="6190" xr:uid="{00000000-0005-0000-0000-000047170000}"/>
    <cellStyle name="Check Cell 9 3" xfId="6191" xr:uid="{00000000-0005-0000-0000-000048170000}"/>
    <cellStyle name="Check Cell 9 4" xfId="6192" xr:uid="{00000000-0005-0000-0000-000049170000}"/>
    <cellStyle name="Check Cell 9 5" xfId="6193" xr:uid="{00000000-0005-0000-0000-00004A170000}"/>
    <cellStyle name="Check Cell 9 6" xfId="6194" xr:uid="{00000000-0005-0000-0000-00004B170000}"/>
    <cellStyle name="Check Cell 9 7" xfId="6195" xr:uid="{00000000-0005-0000-0000-00004C170000}"/>
    <cellStyle name="Check Cell 9 8" xfId="6196" xr:uid="{00000000-0005-0000-0000-00004D170000}"/>
    <cellStyle name="Check Cell 9 9" xfId="6197" xr:uid="{00000000-0005-0000-0000-00004E170000}"/>
    <cellStyle name="Check Cell_aa osnova za ponudbe" xfId="6198" xr:uid="{00000000-0005-0000-0000-00004F170000}"/>
    <cellStyle name="Comma [0] 2" xfId="6199" xr:uid="{00000000-0005-0000-0000-000050170000}"/>
    <cellStyle name="Comma [0] 2 2" xfId="6200" xr:uid="{00000000-0005-0000-0000-000051170000}"/>
    <cellStyle name="Comma 2" xfId="229" xr:uid="{00000000-0005-0000-0000-000052170000}"/>
    <cellStyle name="Comma 2 10" xfId="6201" xr:uid="{00000000-0005-0000-0000-000053170000}"/>
    <cellStyle name="Comma 2 10 2" xfId="6202" xr:uid="{00000000-0005-0000-0000-000054170000}"/>
    <cellStyle name="Comma 2 11" xfId="6203" xr:uid="{00000000-0005-0000-0000-000055170000}"/>
    <cellStyle name="Comma 2 12" xfId="6204" xr:uid="{00000000-0005-0000-0000-000056170000}"/>
    <cellStyle name="Comma 2 13" xfId="6205" xr:uid="{00000000-0005-0000-0000-000057170000}"/>
    <cellStyle name="Comma 2 2" xfId="6206" xr:uid="{00000000-0005-0000-0000-000058170000}"/>
    <cellStyle name="Comma 2 2 2" xfId="6207" xr:uid="{00000000-0005-0000-0000-000059170000}"/>
    <cellStyle name="Comma 2 2 2 2" xfId="6208" xr:uid="{00000000-0005-0000-0000-00005A170000}"/>
    <cellStyle name="Comma 2 2 2 2 2" xfId="6209" xr:uid="{00000000-0005-0000-0000-00005B170000}"/>
    <cellStyle name="Comma 2 2 2 3" xfId="6210" xr:uid="{00000000-0005-0000-0000-00005C170000}"/>
    <cellStyle name="Comma 2 2 2 4" xfId="6211" xr:uid="{00000000-0005-0000-0000-00005D170000}"/>
    <cellStyle name="Comma 2 2 3" xfId="6212" xr:uid="{00000000-0005-0000-0000-00005E170000}"/>
    <cellStyle name="Comma 2 2 3 2" xfId="6213" xr:uid="{00000000-0005-0000-0000-00005F170000}"/>
    <cellStyle name="Comma 2 2 4" xfId="6214" xr:uid="{00000000-0005-0000-0000-000060170000}"/>
    <cellStyle name="Comma 2 2 5" xfId="6215" xr:uid="{00000000-0005-0000-0000-000061170000}"/>
    <cellStyle name="Comma 2 3" xfId="6216" xr:uid="{00000000-0005-0000-0000-000062170000}"/>
    <cellStyle name="Comma 2 3 2" xfId="6217" xr:uid="{00000000-0005-0000-0000-000063170000}"/>
    <cellStyle name="Comma 2 3 2 2" xfId="6218" xr:uid="{00000000-0005-0000-0000-000064170000}"/>
    <cellStyle name="Comma 2 3 2 2 2" xfId="6219" xr:uid="{00000000-0005-0000-0000-000065170000}"/>
    <cellStyle name="Comma 2 3 2 3" xfId="6220" xr:uid="{00000000-0005-0000-0000-000066170000}"/>
    <cellStyle name="Comma 2 3 3" xfId="6221" xr:uid="{00000000-0005-0000-0000-000067170000}"/>
    <cellStyle name="Comma 2 3 3 2" xfId="6222" xr:uid="{00000000-0005-0000-0000-000068170000}"/>
    <cellStyle name="Comma 2 3 4" xfId="6223" xr:uid="{00000000-0005-0000-0000-000069170000}"/>
    <cellStyle name="Comma 2 3 5" xfId="6224" xr:uid="{00000000-0005-0000-0000-00006A170000}"/>
    <cellStyle name="Comma 2 4" xfId="6225" xr:uid="{00000000-0005-0000-0000-00006B170000}"/>
    <cellStyle name="Comma 2 4 2" xfId="6226" xr:uid="{00000000-0005-0000-0000-00006C170000}"/>
    <cellStyle name="Comma 2 4 2 2" xfId="6227" xr:uid="{00000000-0005-0000-0000-00006D170000}"/>
    <cellStyle name="Comma 2 4 2 2 2" xfId="6228" xr:uid="{00000000-0005-0000-0000-00006E170000}"/>
    <cellStyle name="Comma 2 4 2 3" xfId="6229" xr:uid="{00000000-0005-0000-0000-00006F170000}"/>
    <cellStyle name="Comma 2 4 3" xfId="6230" xr:uid="{00000000-0005-0000-0000-000070170000}"/>
    <cellStyle name="Comma 2 4 3 2" xfId="6231" xr:uid="{00000000-0005-0000-0000-000071170000}"/>
    <cellStyle name="Comma 2 4 4" xfId="6232" xr:uid="{00000000-0005-0000-0000-000072170000}"/>
    <cellStyle name="Comma 2 5" xfId="6233" xr:uid="{00000000-0005-0000-0000-000073170000}"/>
    <cellStyle name="Comma 2 5 2" xfId="6234" xr:uid="{00000000-0005-0000-0000-000074170000}"/>
    <cellStyle name="Comma 2 5 2 2" xfId="6235" xr:uid="{00000000-0005-0000-0000-000075170000}"/>
    <cellStyle name="Comma 2 5 2 2 2" xfId="6236" xr:uid="{00000000-0005-0000-0000-000076170000}"/>
    <cellStyle name="Comma 2 5 2 3" xfId="6237" xr:uid="{00000000-0005-0000-0000-000077170000}"/>
    <cellStyle name="Comma 2 5 3" xfId="6238" xr:uid="{00000000-0005-0000-0000-000078170000}"/>
    <cellStyle name="Comma 2 5 3 2" xfId="6239" xr:uid="{00000000-0005-0000-0000-000079170000}"/>
    <cellStyle name="Comma 2 5 4" xfId="6240" xr:uid="{00000000-0005-0000-0000-00007A170000}"/>
    <cellStyle name="Comma 2 6" xfId="6241" xr:uid="{00000000-0005-0000-0000-00007B170000}"/>
    <cellStyle name="Comma 2 6 2" xfId="6242" xr:uid="{00000000-0005-0000-0000-00007C170000}"/>
    <cellStyle name="Comma 2 6 2 2" xfId="6243" xr:uid="{00000000-0005-0000-0000-00007D170000}"/>
    <cellStyle name="Comma 2 6 2 2 2" xfId="6244" xr:uid="{00000000-0005-0000-0000-00007E170000}"/>
    <cellStyle name="Comma 2 6 2 3" xfId="6245" xr:uid="{00000000-0005-0000-0000-00007F170000}"/>
    <cellStyle name="Comma 2 6 3" xfId="6246" xr:uid="{00000000-0005-0000-0000-000080170000}"/>
    <cellStyle name="Comma 2 6 3 2" xfId="6247" xr:uid="{00000000-0005-0000-0000-000081170000}"/>
    <cellStyle name="Comma 2 6 4" xfId="6248" xr:uid="{00000000-0005-0000-0000-000082170000}"/>
    <cellStyle name="Comma 2 7" xfId="6249" xr:uid="{00000000-0005-0000-0000-000083170000}"/>
    <cellStyle name="Comma 2 7 2" xfId="6250" xr:uid="{00000000-0005-0000-0000-000084170000}"/>
    <cellStyle name="Comma 2 7 2 2" xfId="6251" xr:uid="{00000000-0005-0000-0000-000085170000}"/>
    <cellStyle name="Comma 2 7 2 2 2" xfId="6252" xr:uid="{00000000-0005-0000-0000-000086170000}"/>
    <cellStyle name="Comma 2 7 2 3" xfId="6253" xr:uid="{00000000-0005-0000-0000-000087170000}"/>
    <cellStyle name="Comma 2 7 3" xfId="6254" xr:uid="{00000000-0005-0000-0000-000088170000}"/>
    <cellStyle name="Comma 2 7 3 2" xfId="6255" xr:uid="{00000000-0005-0000-0000-000089170000}"/>
    <cellStyle name="Comma 2 7 4" xfId="6256" xr:uid="{00000000-0005-0000-0000-00008A170000}"/>
    <cellStyle name="Comma 2 8" xfId="6257" xr:uid="{00000000-0005-0000-0000-00008B170000}"/>
    <cellStyle name="Comma 2 8 2" xfId="6258" xr:uid="{00000000-0005-0000-0000-00008C170000}"/>
    <cellStyle name="Comma 2 8 2 2" xfId="6259" xr:uid="{00000000-0005-0000-0000-00008D170000}"/>
    <cellStyle name="Comma 2 8 2 2 2" xfId="6260" xr:uid="{00000000-0005-0000-0000-00008E170000}"/>
    <cellStyle name="Comma 2 8 2 3" xfId="6261" xr:uid="{00000000-0005-0000-0000-00008F170000}"/>
    <cellStyle name="Comma 2 8 3" xfId="6262" xr:uid="{00000000-0005-0000-0000-000090170000}"/>
    <cellStyle name="Comma 2 8 3 2" xfId="6263" xr:uid="{00000000-0005-0000-0000-000091170000}"/>
    <cellStyle name="Comma 2 8 4" xfId="6264" xr:uid="{00000000-0005-0000-0000-000092170000}"/>
    <cellStyle name="Comma 2 9" xfId="6265" xr:uid="{00000000-0005-0000-0000-000093170000}"/>
    <cellStyle name="Comma 2 9 2" xfId="6266" xr:uid="{00000000-0005-0000-0000-000094170000}"/>
    <cellStyle name="Comma 2 9 2 2" xfId="6267" xr:uid="{00000000-0005-0000-0000-000095170000}"/>
    <cellStyle name="Comma 2 9 3" xfId="6268" xr:uid="{00000000-0005-0000-0000-000096170000}"/>
    <cellStyle name="Comma 2 9 3 2" xfId="6269" xr:uid="{00000000-0005-0000-0000-000097170000}"/>
    <cellStyle name="Comma 2 9 4" xfId="6270" xr:uid="{00000000-0005-0000-0000-000098170000}"/>
    <cellStyle name="Comma 3" xfId="6271" xr:uid="{00000000-0005-0000-0000-000099170000}"/>
    <cellStyle name="Comma 3 2" xfId="6272" xr:uid="{00000000-0005-0000-0000-00009A170000}"/>
    <cellStyle name="Comma 3 2 2" xfId="6273" xr:uid="{00000000-0005-0000-0000-00009B170000}"/>
    <cellStyle name="Comma 3 2 2 2" xfId="6274" xr:uid="{00000000-0005-0000-0000-00009C170000}"/>
    <cellStyle name="Comma 3 2 2 3" xfId="6275" xr:uid="{00000000-0005-0000-0000-00009D170000}"/>
    <cellStyle name="Comma 3 2 3" xfId="6276" xr:uid="{00000000-0005-0000-0000-00009E170000}"/>
    <cellStyle name="Comma 3 2 3 2" xfId="6277" xr:uid="{00000000-0005-0000-0000-00009F170000}"/>
    <cellStyle name="Comma 3 2 4" xfId="6278" xr:uid="{00000000-0005-0000-0000-0000A0170000}"/>
    <cellStyle name="Comma 3 2 5" xfId="6279" xr:uid="{00000000-0005-0000-0000-0000A1170000}"/>
    <cellStyle name="Comma 3 3" xfId="6280" xr:uid="{00000000-0005-0000-0000-0000A2170000}"/>
    <cellStyle name="Comma 3 3 2" xfId="6281" xr:uid="{00000000-0005-0000-0000-0000A3170000}"/>
    <cellStyle name="Comma 3 3 2 2" xfId="6282" xr:uid="{00000000-0005-0000-0000-0000A4170000}"/>
    <cellStyle name="Comma 3 3 3" xfId="6283" xr:uid="{00000000-0005-0000-0000-0000A5170000}"/>
    <cellStyle name="Comma 3 4" xfId="6284" xr:uid="{00000000-0005-0000-0000-0000A6170000}"/>
    <cellStyle name="Comma 3 4 2" xfId="6285" xr:uid="{00000000-0005-0000-0000-0000A7170000}"/>
    <cellStyle name="Comma 3 5" xfId="6286" xr:uid="{00000000-0005-0000-0000-0000A8170000}"/>
    <cellStyle name="Comma 3 6" xfId="6287" xr:uid="{00000000-0005-0000-0000-0000A9170000}"/>
    <cellStyle name="Comma 4" xfId="6288" xr:uid="{00000000-0005-0000-0000-0000AA170000}"/>
    <cellStyle name="Comma 4 2" xfId="6289" xr:uid="{00000000-0005-0000-0000-0000AB170000}"/>
    <cellStyle name="Comma 4 2 2" xfId="6290" xr:uid="{00000000-0005-0000-0000-0000AC170000}"/>
    <cellStyle name="Comma 4 2 2 2" xfId="6291" xr:uid="{00000000-0005-0000-0000-0000AD170000}"/>
    <cellStyle name="Comma 4 2 2 3" xfId="6292" xr:uid="{00000000-0005-0000-0000-0000AE170000}"/>
    <cellStyle name="Comma 4 2 3" xfId="6293" xr:uid="{00000000-0005-0000-0000-0000AF170000}"/>
    <cellStyle name="Comma 4 2 4" xfId="6294" xr:uid="{00000000-0005-0000-0000-0000B0170000}"/>
    <cellStyle name="Comma 4 3" xfId="6295" xr:uid="{00000000-0005-0000-0000-0000B1170000}"/>
    <cellStyle name="Comma 4 3 2" xfId="6296" xr:uid="{00000000-0005-0000-0000-0000B2170000}"/>
    <cellStyle name="Comma 4 3 2 2" xfId="6297" xr:uid="{00000000-0005-0000-0000-0000B3170000}"/>
    <cellStyle name="Comma 4 3 3" xfId="6298" xr:uid="{00000000-0005-0000-0000-0000B4170000}"/>
    <cellStyle name="Comma 4 4" xfId="6299" xr:uid="{00000000-0005-0000-0000-0000B5170000}"/>
    <cellStyle name="Comma 4 4 2" xfId="6300" xr:uid="{00000000-0005-0000-0000-0000B6170000}"/>
    <cellStyle name="Comma 4 5" xfId="6301" xr:uid="{00000000-0005-0000-0000-0000B7170000}"/>
    <cellStyle name="Comma 5" xfId="6302" xr:uid="{00000000-0005-0000-0000-0000B8170000}"/>
    <cellStyle name="Comma 5 2" xfId="6303" xr:uid="{00000000-0005-0000-0000-0000B9170000}"/>
    <cellStyle name="Comma 5 2 2" xfId="6304" xr:uid="{00000000-0005-0000-0000-0000BA170000}"/>
    <cellStyle name="Comma 5 2 2 2" xfId="6305" xr:uid="{00000000-0005-0000-0000-0000BB170000}"/>
    <cellStyle name="Comma 5 2 2 3" xfId="6306" xr:uid="{00000000-0005-0000-0000-0000BC170000}"/>
    <cellStyle name="Comma 5 2 3" xfId="6307" xr:uid="{00000000-0005-0000-0000-0000BD170000}"/>
    <cellStyle name="Comma 5 2 4" xfId="6308" xr:uid="{00000000-0005-0000-0000-0000BE170000}"/>
    <cellStyle name="Comma 5 3" xfId="6309" xr:uid="{00000000-0005-0000-0000-0000BF170000}"/>
    <cellStyle name="Comma 5 3 2" xfId="6310" xr:uid="{00000000-0005-0000-0000-0000C0170000}"/>
    <cellStyle name="Comma 5 3 2 2" xfId="6311" xr:uid="{00000000-0005-0000-0000-0000C1170000}"/>
    <cellStyle name="Comma 5 3 3" xfId="6312" xr:uid="{00000000-0005-0000-0000-0000C2170000}"/>
    <cellStyle name="Comma 5 4" xfId="6313" xr:uid="{00000000-0005-0000-0000-0000C3170000}"/>
    <cellStyle name="Comma 5 4 2" xfId="6314" xr:uid="{00000000-0005-0000-0000-0000C4170000}"/>
    <cellStyle name="Comma 5 5" xfId="6315" xr:uid="{00000000-0005-0000-0000-0000C5170000}"/>
    <cellStyle name="Comma 6" xfId="6316" xr:uid="{00000000-0005-0000-0000-0000C6170000}"/>
    <cellStyle name="Comma 6 2" xfId="6317" xr:uid="{00000000-0005-0000-0000-0000C7170000}"/>
    <cellStyle name="Comma 6 2 2" xfId="6318" xr:uid="{00000000-0005-0000-0000-0000C8170000}"/>
    <cellStyle name="Comma 6 2 2 2" xfId="6319" xr:uid="{00000000-0005-0000-0000-0000C9170000}"/>
    <cellStyle name="Comma 6 2 2 3" xfId="6320" xr:uid="{00000000-0005-0000-0000-0000CA170000}"/>
    <cellStyle name="Comma 6 2 3" xfId="6321" xr:uid="{00000000-0005-0000-0000-0000CB170000}"/>
    <cellStyle name="Comma 6 2 4" xfId="6322" xr:uid="{00000000-0005-0000-0000-0000CC170000}"/>
    <cellStyle name="Comma 6 3" xfId="6323" xr:uid="{00000000-0005-0000-0000-0000CD170000}"/>
    <cellStyle name="Comma 6 3 2" xfId="6324" xr:uid="{00000000-0005-0000-0000-0000CE170000}"/>
    <cellStyle name="Comma 6 3 2 2" xfId="6325" xr:uid="{00000000-0005-0000-0000-0000CF170000}"/>
    <cellStyle name="Comma 6 3 3" xfId="6326" xr:uid="{00000000-0005-0000-0000-0000D0170000}"/>
    <cellStyle name="Comma 6 4" xfId="6327" xr:uid="{00000000-0005-0000-0000-0000D1170000}"/>
    <cellStyle name="Comma 6 4 2" xfId="6328" xr:uid="{00000000-0005-0000-0000-0000D2170000}"/>
    <cellStyle name="Comma 6 5" xfId="6329" xr:uid="{00000000-0005-0000-0000-0000D3170000}"/>
    <cellStyle name="Comma 7" xfId="6330" xr:uid="{00000000-0005-0000-0000-0000D4170000}"/>
    <cellStyle name="Comma 7 2" xfId="6331" xr:uid="{00000000-0005-0000-0000-0000D5170000}"/>
    <cellStyle name="Comma 7 2 2" xfId="6332" xr:uid="{00000000-0005-0000-0000-0000D6170000}"/>
    <cellStyle name="Comma 7 2 2 2" xfId="6333" xr:uid="{00000000-0005-0000-0000-0000D7170000}"/>
    <cellStyle name="Comma 7 2 3" xfId="6334" xr:uid="{00000000-0005-0000-0000-0000D8170000}"/>
    <cellStyle name="Comma 7 3" xfId="6335" xr:uid="{00000000-0005-0000-0000-0000D9170000}"/>
    <cellStyle name="Comma 7 3 2" xfId="6336" xr:uid="{00000000-0005-0000-0000-0000DA170000}"/>
    <cellStyle name="Comma 7 3 2 2" xfId="6337" xr:uid="{00000000-0005-0000-0000-0000DB170000}"/>
    <cellStyle name="Comma 7 3 3" xfId="6338" xr:uid="{00000000-0005-0000-0000-0000DC170000}"/>
    <cellStyle name="Comma 7 4" xfId="6339" xr:uid="{00000000-0005-0000-0000-0000DD170000}"/>
    <cellStyle name="Comma 7 4 2" xfId="6340" xr:uid="{00000000-0005-0000-0000-0000DE170000}"/>
    <cellStyle name="Comma 7 5" xfId="6341" xr:uid="{00000000-0005-0000-0000-0000DF170000}"/>
    <cellStyle name="Comma 8" xfId="6342" xr:uid="{00000000-0005-0000-0000-0000E0170000}"/>
    <cellStyle name="Comma 8 2" xfId="6343" xr:uid="{00000000-0005-0000-0000-0000E1170000}"/>
    <cellStyle name="Comma 8 2 2" xfId="6344" xr:uid="{00000000-0005-0000-0000-0000E2170000}"/>
    <cellStyle name="Comma 8 2 2 2" xfId="6345" xr:uid="{00000000-0005-0000-0000-0000E3170000}"/>
    <cellStyle name="Comma 8 2 3" xfId="6346" xr:uid="{00000000-0005-0000-0000-0000E4170000}"/>
    <cellStyle name="Comma 8 3" xfId="6347" xr:uid="{00000000-0005-0000-0000-0000E5170000}"/>
    <cellStyle name="Comma 8 3 2" xfId="6348" xr:uid="{00000000-0005-0000-0000-0000E6170000}"/>
    <cellStyle name="Comma 8 4" xfId="6349" xr:uid="{00000000-0005-0000-0000-0000E7170000}"/>
    <cellStyle name="Comma_CNS-DP-SPECIAL" xfId="6350" xr:uid="{00000000-0005-0000-0000-0000E8170000}"/>
    <cellStyle name="Comma0" xfId="6351" xr:uid="{00000000-0005-0000-0000-0000E9170000}"/>
    <cellStyle name="Comma0 10" xfId="6352" xr:uid="{00000000-0005-0000-0000-0000EA170000}"/>
    <cellStyle name="Comma0 11" xfId="6353" xr:uid="{00000000-0005-0000-0000-0000EB170000}"/>
    <cellStyle name="Comma0 12" xfId="6354" xr:uid="{00000000-0005-0000-0000-0000EC170000}"/>
    <cellStyle name="Comma0 13" xfId="6355" xr:uid="{00000000-0005-0000-0000-0000ED170000}"/>
    <cellStyle name="Comma0 14" xfId="6356" xr:uid="{00000000-0005-0000-0000-0000EE170000}"/>
    <cellStyle name="Comma0 15" xfId="6357" xr:uid="{00000000-0005-0000-0000-0000EF170000}"/>
    <cellStyle name="Comma0 15 2" xfId="6358" xr:uid="{00000000-0005-0000-0000-0000F0170000}"/>
    <cellStyle name="Comma0 15 3" xfId="6359" xr:uid="{00000000-0005-0000-0000-0000F1170000}"/>
    <cellStyle name="Comma0 15 4" xfId="6360" xr:uid="{00000000-0005-0000-0000-0000F2170000}"/>
    <cellStyle name="Comma0 15 5" xfId="6361" xr:uid="{00000000-0005-0000-0000-0000F3170000}"/>
    <cellStyle name="Comma0 15 6" xfId="6362" xr:uid="{00000000-0005-0000-0000-0000F4170000}"/>
    <cellStyle name="Comma0 15 7" xfId="6363" xr:uid="{00000000-0005-0000-0000-0000F5170000}"/>
    <cellStyle name="Comma0 15 8" xfId="6364" xr:uid="{00000000-0005-0000-0000-0000F6170000}"/>
    <cellStyle name="Comma0 15 9" xfId="6365" xr:uid="{00000000-0005-0000-0000-0000F7170000}"/>
    <cellStyle name="Comma0 16" xfId="6366" xr:uid="{00000000-0005-0000-0000-0000F8170000}"/>
    <cellStyle name="Comma0 2" xfId="6367" xr:uid="{00000000-0005-0000-0000-0000F9170000}"/>
    <cellStyle name="Comma0 2 10" xfId="6368" xr:uid="{00000000-0005-0000-0000-0000FA170000}"/>
    <cellStyle name="Comma0 2 11" xfId="6369" xr:uid="{00000000-0005-0000-0000-0000FB170000}"/>
    <cellStyle name="Comma0 2 2" xfId="6370" xr:uid="{00000000-0005-0000-0000-0000FC170000}"/>
    <cellStyle name="Comma0 2 2 2" xfId="6371" xr:uid="{00000000-0005-0000-0000-0000FD170000}"/>
    <cellStyle name="Comma0 2 2 2 2" xfId="6372" xr:uid="{00000000-0005-0000-0000-0000FE170000}"/>
    <cellStyle name="Comma0 2 2 2 3" xfId="6373" xr:uid="{00000000-0005-0000-0000-0000FF170000}"/>
    <cellStyle name="Comma0 2 2 2 4" xfId="6374" xr:uid="{00000000-0005-0000-0000-000000180000}"/>
    <cellStyle name="Comma0 2 2 2 5" xfId="6375" xr:uid="{00000000-0005-0000-0000-000001180000}"/>
    <cellStyle name="Comma0 2 2 2 6" xfId="6376" xr:uid="{00000000-0005-0000-0000-000002180000}"/>
    <cellStyle name="Comma0 2 2 2 7" xfId="6377" xr:uid="{00000000-0005-0000-0000-000003180000}"/>
    <cellStyle name="Comma0 2 2 2 8" xfId="6378" xr:uid="{00000000-0005-0000-0000-000004180000}"/>
    <cellStyle name="Comma0 2 2 2 9" xfId="6379" xr:uid="{00000000-0005-0000-0000-000005180000}"/>
    <cellStyle name="Comma0 2 2 3" xfId="6380" xr:uid="{00000000-0005-0000-0000-000006180000}"/>
    <cellStyle name="Comma0 2 2 3 2" xfId="6381" xr:uid="{00000000-0005-0000-0000-000007180000}"/>
    <cellStyle name="Comma0 2 2 3 3" xfId="6382" xr:uid="{00000000-0005-0000-0000-000008180000}"/>
    <cellStyle name="Comma0 2 2 3 4" xfId="6383" xr:uid="{00000000-0005-0000-0000-000009180000}"/>
    <cellStyle name="Comma0 2 2 3 5" xfId="6384" xr:uid="{00000000-0005-0000-0000-00000A180000}"/>
    <cellStyle name="Comma0 2 2 3 6" xfId="6385" xr:uid="{00000000-0005-0000-0000-00000B180000}"/>
    <cellStyle name="Comma0 2 2 3 7" xfId="6386" xr:uid="{00000000-0005-0000-0000-00000C180000}"/>
    <cellStyle name="Comma0 2 2 3 8" xfId="6387" xr:uid="{00000000-0005-0000-0000-00000D180000}"/>
    <cellStyle name="Comma0 2 2 3 9" xfId="6388" xr:uid="{00000000-0005-0000-0000-00000E180000}"/>
    <cellStyle name="Comma0 2 3" xfId="6389" xr:uid="{00000000-0005-0000-0000-00000F180000}"/>
    <cellStyle name="Comma0 2 4" xfId="6390" xr:uid="{00000000-0005-0000-0000-000010180000}"/>
    <cellStyle name="Comma0 2 5" xfId="6391" xr:uid="{00000000-0005-0000-0000-000011180000}"/>
    <cellStyle name="Comma0 2 6" xfId="6392" xr:uid="{00000000-0005-0000-0000-000012180000}"/>
    <cellStyle name="Comma0 2 7" xfId="6393" xr:uid="{00000000-0005-0000-0000-000013180000}"/>
    <cellStyle name="Comma0 2 8" xfId="6394" xr:uid="{00000000-0005-0000-0000-000014180000}"/>
    <cellStyle name="Comma0 2 9" xfId="6395" xr:uid="{00000000-0005-0000-0000-000015180000}"/>
    <cellStyle name="Comma0 3" xfId="6396" xr:uid="{00000000-0005-0000-0000-000016180000}"/>
    <cellStyle name="Comma0 4" xfId="6397" xr:uid="{00000000-0005-0000-0000-000017180000}"/>
    <cellStyle name="Comma0 5" xfId="6398" xr:uid="{00000000-0005-0000-0000-000018180000}"/>
    <cellStyle name="Comma0 6" xfId="6399" xr:uid="{00000000-0005-0000-0000-000019180000}"/>
    <cellStyle name="Comma0 7" xfId="6400" xr:uid="{00000000-0005-0000-0000-00001A180000}"/>
    <cellStyle name="Comma0 8" xfId="6401" xr:uid="{00000000-0005-0000-0000-00001B180000}"/>
    <cellStyle name="Comma0 9" xfId="6402" xr:uid="{00000000-0005-0000-0000-00001C180000}"/>
    <cellStyle name="Currency [0]_Popis Etk" xfId="6403" xr:uid="{00000000-0005-0000-0000-00001D180000}"/>
    <cellStyle name="Currency 2" xfId="6404" xr:uid="{00000000-0005-0000-0000-00001E180000}"/>
    <cellStyle name="Currency 2 2" xfId="6405" xr:uid="{00000000-0005-0000-0000-00001F180000}"/>
    <cellStyle name="Currency 2 2 2" xfId="6406" xr:uid="{00000000-0005-0000-0000-000020180000}"/>
    <cellStyle name="Currency 2 3" xfId="6407" xr:uid="{00000000-0005-0000-0000-000021180000}"/>
    <cellStyle name="Currency 2 4" xfId="6408" xr:uid="{00000000-0005-0000-0000-000022180000}"/>
    <cellStyle name="Currency 2 5" xfId="6409" xr:uid="{00000000-0005-0000-0000-000023180000}"/>
    <cellStyle name="Currency 3" xfId="6410" xr:uid="{00000000-0005-0000-0000-000024180000}"/>
    <cellStyle name="Currency 3 2" xfId="6411" xr:uid="{00000000-0005-0000-0000-000025180000}"/>
    <cellStyle name="Currency 3 2 2" xfId="6412" xr:uid="{00000000-0005-0000-0000-000026180000}"/>
    <cellStyle name="Currency 3 3" xfId="6413" xr:uid="{00000000-0005-0000-0000-000027180000}"/>
    <cellStyle name="Currency 4" xfId="6414" xr:uid="{00000000-0005-0000-0000-000028180000}"/>
    <cellStyle name="Currency 4 2" xfId="6415" xr:uid="{00000000-0005-0000-0000-000029180000}"/>
    <cellStyle name="Currency 4 2 2" xfId="6416" xr:uid="{00000000-0005-0000-0000-00002A180000}"/>
    <cellStyle name="Currency 4 3" xfId="6417" xr:uid="{00000000-0005-0000-0000-00002B180000}"/>
    <cellStyle name="Currency 5" xfId="6418" xr:uid="{00000000-0005-0000-0000-00002C180000}"/>
    <cellStyle name="Currency 5 2" xfId="6419" xr:uid="{00000000-0005-0000-0000-00002D180000}"/>
    <cellStyle name="Currency 5 2 2" xfId="6420" xr:uid="{00000000-0005-0000-0000-00002E180000}"/>
    <cellStyle name="Currency 5 3" xfId="6421" xr:uid="{00000000-0005-0000-0000-00002F180000}"/>
    <cellStyle name="Currency 6" xfId="6422" xr:uid="{00000000-0005-0000-0000-000030180000}"/>
    <cellStyle name="Currency 6 2" xfId="6423" xr:uid="{00000000-0005-0000-0000-000031180000}"/>
    <cellStyle name="Currency 6 2 2" xfId="6424" xr:uid="{00000000-0005-0000-0000-000032180000}"/>
    <cellStyle name="Currency 6 3" xfId="6425" xr:uid="{00000000-0005-0000-0000-000033180000}"/>
    <cellStyle name="Currency 7" xfId="6426" xr:uid="{00000000-0005-0000-0000-000034180000}"/>
    <cellStyle name="Currency 7 2" xfId="6427" xr:uid="{00000000-0005-0000-0000-000035180000}"/>
    <cellStyle name="Currency 7 3" xfId="6428" xr:uid="{00000000-0005-0000-0000-000036180000}"/>
    <cellStyle name="Currency 7 4" xfId="6429" xr:uid="{00000000-0005-0000-0000-000037180000}"/>
    <cellStyle name="Currency 7 5" xfId="6430" xr:uid="{00000000-0005-0000-0000-000038180000}"/>
    <cellStyle name="Currency 7 6" xfId="6431" xr:uid="{00000000-0005-0000-0000-000039180000}"/>
    <cellStyle name="Currency 7 7" xfId="6432" xr:uid="{00000000-0005-0000-0000-00003A180000}"/>
    <cellStyle name="Currency 7 8" xfId="6433" xr:uid="{00000000-0005-0000-0000-00003B180000}"/>
    <cellStyle name="Currency 7 9" xfId="6434" xr:uid="{00000000-0005-0000-0000-00003C180000}"/>
    <cellStyle name="Currency 8" xfId="6435" xr:uid="{00000000-0005-0000-0000-00003D180000}"/>
    <cellStyle name="Currency 8 2" xfId="6436" xr:uid="{00000000-0005-0000-0000-00003E180000}"/>
    <cellStyle name="Currency 8 3" xfId="6437" xr:uid="{00000000-0005-0000-0000-00003F180000}"/>
    <cellStyle name="Currency 8 4" xfId="6438" xr:uid="{00000000-0005-0000-0000-000040180000}"/>
    <cellStyle name="Currency 8 5" xfId="6439" xr:uid="{00000000-0005-0000-0000-000041180000}"/>
    <cellStyle name="Currency 8 6" xfId="6440" xr:uid="{00000000-0005-0000-0000-000042180000}"/>
    <cellStyle name="Currency 8 7" xfId="6441" xr:uid="{00000000-0005-0000-0000-000043180000}"/>
    <cellStyle name="Currency 8 8" xfId="6442" xr:uid="{00000000-0005-0000-0000-000044180000}"/>
    <cellStyle name="Currency 8 9" xfId="6443" xr:uid="{00000000-0005-0000-0000-000045180000}"/>
    <cellStyle name="Currency_CNS-DP-SPECIAL" xfId="6444" xr:uid="{00000000-0005-0000-0000-000046180000}"/>
    <cellStyle name="Currency0" xfId="6445" xr:uid="{00000000-0005-0000-0000-000047180000}"/>
    <cellStyle name="Currency0 10" xfId="6446" xr:uid="{00000000-0005-0000-0000-000048180000}"/>
    <cellStyle name="Currency0 11" xfId="6447" xr:uid="{00000000-0005-0000-0000-000049180000}"/>
    <cellStyle name="Currency0 12" xfId="6448" xr:uid="{00000000-0005-0000-0000-00004A180000}"/>
    <cellStyle name="Currency0 13" xfId="6449" xr:uid="{00000000-0005-0000-0000-00004B180000}"/>
    <cellStyle name="Currency0 14" xfId="6450" xr:uid="{00000000-0005-0000-0000-00004C180000}"/>
    <cellStyle name="Currency0 15" xfId="6451" xr:uid="{00000000-0005-0000-0000-00004D180000}"/>
    <cellStyle name="Currency0 15 2" xfId="6452" xr:uid="{00000000-0005-0000-0000-00004E180000}"/>
    <cellStyle name="Currency0 15 3" xfId="6453" xr:uid="{00000000-0005-0000-0000-00004F180000}"/>
    <cellStyle name="Currency0 15 4" xfId="6454" xr:uid="{00000000-0005-0000-0000-000050180000}"/>
    <cellStyle name="Currency0 15 5" xfId="6455" xr:uid="{00000000-0005-0000-0000-000051180000}"/>
    <cellStyle name="Currency0 15 6" xfId="6456" xr:uid="{00000000-0005-0000-0000-000052180000}"/>
    <cellStyle name="Currency0 15 7" xfId="6457" xr:uid="{00000000-0005-0000-0000-000053180000}"/>
    <cellStyle name="Currency0 15 8" xfId="6458" xr:uid="{00000000-0005-0000-0000-000054180000}"/>
    <cellStyle name="Currency0 15 9" xfId="6459" xr:uid="{00000000-0005-0000-0000-000055180000}"/>
    <cellStyle name="Currency0 16" xfId="6460" xr:uid="{00000000-0005-0000-0000-000056180000}"/>
    <cellStyle name="Currency0 2" xfId="6461" xr:uid="{00000000-0005-0000-0000-000057180000}"/>
    <cellStyle name="Currency0 2 10" xfId="6462" xr:uid="{00000000-0005-0000-0000-000058180000}"/>
    <cellStyle name="Currency0 2 11" xfId="6463" xr:uid="{00000000-0005-0000-0000-000059180000}"/>
    <cellStyle name="Currency0 2 2" xfId="6464" xr:uid="{00000000-0005-0000-0000-00005A180000}"/>
    <cellStyle name="Currency0 2 2 2" xfId="6465" xr:uid="{00000000-0005-0000-0000-00005B180000}"/>
    <cellStyle name="Currency0 2 2 2 2" xfId="6466" xr:uid="{00000000-0005-0000-0000-00005C180000}"/>
    <cellStyle name="Currency0 2 2 2 3" xfId="6467" xr:uid="{00000000-0005-0000-0000-00005D180000}"/>
    <cellStyle name="Currency0 2 2 2 4" xfId="6468" xr:uid="{00000000-0005-0000-0000-00005E180000}"/>
    <cellStyle name="Currency0 2 2 2 5" xfId="6469" xr:uid="{00000000-0005-0000-0000-00005F180000}"/>
    <cellStyle name="Currency0 2 2 2 6" xfId="6470" xr:uid="{00000000-0005-0000-0000-000060180000}"/>
    <cellStyle name="Currency0 2 2 2 7" xfId="6471" xr:uid="{00000000-0005-0000-0000-000061180000}"/>
    <cellStyle name="Currency0 2 2 2 8" xfId="6472" xr:uid="{00000000-0005-0000-0000-000062180000}"/>
    <cellStyle name="Currency0 2 2 2 9" xfId="6473" xr:uid="{00000000-0005-0000-0000-000063180000}"/>
    <cellStyle name="Currency0 2 2 3" xfId="6474" xr:uid="{00000000-0005-0000-0000-000064180000}"/>
    <cellStyle name="Currency0 2 2 3 2" xfId="6475" xr:uid="{00000000-0005-0000-0000-000065180000}"/>
    <cellStyle name="Currency0 2 2 3 3" xfId="6476" xr:uid="{00000000-0005-0000-0000-000066180000}"/>
    <cellStyle name="Currency0 2 2 3 4" xfId="6477" xr:uid="{00000000-0005-0000-0000-000067180000}"/>
    <cellStyle name="Currency0 2 2 3 5" xfId="6478" xr:uid="{00000000-0005-0000-0000-000068180000}"/>
    <cellStyle name="Currency0 2 2 3 6" xfId="6479" xr:uid="{00000000-0005-0000-0000-000069180000}"/>
    <cellStyle name="Currency0 2 2 3 7" xfId="6480" xr:uid="{00000000-0005-0000-0000-00006A180000}"/>
    <cellStyle name="Currency0 2 2 3 8" xfId="6481" xr:uid="{00000000-0005-0000-0000-00006B180000}"/>
    <cellStyle name="Currency0 2 2 3 9" xfId="6482" xr:uid="{00000000-0005-0000-0000-00006C180000}"/>
    <cellStyle name="Currency0 2 3" xfId="6483" xr:uid="{00000000-0005-0000-0000-00006D180000}"/>
    <cellStyle name="Currency0 2 4" xfId="6484" xr:uid="{00000000-0005-0000-0000-00006E180000}"/>
    <cellStyle name="Currency0 2 5" xfId="6485" xr:uid="{00000000-0005-0000-0000-00006F180000}"/>
    <cellStyle name="Currency0 2 6" xfId="6486" xr:uid="{00000000-0005-0000-0000-000070180000}"/>
    <cellStyle name="Currency0 2 7" xfId="6487" xr:uid="{00000000-0005-0000-0000-000071180000}"/>
    <cellStyle name="Currency0 2 8" xfId="6488" xr:uid="{00000000-0005-0000-0000-000072180000}"/>
    <cellStyle name="Currency0 2 9" xfId="6489" xr:uid="{00000000-0005-0000-0000-000073180000}"/>
    <cellStyle name="Currency0 3" xfId="6490" xr:uid="{00000000-0005-0000-0000-000074180000}"/>
    <cellStyle name="Currency0 4" xfId="6491" xr:uid="{00000000-0005-0000-0000-000075180000}"/>
    <cellStyle name="Currency0 5" xfId="6492" xr:uid="{00000000-0005-0000-0000-000076180000}"/>
    <cellStyle name="Currency0 6" xfId="6493" xr:uid="{00000000-0005-0000-0000-000077180000}"/>
    <cellStyle name="Currency0 7" xfId="6494" xr:uid="{00000000-0005-0000-0000-000078180000}"/>
    <cellStyle name="Currency0 8" xfId="6495" xr:uid="{00000000-0005-0000-0000-000079180000}"/>
    <cellStyle name="Currency0 9" xfId="6496" xr:uid="{00000000-0005-0000-0000-00007A180000}"/>
    <cellStyle name="Date" xfId="6497" xr:uid="{00000000-0005-0000-0000-00007B180000}"/>
    <cellStyle name="Date 10" xfId="6498" xr:uid="{00000000-0005-0000-0000-00007C180000}"/>
    <cellStyle name="Date 11" xfId="6499" xr:uid="{00000000-0005-0000-0000-00007D180000}"/>
    <cellStyle name="Date 12" xfId="6500" xr:uid="{00000000-0005-0000-0000-00007E180000}"/>
    <cellStyle name="Date 13" xfId="6501" xr:uid="{00000000-0005-0000-0000-00007F180000}"/>
    <cellStyle name="Date 14" xfId="6502" xr:uid="{00000000-0005-0000-0000-000080180000}"/>
    <cellStyle name="Date 14 2" xfId="6503" xr:uid="{00000000-0005-0000-0000-000081180000}"/>
    <cellStyle name="Date 14 3" xfId="6504" xr:uid="{00000000-0005-0000-0000-000082180000}"/>
    <cellStyle name="Date 14 4" xfId="6505" xr:uid="{00000000-0005-0000-0000-000083180000}"/>
    <cellStyle name="Date 14 5" xfId="6506" xr:uid="{00000000-0005-0000-0000-000084180000}"/>
    <cellStyle name="Date 14 6" xfId="6507" xr:uid="{00000000-0005-0000-0000-000085180000}"/>
    <cellStyle name="Date 14 7" xfId="6508" xr:uid="{00000000-0005-0000-0000-000086180000}"/>
    <cellStyle name="Date 14 8" xfId="6509" xr:uid="{00000000-0005-0000-0000-000087180000}"/>
    <cellStyle name="Date 14 9" xfId="6510" xr:uid="{00000000-0005-0000-0000-000088180000}"/>
    <cellStyle name="Date 15" xfId="6511" xr:uid="{00000000-0005-0000-0000-000089180000}"/>
    <cellStyle name="Date 16" xfId="6512" xr:uid="{00000000-0005-0000-0000-00008A180000}"/>
    <cellStyle name="Date 16 2" xfId="6513" xr:uid="{00000000-0005-0000-0000-00008B180000}"/>
    <cellStyle name="Date 16 3" xfId="6514" xr:uid="{00000000-0005-0000-0000-00008C180000}"/>
    <cellStyle name="Date 16 4" xfId="6515" xr:uid="{00000000-0005-0000-0000-00008D180000}"/>
    <cellStyle name="Date 16 5" xfId="6516" xr:uid="{00000000-0005-0000-0000-00008E180000}"/>
    <cellStyle name="Date 16 6" xfId="6517" xr:uid="{00000000-0005-0000-0000-00008F180000}"/>
    <cellStyle name="Date 16 7" xfId="6518" xr:uid="{00000000-0005-0000-0000-000090180000}"/>
    <cellStyle name="Date 16 8" xfId="6519" xr:uid="{00000000-0005-0000-0000-000091180000}"/>
    <cellStyle name="Date 16 9" xfId="6520" xr:uid="{00000000-0005-0000-0000-000092180000}"/>
    <cellStyle name="Date 17" xfId="6521" xr:uid="{00000000-0005-0000-0000-000093180000}"/>
    <cellStyle name="Date 2" xfId="6522" xr:uid="{00000000-0005-0000-0000-000094180000}"/>
    <cellStyle name="Date 2 10" xfId="6523" xr:uid="{00000000-0005-0000-0000-000095180000}"/>
    <cellStyle name="Date 2 11" xfId="6524" xr:uid="{00000000-0005-0000-0000-000096180000}"/>
    <cellStyle name="Date 2 2" xfId="6525" xr:uid="{00000000-0005-0000-0000-000097180000}"/>
    <cellStyle name="Date 2 2 2" xfId="6526" xr:uid="{00000000-0005-0000-0000-000098180000}"/>
    <cellStyle name="Date 2 2 2 2" xfId="6527" xr:uid="{00000000-0005-0000-0000-000099180000}"/>
    <cellStyle name="Date 2 2 2 3" xfId="6528" xr:uid="{00000000-0005-0000-0000-00009A180000}"/>
    <cellStyle name="Date 2 2 2 4" xfId="6529" xr:uid="{00000000-0005-0000-0000-00009B180000}"/>
    <cellStyle name="Date 2 2 2 5" xfId="6530" xr:uid="{00000000-0005-0000-0000-00009C180000}"/>
    <cellStyle name="Date 2 2 2 6" xfId="6531" xr:uid="{00000000-0005-0000-0000-00009D180000}"/>
    <cellStyle name="Date 2 2 2 7" xfId="6532" xr:uid="{00000000-0005-0000-0000-00009E180000}"/>
    <cellStyle name="Date 2 2 2 8" xfId="6533" xr:uid="{00000000-0005-0000-0000-00009F180000}"/>
    <cellStyle name="Date 2 2 2 9" xfId="6534" xr:uid="{00000000-0005-0000-0000-0000A0180000}"/>
    <cellStyle name="Date 2 2 3" xfId="6535" xr:uid="{00000000-0005-0000-0000-0000A1180000}"/>
    <cellStyle name="Date 2 2 3 2" xfId="6536" xr:uid="{00000000-0005-0000-0000-0000A2180000}"/>
    <cellStyle name="Date 2 2 3 3" xfId="6537" xr:uid="{00000000-0005-0000-0000-0000A3180000}"/>
    <cellStyle name="Date 2 2 3 4" xfId="6538" xr:uid="{00000000-0005-0000-0000-0000A4180000}"/>
    <cellStyle name="Date 2 2 3 5" xfId="6539" xr:uid="{00000000-0005-0000-0000-0000A5180000}"/>
    <cellStyle name="Date 2 2 3 6" xfId="6540" xr:uid="{00000000-0005-0000-0000-0000A6180000}"/>
    <cellStyle name="Date 2 2 3 7" xfId="6541" xr:uid="{00000000-0005-0000-0000-0000A7180000}"/>
    <cellStyle name="Date 2 2 3 8" xfId="6542" xr:uid="{00000000-0005-0000-0000-0000A8180000}"/>
    <cellStyle name="Date 2 2 3 9" xfId="6543" xr:uid="{00000000-0005-0000-0000-0000A9180000}"/>
    <cellStyle name="Date 2 3" xfId="6544" xr:uid="{00000000-0005-0000-0000-0000AA180000}"/>
    <cellStyle name="Date 2 4" xfId="6545" xr:uid="{00000000-0005-0000-0000-0000AB180000}"/>
    <cellStyle name="Date 2 5" xfId="6546" xr:uid="{00000000-0005-0000-0000-0000AC180000}"/>
    <cellStyle name="Date 2 6" xfId="6547" xr:uid="{00000000-0005-0000-0000-0000AD180000}"/>
    <cellStyle name="Date 2 7" xfId="6548" xr:uid="{00000000-0005-0000-0000-0000AE180000}"/>
    <cellStyle name="Date 2 8" xfId="6549" xr:uid="{00000000-0005-0000-0000-0000AF180000}"/>
    <cellStyle name="Date 2 9" xfId="6550" xr:uid="{00000000-0005-0000-0000-0000B0180000}"/>
    <cellStyle name="Date 3" xfId="6551" xr:uid="{00000000-0005-0000-0000-0000B1180000}"/>
    <cellStyle name="Date 4" xfId="6552" xr:uid="{00000000-0005-0000-0000-0000B2180000}"/>
    <cellStyle name="Date 5" xfId="6553" xr:uid="{00000000-0005-0000-0000-0000B3180000}"/>
    <cellStyle name="Date 6" xfId="6554" xr:uid="{00000000-0005-0000-0000-0000B4180000}"/>
    <cellStyle name="Date 7" xfId="6555" xr:uid="{00000000-0005-0000-0000-0000B5180000}"/>
    <cellStyle name="Date 8" xfId="6556" xr:uid="{00000000-0005-0000-0000-0000B6180000}"/>
    <cellStyle name="Date 9" xfId="6557" xr:uid="{00000000-0005-0000-0000-0000B7180000}"/>
    <cellStyle name="Dezimal [0]_Akt.Typen" xfId="6558" xr:uid="{00000000-0005-0000-0000-0000B8180000}"/>
    <cellStyle name="Dezimal_Akt.Typen" xfId="6559" xr:uid="{00000000-0005-0000-0000-0000B9180000}"/>
    <cellStyle name="Dobro 2" xfId="20" xr:uid="{00000000-0005-0000-0000-0000BA180000}"/>
    <cellStyle name="Dobro 5" xfId="6560" xr:uid="{00000000-0005-0000-0000-0000BB180000}"/>
    <cellStyle name="Dobro 5 2" xfId="6561" xr:uid="{00000000-0005-0000-0000-0000BC180000}"/>
    <cellStyle name="Dobro 5 3" xfId="6562" xr:uid="{00000000-0005-0000-0000-0000BD180000}"/>
    <cellStyle name="Dobro 5 4" xfId="6563" xr:uid="{00000000-0005-0000-0000-0000BE180000}"/>
    <cellStyle name="Dobro 5 5" xfId="6564" xr:uid="{00000000-0005-0000-0000-0000BF180000}"/>
    <cellStyle name="Dobro 5 6" xfId="6565" xr:uid="{00000000-0005-0000-0000-0000C0180000}"/>
    <cellStyle name="Dobro 5 7" xfId="6566" xr:uid="{00000000-0005-0000-0000-0000C1180000}"/>
    <cellStyle name="Dobro 5 8" xfId="6567" xr:uid="{00000000-0005-0000-0000-0000C2180000}"/>
    <cellStyle name="Dobro 5 9" xfId="6568" xr:uid="{00000000-0005-0000-0000-0000C3180000}"/>
    <cellStyle name="down" xfId="6569" xr:uid="{00000000-0005-0000-0000-0000C4180000}"/>
    <cellStyle name="down 2" xfId="6570" xr:uid="{00000000-0005-0000-0000-0000C5180000}"/>
    <cellStyle name="down 3" xfId="6571" xr:uid="{00000000-0005-0000-0000-0000C6180000}"/>
    <cellStyle name="down 4" xfId="6572" xr:uid="{00000000-0005-0000-0000-0000C7180000}"/>
    <cellStyle name="down 5" xfId="6573" xr:uid="{00000000-0005-0000-0000-0000C8180000}"/>
    <cellStyle name="down 6" xfId="6574" xr:uid="{00000000-0005-0000-0000-0000C9180000}"/>
    <cellStyle name="down 7" xfId="6575" xr:uid="{00000000-0005-0000-0000-0000CA180000}"/>
    <cellStyle name="down 8" xfId="6576" xr:uid="{00000000-0005-0000-0000-0000CB180000}"/>
    <cellStyle name="down 9" xfId="6577" xr:uid="{00000000-0005-0000-0000-0000CC180000}"/>
    <cellStyle name="Element-delo" xfId="6578" xr:uid="{00000000-0005-0000-0000-0000CD180000}"/>
    <cellStyle name="Element-delo 10" xfId="6579" xr:uid="{00000000-0005-0000-0000-0000CE180000}"/>
    <cellStyle name="Element-delo 10 2" xfId="6580" xr:uid="{00000000-0005-0000-0000-0000CF180000}"/>
    <cellStyle name="Element-delo 10 3" xfId="6581" xr:uid="{00000000-0005-0000-0000-0000D0180000}"/>
    <cellStyle name="Element-delo 10 4" xfId="6582" xr:uid="{00000000-0005-0000-0000-0000D1180000}"/>
    <cellStyle name="Element-delo 10 5" xfId="6583" xr:uid="{00000000-0005-0000-0000-0000D2180000}"/>
    <cellStyle name="Element-delo 10 6" xfId="6584" xr:uid="{00000000-0005-0000-0000-0000D3180000}"/>
    <cellStyle name="Element-delo 10 7" xfId="6585" xr:uid="{00000000-0005-0000-0000-0000D4180000}"/>
    <cellStyle name="Element-delo 10 8" xfId="6586" xr:uid="{00000000-0005-0000-0000-0000D5180000}"/>
    <cellStyle name="Element-delo 10 9" xfId="6587" xr:uid="{00000000-0005-0000-0000-0000D6180000}"/>
    <cellStyle name="Element-delo 11" xfId="6588" xr:uid="{00000000-0005-0000-0000-0000D7180000}"/>
    <cellStyle name="Element-delo 12" xfId="6589" xr:uid="{00000000-0005-0000-0000-0000D8180000}"/>
    <cellStyle name="Element-delo 13" xfId="6590" xr:uid="{00000000-0005-0000-0000-0000D9180000}"/>
    <cellStyle name="Element-delo 13 2" xfId="6591" xr:uid="{00000000-0005-0000-0000-0000DA180000}"/>
    <cellStyle name="Element-delo 14" xfId="6592" xr:uid="{00000000-0005-0000-0000-0000DB180000}"/>
    <cellStyle name="Element-delo 15" xfId="6593" xr:uid="{00000000-0005-0000-0000-0000DC180000}"/>
    <cellStyle name="Element-delo 16" xfId="6594" xr:uid="{00000000-0005-0000-0000-0000DD180000}"/>
    <cellStyle name="Element-delo 17" xfId="6595" xr:uid="{00000000-0005-0000-0000-0000DE180000}"/>
    <cellStyle name="Element-delo 18" xfId="6596" xr:uid="{00000000-0005-0000-0000-0000DF180000}"/>
    <cellStyle name="Element-delo 19" xfId="6597" xr:uid="{00000000-0005-0000-0000-0000E0180000}"/>
    <cellStyle name="Element-delo 2" xfId="6598" xr:uid="{00000000-0005-0000-0000-0000E1180000}"/>
    <cellStyle name="Element-delo 2 2" xfId="6599" xr:uid="{00000000-0005-0000-0000-0000E2180000}"/>
    <cellStyle name="Element-delo 2 3" xfId="6600" xr:uid="{00000000-0005-0000-0000-0000E3180000}"/>
    <cellStyle name="Element-delo 20" xfId="6601" xr:uid="{00000000-0005-0000-0000-0000E4180000}"/>
    <cellStyle name="Element-delo 3" xfId="6602" xr:uid="{00000000-0005-0000-0000-0000E5180000}"/>
    <cellStyle name="Element-delo 3 2" xfId="6603" xr:uid="{00000000-0005-0000-0000-0000E6180000}"/>
    <cellStyle name="Element-delo 3 2 10" xfId="6604" xr:uid="{00000000-0005-0000-0000-0000E7180000}"/>
    <cellStyle name="Element-delo 3 2 2" xfId="6605" xr:uid="{00000000-0005-0000-0000-0000E8180000}"/>
    <cellStyle name="Element-delo 3 2 3" xfId="6606" xr:uid="{00000000-0005-0000-0000-0000E9180000}"/>
    <cellStyle name="Element-delo 3 2 3 2" xfId="6607" xr:uid="{00000000-0005-0000-0000-0000EA180000}"/>
    <cellStyle name="Element-delo 3 2 4" xfId="6608" xr:uid="{00000000-0005-0000-0000-0000EB180000}"/>
    <cellStyle name="Element-delo 3 2 5" xfId="6609" xr:uid="{00000000-0005-0000-0000-0000EC180000}"/>
    <cellStyle name="Element-delo 3 2 6" xfId="6610" xr:uid="{00000000-0005-0000-0000-0000ED180000}"/>
    <cellStyle name="Element-delo 3 2 7" xfId="6611" xr:uid="{00000000-0005-0000-0000-0000EE180000}"/>
    <cellStyle name="Element-delo 3 2 8" xfId="6612" xr:uid="{00000000-0005-0000-0000-0000EF180000}"/>
    <cellStyle name="Element-delo 3 2 9" xfId="6613" xr:uid="{00000000-0005-0000-0000-0000F0180000}"/>
    <cellStyle name="Element-delo 3 3" xfId="6614" xr:uid="{00000000-0005-0000-0000-0000F1180000}"/>
    <cellStyle name="Element-delo 3 4" xfId="6615" xr:uid="{00000000-0005-0000-0000-0000F2180000}"/>
    <cellStyle name="Element-delo 3 4 2" xfId="6616" xr:uid="{00000000-0005-0000-0000-0000F3180000}"/>
    <cellStyle name="Element-delo 3 4 3" xfId="6617" xr:uid="{00000000-0005-0000-0000-0000F4180000}"/>
    <cellStyle name="Element-delo 3 4 4" xfId="6618" xr:uid="{00000000-0005-0000-0000-0000F5180000}"/>
    <cellStyle name="Element-delo 3 4 5" xfId="6619" xr:uid="{00000000-0005-0000-0000-0000F6180000}"/>
    <cellStyle name="Element-delo 3 4 6" xfId="6620" xr:uid="{00000000-0005-0000-0000-0000F7180000}"/>
    <cellStyle name="Element-delo 3 4 7" xfId="6621" xr:uid="{00000000-0005-0000-0000-0000F8180000}"/>
    <cellStyle name="Element-delo 3 4 8" xfId="6622" xr:uid="{00000000-0005-0000-0000-0000F9180000}"/>
    <cellStyle name="Element-delo 3 4 9" xfId="6623" xr:uid="{00000000-0005-0000-0000-0000FA180000}"/>
    <cellStyle name="Element-delo 3 5" xfId="6624" xr:uid="{00000000-0005-0000-0000-0000FB180000}"/>
    <cellStyle name="Element-delo 4" xfId="6625" xr:uid="{00000000-0005-0000-0000-0000FC180000}"/>
    <cellStyle name="Element-delo 4 2" xfId="6626" xr:uid="{00000000-0005-0000-0000-0000FD180000}"/>
    <cellStyle name="Element-delo 4 3" xfId="6627" xr:uid="{00000000-0005-0000-0000-0000FE180000}"/>
    <cellStyle name="Element-delo 5" xfId="6628" xr:uid="{00000000-0005-0000-0000-0000FF180000}"/>
    <cellStyle name="Element-delo 5 10" xfId="6629" xr:uid="{00000000-0005-0000-0000-000000190000}"/>
    <cellStyle name="Element-delo 5 11" xfId="6630" xr:uid="{00000000-0005-0000-0000-000001190000}"/>
    <cellStyle name="Element-delo 5 2" xfId="6631" xr:uid="{00000000-0005-0000-0000-000002190000}"/>
    <cellStyle name="Element-delo 5 2 10" xfId="6632" xr:uid="{00000000-0005-0000-0000-000003190000}"/>
    <cellStyle name="Element-delo 5 2 2" xfId="6633" xr:uid="{00000000-0005-0000-0000-000004190000}"/>
    <cellStyle name="Element-delo 5 2 3" xfId="6634" xr:uid="{00000000-0005-0000-0000-000005190000}"/>
    <cellStyle name="Element-delo 5 2 3 2" xfId="6635" xr:uid="{00000000-0005-0000-0000-000006190000}"/>
    <cellStyle name="Element-delo 5 2 4" xfId="6636" xr:uid="{00000000-0005-0000-0000-000007190000}"/>
    <cellStyle name="Element-delo 5 2 5" xfId="6637" xr:uid="{00000000-0005-0000-0000-000008190000}"/>
    <cellStyle name="Element-delo 5 2 6" xfId="6638" xr:uid="{00000000-0005-0000-0000-000009190000}"/>
    <cellStyle name="Element-delo 5 2 7" xfId="6639" xr:uid="{00000000-0005-0000-0000-00000A190000}"/>
    <cellStyle name="Element-delo 5 2 8" xfId="6640" xr:uid="{00000000-0005-0000-0000-00000B190000}"/>
    <cellStyle name="Element-delo 5 2 9" xfId="6641" xr:uid="{00000000-0005-0000-0000-00000C190000}"/>
    <cellStyle name="Element-delo 5 3" xfId="6642" xr:uid="{00000000-0005-0000-0000-00000D190000}"/>
    <cellStyle name="Element-delo 5 4" xfId="6643" xr:uid="{00000000-0005-0000-0000-00000E190000}"/>
    <cellStyle name="Element-delo 5 4 2" xfId="6644" xr:uid="{00000000-0005-0000-0000-00000F190000}"/>
    <cellStyle name="Element-delo 5 5" xfId="6645" xr:uid="{00000000-0005-0000-0000-000010190000}"/>
    <cellStyle name="Element-delo 5 6" xfId="6646" xr:uid="{00000000-0005-0000-0000-000011190000}"/>
    <cellStyle name="Element-delo 5 7" xfId="6647" xr:uid="{00000000-0005-0000-0000-000012190000}"/>
    <cellStyle name="Element-delo 5 8" xfId="6648" xr:uid="{00000000-0005-0000-0000-000013190000}"/>
    <cellStyle name="Element-delo 5 9" xfId="6649" xr:uid="{00000000-0005-0000-0000-000014190000}"/>
    <cellStyle name="Element-delo 6" xfId="6650" xr:uid="{00000000-0005-0000-0000-000015190000}"/>
    <cellStyle name="Element-delo 6 2" xfId="6651" xr:uid="{00000000-0005-0000-0000-000016190000}"/>
    <cellStyle name="Element-delo 6 2 2" xfId="6652" xr:uid="{00000000-0005-0000-0000-000017190000}"/>
    <cellStyle name="Element-delo 6 3" xfId="6653" xr:uid="{00000000-0005-0000-0000-000018190000}"/>
    <cellStyle name="Element-delo 6_Apl-BS Pesnica-pvn-d7400-ozv_308" xfId="6654" xr:uid="{00000000-0005-0000-0000-000019190000}"/>
    <cellStyle name="Element-delo 7" xfId="6655" xr:uid="{00000000-0005-0000-0000-00001A190000}"/>
    <cellStyle name="Element-delo 7 2" xfId="6656" xr:uid="{00000000-0005-0000-0000-00001B190000}"/>
    <cellStyle name="Element-delo 7 3" xfId="6657" xr:uid="{00000000-0005-0000-0000-00001C190000}"/>
    <cellStyle name="Element-delo 7 4" xfId="6658" xr:uid="{00000000-0005-0000-0000-00001D190000}"/>
    <cellStyle name="Element-delo 7 5" xfId="6659" xr:uid="{00000000-0005-0000-0000-00001E190000}"/>
    <cellStyle name="Element-delo 7 6" xfId="6660" xr:uid="{00000000-0005-0000-0000-00001F190000}"/>
    <cellStyle name="Element-delo 7 7" xfId="6661" xr:uid="{00000000-0005-0000-0000-000020190000}"/>
    <cellStyle name="Element-delo 7 8" xfId="6662" xr:uid="{00000000-0005-0000-0000-000021190000}"/>
    <cellStyle name="Element-delo 7 9" xfId="6663" xr:uid="{00000000-0005-0000-0000-000022190000}"/>
    <cellStyle name="Element-delo 8" xfId="6664" xr:uid="{00000000-0005-0000-0000-000023190000}"/>
    <cellStyle name="Element-delo 8 2" xfId="6665" xr:uid="{00000000-0005-0000-0000-000024190000}"/>
    <cellStyle name="Element-delo 8 3" xfId="6666" xr:uid="{00000000-0005-0000-0000-000025190000}"/>
    <cellStyle name="Element-delo 8 4" xfId="6667" xr:uid="{00000000-0005-0000-0000-000026190000}"/>
    <cellStyle name="Element-delo 8 5" xfId="6668" xr:uid="{00000000-0005-0000-0000-000027190000}"/>
    <cellStyle name="Element-delo 8 6" xfId="6669" xr:uid="{00000000-0005-0000-0000-000028190000}"/>
    <cellStyle name="Element-delo 8 7" xfId="6670" xr:uid="{00000000-0005-0000-0000-000029190000}"/>
    <cellStyle name="Element-delo 8 8" xfId="6671" xr:uid="{00000000-0005-0000-0000-00002A190000}"/>
    <cellStyle name="Element-delo 8 9" xfId="6672" xr:uid="{00000000-0005-0000-0000-00002B190000}"/>
    <cellStyle name="Element-delo 9" xfId="6673" xr:uid="{00000000-0005-0000-0000-00002C190000}"/>
    <cellStyle name="Element-delo 9 2" xfId="6674" xr:uid="{00000000-0005-0000-0000-00002D190000}"/>
    <cellStyle name="Element-delo 9 3" xfId="6675" xr:uid="{00000000-0005-0000-0000-00002E190000}"/>
    <cellStyle name="Element-delo 9 4" xfId="6676" xr:uid="{00000000-0005-0000-0000-00002F190000}"/>
    <cellStyle name="Element-delo 9 5" xfId="6677" xr:uid="{00000000-0005-0000-0000-000030190000}"/>
    <cellStyle name="Element-delo 9 6" xfId="6678" xr:uid="{00000000-0005-0000-0000-000031190000}"/>
    <cellStyle name="Element-delo 9 7" xfId="6679" xr:uid="{00000000-0005-0000-0000-000032190000}"/>
    <cellStyle name="Element-delo 9 8" xfId="6680" xr:uid="{00000000-0005-0000-0000-000033190000}"/>
    <cellStyle name="Element-delo 9 9" xfId="6681" xr:uid="{00000000-0005-0000-0000-000034190000}"/>
    <cellStyle name="Element-delo_2746-126-Apl-OŠ-SB-pvn-plin-vvn-video-ure-ozv" xfId="6682" xr:uid="{00000000-0005-0000-0000-000035190000}"/>
    <cellStyle name="Emphasis 1" xfId="6683" xr:uid="{00000000-0005-0000-0000-000036190000}"/>
    <cellStyle name="Emphasis 1 10" xfId="6684" xr:uid="{00000000-0005-0000-0000-000037190000}"/>
    <cellStyle name="Emphasis 1 11" xfId="6685" xr:uid="{00000000-0005-0000-0000-000038190000}"/>
    <cellStyle name="Emphasis 1 2" xfId="6686" xr:uid="{00000000-0005-0000-0000-000039190000}"/>
    <cellStyle name="Emphasis 1 2 2" xfId="6687" xr:uid="{00000000-0005-0000-0000-00003A190000}"/>
    <cellStyle name="Emphasis 1 2 3" xfId="6688" xr:uid="{00000000-0005-0000-0000-00003B190000}"/>
    <cellStyle name="Emphasis 1 2 4" xfId="6689" xr:uid="{00000000-0005-0000-0000-00003C190000}"/>
    <cellStyle name="Emphasis 1 2 5" xfId="6690" xr:uid="{00000000-0005-0000-0000-00003D190000}"/>
    <cellStyle name="Emphasis 1 2 6" xfId="6691" xr:uid="{00000000-0005-0000-0000-00003E190000}"/>
    <cellStyle name="Emphasis 1 2 7" xfId="6692" xr:uid="{00000000-0005-0000-0000-00003F190000}"/>
    <cellStyle name="Emphasis 1 2 8" xfId="6693" xr:uid="{00000000-0005-0000-0000-000040190000}"/>
    <cellStyle name="Emphasis 1 2 9" xfId="6694" xr:uid="{00000000-0005-0000-0000-000041190000}"/>
    <cellStyle name="Emphasis 1 3" xfId="6695" xr:uid="{00000000-0005-0000-0000-000042190000}"/>
    <cellStyle name="Emphasis 1 4" xfId="6696" xr:uid="{00000000-0005-0000-0000-000043190000}"/>
    <cellStyle name="Emphasis 1 4 2" xfId="6697" xr:uid="{00000000-0005-0000-0000-000044190000}"/>
    <cellStyle name="Emphasis 1 5" xfId="6698" xr:uid="{00000000-0005-0000-0000-000045190000}"/>
    <cellStyle name="Emphasis 1 6" xfId="6699" xr:uid="{00000000-0005-0000-0000-000046190000}"/>
    <cellStyle name="Emphasis 1 7" xfId="6700" xr:uid="{00000000-0005-0000-0000-000047190000}"/>
    <cellStyle name="Emphasis 1 8" xfId="6701" xr:uid="{00000000-0005-0000-0000-000048190000}"/>
    <cellStyle name="Emphasis 1 9" xfId="6702" xr:uid="{00000000-0005-0000-0000-000049190000}"/>
    <cellStyle name="Emphasis 2" xfId="6703" xr:uid="{00000000-0005-0000-0000-00004A190000}"/>
    <cellStyle name="Emphasis 2 10" xfId="6704" xr:uid="{00000000-0005-0000-0000-00004B190000}"/>
    <cellStyle name="Emphasis 2 11" xfId="6705" xr:uid="{00000000-0005-0000-0000-00004C190000}"/>
    <cellStyle name="Emphasis 2 2" xfId="6706" xr:uid="{00000000-0005-0000-0000-00004D190000}"/>
    <cellStyle name="Emphasis 2 2 2" xfId="6707" xr:uid="{00000000-0005-0000-0000-00004E190000}"/>
    <cellStyle name="Emphasis 2 2 3" xfId="6708" xr:uid="{00000000-0005-0000-0000-00004F190000}"/>
    <cellStyle name="Emphasis 2 2 4" xfId="6709" xr:uid="{00000000-0005-0000-0000-000050190000}"/>
    <cellStyle name="Emphasis 2 2 5" xfId="6710" xr:uid="{00000000-0005-0000-0000-000051190000}"/>
    <cellStyle name="Emphasis 2 2 6" xfId="6711" xr:uid="{00000000-0005-0000-0000-000052190000}"/>
    <cellStyle name="Emphasis 2 2 7" xfId="6712" xr:uid="{00000000-0005-0000-0000-000053190000}"/>
    <cellStyle name="Emphasis 2 2 8" xfId="6713" xr:uid="{00000000-0005-0000-0000-000054190000}"/>
    <cellStyle name="Emphasis 2 2 9" xfId="6714" xr:uid="{00000000-0005-0000-0000-000055190000}"/>
    <cellStyle name="Emphasis 2 3" xfId="6715" xr:uid="{00000000-0005-0000-0000-000056190000}"/>
    <cellStyle name="Emphasis 2 4" xfId="6716" xr:uid="{00000000-0005-0000-0000-000057190000}"/>
    <cellStyle name="Emphasis 2 4 2" xfId="6717" xr:uid="{00000000-0005-0000-0000-000058190000}"/>
    <cellStyle name="Emphasis 2 5" xfId="6718" xr:uid="{00000000-0005-0000-0000-000059190000}"/>
    <cellStyle name="Emphasis 2 6" xfId="6719" xr:uid="{00000000-0005-0000-0000-00005A190000}"/>
    <cellStyle name="Emphasis 2 7" xfId="6720" xr:uid="{00000000-0005-0000-0000-00005B190000}"/>
    <cellStyle name="Emphasis 2 8" xfId="6721" xr:uid="{00000000-0005-0000-0000-00005C190000}"/>
    <cellStyle name="Emphasis 2 9" xfId="6722" xr:uid="{00000000-0005-0000-0000-00005D190000}"/>
    <cellStyle name="Emphasis 3" xfId="6723" xr:uid="{00000000-0005-0000-0000-00005E190000}"/>
    <cellStyle name="Emphasis 3 10" xfId="6724" xr:uid="{00000000-0005-0000-0000-00005F190000}"/>
    <cellStyle name="Emphasis 3 11" xfId="6725" xr:uid="{00000000-0005-0000-0000-000060190000}"/>
    <cellStyle name="Emphasis 3 2" xfId="6726" xr:uid="{00000000-0005-0000-0000-000061190000}"/>
    <cellStyle name="Emphasis 3 2 2" xfId="6727" xr:uid="{00000000-0005-0000-0000-000062190000}"/>
    <cellStyle name="Emphasis 3 2 3" xfId="6728" xr:uid="{00000000-0005-0000-0000-000063190000}"/>
    <cellStyle name="Emphasis 3 2 4" xfId="6729" xr:uid="{00000000-0005-0000-0000-000064190000}"/>
    <cellStyle name="Emphasis 3 2 5" xfId="6730" xr:uid="{00000000-0005-0000-0000-000065190000}"/>
    <cellStyle name="Emphasis 3 2 6" xfId="6731" xr:uid="{00000000-0005-0000-0000-000066190000}"/>
    <cellStyle name="Emphasis 3 2 7" xfId="6732" xr:uid="{00000000-0005-0000-0000-000067190000}"/>
    <cellStyle name="Emphasis 3 2 8" xfId="6733" xr:uid="{00000000-0005-0000-0000-000068190000}"/>
    <cellStyle name="Emphasis 3 2 9" xfId="6734" xr:uid="{00000000-0005-0000-0000-000069190000}"/>
    <cellStyle name="Emphasis 3 3" xfId="6735" xr:uid="{00000000-0005-0000-0000-00006A190000}"/>
    <cellStyle name="Emphasis 3 4" xfId="6736" xr:uid="{00000000-0005-0000-0000-00006B190000}"/>
    <cellStyle name="Emphasis 3 4 2" xfId="6737" xr:uid="{00000000-0005-0000-0000-00006C190000}"/>
    <cellStyle name="Emphasis 3 5" xfId="6738" xr:uid="{00000000-0005-0000-0000-00006D190000}"/>
    <cellStyle name="Emphasis 3 6" xfId="6739" xr:uid="{00000000-0005-0000-0000-00006E190000}"/>
    <cellStyle name="Emphasis 3 7" xfId="6740" xr:uid="{00000000-0005-0000-0000-00006F190000}"/>
    <cellStyle name="Emphasis 3 8" xfId="6741" xr:uid="{00000000-0005-0000-0000-000070190000}"/>
    <cellStyle name="Emphasis 3 9" xfId="6742" xr:uid="{00000000-0005-0000-0000-000071190000}"/>
    <cellStyle name="Euro" xfId="6743" xr:uid="{00000000-0005-0000-0000-000072190000}"/>
    <cellStyle name="Euro 2" xfId="6744" xr:uid="{00000000-0005-0000-0000-000073190000}"/>
    <cellStyle name="Euro 2 2" xfId="6745" xr:uid="{00000000-0005-0000-0000-000074190000}"/>
    <cellStyle name="Euro 2 3" xfId="6746" xr:uid="{00000000-0005-0000-0000-000075190000}"/>
    <cellStyle name="Euro 3" xfId="6747" xr:uid="{00000000-0005-0000-0000-000076190000}"/>
    <cellStyle name="Euro 4" xfId="6748" xr:uid="{00000000-0005-0000-0000-000077190000}"/>
    <cellStyle name="Euro 4 2" xfId="6749" xr:uid="{00000000-0005-0000-0000-000078190000}"/>
    <cellStyle name="Euro 5" xfId="6750" xr:uid="{00000000-0005-0000-0000-000079190000}"/>
    <cellStyle name="Euro 6" xfId="6751" xr:uid="{00000000-0005-0000-0000-00007A190000}"/>
    <cellStyle name="Euro 7" xfId="6752" xr:uid="{00000000-0005-0000-0000-00007B190000}"/>
    <cellStyle name="Euro_Kalk_MCB domžale" xfId="6753" xr:uid="{00000000-0005-0000-0000-00007C190000}"/>
    <cellStyle name="Excel Built-in Comma" xfId="21" xr:uid="{00000000-0005-0000-0000-00007D190000}"/>
    <cellStyle name="Excel Built-in Comma [0]" xfId="22" xr:uid="{00000000-0005-0000-0000-00007E190000}"/>
    <cellStyle name="Excel Built-in Normal" xfId="23" xr:uid="{00000000-0005-0000-0000-00007F190000}"/>
    <cellStyle name="Excel Built-in Normal 1" xfId="6754" xr:uid="{00000000-0005-0000-0000-000080190000}"/>
    <cellStyle name="Excel Built-in Normal 1 2" xfId="6755" xr:uid="{00000000-0005-0000-0000-000081190000}"/>
    <cellStyle name="Excel Built-in Normal 1 3" xfId="6756" xr:uid="{00000000-0005-0000-0000-000082190000}"/>
    <cellStyle name="Excel Built-in Normal 1 4" xfId="6757" xr:uid="{00000000-0005-0000-0000-000083190000}"/>
    <cellStyle name="Excel Built-in Normal 1 5" xfId="6758" xr:uid="{00000000-0005-0000-0000-000084190000}"/>
    <cellStyle name="Excel Built-in Normal 1 6" xfId="6759" xr:uid="{00000000-0005-0000-0000-000085190000}"/>
    <cellStyle name="Excel Built-in Normal 1 7" xfId="6760" xr:uid="{00000000-0005-0000-0000-000086190000}"/>
    <cellStyle name="Excel Built-in Normal 1 8" xfId="6761" xr:uid="{00000000-0005-0000-0000-000087190000}"/>
    <cellStyle name="Excel Built-in Normal 1 9" xfId="6762" xr:uid="{00000000-0005-0000-0000-000088190000}"/>
    <cellStyle name="Excel Built-in Normal 2" xfId="218" xr:uid="{00000000-0005-0000-0000-000089190000}"/>
    <cellStyle name="Excel Built-in Percent" xfId="24" xr:uid="{00000000-0005-0000-0000-00008A190000}"/>
    <cellStyle name="Excel_BuiltIn_Comma 1" xfId="25" xr:uid="{00000000-0005-0000-0000-00008B190000}"/>
    <cellStyle name="Explanatory Text" xfId="6763" xr:uid="{00000000-0005-0000-0000-00008C190000}"/>
    <cellStyle name="Explanatory Text 10" xfId="6764" xr:uid="{00000000-0005-0000-0000-00008D190000}"/>
    <cellStyle name="Explanatory Text 10 2" xfId="6765" xr:uid="{00000000-0005-0000-0000-00008E190000}"/>
    <cellStyle name="Explanatory Text 10 3" xfId="6766" xr:uid="{00000000-0005-0000-0000-00008F190000}"/>
    <cellStyle name="Explanatory Text 10 4" xfId="6767" xr:uid="{00000000-0005-0000-0000-000090190000}"/>
    <cellStyle name="Explanatory Text 10 5" xfId="6768" xr:uid="{00000000-0005-0000-0000-000091190000}"/>
    <cellStyle name="Explanatory Text 10 6" xfId="6769" xr:uid="{00000000-0005-0000-0000-000092190000}"/>
    <cellStyle name="Explanatory Text 10 7" xfId="6770" xr:uid="{00000000-0005-0000-0000-000093190000}"/>
    <cellStyle name="Explanatory Text 10 8" xfId="6771" xr:uid="{00000000-0005-0000-0000-000094190000}"/>
    <cellStyle name="Explanatory Text 10 9" xfId="6772" xr:uid="{00000000-0005-0000-0000-000095190000}"/>
    <cellStyle name="Explanatory Text 11" xfId="6773" xr:uid="{00000000-0005-0000-0000-000096190000}"/>
    <cellStyle name="Explanatory Text 11 2" xfId="6774" xr:uid="{00000000-0005-0000-0000-000097190000}"/>
    <cellStyle name="Explanatory Text 11 3" xfId="6775" xr:uid="{00000000-0005-0000-0000-000098190000}"/>
    <cellStyle name="Explanatory Text 11 4" xfId="6776" xr:uid="{00000000-0005-0000-0000-000099190000}"/>
    <cellStyle name="Explanatory Text 11 5" xfId="6777" xr:uid="{00000000-0005-0000-0000-00009A190000}"/>
    <cellStyle name="Explanatory Text 11 6" xfId="6778" xr:uid="{00000000-0005-0000-0000-00009B190000}"/>
    <cellStyle name="Explanatory Text 11 7" xfId="6779" xr:uid="{00000000-0005-0000-0000-00009C190000}"/>
    <cellStyle name="Explanatory Text 11 8" xfId="6780" xr:uid="{00000000-0005-0000-0000-00009D190000}"/>
    <cellStyle name="Explanatory Text 11 9" xfId="6781" xr:uid="{00000000-0005-0000-0000-00009E190000}"/>
    <cellStyle name="Explanatory Text 12" xfId="6782" xr:uid="{00000000-0005-0000-0000-00009F190000}"/>
    <cellStyle name="Explanatory Text 12 2" xfId="6783" xr:uid="{00000000-0005-0000-0000-0000A0190000}"/>
    <cellStyle name="Explanatory Text 12 3" xfId="6784" xr:uid="{00000000-0005-0000-0000-0000A1190000}"/>
    <cellStyle name="Explanatory Text 12 4" xfId="6785" xr:uid="{00000000-0005-0000-0000-0000A2190000}"/>
    <cellStyle name="Explanatory Text 12 5" xfId="6786" xr:uid="{00000000-0005-0000-0000-0000A3190000}"/>
    <cellStyle name="Explanatory Text 12 6" xfId="6787" xr:uid="{00000000-0005-0000-0000-0000A4190000}"/>
    <cellStyle name="Explanatory Text 12 7" xfId="6788" xr:uid="{00000000-0005-0000-0000-0000A5190000}"/>
    <cellStyle name="Explanatory Text 12 8" xfId="6789" xr:uid="{00000000-0005-0000-0000-0000A6190000}"/>
    <cellStyle name="Explanatory Text 12 9" xfId="6790" xr:uid="{00000000-0005-0000-0000-0000A7190000}"/>
    <cellStyle name="Explanatory Text 13" xfId="6791" xr:uid="{00000000-0005-0000-0000-0000A8190000}"/>
    <cellStyle name="Explanatory Text 13 2" xfId="6792" xr:uid="{00000000-0005-0000-0000-0000A9190000}"/>
    <cellStyle name="Explanatory Text 13 3" xfId="6793" xr:uid="{00000000-0005-0000-0000-0000AA190000}"/>
    <cellStyle name="Explanatory Text 13 4" xfId="6794" xr:uid="{00000000-0005-0000-0000-0000AB190000}"/>
    <cellStyle name="Explanatory Text 13 5" xfId="6795" xr:uid="{00000000-0005-0000-0000-0000AC190000}"/>
    <cellStyle name="Explanatory Text 13 6" xfId="6796" xr:uid="{00000000-0005-0000-0000-0000AD190000}"/>
    <cellStyle name="Explanatory Text 13 7" xfId="6797" xr:uid="{00000000-0005-0000-0000-0000AE190000}"/>
    <cellStyle name="Explanatory Text 13 8" xfId="6798" xr:uid="{00000000-0005-0000-0000-0000AF190000}"/>
    <cellStyle name="Explanatory Text 13 9" xfId="6799" xr:uid="{00000000-0005-0000-0000-0000B0190000}"/>
    <cellStyle name="Explanatory Text 14" xfId="6800" xr:uid="{00000000-0005-0000-0000-0000B1190000}"/>
    <cellStyle name="Explanatory Text 14 2" xfId="6801" xr:uid="{00000000-0005-0000-0000-0000B2190000}"/>
    <cellStyle name="Explanatory Text 14 3" xfId="6802" xr:uid="{00000000-0005-0000-0000-0000B3190000}"/>
    <cellStyle name="Explanatory Text 14 4" xfId="6803" xr:uid="{00000000-0005-0000-0000-0000B4190000}"/>
    <cellStyle name="Explanatory Text 14 5" xfId="6804" xr:uid="{00000000-0005-0000-0000-0000B5190000}"/>
    <cellStyle name="Explanatory Text 14 6" xfId="6805" xr:uid="{00000000-0005-0000-0000-0000B6190000}"/>
    <cellStyle name="Explanatory Text 14 7" xfId="6806" xr:uid="{00000000-0005-0000-0000-0000B7190000}"/>
    <cellStyle name="Explanatory Text 14 8" xfId="6807" xr:uid="{00000000-0005-0000-0000-0000B8190000}"/>
    <cellStyle name="Explanatory Text 14 9" xfId="6808" xr:uid="{00000000-0005-0000-0000-0000B9190000}"/>
    <cellStyle name="Explanatory Text 15" xfId="6809" xr:uid="{00000000-0005-0000-0000-0000BA190000}"/>
    <cellStyle name="Explanatory Text 15 2" xfId="6810" xr:uid="{00000000-0005-0000-0000-0000BB190000}"/>
    <cellStyle name="Explanatory Text 15 3" xfId="6811" xr:uid="{00000000-0005-0000-0000-0000BC190000}"/>
    <cellStyle name="Explanatory Text 15 4" xfId="6812" xr:uid="{00000000-0005-0000-0000-0000BD190000}"/>
    <cellStyle name="Explanatory Text 15 5" xfId="6813" xr:uid="{00000000-0005-0000-0000-0000BE190000}"/>
    <cellStyle name="Explanatory Text 15 6" xfId="6814" xr:uid="{00000000-0005-0000-0000-0000BF190000}"/>
    <cellStyle name="Explanatory Text 15 7" xfId="6815" xr:uid="{00000000-0005-0000-0000-0000C0190000}"/>
    <cellStyle name="Explanatory Text 15 8" xfId="6816" xr:uid="{00000000-0005-0000-0000-0000C1190000}"/>
    <cellStyle name="Explanatory Text 15 9" xfId="6817" xr:uid="{00000000-0005-0000-0000-0000C2190000}"/>
    <cellStyle name="Explanatory Text 16" xfId="6818" xr:uid="{00000000-0005-0000-0000-0000C3190000}"/>
    <cellStyle name="Explanatory Text 17" xfId="6819" xr:uid="{00000000-0005-0000-0000-0000C4190000}"/>
    <cellStyle name="Explanatory Text 18" xfId="6820" xr:uid="{00000000-0005-0000-0000-0000C5190000}"/>
    <cellStyle name="Explanatory Text 18 2" xfId="6821" xr:uid="{00000000-0005-0000-0000-0000C6190000}"/>
    <cellStyle name="Explanatory Text 19" xfId="6822" xr:uid="{00000000-0005-0000-0000-0000C7190000}"/>
    <cellStyle name="Explanatory Text 2" xfId="6823" xr:uid="{00000000-0005-0000-0000-0000C8190000}"/>
    <cellStyle name="Explanatory Text 2 2" xfId="6824" xr:uid="{00000000-0005-0000-0000-0000C9190000}"/>
    <cellStyle name="Explanatory Text 2 2 2" xfId="6825" xr:uid="{00000000-0005-0000-0000-0000CA190000}"/>
    <cellStyle name="Explanatory Text 2 2 3" xfId="6826" xr:uid="{00000000-0005-0000-0000-0000CB190000}"/>
    <cellStyle name="Explanatory Text 2 3" xfId="6827" xr:uid="{00000000-0005-0000-0000-0000CC190000}"/>
    <cellStyle name="Explanatory Text 2 3 2" xfId="6828" xr:uid="{00000000-0005-0000-0000-0000CD190000}"/>
    <cellStyle name="Explanatory Text 2 3 3" xfId="6829" xr:uid="{00000000-0005-0000-0000-0000CE190000}"/>
    <cellStyle name="Explanatory Text 2 4" xfId="6830" xr:uid="{00000000-0005-0000-0000-0000CF190000}"/>
    <cellStyle name="Explanatory Text 2 4 10" xfId="6831" xr:uid="{00000000-0005-0000-0000-0000D0190000}"/>
    <cellStyle name="Explanatory Text 2 4 2" xfId="6832" xr:uid="{00000000-0005-0000-0000-0000D1190000}"/>
    <cellStyle name="Explanatory Text 2 4 3" xfId="6833" xr:uid="{00000000-0005-0000-0000-0000D2190000}"/>
    <cellStyle name="Explanatory Text 2 4 3 2" xfId="6834" xr:uid="{00000000-0005-0000-0000-0000D3190000}"/>
    <cellStyle name="Explanatory Text 2 4 4" xfId="6835" xr:uid="{00000000-0005-0000-0000-0000D4190000}"/>
    <cellStyle name="Explanatory Text 2 4 5" xfId="6836" xr:uid="{00000000-0005-0000-0000-0000D5190000}"/>
    <cellStyle name="Explanatory Text 2 4 6" xfId="6837" xr:uid="{00000000-0005-0000-0000-0000D6190000}"/>
    <cellStyle name="Explanatory Text 2 4 7" xfId="6838" xr:uid="{00000000-0005-0000-0000-0000D7190000}"/>
    <cellStyle name="Explanatory Text 2 4 8" xfId="6839" xr:uid="{00000000-0005-0000-0000-0000D8190000}"/>
    <cellStyle name="Explanatory Text 2 4 9" xfId="6840" xr:uid="{00000000-0005-0000-0000-0000D9190000}"/>
    <cellStyle name="Explanatory Text 2 5" xfId="6841" xr:uid="{00000000-0005-0000-0000-0000DA190000}"/>
    <cellStyle name="Explanatory Text 2 5 2" xfId="6842" xr:uid="{00000000-0005-0000-0000-0000DB190000}"/>
    <cellStyle name="Explanatory Text 2 5 3" xfId="6843" xr:uid="{00000000-0005-0000-0000-0000DC190000}"/>
    <cellStyle name="Explanatory Text 2 5 4" xfId="6844" xr:uid="{00000000-0005-0000-0000-0000DD190000}"/>
    <cellStyle name="Explanatory Text 2 5 5" xfId="6845" xr:uid="{00000000-0005-0000-0000-0000DE190000}"/>
    <cellStyle name="Explanatory Text 2 5 6" xfId="6846" xr:uid="{00000000-0005-0000-0000-0000DF190000}"/>
    <cellStyle name="Explanatory Text 2 5 7" xfId="6847" xr:uid="{00000000-0005-0000-0000-0000E0190000}"/>
    <cellStyle name="Explanatory Text 2 5 8" xfId="6848" xr:uid="{00000000-0005-0000-0000-0000E1190000}"/>
    <cellStyle name="Explanatory Text 2 5 9" xfId="6849" xr:uid="{00000000-0005-0000-0000-0000E2190000}"/>
    <cellStyle name="Explanatory Text 2 6" xfId="6850" xr:uid="{00000000-0005-0000-0000-0000E3190000}"/>
    <cellStyle name="Explanatory Text 2 6 2" xfId="6851" xr:uid="{00000000-0005-0000-0000-0000E4190000}"/>
    <cellStyle name="Explanatory Text 2 6 3" xfId="6852" xr:uid="{00000000-0005-0000-0000-0000E5190000}"/>
    <cellStyle name="Explanatory Text 2 6 4" xfId="6853" xr:uid="{00000000-0005-0000-0000-0000E6190000}"/>
    <cellStyle name="Explanatory Text 2 6 5" xfId="6854" xr:uid="{00000000-0005-0000-0000-0000E7190000}"/>
    <cellStyle name="Explanatory Text 2 6 6" xfId="6855" xr:uid="{00000000-0005-0000-0000-0000E8190000}"/>
    <cellStyle name="Explanatory Text 2 6 7" xfId="6856" xr:uid="{00000000-0005-0000-0000-0000E9190000}"/>
    <cellStyle name="Explanatory Text 2 6 8" xfId="6857" xr:uid="{00000000-0005-0000-0000-0000EA190000}"/>
    <cellStyle name="Explanatory Text 2 6 9" xfId="6858" xr:uid="{00000000-0005-0000-0000-0000EB190000}"/>
    <cellStyle name="Explanatory Text 2 7" xfId="6859" xr:uid="{00000000-0005-0000-0000-0000EC190000}"/>
    <cellStyle name="Explanatory Text 2 8" xfId="6860" xr:uid="{00000000-0005-0000-0000-0000ED190000}"/>
    <cellStyle name="Explanatory Text 20" xfId="6861" xr:uid="{00000000-0005-0000-0000-0000EE190000}"/>
    <cellStyle name="Explanatory Text 21" xfId="6862" xr:uid="{00000000-0005-0000-0000-0000EF190000}"/>
    <cellStyle name="Explanatory Text 22" xfId="6863" xr:uid="{00000000-0005-0000-0000-0000F0190000}"/>
    <cellStyle name="Explanatory Text 23" xfId="6864" xr:uid="{00000000-0005-0000-0000-0000F1190000}"/>
    <cellStyle name="Explanatory Text 24" xfId="6865" xr:uid="{00000000-0005-0000-0000-0000F2190000}"/>
    <cellStyle name="Explanatory Text 25" xfId="6866" xr:uid="{00000000-0005-0000-0000-0000F3190000}"/>
    <cellStyle name="Explanatory Text 3" xfId="6867" xr:uid="{00000000-0005-0000-0000-0000F4190000}"/>
    <cellStyle name="Explanatory Text 3 2" xfId="6868" xr:uid="{00000000-0005-0000-0000-0000F5190000}"/>
    <cellStyle name="Explanatory Text 3 2 2" xfId="6869" xr:uid="{00000000-0005-0000-0000-0000F6190000}"/>
    <cellStyle name="Explanatory Text 3 2 3" xfId="6870" xr:uid="{00000000-0005-0000-0000-0000F7190000}"/>
    <cellStyle name="Explanatory Text 3 3" xfId="6871" xr:uid="{00000000-0005-0000-0000-0000F8190000}"/>
    <cellStyle name="Explanatory Text 3 3 2" xfId="6872" xr:uid="{00000000-0005-0000-0000-0000F9190000}"/>
    <cellStyle name="Explanatory Text 3 3 3" xfId="6873" xr:uid="{00000000-0005-0000-0000-0000FA190000}"/>
    <cellStyle name="Explanatory Text 3 4" xfId="6874" xr:uid="{00000000-0005-0000-0000-0000FB190000}"/>
    <cellStyle name="Explanatory Text 3 4 10" xfId="6875" xr:uid="{00000000-0005-0000-0000-0000FC190000}"/>
    <cellStyle name="Explanatory Text 3 4 11" xfId="6876" xr:uid="{00000000-0005-0000-0000-0000FD190000}"/>
    <cellStyle name="Explanatory Text 3 4 2" xfId="6877" xr:uid="{00000000-0005-0000-0000-0000FE190000}"/>
    <cellStyle name="Explanatory Text 3 4 3" xfId="6878" xr:uid="{00000000-0005-0000-0000-0000FF190000}"/>
    <cellStyle name="Explanatory Text 3 4 4" xfId="6879" xr:uid="{00000000-0005-0000-0000-0000001A0000}"/>
    <cellStyle name="Explanatory Text 3 4 5" xfId="6880" xr:uid="{00000000-0005-0000-0000-0000011A0000}"/>
    <cellStyle name="Explanatory Text 3 4 6" xfId="6881" xr:uid="{00000000-0005-0000-0000-0000021A0000}"/>
    <cellStyle name="Explanatory Text 3 4 7" xfId="6882" xr:uid="{00000000-0005-0000-0000-0000031A0000}"/>
    <cellStyle name="Explanatory Text 3 4 8" xfId="6883" xr:uid="{00000000-0005-0000-0000-0000041A0000}"/>
    <cellStyle name="Explanatory Text 3 4 9" xfId="6884" xr:uid="{00000000-0005-0000-0000-0000051A0000}"/>
    <cellStyle name="Explanatory Text 3 5" xfId="6885" xr:uid="{00000000-0005-0000-0000-0000061A0000}"/>
    <cellStyle name="Explanatory Text 3 5 2" xfId="6886" xr:uid="{00000000-0005-0000-0000-0000071A0000}"/>
    <cellStyle name="Explanatory Text 3 5 3" xfId="6887" xr:uid="{00000000-0005-0000-0000-0000081A0000}"/>
    <cellStyle name="Explanatory Text 3 5 4" xfId="6888" xr:uid="{00000000-0005-0000-0000-0000091A0000}"/>
    <cellStyle name="Explanatory Text 3 5 5" xfId="6889" xr:uid="{00000000-0005-0000-0000-00000A1A0000}"/>
    <cellStyle name="Explanatory Text 3 5 6" xfId="6890" xr:uid="{00000000-0005-0000-0000-00000B1A0000}"/>
    <cellStyle name="Explanatory Text 3 5 7" xfId="6891" xr:uid="{00000000-0005-0000-0000-00000C1A0000}"/>
    <cellStyle name="Explanatory Text 3 5 8" xfId="6892" xr:uid="{00000000-0005-0000-0000-00000D1A0000}"/>
    <cellStyle name="Explanatory Text 3 5 9" xfId="6893" xr:uid="{00000000-0005-0000-0000-00000E1A0000}"/>
    <cellStyle name="Explanatory Text 4" xfId="6894" xr:uid="{00000000-0005-0000-0000-00000F1A0000}"/>
    <cellStyle name="Explanatory Text 4 10" xfId="6895" xr:uid="{00000000-0005-0000-0000-0000101A0000}"/>
    <cellStyle name="Explanatory Text 4 11" xfId="6896" xr:uid="{00000000-0005-0000-0000-0000111A0000}"/>
    <cellStyle name="Explanatory Text 4 12" xfId="6897" xr:uid="{00000000-0005-0000-0000-0000121A0000}"/>
    <cellStyle name="Explanatory Text 4 2" xfId="6898" xr:uid="{00000000-0005-0000-0000-0000131A0000}"/>
    <cellStyle name="Explanatory Text 4 2 2" xfId="6899" xr:uid="{00000000-0005-0000-0000-0000141A0000}"/>
    <cellStyle name="Explanatory Text 4 2 3" xfId="6900" xr:uid="{00000000-0005-0000-0000-0000151A0000}"/>
    <cellStyle name="Explanatory Text 4 3" xfId="6901" xr:uid="{00000000-0005-0000-0000-0000161A0000}"/>
    <cellStyle name="Explanatory Text 4 3 2" xfId="6902" xr:uid="{00000000-0005-0000-0000-0000171A0000}"/>
    <cellStyle name="Explanatory Text 4 3 3" xfId="6903" xr:uid="{00000000-0005-0000-0000-0000181A0000}"/>
    <cellStyle name="Explanatory Text 4 4" xfId="6904" xr:uid="{00000000-0005-0000-0000-0000191A0000}"/>
    <cellStyle name="Explanatory Text 4 5" xfId="6905" xr:uid="{00000000-0005-0000-0000-00001A1A0000}"/>
    <cellStyle name="Explanatory Text 4 6" xfId="6906" xr:uid="{00000000-0005-0000-0000-00001B1A0000}"/>
    <cellStyle name="Explanatory Text 4 7" xfId="6907" xr:uid="{00000000-0005-0000-0000-00001C1A0000}"/>
    <cellStyle name="Explanatory Text 4 8" xfId="6908" xr:uid="{00000000-0005-0000-0000-00001D1A0000}"/>
    <cellStyle name="Explanatory Text 4 9" xfId="6909" xr:uid="{00000000-0005-0000-0000-00001E1A0000}"/>
    <cellStyle name="Explanatory Text 5" xfId="6910" xr:uid="{00000000-0005-0000-0000-00001F1A0000}"/>
    <cellStyle name="Explanatory Text 5 10" xfId="6911" xr:uid="{00000000-0005-0000-0000-0000201A0000}"/>
    <cellStyle name="Explanatory Text 5 11" xfId="6912" xr:uid="{00000000-0005-0000-0000-0000211A0000}"/>
    <cellStyle name="Explanatory Text 5 12" xfId="6913" xr:uid="{00000000-0005-0000-0000-0000221A0000}"/>
    <cellStyle name="Explanatory Text 5 2" xfId="6914" xr:uid="{00000000-0005-0000-0000-0000231A0000}"/>
    <cellStyle name="Explanatory Text 5 2 2" xfId="6915" xr:uid="{00000000-0005-0000-0000-0000241A0000}"/>
    <cellStyle name="Explanatory Text 5 2 3" xfId="6916" xr:uid="{00000000-0005-0000-0000-0000251A0000}"/>
    <cellStyle name="Explanatory Text 5 3" xfId="6917" xr:uid="{00000000-0005-0000-0000-0000261A0000}"/>
    <cellStyle name="Explanatory Text 5 3 2" xfId="6918" xr:uid="{00000000-0005-0000-0000-0000271A0000}"/>
    <cellStyle name="Explanatory Text 5 3 3" xfId="6919" xr:uid="{00000000-0005-0000-0000-0000281A0000}"/>
    <cellStyle name="Explanatory Text 5 4" xfId="6920" xr:uid="{00000000-0005-0000-0000-0000291A0000}"/>
    <cellStyle name="Explanatory Text 5 5" xfId="6921" xr:uid="{00000000-0005-0000-0000-00002A1A0000}"/>
    <cellStyle name="Explanatory Text 5 6" xfId="6922" xr:uid="{00000000-0005-0000-0000-00002B1A0000}"/>
    <cellStyle name="Explanatory Text 5 7" xfId="6923" xr:uid="{00000000-0005-0000-0000-00002C1A0000}"/>
    <cellStyle name="Explanatory Text 5 8" xfId="6924" xr:uid="{00000000-0005-0000-0000-00002D1A0000}"/>
    <cellStyle name="Explanatory Text 5 9" xfId="6925" xr:uid="{00000000-0005-0000-0000-00002E1A0000}"/>
    <cellStyle name="Explanatory Text 6" xfId="6926" xr:uid="{00000000-0005-0000-0000-00002F1A0000}"/>
    <cellStyle name="Explanatory Text 6 2" xfId="6927" xr:uid="{00000000-0005-0000-0000-0000301A0000}"/>
    <cellStyle name="Explanatory Text 6 3" xfId="6928" xr:uid="{00000000-0005-0000-0000-0000311A0000}"/>
    <cellStyle name="Explanatory Text 6 4" xfId="6929" xr:uid="{00000000-0005-0000-0000-0000321A0000}"/>
    <cellStyle name="Explanatory Text 6 5" xfId="6930" xr:uid="{00000000-0005-0000-0000-0000331A0000}"/>
    <cellStyle name="Explanatory Text 6 6" xfId="6931" xr:uid="{00000000-0005-0000-0000-0000341A0000}"/>
    <cellStyle name="Explanatory Text 6 7" xfId="6932" xr:uid="{00000000-0005-0000-0000-0000351A0000}"/>
    <cellStyle name="Explanatory Text 6 8" xfId="6933" xr:uid="{00000000-0005-0000-0000-0000361A0000}"/>
    <cellStyle name="Explanatory Text 6 9" xfId="6934" xr:uid="{00000000-0005-0000-0000-0000371A0000}"/>
    <cellStyle name="Explanatory Text 7" xfId="6935" xr:uid="{00000000-0005-0000-0000-0000381A0000}"/>
    <cellStyle name="Explanatory Text 7 2" xfId="6936" xr:uid="{00000000-0005-0000-0000-0000391A0000}"/>
    <cellStyle name="Explanatory Text 7 3" xfId="6937" xr:uid="{00000000-0005-0000-0000-00003A1A0000}"/>
    <cellStyle name="Explanatory Text 7 4" xfId="6938" xr:uid="{00000000-0005-0000-0000-00003B1A0000}"/>
    <cellStyle name="Explanatory Text 7 5" xfId="6939" xr:uid="{00000000-0005-0000-0000-00003C1A0000}"/>
    <cellStyle name="Explanatory Text 7 6" xfId="6940" xr:uid="{00000000-0005-0000-0000-00003D1A0000}"/>
    <cellStyle name="Explanatory Text 7 7" xfId="6941" xr:uid="{00000000-0005-0000-0000-00003E1A0000}"/>
    <cellStyle name="Explanatory Text 7 8" xfId="6942" xr:uid="{00000000-0005-0000-0000-00003F1A0000}"/>
    <cellStyle name="Explanatory Text 7 9" xfId="6943" xr:uid="{00000000-0005-0000-0000-0000401A0000}"/>
    <cellStyle name="Explanatory Text 8" xfId="6944" xr:uid="{00000000-0005-0000-0000-0000411A0000}"/>
    <cellStyle name="Explanatory Text 8 2" xfId="6945" xr:uid="{00000000-0005-0000-0000-0000421A0000}"/>
    <cellStyle name="Explanatory Text 8 3" xfId="6946" xr:uid="{00000000-0005-0000-0000-0000431A0000}"/>
    <cellStyle name="Explanatory Text 8 4" xfId="6947" xr:uid="{00000000-0005-0000-0000-0000441A0000}"/>
    <cellStyle name="Explanatory Text 8 5" xfId="6948" xr:uid="{00000000-0005-0000-0000-0000451A0000}"/>
    <cellStyle name="Explanatory Text 8 6" xfId="6949" xr:uid="{00000000-0005-0000-0000-0000461A0000}"/>
    <cellStyle name="Explanatory Text 8 7" xfId="6950" xr:uid="{00000000-0005-0000-0000-0000471A0000}"/>
    <cellStyle name="Explanatory Text 8 8" xfId="6951" xr:uid="{00000000-0005-0000-0000-0000481A0000}"/>
    <cellStyle name="Explanatory Text 8 9" xfId="6952" xr:uid="{00000000-0005-0000-0000-0000491A0000}"/>
    <cellStyle name="Explanatory Text 9" xfId="6953" xr:uid="{00000000-0005-0000-0000-00004A1A0000}"/>
    <cellStyle name="Explanatory Text 9 2" xfId="6954" xr:uid="{00000000-0005-0000-0000-00004B1A0000}"/>
    <cellStyle name="Explanatory Text 9 3" xfId="6955" xr:uid="{00000000-0005-0000-0000-00004C1A0000}"/>
    <cellStyle name="Explanatory Text 9 4" xfId="6956" xr:uid="{00000000-0005-0000-0000-00004D1A0000}"/>
    <cellStyle name="Explanatory Text 9 5" xfId="6957" xr:uid="{00000000-0005-0000-0000-00004E1A0000}"/>
    <cellStyle name="Explanatory Text 9 6" xfId="6958" xr:uid="{00000000-0005-0000-0000-00004F1A0000}"/>
    <cellStyle name="Explanatory Text 9 7" xfId="6959" xr:uid="{00000000-0005-0000-0000-0000501A0000}"/>
    <cellStyle name="Explanatory Text 9 8" xfId="6960" xr:uid="{00000000-0005-0000-0000-0000511A0000}"/>
    <cellStyle name="Explanatory Text 9 9" xfId="6961" xr:uid="{00000000-0005-0000-0000-0000521A0000}"/>
    <cellStyle name="Explanatory Text_aa osnova za ponudbe" xfId="6962" xr:uid="{00000000-0005-0000-0000-0000531A0000}"/>
    <cellStyle name="Fixed" xfId="6963" xr:uid="{00000000-0005-0000-0000-0000541A0000}"/>
    <cellStyle name="Fixed 10" xfId="6964" xr:uid="{00000000-0005-0000-0000-0000551A0000}"/>
    <cellStyle name="Fixed 11" xfId="6965" xr:uid="{00000000-0005-0000-0000-0000561A0000}"/>
    <cellStyle name="Fixed 12" xfId="6966" xr:uid="{00000000-0005-0000-0000-0000571A0000}"/>
    <cellStyle name="Fixed 13" xfId="6967" xr:uid="{00000000-0005-0000-0000-0000581A0000}"/>
    <cellStyle name="Fixed 14" xfId="6968" xr:uid="{00000000-0005-0000-0000-0000591A0000}"/>
    <cellStyle name="Fixed 14 2" xfId="6969" xr:uid="{00000000-0005-0000-0000-00005A1A0000}"/>
    <cellStyle name="Fixed 14 3" xfId="6970" xr:uid="{00000000-0005-0000-0000-00005B1A0000}"/>
    <cellStyle name="Fixed 14 4" xfId="6971" xr:uid="{00000000-0005-0000-0000-00005C1A0000}"/>
    <cellStyle name="Fixed 14 5" xfId="6972" xr:uid="{00000000-0005-0000-0000-00005D1A0000}"/>
    <cellStyle name="Fixed 14 6" xfId="6973" xr:uid="{00000000-0005-0000-0000-00005E1A0000}"/>
    <cellStyle name="Fixed 14 7" xfId="6974" xr:uid="{00000000-0005-0000-0000-00005F1A0000}"/>
    <cellStyle name="Fixed 14 8" xfId="6975" xr:uid="{00000000-0005-0000-0000-0000601A0000}"/>
    <cellStyle name="Fixed 14 9" xfId="6976" xr:uid="{00000000-0005-0000-0000-0000611A0000}"/>
    <cellStyle name="Fixed 15" xfId="6977" xr:uid="{00000000-0005-0000-0000-0000621A0000}"/>
    <cellStyle name="Fixed 16" xfId="6978" xr:uid="{00000000-0005-0000-0000-0000631A0000}"/>
    <cellStyle name="Fixed 16 2" xfId="6979" xr:uid="{00000000-0005-0000-0000-0000641A0000}"/>
    <cellStyle name="Fixed 16 3" xfId="6980" xr:uid="{00000000-0005-0000-0000-0000651A0000}"/>
    <cellStyle name="Fixed 16 4" xfId="6981" xr:uid="{00000000-0005-0000-0000-0000661A0000}"/>
    <cellStyle name="Fixed 16 5" xfId="6982" xr:uid="{00000000-0005-0000-0000-0000671A0000}"/>
    <cellStyle name="Fixed 16 6" xfId="6983" xr:uid="{00000000-0005-0000-0000-0000681A0000}"/>
    <cellStyle name="Fixed 16 7" xfId="6984" xr:uid="{00000000-0005-0000-0000-0000691A0000}"/>
    <cellStyle name="Fixed 16 8" xfId="6985" xr:uid="{00000000-0005-0000-0000-00006A1A0000}"/>
    <cellStyle name="Fixed 16 9" xfId="6986" xr:uid="{00000000-0005-0000-0000-00006B1A0000}"/>
    <cellStyle name="Fixed 17" xfId="6987" xr:uid="{00000000-0005-0000-0000-00006C1A0000}"/>
    <cellStyle name="Fixed 2" xfId="6988" xr:uid="{00000000-0005-0000-0000-00006D1A0000}"/>
    <cellStyle name="Fixed 2 10" xfId="6989" xr:uid="{00000000-0005-0000-0000-00006E1A0000}"/>
    <cellStyle name="Fixed 2 11" xfId="6990" xr:uid="{00000000-0005-0000-0000-00006F1A0000}"/>
    <cellStyle name="Fixed 2 2" xfId="6991" xr:uid="{00000000-0005-0000-0000-0000701A0000}"/>
    <cellStyle name="Fixed 2 2 2" xfId="6992" xr:uid="{00000000-0005-0000-0000-0000711A0000}"/>
    <cellStyle name="Fixed 2 2 2 2" xfId="6993" xr:uid="{00000000-0005-0000-0000-0000721A0000}"/>
    <cellStyle name="Fixed 2 2 2 3" xfId="6994" xr:uid="{00000000-0005-0000-0000-0000731A0000}"/>
    <cellStyle name="Fixed 2 2 2 4" xfId="6995" xr:uid="{00000000-0005-0000-0000-0000741A0000}"/>
    <cellStyle name="Fixed 2 2 2 5" xfId="6996" xr:uid="{00000000-0005-0000-0000-0000751A0000}"/>
    <cellStyle name="Fixed 2 2 2 6" xfId="6997" xr:uid="{00000000-0005-0000-0000-0000761A0000}"/>
    <cellStyle name="Fixed 2 2 2 7" xfId="6998" xr:uid="{00000000-0005-0000-0000-0000771A0000}"/>
    <cellStyle name="Fixed 2 2 2 8" xfId="6999" xr:uid="{00000000-0005-0000-0000-0000781A0000}"/>
    <cellStyle name="Fixed 2 2 2 9" xfId="7000" xr:uid="{00000000-0005-0000-0000-0000791A0000}"/>
    <cellStyle name="Fixed 2 2 3" xfId="7001" xr:uid="{00000000-0005-0000-0000-00007A1A0000}"/>
    <cellStyle name="Fixed 2 2 3 2" xfId="7002" xr:uid="{00000000-0005-0000-0000-00007B1A0000}"/>
    <cellStyle name="Fixed 2 2 3 3" xfId="7003" xr:uid="{00000000-0005-0000-0000-00007C1A0000}"/>
    <cellStyle name="Fixed 2 2 3 4" xfId="7004" xr:uid="{00000000-0005-0000-0000-00007D1A0000}"/>
    <cellStyle name="Fixed 2 2 3 5" xfId="7005" xr:uid="{00000000-0005-0000-0000-00007E1A0000}"/>
    <cellStyle name="Fixed 2 2 3 6" xfId="7006" xr:uid="{00000000-0005-0000-0000-00007F1A0000}"/>
    <cellStyle name="Fixed 2 2 3 7" xfId="7007" xr:uid="{00000000-0005-0000-0000-0000801A0000}"/>
    <cellStyle name="Fixed 2 2 3 8" xfId="7008" xr:uid="{00000000-0005-0000-0000-0000811A0000}"/>
    <cellStyle name="Fixed 2 2 3 9" xfId="7009" xr:uid="{00000000-0005-0000-0000-0000821A0000}"/>
    <cellStyle name="Fixed 2 3" xfId="7010" xr:uid="{00000000-0005-0000-0000-0000831A0000}"/>
    <cellStyle name="Fixed 2 4" xfId="7011" xr:uid="{00000000-0005-0000-0000-0000841A0000}"/>
    <cellStyle name="Fixed 2 5" xfId="7012" xr:uid="{00000000-0005-0000-0000-0000851A0000}"/>
    <cellStyle name="Fixed 2 6" xfId="7013" xr:uid="{00000000-0005-0000-0000-0000861A0000}"/>
    <cellStyle name="Fixed 2 7" xfId="7014" xr:uid="{00000000-0005-0000-0000-0000871A0000}"/>
    <cellStyle name="Fixed 2 8" xfId="7015" xr:uid="{00000000-0005-0000-0000-0000881A0000}"/>
    <cellStyle name="Fixed 2 9" xfId="7016" xr:uid="{00000000-0005-0000-0000-0000891A0000}"/>
    <cellStyle name="Fixed 3" xfId="7017" xr:uid="{00000000-0005-0000-0000-00008A1A0000}"/>
    <cellStyle name="Fixed 4" xfId="7018" xr:uid="{00000000-0005-0000-0000-00008B1A0000}"/>
    <cellStyle name="Fixed 5" xfId="7019" xr:uid="{00000000-0005-0000-0000-00008C1A0000}"/>
    <cellStyle name="Fixed 6" xfId="7020" xr:uid="{00000000-0005-0000-0000-00008D1A0000}"/>
    <cellStyle name="Fixed 7" xfId="7021" xr:uid="{00000000-0005-0000-0000-00008E1A0000}"/>
    <cellStyle name="Fixed 8" xfId="7022" xr:uid="{00000000-0005-0000-0000-00008F1A0000}"/>
    <cellStyle name="Fixed 9" xfId="7023" xr:uid="{00000000-0005-0000-0000-0000901A0000}"/>
    <cellStyle name="Followed Hyperlink" xfId="7024" xr:uid="{00000000-0005-0000-0000-0000911A0000}"/>
    <cellStyle name="Followed Hyperlink 2" xfId="7025" xr:uid="{00000000-0005-0000-0000-0000921A0000}"/>
    <cellStyle name="Followed Hyperlink 3" xfId="7026" xr:uid="{00000000-0005-0000-0000-0000931A0000}"/>
    <cellStyle name="Followed Hyperlink 4" xfId="7027" xr:uid="{00000000-0005-0000-0000-0000941A0000}"/>
    <cellStyle name="Followed Hyperlink 5" xfId="7028" xr:uid="{00000000-0005-0000-0000-0000951A0000}"/>
    <cellStyle name="Followed Hyperlink 6" xfId="7029" xr:uid="{00000000-0005-0000-0000-0000961A0000}"/>
    <cellStyle name="Followed Hyperlink 7" xfId="7030" xr:uid="{00000000-0005-0000-0000-0000971A0000}"/>
    <cellStyle name="Followed Hyperlink 8" xfId="7031" xr:uid="{00000000-0005-0000-0000-0000981A0000}"/>
    <cellStyle name="Followed Hyperlink 9" xfId="7032" xr:uid="{00000000-0005-0000-0000-0000991A0000}"/>
    <cellStyle name="Followed Hyperlink_SISTEMI objekt minerva" xfId="7033" xr:uid="{00000000-0005-0000-0000-00009A1A0000}"/>
    <cellStyle name="general" xfId="7034" xr:uid="{00000000-0005-0000-0000-00009B1A0000}"/>
    <cellStyle name="Good" xfId="7035" xr:uid="{00000000-0005-0000-0000-00009C1A0000}"/>
    <cellStyle name="Good 10" xfId="7036" xr:uid="{00000000-0005-0000-0000-00009D1A0000}"/>
    <cellStyle name="Good 10 2" xfId="7037" xr:uid="{00000000-0005-0000-0000-00009E1A0000}"/>
    <cellStyle name="Good 10 3" xfId="7038" xr:uid="{00000000-0005-0000-0000-00009F1A0000}"/>
    <cellStyle name="Good 10 4" xfId="7039" xr:uid="{00000000-0005-0000-0000-0000A01A0000}"/>
    <cellStyle name="Good 10 5" xfId="7040" xr:uid="{00000000-0005-0000-0000-0000A11A0000}"/>
    <cellStyle name="Good 10 6" xfId="7041" xr:uid="{00000000-0005-0000-0000-0000A21A0000}"/>
    <cellStyle name="Good 10 7" xfId="7042" xr:uid="{00000000-0005-0000-0000-0000A31A0000}"/>
    <cellStyle name="Good 10 8" xfId="7043" xr:uid="{00000000-0005-0000-0000-0000A41A0000}"/>
    <cellStyle name="Good 10 9" xfId="7044" xr:uid="{00000000-0005-0000-0000-0000A51A0000}"/>
    <cellStyle name="Good 11" xfId="7045" xr:uid="{00000000-0005-0000-0000-0000A61A0000}"/>
    <cellStyle name="Good 11 2" xfId="7046" xr:uid="{00000000-0005-0000-0000-0000A71A0000}"/>
    <cellStyle name="Good 11 3" xfId="7047" xr:uid="{00000000-0005-0000-0000-0000A81A0000}"/>
    <cellStyle name="Good 11 4" xfId="7048" xr:uid="{00000000-0005-0000-0000-0000A91A0000}"/>
    <cellStyle name="Good 11 5" xfId="7049" xr:uid="{00000000-0005-0000-0000-0000AA1A0000}"/>
    <cellStyle name="Good 11 6" xfId="7050" xr:uid="{00000000-0005-0000-0000-0000AB1A0000}"/>
    <cellStyle name="Good 11 7" xfId="7051" xr:uid="{00000000-0005-0000-0000-0000AC1A0000}"/>
    <cellStyle name="Good 11 8" xfId="7052" xr:uid="{00000000-0005-0000-0000-0000AD1A0000}"/>
    <cellStyle name="Good 11 9" xfId="7053" xr:uid="{00000000-0005-0000-0000-0000AE1A0000}"/>
    <cellStyle name="Good 12" xfId="7054" xr:uid="{00000000-0005-0000-0000-0000AF1A0000}"/>
    <cellStyle name="Good 12 2" xfId="7055" xr:uid="{00000000-0005-0000-0000-0000B01A0000}"/>
    <cellStyle name="Good 12 3" xfId="7056" xr:uid="{00000000-0005-0000-0000-0000B11A0000}"/>
    <cellStyle name="Good 12 4" xfId="7057" xr:uid="{00000000-0005-0000-0000-0000B21A0000}"/>
    <cellStyle name="Good 12 5" xfId="7058" xr:uid="{00000000-0005-0000-0000-0000B31A0000}"/>
    <cellStyle name="Good 12 6" xfId="7059" xr:uid="{00000000-0005-0000-0000-0000B41A0000}"/>
    <cellStyle name="Good 12 7" xfId="7060" xr:uid="{00000000-0005-0000-0000-0000B51A0000}"/>
    <cellStyle name="Good 12 8" xfId="7061" xr:uid="{00000000-0005-0000-0000-0000B61A0000}"/>
    <cellStyle name="Good 12 9" xfId="7062" xr:uid="{00000000-0005-0000-0000-0000B71A0000}"/>
    <cellStyle name="Good 13" xfId="7063" xr:uid="{00000000-0005-0000-0000-0000B81A0000}"/>
    <cellStyle name="Good 13 2" xfId="7064" xr:uid="{00000000-0005-0000-0000-0000B91A0000}"/>
    <cellStyle name="Good 13 3" xfId="7065" xr:uid="{00000000-0005-0000-0000-0000BA1A0000}"/>
    <cellStyle name="Good 13 4" xfId="7066" xr:uid="{00000000-0005-0000-0000-0000BB1A0000}"/>
    <cellStyle name="Good 13 5" xfId="7067" xr:uid="{00000000-0005-0000-0000-0000BC1A0000}"/>
    <cellStyle name="Good 13 6" xfId="7068" xr:uid="{00000000-0005-0000-0000-0000BD1A0000}"/>
    <cellStyle name="Good 13 7" xfId="7069" xr:uid="{00000000-0005-0000-0000-0000BE1A0000}"/>
    <cellStyle name="Good 13 8" xfId="7070" xr:uid="{00000000-0005-0000-0000-0000BF1A0000}"/>
    <cellStyle name="Good 13 9" xfId="7071" xr:uid="{00000000-0005-0000-0000-0000C01A0000}"/>
    <cellStyle name="Good 14" xfId="7072" xr:uid="{00000000-0005-0000-0000-0000C11A0000}"/>
    <cellStyle name="Good 14 2" xfId="7073" xr:uid="{00000000-0005-0000-0000-0000C21A0000}"/>
    <cellStyle name="Good 14 3" xfId="7074" xr:uid="{00000000-0005-0000-0000-0000C31A0000}"/>
    <cellStyle name="Good 14 4" xfId="7075" xr:uid="{00000000-0005-0000-0000-0000C41A0000}"/>
    <cellStyle name="Good 14 5" xfId="7076" xr:uid="{00000000-0005-0000-0000-0000C51A0000}"/>
    <cellStyle name="Good 14 6" xfId="7077" xr:uid="{00000000-0005-0000-0000-0000C61A0000}"/>
    <cellStyle name="Good 14 7" xfId="7078" xr:uid="{00000000-0005-0000-0000-0000C71A0000}"/>
    <cellStyle name="Good 14 8" xfId="7079" xr:uid="{00000000-0005-0000-0000-0000C81A0000}"/>
    <cellStyle name="Good 14 9" xfId="7080" xr:uid="{00000000-0005-0000-0000-0000C91A0000}"/>
    <cellStyle name="Good 15" xfId="7081" xr:uid="{00000000-0005-0000-0000-0000CA1A0000}"/>
    <cellStyle name="Good 15 2" xfId="7082" xr:uid="{00000000-0005-0000-0000-0000CB1A0000}"/>
    <cellStyle name="Good 15 3" xfId="7083" xr:uid="{00000000-0005-0000-0000-0000CC1A0000}"/>
    <cellStyle name="Good 15 4" xfId="7084" xr:uid="{00000000-0005-0000-0000-0000CD1A0000}"/>
    <cellStyle name="Good 15 5" xfId="7085" xr:uid="{00000000-0005-0000-0000-0000CE1A0000}"/>
    <cellStyle name="Good 15 6" xfId="7086" xr:uid="{00000000-0005-0000-0000-0000CF1A0000}"/>
    <cellStyle name="Good 15 7" xfId="7087" xr:uid="{00000000-0005-0000-0000-0000D01A0000}"/>
    <cellStyle name="Good 15 8" xfId="7088" xr:uid="{00000000-0005-0000-0000-0000D11A0000}"/>
    <cellStyle name="Good 15 9" xfId="7089" xr:uid="{00000000-0005-0000-0000-0000D21A0000}"/>
    <cellStyle name="Good 16" xfId="7090" xr:uid="{00000000-0005-0000-0000-0000D31A0000}"/>
    <cellStyle name="Good 16 2" xfId="7091" xr:uid="{00000000-0005-0000-0000-0000D41A0000}"/>
    <cellStyle name="Good 16 3" xfId="7092" xr:uid="{00000000-0005-0000-0000-0000D51A0000}"/>
    <cellStyle name="Good 16 4" xfId="7093" xr:uid="{00000000-0005-0000-0000-0000D61A0000}"/>
    <cellStyle name="Good 16 5" xfId="7094" xr:uid="{00000000-0005-0000-0000-0000D71A0000}"/>
    <cellStyle name="Good 16 6" xfId="7095" xr:uid="{00000000-0005-0000-0000-0000D81A0000}"/>
    <cellStyle name="Good 16 7" xfId="7096" xr:uid="{00000000-0005-0000-0000-0000D91A0000}"/>
    <cellStyle name="Good 16 8" xfId="7097" xr:uid="{00000000-0005-0000-0000-0000DA1A0000}"/>
    <cellStyle name="Good 16 9" xfId="7098" xr:uid="{00000000-0005-0000-0000-0000DB1A0000}"/>
    <cellStyle name="Good 17" xfId="7099" xr:uid="{00000000-0005-0000-0000-0000DC1A0000}"/>
    <cellStyle name="Good 18" xfId="7100" xr:uid="{00000000-0005-0000-0000-0000DD1A0000}"/>
    <cellStyle name="Good 19" xfId="7101" xr:uid="{00000000-0005-0000-0000-0000DE1A0000}"/>
    <cellStyle name="Good 19 2" xfId="7102" xr:uid="{00000000-0005-0000-0000-0000DF1A0000}"/>
    <cellStyle name="Good 2" xfId="7103" xr:uid="{00000000-0005-0000-0000-0000E01A0000}"/>
    <cellStyle name="Good 2 2" xfId="7104" xr:uid="{00000000-0005-0000-0000-0000E11A0000}"/>
    <cellStyle name="Good 2 2 2" xfId="7105" xr:uid="{00000000-0005-0000-0000-0000E21A0000}"/>
    <cellStyle name="Good 2 2 3" xfId="7106" xr:uid="{00000000-0005-0000-0000-0000E31A0000}"/>
    <cellStyle name="Good 2 3" xfId="7107" xr:uid="{00000000-0005-0000-0000-0000E41A0000}"/>
    <cellStyle name="Good 2 3 2" xfId="7108" xr:uid="{00000000-0005-0000-0000-0000E51A0000}"/>
    <cellStyle name="Good 2 3 3" xfId="7109" xr:uid="{00000000-0005-0000-0000-0000E61A0000}"/>
    <cellStyle name="Good 2 4" xfId="7110" xr:uid="{00000000-0005-0000-0000-0000E71A0000}"/>
    <cellStyle name="Good 2 5" xfId="7111" xr:uid="{00000000-0005-0000-0000-0000E81A0000}"/>
    <cellStyle name="Good 20" xfId="7112" xr:uid="{00000000-0005-0000-0000-0000E91A0000}"/>
    <cellStyle name="Good 21" xfId="7113" xr:uid="{00000000-0005-0000-0000-0000EA1A0000}"/>
    <cellStyle name="Good 22" xfId="7114" xr:uid="{00000000-0005-0000-0000-0000EB1A0000}"/>
    <cellStyle name="Good 23" xfId="7115" xr:uid="{00000000-0005-0000-0000-0000EC1A0000}"/>
    <cellStyle name="Good 24" xfId="7116" xr:uid="{00000000-0005-0000-0000-0000ED1A0000}"/>
    <cellStyle name="Good 25" xfId="7117" xr:uid="{00000000-0005-0000-0000-0000EE1A0000}"/>
    <cellStyle name="Good 26" xfId="7118" xr:uid="{00000000-0005-0000-0000-0000EF1A0000}"/>
    <cellStyle name="Good 3" xfId="7119" xr:uid="{00000000-0005-0000-0000-0000F01A0000}"/>
    <cellStyle name="Good 3 2" xfId="7120" xr:uid="{00000000-0005-0000-0000-0000F11A0000}"/>
    <cellStyle name="Good 3 2 2" xfId="7121" xr:uid="{00000000-0005-0000-0000-0000F21A0000}"/>
    <cellStyle name="Good 3 2 3" xfId="7122" xr:uid="{00000000-0005-0000-0000-0000F31A0000}"/>
    <cellStyle name="Good 3 3" xfId="7123" xr:uid="{00000000-0005-0000-0000-0000F41A0000}"/>
    <cellStyle name="Good 3 3 2" xfId="7124" xr:uid="{00000000-0005-0000-0000-0000F51A0000}"/>
    <cellStyle name="Good 3 3 3" xfId="7125" xr:uid="{00000000-0005-0000-0000-0000F61A0000}"/>
    <cellStyle name="Good 3 4" xfId="7126" xr:uid="{00000000-0005-0000-0000-0000F71A0000}"/>
    <cellStyle name="Good 3 5" xfId="7127" xr:uid="{00000000-0005-0000-0000-0000F81A0000}"/>
    <cellStyle name="Good 4" xfId="7128" xr:uid="{00000000-0005-0000-0000-0000F91A0000}"/>
    <cellStyle name="Good 4 2" xfId="7129" xr:uid="{00000000-0005-0000-0000-0000FA1A0000}"/>
    <cellStyle name="Good 4 2 2" xfId="7130" xr:uid="{00000000-0005-0000-0000-0000FB1A0000}"/>
    <cellStyle name="Good 4 2 3" xfId="7131" xr:uid="{00000000-0005-0000-0000-0000FC1A0000}"/>
    <cellStyle name="Good 4 3" xfId="7132" xr:uid="{00000000-0005-0000-0000-0000FD1A0000}"/>
    <cellStyle name="Good 4 3 2" xfId="7133" xr:uid="{00000000-0005-0000-0000-0000FE1A0000}"/>
    <cellStyle name="Good 4 3 3" xfId="7134" xr:uid="{00000000-0005-0000-0000-0000FF1A0000}"/>
    <cellStyle name="Good 4 4" xfId="7135" xr:uid="{00000000-0005-0000-0000-0000001B0000}"/>
    <cellStyle name="Good 4 4 10" xfId="7136" xr:uid="{00000000-0005-0000-0000-0000011B0000}"/>
    <cellStyle name="Good 4 4 11" xfId="7137" xr:uid="{00000000-0005-0000-0000-0000021B0000}"/>
    <cellStyle name="Good 4 4 2" xfId="7138" xr:uid="{00000000-0005-0000-0000-0000031B0000}"/>
    <cellStyle name="Good 4 4 3" xfId="7139" xr:uid="{00000000-0005-0000-0000-0000041B0000}"/>
    <cellStyle name="Good 4 4 4" xfId="7140" xr:uid="{00000000-0005-0000-0000-0000051B0000}"/>
    <cellStyle name="Good 4 4 5" xfId="7141" xr:uid="{00000000-0005-0000-0000-0000061B0000}"/>
    <cellStyle name="Good 4 4 6" xfId="7142" xr:uid="{00000000-0005-0000-0000-0000071B0000}"/>
    <cellStyle name="Good 4 4 7" xfId="7143" xr:uid="{00000000-0005-0000-0000-0000081B0000}"/>
    <cellStyle name="Good 4 4 8" xfId="7144" xr:uid="{00000000-0005-0000-0000-0000091B0000}"/>
    <cellStyle name="Good 4 4 9" xfId="7145" xr:uid="{00000000-0005-0000-0000-00000A1B0000}"/>
    <cellStyle name="Good 4 5" xfId="7146" xr:uid="{00000000-0005-0000-0000-00000B1B0000}"/>
    <cellStyle name="Good 4 5 2" xfId="7147" xr:uid="{00000000-0005-0000-0000-00000C1B0000}"/>
    <cellStyle name="Good 4 5 3" xfId="7148" xr:uid="{00000000-0005-0000-0000-00000D1B0000}"/>
    <cellStyle name="Good 4 5 4" xfId="7149" xr:uid="{00000000-0005-0000-0000-00000E1B0000}"/>
    <cellStyle name="Good 4 5 5" xfId="7150" xr:uid="{00000000-0005-0000-0000-00000F1B0000}"/>
    <cellStyle name="Good 4 5 6" xfId="7151" xr:uid="{00000000-0005-0000-0000-0000101B0000}"/>
    <cellStyle name="Good 4 5 7" xfId="7152" xr:uid="{00000000-0005-0000-0000-0000111B0000}"/>
    <cellStyle name="Good 4 5 8" xfId="7153" xr:uid="{00000000-0005-0000-0000-0000121B0000}"/>
    <cellStyle name="Good 4 5 9" xfId="7154" xr:uid="{00000000-0005-0000-0000-0000131B0000}"/>
    <cellStyle name="Good 5" xfId="7155" xr:uid="{00000000-0005-0000-0000-0000141B0000}"/>
    <cellStyle name="Good 5 10" xfId="7156" xr:uid="{00000000-0005-0000-0000-0000151B0000}"/>
    <cellStyle name="Good 5 11" xfId="7157" xr:uid="{00000000-0005-0000-0000-0000161B0000}"/>
    <cellStyle name="Good 5 12" xfId="7158" xr:uid="{00000000-0005-0000-0000-0000171B0000}"/>
    <cellStyle name="Good 5 2" xfId="7159" xr:uid="{00000000-0005-0000-0000-0000181B0000}"/>
    <cellStyle name="Good 5 2 2" xfId="7160" xr:uid="{00000000-0005-0000-0000-0000191B0000}"/>
    <cellStyle name="Good 5 2 3" xfId="7161" xr:uid="{00000000-0005-0000-0000-00001A1B0000}"/>
    <cellStyle name="Good 5 3" xfId="7162" xr:uid="{00000000-0005-0000-0000-00001B1B0000}"/>
    <cellStyle name="Good 5 3 2" xfId="7163" xr:uid="{00000000-0005-0000-0000-00001C1B0000}"/>
    <cellStyle name="Good 5 3 3" xfId="7164" xr:uid="{00000000-0005-0000-0000-00001D1B0000}"/>
    <cellStyle name="Good 5 4" xfId="7165" xr:uid="{00000000-0005-0000-0000-00001E1B0000}"/>
    <cellStyle name="Good 5 5" xfId="7166" xr:uid="{00000000-0005-0000-0000-00001F1B0000}"/>
    <cellStyle name="Good 5 6" xfId="7167" xr:uid="{00000000-0005-0000-0000-0000201B0000}"/>
    <cellStyle name="Good 5 7" xfId="7168" xr:uid="{00000000-0005-0000-0000-0000211B0000}"/>
    <cellStyle name="Good 5 8" xfId="7169" xr:uid="{00000000-0005-0000-0000-0000221B0000}"/>
    <cellStyle name="Good 5 9" xfId="7170" xr:uid="{00000000-0005-0000-0000-0000231B0000}"/>
    <cellStyle name="Good 6" xfId="7171" xr:uid="{00000000-0005-0000-0000-0000241B0000}"/>
    <cellStyle name="Good 6 2" xfId="7172" xr:uid="{00000000-0005-0000-0000-0000251B0000}"/>
    <cellStyle name="Good 6 3" xfId="7173" xr:uid="{00000000-0005-0000-0000-0000261B0000}"/>
    <cellStyle name="Good 6 4" xfId="7174" xr:uid="{00000000-0005-0000-0000-0000271B0000}"/>
    <cellStyle name="Good 6 5" xfId="7175" xr:uid="{00000000-0005-0000-0000-0000281B0000}"/>
    <cellStyle name="Good 6 6" xfId="7176" xr:uid="{00000000-0005-0000-0000-0000291B0000}"/>
    <cellStyle name="Good 6 7" xfId="7177" xr:uid="{00000000-0005-0000-0000-00002A1B0000}"/>
    <cellStyle name="Good 6 8" xfId="7178" xr:uid="{00000000-0005-0000-0000-00002B1B0000}"/>
    <cellStyle name="Good 6 9" xfId="7179" xr:uid="{00000000-0005-0000-0000-00002C1B0000}"/>
    <cellStyle name="Good 7" xfId="7180" xr:uid="{00000000-0005-0000-0000-00002D1B0000}"/>
    <cellStyle name="Good 7 2" xfId="7181" xr:uid="{00000000-0005-0000-0000-00002E1B0000}"/>
    <cellStyle name="Good 7 3" xfId="7182" xr:uid="{00000000-0005-0000-0000-00002F1B0000}"/>
    <cellStyle name="Good 7 4" xfId="7183" xr:uid="{00000000-0005-0000-0000-0000301B0000}"/>
    <cellStyle name="Good 7 5" xfId="7184" xr:uid="{00000000-0005-0000-0000-0000311B0000}"/>
    <cellStyle name="Good 7 6" xfId="7185" xr:uid="{00000000-0005-0000-0000-0000321B0000}"/>
    <cellStyle name="Good 7 7" xfId="7186" xr:uid="{00000000-0005-0000-0000-0000331B0000}"/>
    <cellStyle name="Good 7 8" xfId="7187" xr:uid="{00000000-0005-0000-0000-0000341B0000}"/>
    <cellStyle name="Good 7 9" xfId="7188" xr:uid="{00000000-0005-0000-0000-0000351B0000}"/>
    <cellStyle name="Good 8" xfId="7189" xr:uid="{00000000-0005-0000-0000-0000361B0000}"/>
    <cellStyle name="Good 8 2" xfId="7190" xr:uid="{00000000-0005-0000-0000-0000371B0000}"/>
    <cellStyle name="Good 8 3" xfId="7191" xr:uid="{00000000-0005-0000-0000-0000381B0000}"/>
    <cellStyle name="Good 8 4" xfId="7192" xr:uid="{00000000-0005-0000-0000-0000391B0000}"/>
    <cellStyle name="Good 8 5" xfId="7193" xr:uid="{00000000-0005-0000-0000-00003A1B0000}"/>
    <cellStyle name="Good 8 6" xfId="7194" xr:uid="{00000000-0005-0000-0000-00003B1B0000}"/>
    <cellStyle name="Good 8 7" xfId="7195" xr:uid="{00000000-0005-0000-0000-00003C1B0000}"/>
    <cellStyle name="Good 8 8" xfId="7196" xr:uid="{00000000-0005-0000-0000-00003D1B0000}"/>
    <cellStyle name="Good 8 9" xfId="7197" xr:uid="{00000000-0005-0000-0000-00003E1B0000}"/>
    <cellStyle name="Good 9" xfId="7198" xr:uid="{00000000-0005-0000-0000-00003F1B0000}"/>
    <cellStyle name="Good 9 2" xfId="7199" xr:uid="{00000000-0005-0000-0000-0000401B0000}"/>
    <cellStyle name="Good 9 3" xfId="7200" xr:uid="{00000000-0005-0000-0000-0000411B0000}"/>
    <cellStyle name="Good 9 4" xfId="7201" xr:uid="{00000000-0005-0000-0000-0000421B0000}"/>
    <cellStyle name="Good 9 5" xfId="7202" xr:uid="{00000000-0005-0000-0000-0000431B0000}"/>
    <cellStyle name="Good 9 6" xfId="7203" xr:uid="{00000000-0005-0000-0000-0000441B0000}"/>
    <cellStyle name="Good 9 7" xfId="7204" xr:uid="{00000000-0005-0000-0000-0000451B0000}"/>
    <cellStyle name="Good 9 8" xfId="7205" xr:uid="{00000000-0005-0000-0000-0000461B0000}"/>
    <cellStyle name="Good 9 9" xfId="7206" xr:uid="{00000000-0005-0000-0000-0000471B0000}"/>
    <cellStyle name="Good_aa osnova za ponudbe" xfId="7207" xr:uid="{00000000-0005-0000-0000-0000481B0000}"/>
    <cellStyle name="HeaderStyle" xfId="236" xr:uid="{00000000-0005-0000-0000-0000491B0000}"/>
    <cellStyle name="Heading" xfId="34091" xr:uid="{00000000-0005-0000-0000-00004A1B0000}"/>
    <cellStyle name="Heading 1" xfId="7208" xr:uid="{00000000-0005-0000-0000-00004B1B0000}"/>
    <cellStyle name="Heading 1 10" xfId="7209" xr:uid="{00000000-0005-0000-0000-00004C1B0000}"/>
    <cellStyle name="Heading 1 10 10" xfId="7210" xr:uid="{00000000-0005-0000-0000-00004D1B0000}"/>
    <cellStyle name="Heading 1 10 11" xfId="7211" xr:uid="{00000000-0005-0000-0000-00004E1B0000}"/>
    <cellStyle name="Heading 1 10 12" xfId="7212" xr:uid="{00000000-0005-0000-0000-00004F1B0000}"/>
    <cellStyle name="Heading 1 10 2" xfId="7213" xr:uid="{00000000-0005-0000-0000-0000501B0000}"/>
    <cellStyle name="Heading 1 10 2 2" xfId="7214" xr:uid="{00000000-0005-0000-0000-0000511B0000}"/>
    <cellStyle name="Heading 1 10 2 3" xfId="7215" xr:uid="{00000000-0005-0000-0000-0000521B0000}"/>
    <cellStyle name="Heading 1 10 3" xfId="7216" xr:uid="{00000000-0005-0000-0000-0000531B0000}"/>
    <cellStyle name="Heading 1 10 3 2" xfId="7217" xr:uid="{00000000-0005-0000-0000-0000541B0000}"/>
    <cellStyle name="Heading 1 10 3 3" xfId="7218" xr:uid="{00000000-0005-0000-0000-0000551B0000}"/>
    <cellStyle name="Heading 1 10 4" xfId="7219" xr:uid="{00000000-0005-0000-0000-0000561B0000}"/>
    <cellStyle name="Heading 1 10 5" xfId="7220" xr:uid="{00000000-0005-0000-0000-0000571B0000}"/>
    <cellStyle name="Heading 1 10 6" xfId="7221" xr:uid="{00000000-0005-0000-0000-0000581B0000}"/>
    <cellStyle name="Heading 1 10 7" xfId="7222" xr:uid="{00000000-0005-0000-0000-0000591B0000}"/>
    <cellStyle name="Heading 1 10 8" xfId="7223" xr:uid="{00000000-0005-0000-0000-00005A1B0000}"/>
    <cellStyle name="Heading 1 10 9" xfId="7224" xr:uid="{00000000-0005-0000-0000-00005B1B0000}"/>
    <cellStyle name="Heading 1 11" xfId="7225" xr:uid="{00000000-0005-0000-0000-00005C1B0000}"/>
    <cellStyle name="Heading 1 11 2" xfId="7226" xr:uid="{00000000-0005-0000-0000-00005D1B0000}"/>
    <cellStyle name="Heading 1 11 3" xfId="7227" xr:uid="{00000000-0005-0000-0000-00005E1B0000}"/>
    <cellStyle name="Heading 1 11 4" xfId="7228" xr:uid="{00000000-0005-0000-0000-00005F1B0000}"/>
    <cellStyle name="Heading 1 11 5" xfId="7229" xr:uid="{00000000-0005-0000-0000-0000601B0000}"/>
    <cellStyle name="Heading 1 11 6" xfId="7230" xr:uid="{00000000-0005-0000-0000-0000611B0000}"/>
    <cellStyle name="Heading 1 11 7" xfId="7231" xr:uid="{00000000-0005-0000-0000-0000621B0000}"/>
    <cellStyle name="Heading 1 11 8" xfId="7232" xr:uid="{00000000-0005-0000-0000-0000631B0000}"/>
    <cellStyle name="Heading 1 11 9" xfId="7233" xr:uid="{00000000-0005-0000-0000-0000641B0000}"/>
    <cellStyle name="Heading 1 12" xfId="7234" xr:uid="{00000000-0005-0000-0000-0000651B0000}"/>
    <cellStyle name="Heading 1 12 2" xfId="7235" xr:uid="{00000000-0005-0000-0000-0000661B0000}"/>
    <cellStyle name="Heading 1 12 3" xfId="7236" xr:uid="{00000000-0005-0000-0000-0000671B0000}"/>
    <cellStyle name="Heading 1 12 4" xfId="7237" xr:uid="{00000000-0005-0000-0000-0000681B0000}"/>
    <cellStyle name="Heading 1 12 5" xfId="7238" xr:uid="{00000000-0005-0000-0000-0000691B0000}"/>
    <cellStyle name="Heading 1 12 6" xfId="7239" xr:uid="{00000000-0005-0000-0000-00006A1B0000}"/>
    <cellStyle name="Heading 1 12 7" xfId="7240" xr:uid="{00000000-0005-0000-0000-00006B1B0000}"/>
    <cellStyle name="Heading 1 12 8" xfId="7241" xr:uid="{00000000-0005-0000-0000-00006C1B0000}"/>
    <cellStyle name="Heading 1 12 9" xfId="7242" xr:uid="{00000000-0005-0000-0000-00006D1B0000}"/>
    <cellStyle name="Heading 1 13" xfId="7243" xr:uid="{00000000-0005-0000-0000-00006E1B0000}"/>
    <cellStyle name="Heading 1 13 2" xfId="7244" xr:uid="{00000000-0005-0000-0000-00006F1B0000}"/>
    <cellStyle name="Heading 1 13 3" xfId="7245" xr:uid="{00000000-0005-0000-0000-0000701B0000}"/>
    <cellStyle name="Heading 1 13 4" xfId="7246" xr:uid="{00000000-0005-0000-0000-0000711B0000}"/>
    <cellStyle name="Heading 1 13 5" xfId="7247" xr:uid="{00000000-0005-0000-0000-0000721B0000}"/>
    <cellStyle name="Heading 1 13 6" xfId="7248" xr:uid="{00000000-0005-0000-0000-0000731B0000}"/>
    <cellStyle name="Heading 1 13 7" xfId="7249" xr:uid="{00000000-0005-0000-0000-0000741B0000}"/>
    <cellStyle name="Heading 1 13 8" xfId="7250" xr:uid="{00000000-0005-0000-0000-0000751B0000}"/>
    <cellStyle name="Heading 1 13 9" xfId="7251" xr:uid="{00000000-0005-0000-0000-0000761B0000}"/>
    <cellStyle name="Heading 1 14" xfId="7252" xr:uid="{00000000-0005-0000-0000-0000771B0000}"/>
    <cellStyle name="Heading 1 14 2" xfId="7253" xr:uid="{00000000-0005-0000-0000-0000781B0000}"/>
    <cellStyle name="Heading 1 14 3" xfId="7254" xr:uid="{00000000-0005-0000-0000-0000791B0000}"/>
    <cellStyle name="Heading 1 14 4" xfId="7255" xr:uid="{00000000-0005-0000-0000-00007A1B0000}"/>
    <cellStyle name="Heading 1 14 5" xfId="7256" xr:uid="{00000000-0005-0000-0000-00007B1B0000}"/>
    <cellStyle name="Heading 1 14 6" xfId="7257" xr:uid="{00000000-0005-0000-0000-00007C1B0000}"/>
    <cellStyle name="Heading 1 14 7" xfId="7258" xr:uid="{00000000-0005-0000-0000-00007D1B0000}"/>
    <cellStyle name="Heading 1 14 8" xfId="7259" xr:uid="{00000000-0005-0000-0000-00007E1B0000}"/>
    <cellStyle name="Heading 1 14 9" xfId="7260" xr:uid="{00000000-0005-0000-0000-00007F1B0000}"/>
    <cellStyle name="Heading 1 15" xfId="7261" xr:uid="{00000000-0005-0000-0000-0000801B0000}"/>
    <cellStyle name="Heading 1 15 2" xfId="7262" xr:uid="{00000000-0005-0000-0000-0000811B0000}"/>
    <cellStyle name="Heading 1 15 3" xfId="7263" xr:uid="{00000000-0005-0000-0000-0000821B0000}"/>
    <cellStyle name="Heading 1 15 4" xfId="7264" xr:uid="{00000000-0005-0000-0000-0000831B0000}"/>
    <cellStyle name="Heading 1 15 5" xfId="7265" xr:uid="{00000000-0005-0000-0000-0000841B0000}"/>
    <cellStyle name="Heading 1 15 6" xfId="7266" xr:uid="{00000000-0005-0000-0000-0000851B0000}"/>
    <cellStyle name="Heading 1 15 7" xfId="7267" xr:uid="{00000000-0005-0000-0000-0000861B0000}"/>
    <cellStyle name="Heading 1 15 8" xfId="7268" xr:uid="{00000000-0005-0000-0000-0000871B0000}"/>
    <cellStyle name="Heading 1 15 9" xfId="7269" xr:uid="{00000000-0005-0000-0000-0000881B0000}"/>
    <cellStyle name="Heading 1 16" xfId="7270" xr:uid="{00000000-0005-0000-0000-0000891B0000}"/>
    <cellStyle name="Heading 1 17" xfId="7271" xr:uid="{00000000-0005-0000-0000-00008A1B0000}"/>
    <cellStyle name="Heading 1 18" xfId="7272" xr:uid="{00000000-0005-0000-0000-00008B1B0000}"/>
    <cellStyle name="Heading 1 18 2" xfId="7273" xr:uid="{00000000-0005-0000-0000-00008C1B0000}"/>
    <cellStyle name="Heading 1 19" xfId="7274" xr:uid="{00000000-0005-0000-0000-00008D1B0000}"/>
    <cellStyle name="Heading 1 2" xfId="7275" xr:uid="{00000000-0005-0000-0000-00008E1B0000}"/>
    <cellStyle name="Heading 1 2 2" xfId="7276" xr:uid="{00000000-0005-0000-0000-00008F1B0000}"/>
    <cellStyle name="Heading 1 2 2 2" xfId="7277" xr:uid="{00000000-0005-0000-0000-0000901B0000}"/>
    <cellStyle name="Heading 1 2 2 2 2" xfId="7278" xr:uid="{00000000-0005-0000-0000-0000911B0000}"/>
    <cellStyle name="Heading 1 2 2 3" xfId="7279" xr:uid="{00000000-0005-0000-0000-0000921B0000}"/>
    <cellStyle name="Heading 1 2 2 4" xfId="7280" xr:uid="{00000000-0005-0000-0000-0000931B0000}"/>
    <cellStyle name="Heading 1 2 2 5" xfId="7281" xr:uid="{00000000-0005-0000-0000-0000941B0000}"/>
    <cellStyle name="Heading 1 2 3" xfId="7282" xr:uid="{00000000-0005-0000-0000-0000951B0000}"/>
    <cellStyle name="Heading 1 2 3 2" xfId="7283" xr:uid="{00000000-0005-0000-0000-0000961B0000}"/>
    <cellStyle name="Heading 1 2 3 3" xfId="7284" xr:uid="{00000000-0005-0000-0000-0000971B0000}"/>
    <cellStyle name="Heading 1 2 4" xfId="7285" xr:uid="{00000000-0005-0000-0000-0000981B0000}"/>
    <cellStyle name="Heading 1 2 4 10" xfId="7286" xr:uid="{00000000-0005-0000-0000-0000991B0000}"/>
    <cellStyle name="Heading 1 2 4 2" xfId="7287" xr:uid="{00000000-0005-0000-0000-00009A1B0000}"/>
    <cellStyle name="Heading 1 2 4 3" xfId="7288" xr:uid="{00000000-0005-0000-0000-00009B1B0000}"/>
    <cellStyle name="Heading 1 2 4 3 2" xfId="7289" xr:uid="{00000000-0005-0000-0000-00009C1B0000}"/>
    <cellStyle name="Heading 1 2 4 4" xfId="7290" xr:uid="{00000000-0005-0000-0000-00009D1B0000}"/>
    <cellStyle name="Heading 1 2 4 5" xfId="7291" xr:uid="{00000000-0005-0000-0000-00009E1B0000}"/>
    <cellStyle name="Heading 1 2 4 6" xfId="7292" xr:uid="{00000000-0005-0000-0000-00009F1B0000}"/>
    <cellStyle name="Heading 1 2 4 7" xfId="7293" xr:uid="{00000000-0005-0000-0000-0000A01B0000}"/>
    <cellStyle name="Heading 1 2 4 8" xfId="7294" xr:uid="{00000000-0005-0000-0000-0000A11B0000}"/>
    <cellStyle name="Heading 1 2 4 9" xfId="7295" xr:uid="{00000000-0005-0000-0000-0000A21B0000}"/>
    <cellStyle name="Heading 1 2 5" xfId="7296" xr:uid="{00000000-0005-0000-0000-0000A31B0000}"/>
    <cellStyle name="Heading 1 2 5 2" xfId="7297" xr:uid="{00000000-0005-0000-0000-0000A41B0000}"/>
    <cellStyle name="Heading 1 2 5 3" xfId="7298" xr:uid="{00000000-0005-0000-0000-0000A51B0000}"/>
    <cellStyle name="Heading 1 2 5 4" xfId="7299" xr:uid="{00000000-0005-0000-0000-0000A61B0000}"/>
    <cellStyle name="Heading 1 2 5 5" xfId="7300" xr:uid="{00000000-0005-0000-0000-0000A71B0000}"/>
    <cellStyle name="Heading 1 2 5 6" xfId="7301" xr:uid="{00000000-0005-0000-0000-0000A81B0000}"/>
    <cellStyle name="Heading 1 2 5 7" xfId="7302" xr:uid="{00000000-0005-0000-0000-0000A91B0000}"/>
    <cellStyle name="Heading 1 2 5 8" xfId="7303" xr:uid="{00000000-0005-0000-0000-0000AA1B0000}"/>
    <cellStyle name="Heading 1 2 5 9" xfId="7304" xr:uid="{00000000-0005-0000-0000-0000AB1B0000}"/>
    <cellStyle name="Heading 1 2 6" xfId="7305" xr:uid="{00000000-0005-0000-0000-0000AC1B0000}"/>
    <cellStyle name="Heading 1 2 6 2" xfId="7306" xr:uid="{00000000-0005-0000-0000-0000AD1B0000}"/>
    <cellStyle name="Heading 1 2 6 3" xfId="7307" xr:uid="{00000000-0005-0000-0000-0000AE1B0000}"/>
    <cellStyle name="Heading 1 2 6 4" xfId="7308" xr:uid="{00000000-0005-0000-0000-0000AF1B0000}"/>
    <cellStyle name="Heading 1 2 6 5" xfId="7309" xr:uid="{00000000-0005-0000-0000-0000B01B0000}"/>
    <cellStyle name="Heading 1 2 6 6" xfId="7310" xr:uid="{00000000-0005-0000-0000-0000B11B0000}"/>
    <cellStyle name="Heading 1 2 6 7" xfId="7311" xr:uid="{00000000-0005-0000-0000-0000B21B0000}"/>
    <cellStyle name="Heading 1 2 6 8" xfId="7312" xr:uid="{00000000-0005-0000-0000-0000B31B0000}"/>
    <cellStyle name="Heading 1 2 6 9" xfId="7313" xr:uid="{00000000-0005-0000-0000-0000B41B0000}"/>
    <cellStyle name="Heading 1 2 7" xfId="7314" xr:uid="{00000000-0005-0000-0000-0000B51B0000}"/>
    <cellStyle name="Heading 1 2 8" xfId="7315" xr:uid="{00000000-0005-0000-0000-0000B61B0000}"/>
    <cellStyle name="Heading 1 20" xfId="7316" xr:uid="{00000000-0005-0000-0000-0000B71B0000}"/>
    <cellStyle name="Heading 1 21" xfId="7317" xr:uid="{00000000-0005-0000-0000-0000B81B0000}"/>
    <cellStyle name="Heading 1 22" xfId="7318" xr:uid="{00000000-0005-0000-0000-0000B91B0000}"/>
    <cellStyle name="Heading 1 23" xfId="7319" xr:uid="{00000000-0005-0000-0000-0000BA1B0000}"/>
    <cellStyle name="Heading 1 24" xfId="7320" xr:uid="{00000000-0005-0000-0000-0000BB1B0000}"/>
    <cellStyle name="Heading 1 25" xfId="7321" xr:uid="{00000000-0005-0000-0000-0000BC1B0000}"/>
    <cellStyle name="Heading 1 3" xfId="7322" xr:uid="{00000000-0005-0000-0000-0000BD1B0000}"/>
    <cellStyle name="Heading 1 3 2" xfId="7323" xr:uid="{00000000-0005-0000-0000-0000BE1B0000}"/>
    <cellStyle name="Heading 1 3 2 2" xfId="7324" xr:uid="{00000000-0005-0000-0000-0000BF1B0000}"/>
    <cellStyle name="Heading 1 3 2 3" xfId="7325" xr:uid="{00000000-0005-0000-0000-0000C01B0000}"/>
    <cellStyle name="Heading 1 3 3" xfId="7326" xr:uid="{00000000-0005-0000-0000-0000C11B0000}"/>
    <cellStyle name="Heading 1 3 3 2" xfId="7327" xr:uid="{00000000-0005-0000-0000-0000C21B0000}"/>
    <cellStyle name="Heading 1 3 3 3" xfId="7328" xr:uid="{00000000-0005-0000-0000-0000C31B0000}"/>
    <cellStyle name="Heading 1 3 4" xfId="7329" xr:uid="{00000000-0005-0000-0000-0000C41B0000}"/>
    <cellStyle name="Heading 1 3 4 10" xfId="7330" xr:uid="{00000000-0005-0000-0000-0000C51B0000}"/>
    <cellStyle name="Heading 1 3 4 11" xfId="7331" xr:uid="{00000000-0005-0000-0000-0000C61B0000}"/>
    <cellStyle name="Heading 1 3 4 2" xfId="7332" xr:uid="{00000000-0005-0000-0000-0000C71B0000}"/>
    <cellStyle name="Heading 1 3 4 3" xfId="7333" xr:uid="{00000000-0005-0000-0000-0000C81B0000}"/>
    <cellStyle name="Heading 1 3 4 4" xfId="7334" xr:uid="{00000000-0005-0000-0000-0000C91B0000}"/>
    <cellStyle name="Heading 1 3 4 5" xfId="7335" xr:uid="{00000000-0005-0000-0000-0000CA1B0000}"/>
    <cellStyle name="Heading 1 3 4 6" xfId="7336" xr:uid="{00000000-0005-0000-0000-0000CB1B0000}"/>
    <cellStyle name="Heading 1 3 4 7" xfId="7337" xr:uid="{00000000-0005-0000-0000-0000CC1B0000}"/>
    <cellStyle name="Heading 1 3 4 8" xfId="7338" xr:uid="{00000000-0005-0000-0000-0000CD1B0000}"/>
    <cellStyle name="Heading 1 3 4 9" xfId="7339" xr:uid="{00000000-0005-0000-0000-0000CE1B0000}"/>
    <cellStyle name="Heading 1 3 5" xfId="7340" xr:uid="{00000000-0005-0000-0000-0000CF1B0000}"/>
    <cellStyle name="Heading 1 3 5 2" xfId="7341" xr:uid="{00000000-0005-0000-0000-0000D01B0000}"/>
    <cellStyle name="Heading 1 3 5 3" xfId="7342" xr:uid="{00000000-0005-0000-0000-0000D11B0000}"/>
    <cellStyle name="Heading 1 3 5 4" xfId="7343" xr:uid="{00000000-0005-0000-0000-0000D21B0000}"/>
    <cellStyle name="Heading 1 3 5 5" xfId="7344" xr:uid="{00000000-0005-0000-0000-0000D31B0000}"/>
    <cellStyle name="Heading 1 3 5 6" xfId="7345" xr:uid="{00000000-0005-0000-0000-0000D41B0000}"/>
    <cellStyle name="Heading 1 3 5 7" xfId="7346" xr:uid="{00000000-0005-0000-0000-0000D51B0000}"/>
    <cellStyle name="Heading 1 3 5 8" xfId="7347" xr:uid="{00000000-0005-0000-0000-0000D61B0000}"/>
    <cellStyle name="Heading 1 3 5 9" xfId="7348" xr:uid="{00000000-0005-0000-0000-0000D71B0000}"/>
    <cellStyle name="Heading 1 4" xfId="7349" xr:uid="{00000000-0005-0000-0000-0000D81B0000}"/>
    <cellStyle name="Heading 1 4 10" xfId="7350" xr:uid="{00000000-0005-0000-0000-0000D91B0000}"/>
    <cellStyle name="Heading 1 4 11" xfId="7351" xr:uid="{00000000-0005-0000-0000-0000DA1B0000}"/>
    <cellStyle name="Heading 1 4 12" xfId="7352" xr:uid="{00000000-0005-0000-0000-0000DB1B0000}"/>
    <cellStyle name="Heading 1 4 2" xfId="7353" xr:uid="{00000000-0005-0000-0000-0000DC1B0000}"/>
    <cellStyle name="Heading 1 4 2 2" xfId="7354" xr:uid="{00000000-0005-0000-0000-0000DD1B0000}"/>
    <cellStyle name="Heading 1 4 2 3" xfId="7355" xr:uid="{00000000-0005-0000-0000-0000DE1B0000}"/>
    <cellStyle name="Heading 1 4 3" xfId="7356" xr:uid="{00000000-0005-0000-0000-0000DF1B0000}"/>
    <cellStyle name="Heading 1 4 3 2" xfId="7357" xr:uid="{00000000-0005-0000-0000-0000E01B0000}"/>
    <cellStyle name="Heading 1 4 3 3" xfId="7358" xr:uid="{00000000-0005-0000-0000-0000E11B0000}"/>
    <cellStyle name="Heading 1 4 4" xfId="7359" xr:uid="{00000000-0005-0000-0000-0000E21B0000}"/>
    <cellStyle name="Heading 1 4 5" xfId="7360" xr:uid="{00000000-0005-0000-0000-0000E31B0000}"/>
    <cellStyle name="Heading 1 4 6" xfId="7361" xr:uid="{00000000-0005-0000-0000-0000E41B0000}"/>
    <cellStyle name="Heading 1 4 7" xfId="7362" xr:uid="{00000000-0005-0000-0000-0000E51B0000}"/>
    <cellStyle name="Heading 1 4 8" xfId="7363" xr:uid="{00000000-0005-0000-0000-0000E61B0000}"/>
    <cellStyle name="Heading 1 4 9" xfId="7364" xr:uid="{00000000-0005-0000-0000-0000E71B0000}"/>
    <cellStyle name="Heading 1 5" xfId="7365" xr:uid="{00000000-0005-0000-0000-0000E81B0000}"/>
    <cellStyle name="Heading 1 5 10" xfId="7366" xr:uid="{00000000-0005-0000-0000-0000E91B0000}"/>
    <cellStyle name="Heading 1 5 11" xfId="7367" xr:uid="{00000000-0005-0000-0000-0000EA1B0000}"/>
    <cellStyle name="Heading 1 5 12" xfId="7368" xr:uid="{00000000-0005-0000-0000-0000EB1B0000}"/>
    <cellStyle name="Heading 1 5 2" xfId="7369" xr:uid="{00000000-0005-0000-0000-0000EC1B0000}"/>
    <cellStyle name="Heading 1 5 2 2" xfId="7370" xr:uid="{00000000-0005-0000-0000-0000ED1B0000}"/>
    <cellStyle name="Heading 1 5 2 3" xfId="7371" xr:uid="{00000000-0005-0000-0000-0000EE1B0000}"/>
    <cellStyle name="Heading 1 5 3" xfId="7372" xr:uid="{00000000-0005-0000-0000-0000EF1B0000}"/>
    <cellStyle name="Heading 1 5 3 2" xfId="7373" xr:uid="{00000000-0005-0000-0000-0000F01B0000}"/>
    <cellStyle name="Heading 1 5 3 3" xfId="7374" xr:uid="{00000000-0005-0000-0000-0000F11B0000}"/>
    <cellStyle name="Heading 1 5 4" xfId="7375" xr:uid="{00000000-0005-0000-0000-0000F21B0000}"/>
    <cellStyle name="Heading 1 5 5" xfId="7376" xr:uid="{00000000-0005-0000-0000-0000F31B0000}"/>
    <cellStyle name="Heading 1 5 6" xfId="7377" xr:uid="{00000000-0005-0000-0000-0000F41B0000}"/>
    <cellStyle name="Heading 1 5 7" xfId="7378" xr:uid="{00000000-0005-0000-0000-0000F51B0000}"/>
    <cellStyle name="Heading 1 5 8" xfId="7379" xr:uid="{00000000-0005-0000-0000-0000F61B0000}"/>
    <cellStyle name="Heading 1 5 9" xfId="7380" xr:uid="{00000000-0005-0000-0000-0000F71B0000}"/>
    <cellStyle name="Heading 1 6" xfId="7381" xr:uid="{00000000-0005-0000-0000-0000F81B0000}"/>
    <cellStyle name="Heading 1 6 10" xfId="7382" xr:uid="{00000000-0005-0000-0000-0000F91B0000}"/>
    <cellStyle name="Heading 1 6 11" xfId="7383" xr:uid="{00000000-0005-0000-0000-0000FA1B0000}"/>
    <cellStyle name="Heading 1 6 12" xfId="7384" xr:uid="{00000000-0005-0000-0000-0000FB1B0000}"/>
    <cellStyle name="Heading 1 6 2" xfId="7385" xr:uid="{00000000-0005-0000-0000-0000FC1B0000}"/>
    <cellStyle name="Heading 1 6 2 2" xfId="7386" xr:uid="{00000000-0005-0000-0000-0000FD1B0000}"/>
    <cellStyle name="Heading 1 6 2 3" xfId="7387" xr:uid="{00000000-0005-0000-0000-0000FE1B0000}"/>
    <cellStyle name="Heading 1 6 3" xfId="7388" xr:uid="{00000000-0005-0000-0000-0000FF1B0000}"/>
    <cellStyle name="Heading 1 6 3 2" xfId="7389" xr:uid="{00000000-0005-0000-0000-0000001C0000}"/>
    <cellStyle name="Heading 1 6 3 3" xfId="7390" xr:uid="{00000000-0005-0000-0000-0000011C0000}"/>
    <cellStyle name="Heading 1 6 4" xfId="7391" xr:uid="{00000000-0005-0000-0000-0000021C0000}"/>
    <cellStyle name="Heading 1 6 5" xfId="7392" xr:uid="{00000000-0005-0000-0000-0000031C0000}"/>
    <cellStyle name="Heading 1 6 6" xfId="7393" xr:uid="{00000000-0005-0000-0000-0000041C0000}"/>
    <cellStyle name="Heading 1 6 7" xfId="7394" xr:uid="{00000000-0005-0000-0000-0000051C0000}"/>
    <cellStyle name="Heading 1 6 8" xfId="7395" xr:uid="{00000000-0005-0000-0000-0000061C0000}"/>
    <cellStyle name="Heading 1 6 9" xfId="7396" xr:uid="{00000000-0005-0000-0000-0000071C0000}"/>
    <cellStyle name="Heading 1 7" xfId="7397" xr:uid="{00000000-0005-0000-0000-0000081C0000}"/>
    <cellStyle name="Heading 1 7 10" xfId="7398" xr:uid="{00000000-0005-0000-0000-0000091C0000}"/>
    <cellStyle name="Heading 1 7 11" xfId="7399" xr:uid="{00000000-0005-0000-0000-00000A1C0000}"/>
    <cellStyle name="Heading 1 7 12" xfId="7400" xr:uid="{00000000-0005-0000-0000-00000B1C0000}"/>
    <cellStyle name="Heading 1 7 2" xfId="7401" xr:uid="{00000000-0005-0000-0000-00000C1C0000}"/>
    <cellStyle name="Heading 1 7 2 2" xfId="7402" xr:uid="{00000000-0005-0000-0000-00000D1C0000}"/>
    <cellStyle name="Heading 1 7 2 3" xfId="7403" xr:uid="{00000000-0005-0000-0000-00000E1C0000}"/>
    <cellStyle name="Heading 1 7 3" xfId="7404" xr:uid="{00000000-0005-0000-0000-00000F1C0000}"/>
    <cellStyle name="Heading 1 7 3 2" xfId="7405" xr:uid="{00000000-0005-0000-0000-0000101C0000}"/>
    <cellStyle name="Heading 1 7 3 3" xfId="7406" xr:uid="{00000000-0005-0000-0000-0000111C0000}"/>
    <cellStyle name="Heading 1 7 4" xfId="7407" xr:uid="{00000000-0005-0000-0000-0000121C0000}"/>
    <cellStyle name="Heading 1 7 5" xfId="7408" xr:uid="{00000000-0005-0000-0000-0000131C0000}"/>
    <cellStyle name="Heading 1 7 6" xfId="7409" xr:uid="{00000000-0005-0000-0000-0000141C0000}"/>
    <cellStyle name="Heading 1 7 7" xfId="7410" xr:uid="{00000000-0005-0000-0000-0000151C0000}"/>
    <cellStyle name="Heading 1 7 8" xfId="7411" xr:uid="{00000000-0005-0000-0000-0000161C0000}"/>
    <cellStyle name="Heading 1 7 9" xfId="7412" xr:uid="{00000000-0005-0000-0000-0000171C0000}"/>
    <cellStyle name="Heading 1 8" xfId="7413" xr:uid="{00000000-0005-0000-0000-0000181C0000}"/>
    <cellStyle name="Heading 1 8 10" xfId="7414" xr:uid="{00000000-0005-0000-0000-0000191C0000}"/>
    <cellStyle name="Heading 1 8 11" xfId="7415" xr:uid="{00000000-0005-0000-0000-00001A1C0000}"/>
    <cellStyle name="Heading 1 8 12" xfId="7416" xr:uid="{00000000-0005-0000-0000-00001B1C0000}"/>
    <cellStyle name="Heading 1 8 2" xfId="7417" xr:uid="{00000000-0005-0000-0000-00001C1C0000}"/>
    <cellStyle name="Heading 1 8 2 2" xfId="7418" xr:uid="{00000000-0005-0000-0000-00001D1C0000}"/>
    <cellStyle name="Heading 1 8 2 3" xfId="7419" xr:uid="{00000000-0005-0000-0000-00001E1C0000}"/>
    <cellStyle name="Heading 1 8 3" xfId="7420" xr:uid="{00000000-0005-0000-0000-00001F1C0000}"/>
    <cellStyle name="Heading 1 8 3 2" xfId="7421" xr:uid="{00000000-0005-0000-0000-0000201C0000}"/>
    <cellStyle name="Heading 1 8 3 3" xfId="7422" xr:uid="{00000000-0005-0000-0000-0000211C0000}"/>
    <cellStyle name="Heading 1 8 4" xfId="7423" xr:uid="{00000000-0005-0000-0000-0000221C0000}"/>
    <cellStyle name="Heading 1 8 5" xfId="7424" xr:uid="{00000000-0005-0000-0000-0000231C0000}"/>
    <cellStyle name="Heading 1 8 6" xfId="7425" xr:uid="{00000000-0005-0000-0000-0000241C0000}"/>
    <cellStyle name="Heading 1 8 7" xfId="7426" xr:uid="{00000000-0005-0000-0000-0000251C0000}"/>
    <cellStyle name="Heading 1 8 8" xfId="7427" xr:uid="{00000000-0005-0000-0000-0000261C0000}"/>
    <cellStyle name="Heading 1 8 9" xfId="7428" xr:uid="{00000000-0005-0000-0000-0000271C0000}"/>
    <cellStyle name="Heading 1 9" xfId="7429" xr:uid="{00000000-0005-0000-0000-0000281C0000}"/>
    <cellStyle name="Heading 1 9 10" xfId="7430" xr:uid="{00000000-0005-0000-0000-0000291C0000}"/>
    <cellStyle name="Heading 1 9 11" xfId="7431" xr:uid="{00000000-0005-0000-0000-00002A1C0000}"/>
    <cellStyle name="Heading 1 9 12" xfId="7432" xr:uid="{00000000-0005-0000-0000-00002B1C0000}"/>
    <cellStyle name="Heading 1 9 2" xfId="7433" xr:uid="{00000000-0005-0000-0000-00002C1C0000}"/>
    <cellStyle name="Heading 1 9 2 2" xfId="7434" xr:uid="{00000000-0005-0000-0000-00002D1C0000}"/>
    <cellStyle name="Heading 1 9 2 3" xfId="7435" xr:uid="{00000000-0005-0000-0000-00002E1C0000}"/>
    <cellStyle name="Heading 1 9 3" xfId="7436" xr:uid="{00000000-0005-0000-0000-00002F1C0000}"/>
    <cellStyle name="Heading 1 9 3 2" xfId="7437" xr:uid="{00000000-0005-0000-0000-0000301C0000}"/>
    <cellStyle name="Heading 1 9 3 3" xfId="7438" xr:uid="{00000000-0005-0000-0000-0000311C0000}"/>
    <cellStyle name="Heading 1 9 4" xfId="7439" xr:uid="{00000000-0005-0000-0000-0000321C0000}"/>
    <cellStyle name="Heading 1 9 5" xfId="7440" xr:uid="{00000000-0005-0000-0000-0000331C0000}"/>
    <cellStyle name="Heading 1 9 6" xfId="7441" xr:uid="{00000000-0005-0000-0000-0000341C0000}"/>
    <cellStyle name="Heading 1 9 7" xfId="7442" xr:uid="{00000000-0005-0000-0000-0000351C0000}"/>
    <cellStyle name="Heading 1 9 8" xfId="7443" xr:uid="{00000000-0005-0000-0000-0000361C0000}"/>
    <cellStyle name="Heading 1 9 9" xfId="7444" xr:uid="{00000000-0005-0000-0000-0000371C0000}"/>
    <cellStyle name="Heading 1_popis" xfId="7445" xr:uid="{00000000-0005-0000-0000-0000381C0000}"/>
    <cellStyle name="Heading 2" xfId="7446" xr:uid="{00000000-0005-0000-0000-0000391C0000}"/>
    <cellStyle name="Heading 2 10" xfId="7447" xr:uid="{00000000-0005-0000-0000-00003A1C0000}"/>
    <cellStyle name="Heading 2 10 10" xfId="7448" xr:uid="{00000000-0005-0000-0000-00003B1C0000}"/>
    <cellStyle name="Heading 2 10 11" xfId="7449" xr:uid="{00000000-0005-0000-0000-00003C1C0000}"/>
    <cellStyle name="Heading 2 10 12" xfId="7450" xr:uid="{00000000-0005-0000-0000-00003D1C0000}"/>
    <cellStyle name="Heading 2 10 2" xfId="7451" xr:uid="{00000000-0005-0000-0000-00003E1C0000}"/>
    <cellStyle name="Heading 2 10 2 2" xfId="7452" xr:uid="{00000000-0005-0000-0000-00003F1C0000}"/>
    <cellStyle name="Heading 2 10 2 3" xfId="7453" xr:uid="{00000000-0005-0000-0000-0000401C0000}"/>
    <cellStyle name="Heading 2 10 3" xfId="7454" xr:uid="{00000000-0005-0000-0000-0000411C0000}"/>
    <cellStyle name="Heading 2 10 3 2" xfId="7455" xr:uid="{00000000-0005-0000-0000-0000421C0000}"/>
    <cellStyle name="Heading 2 10 3 3" xfId="7456" xr:uid="{00000000-0005-0000-0000-0000431C0000}"/>
    <cellStyle name="Heading 2 10 4" xfId="7457" xr:uid="{00000000-0005-0000-0000-0000441C0000}"/>
    <cellStyle name="Heading 2 10 5" xfId="7458" xr:uid="{00000000-0005-0000-0000-0000451C0000}"/>
    <cellStyle name="Heading 2 10 6" xfId="7459" xr:uid="{00000000-0005-0000-0000-0000461C0000}"/>
    <cellStyle name="Heading 2 10 7" xfId="7460" xr:uid="{00000000-0005-0000-0000-0000471C0000}"/>
    <cellStyle name="Heading 2 10 8" xfId="7461" xr:uid="{00000000-0005-0000-0000-0000481C0000}"/>
    <cellStyle name="Heading 2 10 9" xfId="7462" xr:uid="{00000000-0005-0000-0000-0000491C0000}"/>
    <cellStyle name="Heading 2 11" xfId="7463" xr:uid="{00000000-0005-0000-0000-00004A1C0000}"/>
    <cellStyle name="Heading 2 11 2" xfId="7464" xr:uid="{00000000-0005-0000-0000-00004B1C0000}"/>
    <cellStyle name="Heading 2 11 3" xfId="7465" xr:uid="{00000000-0005-0000-0000-00004C1C0000}"/>
    <cellStyle name="Heading 2 11 4" xfId="7466" xr:uid="{00000000-0005-0000-0000-00004D1C0000}"/>
    <cellStyle name="Heading 2 11 5" xfId="7467" xr:uid="{00000000-0005-0000-0000-00004E1C0000}"/>
    <cellStyle name="Heading 2 11 6" xfId="7468" xr:uid="{00000000-0005-0000-0000-00004F1C0000}"/>
    <cellStyle name="Heading 2 11 7" xfId="7469" xr:uid="{00000000-0005-0000-0000-0000501C0000}"/>
    <cellStyle name="Heading 2 11 8" xfId="7470" xr:uid="{00000000-0005-0000-0000-0000511C0000}"/>
    <cellStyle name="Heading 2 11 9" xfId="7471" xr:uid="{00000000-0005-0000-0000-0000521C0000}"/>
    <cellStyle name="Heading 2 12" xfId="7472" xr:uid="{00000000-0005-0000-0000-0000531C0000}"/>
    <cellStyle name="Heading 2 12 2" xfId="7473" xr:uid="{00000000-0005-0000-0000-0000541C0000}"/>
    <cellStyle name="Heading 2 12 3" xfId="7474" xr:uid="{00000000-0005-0000-0000-0000551C0000}"/>
    <cellStyle name="Heading 2 12 4" xfId="7475" xr:uid="{00000000-0005-0000-0000-0000561C0000}"/>
    <cellStyle name="Heading 2 12 5" xfId="7476" xr:uid="{00000000-0005-0000-0000-0000571C0000}"/>
    <cellStyle name="Heading 2 12 6" xfId="7477" xr:uid="{00000000-0005-0000-0000-0000581C0000}"/>
    <cellStyle name="Heading 2 12 7" xfId="7478" xr:uid="{00000000-0005-0000-0000-0000591C0000}"/>
    <cellStyle name="Heading 2 12 8" xfId="7479" xr:uid="{00000000-0005-0000-0000-00005A1C0000}"/>
    <cellStyle name="Heading 2 12 9" xfId="7480" xr:uid="{00000000-0005-0000-0000-00005B1C0000}"/>
    <cellStyle name="Heading 2 13" xfId="7481" xr:uid="{00000000-0005-0000-0000-00005C1C0000}"/>
    <cellStyle name="Heading 2 13 2" xfId="7482" xr:uid="{00000000-0005-0000-0000-00005D1C0000}"/>
    <cellStyle name="Heading 2 13 3" xfId="7483" xr:uid="{00000000-0005-0000-0000-00005E1C0000}"/>
    <cellStyle name="Heading 2 13 4" xfId="7484" xr:uid="{00000000-0005-0000-0000-00005F1C0000}"/>
    <cellStyle name="Heading 2 13 5" xfId="7485" xr:uid="{00000000-0005-0000-0000-0000601C0000}"/>
    <cellStyle name="Heading 2 13 6" xfId="7486" xr:uid="{00000000-0005-0000-0000-0000611C0000}"/>
    <cellStyle name="Heading 2 13 7" xfId="7487" xr:uid="{00000000-0005-0000-0000-0000621C0000}"/>
    <cellStyle name="Heading 2 13 8" xfId="7488" xr:uid="{00000000-0005-0000-0000-0000631C0000}"/>
    <cellStyle name="Heading 2 13 9" xfId="7489" xr:uid="{00000000-0005-0000-0000-0000641C0000}"/>
    <cellStyle name="Heading 2 14" xfId="7490" xr:uid="{00000000-0005-0000-0000-0000651C0000}"/>
    <cellStyle name="Heading 2 14 2" xfId="7491" xr:uid="{00000000-0005-0000-0000-0000661C0000}"/>
    <cellStyle name="Heading 2 14 3" xfId="7492" xr:uid="{00000000-0005-0000-0000-0000671C0000}"/>
    <cellStyle name="Heading 2 14 4" xfId="7493" xr:uid="{00000000-0005-0000-0000-0000681C0000}"/>
    <cellStyle name="Heading 2 14 5" xfId="7494" xr:uid="{00000000-0005-0000-0000-0000691C0000}"/>
    <cellStyle name="Heading 2 14 6" xfId="7495" xr:uid="{00000000-0005-0000-0000-00006A1C0000}"/>
    <cellStyle name="Heading 2 14 7" xfId="7496" xr:uid="{00000000-0005-0000-0000-00006B1C0000}"/>
    <cellStyle name="Heading 2 14 8" xfId="7497" xr:uid="{00000000-0005-0000-0000-00006C1C0000}"/>
    <cellStyle name="Heading 2 14 9" xfId="7498" xr:uid="{00000000-0005-0000-0000-00006D1C0000}"/>
    <cellStyle name="Heading 2 15" xfId="7499" xr:uid="{00000000-0005-0000-0000-00006E1C0000}"/>
    <cellStyle name="Heading 2 15 2" xfId="7500" xr:uid="{00000000-0005-0000-0000-00006F1C0000}"/>
    <cellStyle name="Heading 2 15 3" xfId="7501" xr:uid="{00000000-0005-0000-0000-0000701C0000}"/>
    <cellStyle name="Heading 2 15 4" xfId="7502" xr:uid="{00000000-0005-0000-0000-0000711C0000}"/>
    <cellStyle name="Heading 2 15 5" xfId="7503" xr:uid="{00000000-0005-0000-0000-0000721C0000}"/>
    <cellStyle name="Heading 2 15 6" xfId="7504" xr:uid="{00000000-0005-0000-0000-0000731C0000}"/>
    <cellStyle name="Heading 2 15 7" xfId="7505" xr:uid="{00000000-0005-0000-0000-0000741C0000}"/>
    <cellStyle name="Heading 2 15 8" xfId="7506" xr:uid="{00000000-0005-0000-0000-0000751C0000}"/>
    <cellStyle name="Heading 2 15 9" xfId="7507" xr:uid="{00000000-0005-0000-0000-0000761C0000}"/>
    <cellStyle name="Heading 2 16" xfId="7508" xr:uid="{00000000-0005-0000-0000-0000771C0000}"/>
    <cellStyle name="Heading 2 17" xfId="7509" xr:uid="{00000000-0005-0000-0000-0000781C0000}"/>
    <cellStyle name="Heading 2 18" xfId="7510" xr:uid="{00000000-0005-0000-0000-0000791C0000}"/>
    <cellStyle name="Heading 2 18 2" xfId="7511" xr:uid="{00000000-0005-0000-0000-00007A1C0000}"/>
    <cellStyle name="Heading 2 19" xfId="7512" xr:uid="{00000000-0005-0000-0000-00007B1C0000}"/>
    <cellStyle name="Heading 2 2" xfId="7513" xr:uid="{00000000-0005-0000-0000-00007C1C0000}"/>
    <cellStyle name="Heading 2 2 10" xfId="7514" xr:uid="{00000000-0005-0000-0000-00007D1C0000}"/>
    <cellStyle name="Heading 2 2 11" xfId="7515" xr:uid="{00000000-0005-0000-0000-00007E1C0000}"/>
    <cellStyle name="Heading 2 2 2" xfId="7516" xr:uid="{00000000-0005-0000-0000-00007F1C0000}"/>
    <cellStyle name="Heading 2 2 2 2" xfId="7517" xr:uid="{00000000-0005-0000-0000-0000801C0000}"/>
    <cellStyle name="Heading 2 2 2 2 2" xfId="7518" xr:uid="{00000000-0005-0000-0000-0000811C0000}"/>
    <cellStyle name="Heading 2 2 2 3" xfId="7519" xr:uid="{00000000-0005-0000-0000-0000821C0000}"/>
    <cellStyle name="Heading 2 2 2 4" xfId="7520" xr:uid="{00000000-0005-0000-0000-0000831C0000}"/>
    <cellStyle name="Heading 2 2 2 5" xfId="7521" xr:uid="{00000000-0005-0000-0000-0000841C0000}"/>
    <cellStyle name="Heading 2 2 3" xfId="7522" xr:uid="{00000000-0005-0000-0000-0000851C0000}"/>
    <cellStyle name="Heading 2 2 3 2" xfId="7523" xr:uid="{00000000-0005-0000-0000-0000861C0000}"/>
    <cellStyle name="Heading 2 2 3 3" xfId="7524" xr:uid="{00000000-0005-0000-0000-0000871C0000}"/>
    <cellStyle name="Heading 2 2 4" xfId="7525" xr:uid="{00000000-0005-0000-0000-0000881C0000}"/>
    <cellStyle name="Heading 2 2 4 10" xfId="7526" xr:uid="{00000000-0005-0000-0000-0000891C0000}"/>
    <cellStyle name="Heading 2 2 4 2" xfId="7527" xr:uid="{00000000-0005-0000-0000-00008A1C0000}"/>
    <cellStyle name="Heading 2 2 4 3" xfId="7528" xr:uid="{00000000-0005-0000-0000-00008B1C0000}"/>
    <cellStyle name="Heading 2 2 4 3 2" xfId="7529" xr:uid="{00000000-0005-0000-0000-00008C1C0000}"/>
    <cellStyle name="Heading 2 2 4 4" xfId="7530" xr:uid="{00000000-0005-0000-0000-00008D1C0000}"/>
    <cellStyle name="Heading 2 2 4 5" xfId="7531" xr:uid="{00000000-0005-0000-0000-00008E1C0000}"/>
    <cellStyle name="Heading 2 2 4 6" xfId="7532" xr:uid="{00000000-0005-0000-0000-00008F1C0000}"/>
    <cellStyle name="Heading 2 2 4 7" xfId="7533" xr:uid="{00000000-0005-0000-0000-0000901C0000}"/>
    <cellStyle name="Heading 2 2 4 8" xfId="7534" xr:uid="{00000000-0005-0000-0000-0000911C0000}"/>
    <cellStyle name="Heading 2 2 4 9" xfId="7535" xr:uid="{00000000-0005-0000-0000-0000921C0000}"/>
    <cellStyle name="Heading 2 2 5" xfId="7536" xr:uid="{00000000-0005-0000-0000-0000931C0000}"/>
    <cellStyle name="Heading 2 2 5 10" xfId="7537" xr:uid="{00000000-0005-0000-0000-0000941C0000}"/>
    <cellStyle name="Heading 2 2 5 2" xfId="7538" xr:uid="{00000000-0005-0000-0000-0000951C0000}"/>
    <cellStyle name="Heading 2 2 5 3" xfId="7539" xr:uid="{00000000-0005-0000-0000-0000961C0000}"/>
    <cellStyle name="Heading 2 2 5 3 2" xfId="7540" xr:uid="{00000000-0005-0000-0000-0000971C0000}"/>
    <cellStyle name="Heading 2 2 5 4" xfId="7541" xr:uid="{00000000-0005-0000-0000-0000981C0000}"/>
    <cellStyle name="Heading 2 2 5 5" xfId="7542" xr:uid="{00000000-0005-0000-0000-0000991C0000}"/>
    <cellStyle name="Heading 2 2 5 6" xfId="7543" xr:uid="{00000000-0005-0000-0000-00009A1C0000}"/>
    <cellStyle name="Heading 2 2 5 7" xfId="7544" xr:uid="{00000000-0005-0000-0000-00009B1C0000}"/>
    <cellStyle name="Heading 2 2 5 8" xfId="7545" xr:uid="{00000000-0005-0000-0000-00009C1C0000}"/>
    <cellStyle name="Heading 2 2 5 9" xfId="7546" xr:uid="{00000000-0005-0000-0000-00009D1C0000}"/>
    <cellStyle name="Heading 2 2 6" xfId="7547" xr:uid="{00000000-0005-0000-0000-00009E1C0000}"/>
    <cellStyle name="Heading 2 2 6 10" xfId="7548" xr:uid="{00000000-0005-0000-0000-00009F1C0000}"/>
    <cellStyle name="Heading 2 2 6 2" xfId="7549" xr:uid="{00000000-0005-0000-0000-0000A01C0000}"/>
    <cellStyle name="Heading 2 2 6 3" xfId="7550" xr:uid="{00000000-0005-0000-0000-0000A11C0000}"/>
    <cellStyle name="Heading 2 2 6 3 2" xfId="7551" xr:uid="{00000000-0005-0000-0000-0000A21C0000}"/>
    <cellStyle name="Heading 2 2 6 4" xfId="7552" xr:uid="{00000000-0005-0000-0000-0000A31C0000}"/>
    <cellStyle name="Heading 2 2 6 5" xfId="7553" xr:uid="{00000000-0005-0000-0000-0000A41C0000}"/>
    <cellStyle name="Heading 2 2 6 6" xfId="7554" xr:uid="{00000000-0005-0000-0000-0000A51C0000}"/>
    <cellStyle name="Heading 2 2 6 7" xfId="7555" xr:uid="{00000000-0005-0000-0000-0000A61C0000}"/>
    <cellStyle name="Heading 2 2 6 8" xfId="7556" xr:uid="{00000000-0005-0000-0000-0000A71C0000}"/>
    <cellStyle name="Heading 2 2 6 9" xfId="7557" xr:uid="{00000000-0005-0000-0000-0000A81C0000}"/>
    <cellStyle name="Heading 2 2 7" xfId="7558" xr:uid="{00000000-0005-0000-0000-0000A91C0000}"/>
    <cellStyle name="Heading 2 2 7 2" xfId="7559" xr:uid="{00000000-0005-0000-0000-0000AA1C0000}"/>
    <cellStyle name="Heading 2 2 7 3" xfId="7560" xr:uid="{00000000-0005-0000-0000-0000AB1C0000}"/>
    <cellStyle name="Heading 2 2 7 4" xfId="7561" xr:uid="{00000000-0005-0000-0000-0000AC1C0000}"/>
    <cellStyle name="Heading 2 2 7 5" xfId="7562" xr:uid="{00000000-0005-0000-0000-0000AD1C0000}"/>
    <cellStyle name="Heading 2 2 7 6" xfId="7563" xr:uid="{00000000-0005-0000-0000-0000AE1C0000}"/>
    <cellStyle name="Heading 2 2 7 7" xfId="7564" xr:uid="{00000000-0005-0000-0000-0000AF1C0000}"/>
    <cellStyle name="Heading 2 2 7 8" xfId="7565" xr:uid="{00000000-0005-0000-0000-0000B01C0000}"/>
    <cellStyle name="Heading 2 2 7 9" xfId="7566" xr:uid="{00000000-0005-0000-0000-0000B11C0000}"/>
    <cellStyle name="Heading 2 2 8" xfId="7567" xr:uid="{00000000-0005-0000-0000-0000B21C0000}"/>
    <cellStyle name="Heading 2 2 8 2" xfId="7568" xr:uid="{00000000-0005-0000-0000-0000B31C0000}"/>
    <cellStyle name="Heading 2 2 8 3" xfId="7569" xr:uid="{00000000-0005-0000-0000-0000B41C0000}"/>
    <cellStyle name="Heading 2 2 8 4" xfId="7570" xr:uid="{00000000-0005-0000-0000-0000B51C0000}"/>
    <cellStyle name="Heading 2 2 8 5" xfId="7571" xr:uid="{00000000-0005-0000-0000-0000B61C0000}"/>
    <cellStyle name="Heading 2 2 8 6" xfId="7572" xr:uid="{00000000-0005-0000-0000-0000B71C0000}"/>
    <cellStyle name="Heading 2 2 8 7" xfId="7573" xr:uid="{00000000-0005-0000-0000-0000B81C0000}"/>
    <cellStyle name="Heading 2 2 8 8" xfId="7574" xr:uid="{00000000-0005-0000-0000-0000B91C0000}"/>
    <cellStyle name="Heading 2 2 8 9" xfId="7575" xr:uid="{00000000-0005-0000-0000-0000BA1C0000}"/>
    <cellStyle name="Heading 2 2 9" xfId="7576" xr:uid="{00000000-0005-0000-0000-0000BB1C0000}"/>
    <cellStyle name="Heading 2 2_Apl-Biotehnika-Domzale_pvn_020" xfId="7577" xr:uid="{00000000-0005-0000-0000-0000BC1C0000}"/>
    <cellStyle name="Heading 2 20" xfId="7578" xr:uid="{00000000-0005-0000-0000-0000BD1C0000}"/>
    <cellStyle name="Heading 2 21" xfId="7579" xr:uid="{00000000-0005-0000-0000-0000BE1C0000}"/>
    <cellStyle name="Heading 2 22" xfId="7580" xr:uid="{00000000-0005-0000-0000-0000BF1C0000}"/>
    <cellStyle name="Heading 2 23" xfId="7581" xr:uid="{00000000-0005-0000-0000-0000C01C0000}"/>
    <cellStyle name="Heading 2 24" xfId="7582" xr:uid="{00000000-0005-0000-0000-0000C11C0000}"/>
    <cellStyle name="Heading 2 25" xfId="7583" xr:uid="{00000000-0005-0000-0000-0000C21C0000}"/>
    <cellStyle name="Heading 2 3" xfId="7584" xr:uid="{00000000-0005-0000-0000-0000C31C0000}"/>
    <cellStyle name="Heading 2 3 2" xfId="7585" xr:uid="{00000000-0005-0000-0000-0000C41C0000}"/>
    <cellStyle name="Heading 2 3 2 2" xfId="7586" xr:uid="{00000000-0005-0000-0000-0000C51C0000}"/>
    <cellStyle name="Heading 2 3 2 3" xfId="7587" xr:uid="{00000000-0005-0000-0000-0000C61C0000}"/>
    <cellStyle name="Heading 2 3 3" xfId="7588" xr:uid="{00000000-0005-0000-0000-0000C71C0000}"/>
    <cellStyle name="Heading 2 3 3 2" xfId="7589" xr:uid="{00000000-0005-0000-0000-0000C81C0000}"/>
    <cellStyle name="Heading 2 3 3 3" xfId="7590" xr:uid="{00000000-0005-0000-0000-0000C91C0000}"/>
    <cellStyle name="Heading 2 3 4" xfId="7591" xr:uid="{00000000-0005-0000-0000-0000CA1C0000}"/>
    <cellStyle name="Heading 2 3 4 10" xfId="7592" xr:uid="{00000000-0005-0000-0000-0000CB1C0000}"/>
    <cellStyle name="Heading 2 3 4 11" xfId="7593" xr:uid="{00000000-0005-0000-0000-0000CC1C0000}"/>
    <cellStyle name="Heading 2 3 4 2" xfId="7594" xr:uid="{00000000-0005-0000-0000-0000CD1C0000}"/>
    <cellStyle name="Heading 2 3 4 3" xfId="7595" xr:uid="{00000000-0005-0000-0000-0000CE1C0000}"/>
    <cellStyle name="Heading 2 3 4 4" xfId="7596" xr:uid="{00000000-0005-0000-0000-0000CF1C0000}"/>
    <cellStyle name="Heading 2 3 4 5" xfId="7597" xr:uid="{00000000-0005-0000-0000-0000D01C0000}"/>
    <cellStyle name="Heading 2 3 4 6" xfId="7598" xr:uid="{00000000-0005-0000-0000-0000D11C0000}"/>
    <cellStyle name="Heading 2 3 4 7" xfId="7599" xr:uid="{00000000-0005-0000-0000-0000D21C0000}"/>
    <cellStyle name="Heading 2 3 4 8" xfId="7600" xr:uid="{00000000-0005-0000-0000-0000D31C0000}"/>
    <cellStyle name="Heading 2 3 4 9" xfId="7601" xr:uid="{00000000-0005-0000-0000-0000D41C0000}"/>
    <cellStyle name="Heading 2 3 5" xfId="7602" xr:uid="{00000000-0005-0000-0000-0000D51C0000}"/>
    <cellStyle name="Heading 2 3 5 2" xfId="7603" xr:uid="{00000000-0005-0000-0000-0000D61C0000}"/>
    <cellStyle name="Heading 2 3 5 3" xfId="7604" xr:uid="{00000000-0005-0000-0000-0000D71C0000}"/>
    <cellStyle name="Heading 2 3 5 4" xfId="7605" xr:uid="{00000000-0005-0000-0000-0000D81C0000}"/>
    <cellStyle name="Heading 2 3 5 5" xfId="7606" xr:uid="{00000000-0005-0000-0000-0000D91C0000}"/>
    <cellStyle name="Heading 2 3 5 6" xfId="7607" xr:uid="{00000000-0005-0000-0000-0000DA1C0000}"/>
    <cellStyle name="Heading 2 3 5 7" xfId="7608" xr:uid="{00000000-0005-0000-0000-0000DB1C0000}"/>
    <cellStyle name="Heading 2 3 5 8" xfId="7609" xr:uid="{00000000-0005-0000-0000-0000DC1C0000}"/>
    <cellStyle name="Heading 2 3 5 9" xfId="7610" xr:uid="{00000000-0005-0000-0000-0000DD1C0000}"/>
    <cellStyle name="Heading 2 4" xfId="7611" xr:uid="{00000000-0005-0000-0000-0000DE1C0000}"/>
    <cellStyle name="Heading 2 4 10" xfId="7612" xr:uid="{00000000-0005-0000-0000-0000DF1C0000}"/>
    <cellStyle name="Heading 2 4 11" xfId="7613" xr:uid="{00000000-0005-0000-0000-0000E01C0000}"/>
    <cellStyle name="Heading 2 4 12" xfId="7614" xr:uid="{00000000-0005-0000-0000-0000E11C0000}"/>
    <cellStyle name="Heading 2 4 2" xfId="7615" xr:uid="{00000000-0005-0000-0000-0000E21C0000}"/>
    <cellStyle name="Heading 2 4 2 2" xfId="7616" xr:uid="{00000000-0005-0000-0000-0000E31C0000}"/>
    <cellStyle name="Heading 2 4 2 3" xfId="7617" xr:uid="{00000000-0005-0000-0000-0000E41C0000}"/>
    <cellStyle name="Heading 2 4 3" xfId="7618" xr:uid="{00000000-0005-0000-0000-0000E51C0000}"/>
    <cellStyle name="Heading 2 4 3 2" xfId="7619" xr:uid="{00000000-0005-0000-0000-0000E61C0000}"/>
    <cellStyle name="Heading 2 4 3 3" xfId="7620" xr:uid="{00000000-0005-0000-0000-0000E71C0000}"/>
    <cellStyle name="Heading 2 4 4" xfId="7621" xr:uid="{00000000-0005-0000-0000-0000E81C0000}"/>
    <cellStyle name="Heading 2 4 5" xfId="7622" xr:uid="{00000000-0005-0000-0000-0000E91C0000}"/>
    <cellStyle name="Heading 2 4 6" xfId="7623" xr:uid="{00000000-0005-0000-0000-0000EA1C0000}"/>
    <cellStyle name="Heading 2 4 7" xfId="7624" xr:uid="{00000000-0005-0000-0000-0000EB1C0000}"/>
    <cellStyle name="Heading 2 4 8" xfId="7625" xr:uid="{00000000-0005-0000-0000-0000EC1C0000}"/>
    <cellStyle name="Heading 2 4 9" xfId="7626" xr:uid="{00000000-0005-0000-0000-0000ED1C0000}"/>
    <cellStyle name="Heading 2 5" xfId="7627" xr:uid="{00000000-0005-0000-0000-0000EE1C0000}"/>
    <cellStyle name="Heading 2 5 10" xfId="7628" xr:uid="{00000000-0005-0000-0000-0000EF1C0000}"/>
    <cellStyle name="Heading 2 5 11" xfId="7629" xr:uid="{00000000-0005-0000-0000-0000F01C0000}"/>
    <cellStyle name="Heading 2 5 12" xfId="7630" xr:uid="{00000000-0005-0000-0000-0000F11C0000}"/>
    <cellStyle name="Heading 2 5 2" xfId="7631" xr:uid="{00000000-0005-0000-0000-0000F21C0000}"/>
    <cellStyle name="Heading 2 5 2 2" xfId="7632" xr:uid="{00000000-0005-0000-0000-0000F31C0000}"/>
    <cellStyle name="Heading 2 5 2 3" xfId="7633" xr:uid="{00000000-0005-0000-0000-0000F41C0000}"/>
    <cellStyle name="Heading 2 5 3" xfId="7634" xr:uid="{00000000-0005-0000-0000-0000F51C0000}"/>
    <cellStyle name="Heading 2 5 3 2" xfId="7635" xr:uid="{00000000-0005-0000-0000-0000F61C0000}"/>
    <cellStyle name="Heading 2 5 3 3" xfId="7636" xr:uid="{00000000-0005-0000-0000-0000F71C0000}"/>
    <cellStyle name="Heading 2 5 4" xfId="7637" xr:uid="{00000000-0005-0000-0000-0000F81C0000}"/>
    <cellStyle name="Heading 2 5 5" xfId="7638" xr:uid="{00000000-0005-0000-0000-0000F91C0000}"/>
    <cellStyle name="Heading 2 5 6" xfId="7639" xr:uid="{00000000-0005-0000-0000-0000FA1C0000}"/>
    <cellStyle name="Heading 2 5 7" xfId="7640" xr:uid="{00000000-0005-0000-0000-0000FB1C0000}"/>
    <cellStyle name="Heading 2 5 8" xfId="7641" xr:uid="{00000000-0005-0000-0000-0000FC1C0000}"/>
    <cellStyle name="Heading 2 5 9" xfId="7642" xr:uid="{00000000-0005-0000-0000-0000FD1C0000}"/>
    <cellStyle name="Heading 2 6" xfId="7643" xr:uid="{00000000-0005-0000-0000-0000FE1C0000}"/>
    <cellStyle name="Heading 2 6 10" xfId="7644" xr:uid="{00000000-0005-0000-0000-0000FF1C0000}"/>
    <cellStyle name="Heading 2 6 11" xfId="7645" xr:uid="{00000000-0005-0000-0000-0000001D0000}"/>
    <cellStyle name="Heading 2 6 12" xfId="7646" xr:uid="{00000000-0005-0000-0000-0000011D0000}"/>
    <cellStyle name="Heading 2 6 2" xfId="7647" xr:uid="{00000000-0005-0000-0000-0000021D0000}"/>
    <cellStyle name="Heading 2 6 2 2" xfId="7648" xr:uid="{00000000-0005-0000-0000-0000031D0000}"/>
    <cellStyle name="Heading 2 6 2 3" xfId="7649" xr:uid="{00000000-0005-0000-0000-0000041D0000}"/>
    <cellStyle name="Heading 2 6 3" xfId="7650" xr:uid="{00000000-0005-0000-0000-0000051D0000}"/>
    <cellStyle name="Heading 2 6 3 2" xfId="7651" xr:uid="{00000000-0005-0000-0000-0000061D0000}"/>
    <cellStyle name="Heading 2 6 3 3" xfId="7652" xr:uid="{00000000-0005-0000-0000-0000071D0000}"/>
    <cellStyle name="Heading 2 6 4" xfId="7653" xr:uid="{00000000-0005-0000-0000-0000081D0000}"/>
    <cellStyle name="Heading 2 6 5" xfId="7654" xr:uid="{00000000-0005-0000-0000-0000091D0000}"/>
    <cellStyle name="Heading 2 6 6" xfId="7655" xr:uid="{00000000-0005-0000-0000-00000A1D0000}"/>
    <cellStyle name="Heading 2 6 7" xfId="7656" xr:uid="{00000000-0005-0000-0000-00000B1D0000}"/>
    <cellStyle name="Heading 2 6 8" xfId="7657" xr:uid="{00000000-0005-0000-0000-00000C1D0000}"/>
    <cellStyle name="Heading 2 6 9" xfId="7658" xr:uid="{00000000-0005-0000-0000-00000D1D0000}"/>
    <cellStyle name="Heading 2 7" xfId="7659" xr:uid="{00000000-0005-0000-0000-00000E1D0000}"/>
    <cellStyle name="Heading 2 7 10" xfId="7660" xr:uid="{00000000-0005-0000-0000-00000F1D0000}"/>
    <cellStyle name="Heading 2 7 11" xfId="7661" xr:uid="{00000000-0005-0000-0000-0000101D0000}"/>
    <cellStyle name="Heading 2 7 12" xfId="7662" xr:uid="{00000000-0005-0000-0000-0000111D0000}"/>
    <cellStyle name="Heading 2 7 2" xfId="7663" xr:uid="{00000000-0005-0000-0000-0000121D0000}"/>
    <cellStyle name="Heading 2 7 2 2" xfId="7664" xr:uid="{00000000-0005-0000-0000-0000131D0000}"/>
    <cellStyle name="Heading 2 7 2 3" xfId="7665" xr:uid="{00000000-0005-0000-0000-0000141D0000}"/>
    <cellStyle name="Heading 2 7 3" xfId="7666" xr:uid="{00000000-0005-0000-0000-0000151D0000}"/>
    <cellStyle name="Heading 2 7 3 2" xfId="7667" xr:uid="{00000000-0005-0000-0000-0000161D0000}"/>
    <cellStyle name="Heading 2 7 3 3" xfId="7668" xr:uid="{00000000-0005-0000-0000-0000171D0000}"/>
    <cellStyle name="Heading 2 7 4" xfId="7669" xr:uid="{00000000-0005-0000-0000-0000181D0000}"/>
    <cellStyle name="Heading 2 7 5" xfId="7670" xr:uid="{00000000-0005-0000-0000-0000191D0000}"/>
    <cellStyle name="Heading 2 7 6" xfId="7671" xr:uid="{00000000-0005-0000-0000-00001A1D0000}"/>
    <cellStyle name="Heading 2 7 7" xfId="7672" xr:uid="{00000000-0005-0000-0000-00001B1D0000}"/>
    <cellStyle name="Heading 2 7 8" xfId="7673" xr:uid="{00000000-0005-0000-0000-00001C1D0000}"/>
    <cellStyle name="Heading 2 7 9" xfId="7674" xr:uid="{00000000-0005-0000-0000-00001D1D0000}"/>
    <cellStyle name="Heading 2 8" xfId="7675" xr:uid="{00000000-0005-0000-0000-00001E1D0000}"/>
    <cellStyle name="Heading 2 8 10" xfId="7676" xr:uid="{00000000-0005-0000-0000-00001F1D0000}"/>
    <cellStyle name="Heading 2 8 11" xfId="7677" xr:uid="{00000000-0005-0000-0000-0000201D0000}"/>
    <cellStyle name="Heading 2 8 12" xfId="7678" xr:uid="{00000000-0005-0000-0000-0000211D0000}"/>
    <cellStyle name="Heading 2 8 2" xfId="7679" xr:uid="{00000000-0005-0000-0000-0000221D0000}"/>
    <cellStyle name="Heading 2 8 2 2" xfId="7680" xr:uid="{00000000-0005-0000-0000-0000231D0000}"/>
    <cellStyle name="Heading 2 8 2 3" xfId="7681" xr:uid="{00000000-0005-0000-0000-0000241D0000}"/>
    <cellStyle name="Heading 2 8 3" xfId="7682" xr:uid="{00000000-0005-0000-0000-0000251D0000}"/>
    <cellStyle name="Heading 2 8 3 2" xfId="7683" xr:uid="{00000000-0005-0000-0000-0000261D0000}"/>
    <cellStyle name="Heading 2 8 3 3" xfId="7684" xr:uid="{00000000-0005-0000-0000-0000271D0000}"/>
    <cellStyle name="Heading 2 8 4" xfId="7685" xr:uid="{00000000-0005-0000-0000-0000281D0000}"/>
    <cellStyle name="Heading 2 8 5" xfId="7686" xr:uid="{00000000-0005-0000-0000-0000291D0000}"/>
    <cellStyle name="Heading 2 8 6" xfId="7687" xr:uid="{00000000-0005-0000-0000-00002A1D0000}"/>
    <cellStyle name="Heading 2 8 7" xfId="7688" xr:uid="{00000000-0005-0000-0000-00002B1D0000}"/>
    <cellStyle name="Heading 2 8 8" xfId="7689" xr:uid="{00000000-0005-0000-0000-00002C1D0000}"/>
    <cellStyle name="Heading 2 8 9" xfId="7690" xr:uid="{00000000-0005-0000-0000-00002D1D0000}"/>
    <cellStyle name="Heading 2 9" xfId="7691" xr:uid="{00000000-0005-0000-0000-00002E1D0000}"/>
    <cellStyle name="Heading 2 9 10" xfId="7692" xr:uid="{00000000-0005-0000-0000-00002F1D0000}"/>
    <cellStyle name="Heading 2 9 11" xfId="7693" xr:uid="{00000000-0005-0000-0000-0000301D0000}"/>
    <cellStyle name="Heading 2 9 12" xfId="7694" xr:uid="{00000000-0005-0000-0000-0000311D0000}"/>
    <cellStyle name="Heading 2 9 2" xfId="7695" xr:uid="{00000000-0005-0000-0000-0000321D0000}"/>
    <cellStyle name="Heading 2 9 2 2" xfId="7696" xr:uid="{00000000-0005-0000-0000-0000331D0000}"/>
    <cellStyle name="Heading 2 9 2 3" xfId="7697" xr:uid="{00000000-0005-0000-0000-0000341D0000}"/>
    <cellStyle name="Heading 2 9 3" xfId="7698" xr:uid="{00000000-0005-0000-0000-0000351D0000}"/>
    <cellStyle name="Heading 2 9 3 2" xfId="7699" xr:uid="{00000000-0005-0000-0000-0000361D0000}"/>
    <cellStyle name="Heading 2 9 3 3" xfId="7700" xr:uid="{00000000-0005-0000-0000-0000371D0000}"/>
    <cellStyle name="Heading 2 9 4" xfId="7701" xr:uid="{00000000-0005-0000-0000-0000381D0000}"/>
    <cellStyle name="Heading 2 9 5" xfId="7702" xr:uid="{00000000-0005-0000-0000-0000391D0000}"/>
    <cellStyle name="Heading 2 9 6" xfId="7703" xr:uid="{00000000-0005-0000-0000-00003A1D0000}"/>
    <cellStyle name="Heading 2 9 7" xfId="7704" xr:uid="{00000000-0005-0000-0000-00003B1D0000}"/>
    <cellStyle name="Heading 2 9 8" xfId="7705" xr:uid="{00000000-0005-0000-0000-00003C1D0000}"/>
    <cellStyle name="Heading 2 9 9" xfId="7706" xr:uid="{00000000-0005-0000-0000-00003D1D0000}"/>
    <cellStyle name="Heading 2_popis" xfId="7707" xr:uid="{00000000-0005-0000-0000-00003E1D0000}"/>
    <cellStyle name="Heading 3" xfId="7708" xr:uid="{00000000-0005-0000-0000-00003F1D0000}"/>
    <cellStyle name="Heading 3 10" xfId="7709" xr:uid="{00000000-0005-0000-0000-0000401D0000}"/>
    <cellStyle name="Heading 3 10 2" xfId="7710" xr:uid="{00000000-0005-0000-0000-0000411D0000}"/>
    <cellStyle name="Heading 3 10 3" xfId="7711" xr:uid="{00000000-0005-0000-0000-0000421D0000}"/>
    <cellStyle name="Heading 3 10 4" xfId="7712" xr:uid="{00000000-0005-0000-0000-0000431D0000}"/>
    <cellStyle name="Heading 3 10 5" xfId="7713" xr:uid="{00000000-0005-0000-0000-0000441D0000}"/>
    <cellStyle name="Heading 3 10 6" xfId="7714" xr:uid="{00000000-0005-0000-0000-0000451D0000}"/>
    <cellStyle name="Heading 3 10 7" xfId="7715" xr:uid="{00000000-0005-0000-0000-0000461D0000}"/>
    <cellStyle name="Heading 3 10 8" xfId="7716" xr:uid="{00000000-0005-0000-0000-0000471D0000}"/>
    <cellStyle name="Heading 3 10 9" xfId="7717" xr:uid="{00000000-0005-0000-0000-0000481D0000}"/>
    <cellStyle name="Heading 3 11" xfId="7718" xr:uid="{00000000-0005-0000-0000-0000491D0000}"/>
    <cellStyle name="Heading 3 11 2" xfId="7719" xr:uid="{00000000-0005-0000-0000-00004A1D0000}"/>
    <cellStyle name="Heading 3 11 3" xfId="7720" xr:uid="{00000000-0005-0000-0000-00004B1D0000}"/>
    <cellStyle name="Heading 3 11 4" xfId="7721" xr:uid="{00000000-0005-0000-0000-00004C1D0000}"/>
    <cellStyle name="Heading 3 11 5" xfId="7722" xr:uid="{00000000-0005-0000-0000-00004D1D0000}"/>
    <cellStyle name="Heading 3 11 6" xfId="7723" xr:uid="{00000000-0005-0000-0000-00004E1D0000}"/>
    <cellStyle name="Heading 3 11 7" xfId="7724" xr:uid="{00000000-0005-0000-0000-00004F1D0000}"/>
    <cellStyle name="Heading 3 11 8" xfId="7725" xr:uid="{00000000-0005-0000-0000-0000501D0000}"/>
    <cellStyle name="Heading 3 11 9" xfId="7726" xr:uid="{00000000-0005-0000-0000-0000511D0000}"/>
    <cellStyle name="Heading 3 12" xfId="7727" xr:uid="{00000000-0005-0000-0000-0000521D0000}"/>
    <cellStyle name="Heading 3 12 2" xfId="7728" xr:uid="{00000000-0005-0000-0000-0000531D0000}"/>
    <cellStyle name="Heading 3 12 3" xfId="7729" xr:uid="{00000000-0005-0000-0000-0000541D0000}"/>
    <cellStyle name="Heading 3 12 4" xfId="7730" xr:uid="{00000000-0005-0000-0000-0000551D0000}"/>
    <cellStyle name="Heading 3 12 5" xfId="7731" xr:uid="{00000000-0005-0000-0000-0000561D0000}"/>
    <cellStyle name="Heading 3 12 6" xfId="7732" xr:uid="{00000000-0005-0000-0000-0000571D0000}"/>
    <cellStyle name="Heading 3 12 7" xfId="7733" xr:uid="{00000000-0005-0000-0000-0000581D0000}"/>
    <cellStyle name="Heading 3 12 8" xfId="7734" xr:uid="{00000000-0005-0000-0000-0000591D0000}"/>
    <cellStyle name="Heading 3 12 9" xfId="7735" xr:uid="{00000000-0005-0000-0000-00005A1D0000}"/>
    <cellStyle name="Heading 3 13" xfId="7736" xr:uid="{00000000-0005-0000-0000-00005B1D0000}"/>
    <cellStyle name="Heading 3 13 2" xfId="7737" xr:uid="{00000000-0005-0000-0000-00005C1D0000}"/>
    <cellStyle name="Heading 3 13 3" xfId="7738" xr:uid="{00000000-0005-0000-0000-00005D1D0000}"/>
    <cellStyle name="Heading 3 13 4" xfId="7739" xr:uid="{00000000-0005-0000-0000-00005E1D0000}"/>
    <cellStyle name="Heading 3 13 5" xfId="7740" xr:uid="{00000000-0005-0000-0000-00005F1D0000}"/>
    <cellStyle name="Heading 3 13 6" xfId="7741" xr:uid="{00000000-0005-0000-0000-0000601D0000}"/>
    <cellStyle name="Heading 3 13 7" xfId="7742" xr:uid="{00000000-0005-0000-0000-0000611D0000}"/>
    <cellStyle name="Heading 3 13 8" xfId="7743" xr:uid="{00000000-0005-0000-0000-0000621D0000}"/>
    <cellStyle name="Heading 3 13 9" xfId="7744" xr:uid="{00000000-0005-0000-0000-0000631D0000}"/>
    <cellStyle name="Heading 3 14" xfId="7745" xr:uid="{00000000-0005-0000-0000-0000641D0000}"/>
    <cellStyle name="Heading 3 14 2" xfId="7746" xr:uid="{00000000-0005-0000-0000-0000651D0000}"/>
    <cellStyle name="Heading 3 14 3" xfId="7747" xr:uid="{00000000-0005-0000-0000-0000661D0000}"/>
    <cellStyle name="Heading 3 14 4" xfId="7748" xr:uid="{00000000-0005-0000-0000-0000671D0000}"/>
    <cellStyle name="Heading 3 14 5" xfId="7749" xr:uid="{00000000-0005-0000-0000-0000681D0000}"/>
    <cellStyle name="Heading 3 14 6" xfId="7750" xr:uid="{00000000-0005-0000-0000-0000691D0000}"/>
    <cellStyle name="Heading 3 14 7" xfId="7751" xr:uid="{00000000-0005-0000-0000-00006A1D0000}"/>
    <cellStyle name="Heading 3 14 8" xfId="7752" xr:uid="{00000000-0005-0000-0000-00006B1D0000}"/>
    <cellStyle name="Heading 3 14 9" xfId="7753" xr:uid="{00000000-0005-0000-0000-00006C1D0000}"/>
    <cellStyle name="Heading 3 15" xfId="7754" xr:uid="{00000000-0005-0000-0000-00006D1D0000}"/>
    <cellStyle name="Heading 3 15 2" xfId="7755" xr:uid="{00000000-0005-0000-0000-00006E1D0000}"/>
    <cellStyle name="Heading 3 15 3" xfId="7756" xr:uid="{00000000-0005-0000-0000-00006F1D0000}"/>
    <cellStyle name="Heading 3 15 4" xfId="7757" xr:uid="{00000000-0005-0000-0000-0000701D0000}"/>
    <cellStyle name="Heading 3 15 5" xfId="7758" xr:uid="{00000000-0005-0000-0000-0000711D0000}"/>
    <cellStyle name="Heading 3 15 6" xfId="7759" xr:uid="{00000000-0005-0000-0000-0000721D0000}"/>
    <cellStyle name="Heading 3 15 7" xfId="7760" xr:uid="{00000000-0005-0000-0000-0000731D0000}"/>
    <cellStyle name="Heading 3 15 8" xfId="7761" xr:uid="{00000000-0005-0000-0000-0000741D0000}"/>
    <cellStyle name="Heading 3 15 9" xfId="7762" xr:uid="{00000000-0005-0000-0000-0000751D0000}"/>
    <cellStyle name="Heading 3 16" xfId="7763" xr:uid="{00000000-0005-0000-0000-0000761D0000}"/>
    <cellStyle name="Heading 3 16 2" xfId="7764" xr:uid="{00000000-0005-0000-0000-0000771D0000}"/>
    <cellStyle name="Heading 3 16 3" xfId="7765" xr:uid="{00000000-0005-0000-0000-0000781D0000}"/>
    <cellStyle name="Heading 3 16 4" xfId="7766" xr:uid="{00000000-0005-0000-0000-0000791D0000}"/>
    <cellStyle name="Heading 3 16 5" xfId="7767" xr:uid="{00000000-0005-0000-0000-00007A1D0000}"/>
    <cellStyle name="Heading 3 16 6" xfId="7768" xr:uid="{00000000-0005-0000-0000-00007B1D0000}"/>
    <cellStyle name="Heading 3 16 7" xfId="7769" xr:uid="{00000000-0005-0000-0000-00007C1D0000}"/>
    <cellStyle name="Heading 3 16 8" xfId="7770" xr:uid="{00000000-0005-0000-0000-00007D1D0000}"/>
    <cellStyle name="Heading 3 16 9" xfId="7771" xr:uid="{00000000-0005-0000-0000-00007E1D0000}"/>
    <cellStyle name="Heading 3 17" xfId="7772" xr:uid="{00000000-0005-0000-0000-00007F1D0000}"/>
    <cellStyle name="Heading 3 18" xfId="7773" xr:uid="{00000000-0005-0000-0000-0000801D0000}"/>
    <cellStyle name="Heading 3 19" xfId="7774" xr:uid="{00000000-0005-0000-0000-0000811D0000}"/>
    <cellStyle name="Heading 3 19 2" xfId="7775" xr:uid="{00000000-0005-0000-0000-0000821D0000}"/>
    <cellStyle name="Heading 3 2" xfId="7776" xr:uid="{00000000-0005-0000-0000-0000831D0000}"/>
    <cellStyle name="Heading 3 2 2" xfId="7777" xr:uid="{00000000-0005-0000-0000-0000841D0000}"/>
    <cellStyle name="Heading 3 2 2 2" xfId="7778" xr:uid="{00000000-0005-0000-0000-0000851D0000}"/>
    <cellStyle name="Heading 3 2 2 2 2" xfId="7779" xr:uid="{00000000-0005-0000-0000-0000861D0000}"/>
    <cellStyle name="Heading 3 2 2 3" xfId="7780" xr:uid="{00000000-0005-0000-0000-0000871D0000}"/>
    <cellStyle name="Heading 3 2 2 4" xfId="7781" xr:uid="{00000000-0005-0000-0000-0000881D0000}"/>
    <cellStyle name="Heading 3 2 2 5" xfId="7782" xr:uid="{00000000-0005-0000-0000-0000891D0000}"/>
    <cellStyle name="Heading 3 2 3" xfId="7783" xr:uid="{00000000-0005-0000-0000-00008A1D0000}"/>
    <cellStyle name="Heading 3 2 3 2" xfId="7784" xr:uid="{00000000-0005-0000-0000-00008B1D0000}"/>
    <cellStyle name="Heading 3 2 3 3" xfId="7785" xr:uid="{00000000-0005-0000-0000-00008C1D0000}"/>
    <cellStyle name="Heading 3 2 4" xfId="7786" xr:uid="{00000000-0005-0000-0000-00008D1D0000}"/>
    <cellStyle name="Heading 3 2 4 10" xfId="7787" xr:uid="{00000000-0005-0000-0000-00008E1D0000}"/>
    <cellStyle name="Heading 3 2 4 2" xfId="7788" xr:uid="{00000000-0005-0000-0000-00008F1D0000}"/>
    <cellStyle name="Heading 3 2 4 3" xfId="7789" xr:uid="{00000000-0005-0000-0000-0000901D0000}"/>
    <cellStyle name="Heading 3 2 4 3 2" xfId="7790" xr:uid="{00000000-0005-0000-0000-0000911D0000}"/>
    <cellStyle name="Heading 3 2 4 4" xfId="7791" xr:uid="{00000000-0005-0000-0000-0000921D0000}"/>
    <cellStyle name="Heading 3 2 4 5" xfId="7792" xr:uid="{00000000-0005-0000-0000-0000931D0000}"/>
    <cellStyle name="Heading 3 2 4 6" xfId="7793" xr:uid="{00000000-0005-0000-0000-0000941D0000}"/>
    <cellStyle name="Heading 3 2 4 7" xfId="7794" xr:uid="{00000000-0005-0000-0000-0000951D0000}"/>
    <cellStyle name="Heading 3 2 4 8" xfId="7795" xr:uid="{00000000-0005-0000-0000-0000961D0000}"/>
    <cellStyle name="Heading 3 2 4 9" xfId="7796" xr:uid="{00000000-0005-0000-0000-0000971D0000}"/>
    <cellStyle name="Heading 3 2 5" xfId="7797" xr:uid="{00000000-0005-0000-0000-0000981D0000}"/>
    <cellStyle name="Heading 3 2 5 2" xfId="7798" xr:uid="{00000000-0005-0000-0000-0000991D0000}"/>
    <cellStyle name="Heading 3 2 5 3" xfId="7799" xr:uid="{00000000-0005-0000-0000-00009A1D0000}"/>
    <cellStyle name="Heading 3 2 5 4" xfId="7800" xr:uid="{00000000-0005-0000-0000-00009B1D0000}"/>
    <cellStyle name="Heading 3 2 5 5" xfId="7801" xr:uid="{00000000-0005-0000-0000-00009C1D0000}"/>
    <cellStyle name="Heading 3 2 5 6" xfId="7802" xr:uid="{00000000-0005-0000-0000-00009D1D0000}"/>
    <cellStyle name="Heading 3 2 5 7" xfId="7803" xr:uid="{00000000-0005-0000-0000-00009E1D0000}"/>
    <cellStyle name="Heading 3 2 5 8" xfId="7804" xr:uid="{00000000-0005-0000-0000-00009F1D0000}"/>
    <cellStyle name="Heading 3 2 5 9" xfId="7805" xr:uid="{00000000-0005-0000-0000-0000A01D0000}"/>
    <cellStyle name="Heading 3 2 6" xfId="7806" xr:uid="{00000000-0005-0000-0000-0000A11D0000}"/>
    <cellStyle name="Heading 3 2 6 2" xfId="7807" xr:uid="{00000000-0005-0000-0000-0000A21D0000}"/>
    <cellStyle name="Heading 3 2 6 3" xfId="7808" xr:uid="{00000000-0005-0000-0000-0000A31D0000}"/>
    <cellStyle name="Heading 3 2 6 4" xfId="7809" xr:uid="{00000000-0005-0000-0000-0000A41D0000}"/>
    <cellStyle name="Heading 3 2 6 5" xfId="7810" xr:uid="{00000000-0005-0000-0000-0000A51D0000}"/>
    <cellStyle name="Heading 3 2 6 6" xfId="7811" xr:uid="{00000000-0005-0000-0000-0000A61D0000}"/>
    <cellStyle name="Heading 3 2 6 7" xfId="7812" xr:uid="{00000000-0005-0000-0000-0000A71D0000}"/>
    <cellStyle name="Heading 3 2 6 8" xfId="7813" xr:uid="{00000000-0005-0000-0000-0000A81D0000}"/>
    <cellStyle name="Heading 3 2 6 9" xfId="7814" xr:uid="{00000000-0005-0000-0000-0000A91D0000}"/>
    <cellStyle name="Heading 3 2 7" xfId="7815" xr:uid="{00000000-0005-0000-0000-0000AA1D0000}"/>
    <cellStyle name="Heading 3 2 8" xfId="7816" xr:uid="{00000000-0005-0000-0000-0000AB1D0000}"/>
    <cellStyle name="Heading 3 20" xfId="7817" xr:uid="{00000000-0005-0000-0000-0000AC1D0000}"/>
    <cellStyle name="Heading 3 21" xfId="7818" xr:uid="{00000000-0005-0000-0000-0000AD1D0000}"/>
    <cellStyle name="Heading 3 22" xfId="7819" xr:uid="{00000000-0005-0000-0000-0000AE1D0000}"/>
    <cellStyle name="Heading 3 23" xfId="7820" xr:uid="{00000000-0005-0000-0000-0000AF1D0000}"/>
    <cellStyle name="Heading 3 24" xfId="7821" xr:uid="{00000000-0005-0000-0000-0000B01D0000}"/>
    <cellStyle name="Heading 3 25" xfId="7822" xr:uid="{00000000-0005-0000-0000-0000B11D0000}"/>
    <cellStyle name="Heading 3 26" xfId="7823" xr:uid="{00000000-0005-0000-0000-0000B21D0000}"/>
    <cellStyle name="Heading 3 3" xfId="7824" xr:uid="{00000000-0005-0000-0000-0000B31D0000}"/>
    <cellStyle name="Heading 3 3 2" xfId="7825" xr:uid="{00000000-0005-0000-0000-0000B41D0000}"/>
    <cellStyle name="Heading 3 3 2 2" xfId="7826" xr:uid="{00000000-0005-0000-0000-0000B51D0000}"/>
    <cellStyle name="Heading 3 3 2 3" xfId="7827" xr:uid="{00000000-0005-0000-0000-0000B61D0000}"/>
    <cellStyle name="Heading 3 3 3" xfId="7828" xr:uid="{00000000-0005-0000-0000-0000B71D0000}"/>
    <cellStyle name="Heading 3 3 3 2" xfId="7829" xr:uid="{00000000-0005-0000-0000-0000B81D0000}"/>
    <cellStyle name="Heading 3 3 3 3" xfId="7830" xr:uid="{00000000-0005-0000-0000-0000B91D0000}"/>
    <cellStyle name="Heading 3 3 4" xfId="7831" xr:uid="{00000000-0005-0000-0000-0000BA1D0000}"/>
    <cellStyle name="Heading 3 3 5" xfId="7832" xr:uid="{00000000-0005-0000-0000-0000BB1D0000}"/>
    <cellStyle name="Heading 3 4" xfId="7833" xr:uid="{00000000-0005-0000-0000-0000BC1D0000}"/>
    <cellStyle name="Heading 3 4 2" xfId="7834" xr:uid="{00000000-0005-0000-0000-0000BD1D0000}"/>
    <cellStyle name="Heading 3 4 2 2" xfId="7835" xr:uid="{00000000-0005-0000-0000-0000BE1D0000}"/>
    <cellStyle name="Heading 3 4 2 3" xfId="7836" xr:uid="{00000000-0005-0000-0000-0000BF1D0000}"/>
    <cellStyle name="Heading 3 4 3" xfId="7837" xr:uid="{00000000-0005-0000-0000-0000C01D0000}"/>
    <cellStyle name="Heading 3 4 3 2" xfId="7838" xr:uid="{00000000-0005-0000-0000-0000C11D0000}"/>
    <cellStyle name="Heading 3 4 3 3" xfId="7839" xr:uid="{00000000-0005-0000-0000-0000C21D0000}"/>
    <cellStyle name="Heading 3 4 4" xfId="7840" xr:uid="{00000000-0005-0000-0000-0000C31D0000}"/>
    <cellStyle name="Heading 3 4 4 10" xfId="7841" xr:uid="{00000000-0005-0000-0000-0000C41D0000}"/>
    <cellStyle name="Heading 3 4 4 11" xfId="7842" xr:uid="{00000000-0005-0000-0000-0000C51D0000}"/>
    <cellStyle name="Heading 3 4 4 2" xfId="7843" xr:uid="{00000000-0005-0000-0000-0000C61D0000}"/>
    <cellStyle name="Heading 3 4 4 3" xfId="7844" xr:uid="{00000000-0005-0000-0000-0000C71D0000}"/>
    <cellStyle name="Heading 3 4 4 4" xfId="7845" xr:uid="{00000000-0005-0000-0000-0000C81D0000}"/>
    <cellStyle name="Heading 3 4 4 5" xfId="7846" xr:uid="{00000000-0005-0000-0000-0000C91D0000}"/>
    <cellStyle name="Heading 3 4 4 6" xfId="7847" xr:uid="{00000000-0005-0000-0000-0000CA1D0000}"/>
    <cellStyle name="Heading 3 4 4 7" xfId="7848" xr:uid="{00000000-0005-0000-0000-0000CB1D0000}"/>
    <cellStyle name="Heading 3 4 4 8" xfId="7849" xr:uid="{00000000-0005-0000-0000-0000CC1D0000}"/>
    <cellStyle name="Heading 3 4 4 9" xfId="7850" xr:uid="{00000000-0005-0000-0000-0000CD1D0000}"/>
    <cellStyle name="Heading 3 4 5" xfId="7851" xr:uid="{00000000-0005-0000-0000-0000CE1D0000}"/>
    <cellStyle name="Heading 3 4 5 2" xfId="7852" xr:uid="{00000000-0005-0000-0000-0000CF1D0000}"/>
    <cellStyle name="Heading 3 4 5 3" xfId="7853" xr:uid="{00000000-0005-0000-0000-0000D01D0000}"/>
    <cellStyle name="Heading 3 4 5 4" xfId="7854" xr:uid="{00000000-0005-0000-0000-0000D11D0000}"/>
    <cellStyle name="Heading 3 4 5 5" xfId="7855" xr:uid="{00000000-0005-0000-0000-0000D21D0000}"/>
    <cellStyle name="Heading 3 4 5 6" xfId="7856" xr:uid="{00000000-0005-0000-0000-0000D31D0000}"/>
    <cellStyle name="Heading 3 4 5 7" xfId="7857" xr:uid="{00000000-0005-0000-0000-0000D41D0000}"/>
    <cellStyle name="Heading 3 4 5 8" xfId="7858" xr:uid="{00000000-0005-0000-0000-0000D51D0000}"/>
    <cellStyle name="Heading 3 4 5 9" xfId="7859" xr:uid="{00000000-0005-0000-0000-0000D61D0000}"/>
    <cellStyle name="Heading 3 5" xfId="7860" xr:uid="{00000000-0005-0000-0000-0000D71D0000}"/>
    <cellStyle name="Heading 3 5 10" xfId="7861" xr:uid="{00000000-0005-0000-0000-0000D81D0000}"/>
    <cellStyle name="Heading 3 5 11" xfId="7862" xr:uid="{00000000-0005-0000-0000-0000D91D0000}"/>
    <cellStyle name="Heading 3 5 12" xfId="7863" xr:uid="{00000000-0005-0000-0000-0000DA1D0000}"/>
    <cellStyle name="Heading 3 5 2" xfId="7864" xr:uid="{00000000-0005-0000-0000-0000DB1D0000}"/>
    <cellStyle name="Heading 3 5 2 2" xfId="7865" xr:uid="{00000000-0005-0000-0000-0000DC1D0000}"/>
    <cellStyle name="Heading 3 5 2 3" xfId="7866" xr:uid="{00000000-0005-0000-0000-0000DD1D0000}"/>
    <cellStyle name="Heading 3 5 3" xfId="7867" xr:uid="{00000000-0005-0000-0000-0000DE1D0000}"/>
    <cellStyle name="Heading 3 5 3 2" xfId="7868" xr:uid="{00000000-0005-0000-0000-0000DF1D0000}"/>
    <cellStyle name="Heading 3 5 3 3" xfId="7869" xr:uid="{00000000-0005-0000-0000-0000E01D0000}"/>
    <cellStyle name="Heading 3 5 4" xfId="7870" xr:uid="{00000000-0005-0000-0000-0000E11D0000}"/>
    <cellStyle name="Heading 3 5 5" xfId="7871" xr:uid="{00000000-0005-0000-0000-0000E21D0000}"/>
    <cellStyle name="Heading 3 5 6" xfId="7872" xr:uid="{00000000-0005-0000-0000-0000E31D0000}"/>
    <cellStyle name="Heading 3 5 7" xfId="7873" xr:uid="{00000000-0005-0000-0000-0000E41D0000}"/>
    <cellStyle name="Heading 3 5 8" xfId="7874" xr:uid="{00000000-0005-0000-0000-0000E51D0000}"/>
    <cellStyle name="Heading 3 5 9" xfId="7875" xr:uid="{00000000-0005-0000-0000-0000E61D0000}"/>
    <cellStyle name="Heading 3 6" xfId="7876" xr:uid="{00000000-0005-0000-0000-0000E71D0000}"/>
    <cellStyle name="Heading 3 6 2" xfId="7877" xr:uid="{00000000-0005-0000-0000-0000E81D0000}"/>
    <cellStyle name="Heading 3 6 3" xfId="7878" xr:uid="{00000000-0005-0000-0000-0000E91D0000}"/>
    <cellStyle name="Heading 3 6 4" xfId="7879" xr:uid="{00000000-0005-0000-0000-0000EA1D0000}"/>
    <cellStyle name="Heading 3 6 5" xfId="7880" xr:uid="{00000000-0005-0000-0000-0000EB1D0000}"/>
    <cellStyle name="Heading 3 6 6" xfId="7881" xr:uid="{00000000-0005-0000-0000-0000EC1D0000}"/>
    <cellStyle name="Heading 3 6 7" xfId="7882" xr:uid="{00000000-0005-0000-0000-0000ED1D0000}"/>
    <cellStyle name="Heading 3 6 8" xfId="7883" xr:uid="{00000000-0005-0000-0000-0000EE1D0000}"/>
    <cellStyle name="Heading 3 6 9" xfId="7884" xr:uid="{00000000-0005-0000-0000-0000EF1D0000}"/>
    <cellStyle name="Heading 3 7" xfId="7885" xr:uid="{00000000-0005-0000-0000-0000F01D0000}"/>
    <cellStyle name="Heading 3 7 2" xfId="7886" xr:uid="{00000000-0005-0000-0000-0000F11D0000}"/>
    <cellStyle name="Heading 3 7 3" xfId="7887" xr:uid="{00000000-0005-0000-0000-0000F21D0000}"/>
    <cellStyle name="Heading 3 7 4" xfId="7888" xr:uid="{00000000-0005-0000-0000-0000F31D0000}"/>
    <cellStyle name="Heading 3 7 5" xfId="7889" xr:uid="{00000000-0005-0000-0000-0000F41D0000}"/>
    <cellStyle name="Heading 3 7 6" xfId="7890" xr:uid="{00000000-0005-0000-0000-0000F51D0000}"/>
    <cellStyle name="Heading 3 7 7" xfId="7891" xr:uid="{00000000-0005-0000-0000-0000F61D0000}"/>
    <cellStyle name="Heading 3 7 8" xfId="7892" xr:uid="{00000000-0005-0000-0000-0000F71D0000}"/>
    <cellStyle name="Heading 3 7 9" xfId="7893" xr:uid="{00000000-0005-0000-0000-0000F81D0000}"/>
    <cellStyle name="Heading 3 8" xfId="7894" xr:uid="{00000000-0005-0000-0000-0000F91D0000}"/>
    <cellStyle name="Heading 3 8 2" xfId="7895" xr:uid="{00000000-0005-0000-0000-0000FA1D0000}"/>
    <cellStyle name="Heading 3 8 3" xfId="7896" xr:uid="{00000000-0005-0000-0000-0000FB1D0000}"/>
    <cellStyle name="Heading 3 8 4" xfId="7897" xr:uid="{00000000-0005-0000-0000-0000FC1D0000}"/>
    <cellStyle name="Heading 3 8 5" xfId="7898" xr:uid="{00000000-0005-0000-0000-0000FD1D0000}"/>
    <cellStyle name="Heading 3 8 6" xfId="7899" xr:uid="{00000000-0005-0000-0000-0000FE1D0000}"/>
    <cellStyle name="Heading 3 8 7" xfId="7900" xr:uid="{00000000-0005-0000-0000-0000FF1D0000}"/>
    <cellStyle name="Heading 3 8 8" xfId="7901" xr:uid="{00000000-0005-0000-0000-0000001E0000}"/>
    <cellStyle name="Heading 3 8 9" xfId="7902" xr:uid="{00000000-0005-0000-0000-0000011E0000}"/>
    <cellStyle name="Heading 3 9" xfId="7903" xr:uid="{00000000-0005-0000-0000-0000021E0000}"/>
    <cellStyle name="Heading 3 9 2" xfId="7904" xr:uid="{00000000-0005-0000-0000-0000031E0000}"/>
    <cellStyle name="Heading 3 9 3" xfId="7905" xr:uid="{00000000-0005-0000-0000-0000041E0000}"/>
    <cellStyle name="Heading 3 9 4" xfId="7906" xr:uid="{00000000-0005-0000-0000-0000051E0000}"/>
    <cellStyle name="Heading 3 9 5" xfId="7907" xr:uid="{00000000-0005-0000-0000-0000061E0000}"/>
    <cellStyle name="Heading 3 9 6" xfId="7908" xr:uid="{00000000-0005-0000-0000-0000071E0000}"/>
    <cellStyle name="Heading 3 9 7" xfId="7909" xr:uid="{00000000-0005-0000-0000-0000081E0000}"/>
    <cellStyle name="Heading 3 9 8" xfId="7910" xr:uid="{00000000-0005-0000-0000-0000091E0000}"/>
    <cellStyle name="Heading 3 9 9" xfId="7911" xr:uid="{00000000-0005-0000-0000-00000A1E0000}"/>
    <cellStyle name="Heading 3_aa osnova za ponudbe" xfId="7912" xr:uid="{00000000-0005-0000-0000-00000B1E0000}"/>
    <cellStyle name="Heading 4" xfId="7913" xr:uid="{00000000-0005-0000-0000-00000C1E0000}"/>
    <cellStyle name="Heading 4 10" xfId="7914" xr:uid="{00000000-0005-0000-0000-00000D1E0000}"/>
    <cellStyle name="Heading 4 10 2" xfId="7915" xr:uid="{00000000-0005-0000-0000-00000E1E0000}"/>
    <cellStyle name="Heading 4 10 3" xfId="7916" xr:uid="{00000000-0005-0000-0000-00000F1E0000}"/>
    <cellStyle name="Heading 4 10 4" xfId="7917" xr:uid="{00000000-0005-0000-0000-0000101E0000}"/>
    <cellStyle name="Heading 4 10 5" xfId="7918" xr:uid="{00000000-0005-0000-0000-0000111E0000}"/>
    <cellStyle name="Heading 4 10 6" xfId="7919" xr:uid="{00000000-0005-0000-0000-0000121E0000}"/>
    <cellStyle name="Heading 4 10 7" xfId="7920" xr:uid="{00000000-0005-0000-0000-0000131E0000}"/>
    <cellStyle name="Heading 4 10 8" xfId="7921" xr:uid="{00000000-0005-0000-0000-0000141E0000}"/>
    <cellStyle name="Heading 4 10 9" xfId="7922" xr:uid="{00000000-0005-0000-0000-0000151E0000}"/>
    <cellStyle name="Heading 4 11" xfId="7923" xr:uid="{00000000-0005-0000-0000-0000161E0000}"/>
    <cellStyle name="Heading 4 11 2" xfId="7924" xr:uid="{00000000-0005-0000-0000-0000171E0000}"/>
    <cellStyle name="Heading 4 11 3" xfId="7925" xr:uid="{00000000-0005-0000-0000-0000181E0000}"/>
    <cellStyle name="Heading 4 11 4" xfId="7926" xr:uid="{00000000-0005-0000-0000-0000191E0000}"/>
    <cellStyle name="Heading 4 11 5" xfId="7927" xr:uid="{00000000-0005-0000-0000-00001A1E0000}"/>
    <cellStyle name="Heading 4 11 6" xfId="7928" xr:uid="{00000000-0005-0000-0000-00001B1E0000}"/>
    <cellStyle name="Heading 4 11 7" xfId="7929" xr:uid="{00000000-0005-0000-0000-00001C1E0000}"/>
    <cellStyle name="Heading 4 11 8" xfId="7930" xr:uid="{00000000-0005-0000-0000-00001D1E0000}"/>
    <cellStyle name="Heading 4 11 9" xfId="7931" xr:uid="{00000000-0005-0000-0000-00001E1E0000}"/>
    <cellStyle name="Heading 4 12" xfId="7932" xr:uid="{00000000-0005-0000-0000-00001F1E0000}"/>
    <cellStyle name="Heading 4 12 2" xfId="7933" xr:uid="{00000000-0005-0000-0000-0000201E0000}"/>
    <cellStyle name="Heading 4 12 3" xfId="7934" xr:uid="{00000000-0005-0000-0000-0000211E0000}"/>
    <cellStyle name="Heading 4 12 4" xfId="7935" xr:uid="{00000000-0005-0000-0000-0000221E0000}"/>
    <cellStyle name="Heading 4 12 5" xfId="7936" xr:uid="{00000000-0005-0000-0000-0000231E0000}"/>
    <cellStyle name="Heading 4 12 6" xfId="7937" xr:uid="{00000000-0005-0000-0000-0000241E0000}"/>
    <cellStyle name="Heading 4 12 7" xfId="7938" xr:uid="{00000000-0005-0000-0000-0000251E0000}"/>
    <cellStyle name="Heading 4 12 8" xfId="7939" xr:uid="{00000000-0005-0000-0000-0000261E0000}"/>
    <cellStyle name="Heading 4 12 9" xfId="7940" xr:uid="{00000000-0005-0000-0000-0000271E0000}"/>
    <cellStyle name="Heading 4 13" xfId="7941" xr:uid="{00000000-0005-0000-0000-0000281E0000}"/>
    <cellStyle name="Heading 4 13 2" xfId="7942" xr:uid="{00000000-0005-0000-0000-0000291E0000}"/>
    <cellStyle name="Heading 4 13 3" xfId="7943" xr:uid="{00000000-0005-0000-0000-00002A1E0000}"/>
    <cellStyle name="Heading 4 13 4" xfId="7944" xr:uid="{00000000-0005-0000-0000-00002B1E0000}"/>
    <cellStyle name="Heading 4 13 5" xfId="7945" xr:uid="{00000000-0005-0000-0000-00002C1E0000}"/>
    <cellStyle name="Heading 4 13 6" xfId="7946" xr:uid="{00000000-0005-0000-0000-00002D1E0000}"/>
    <cellStyle name="Heading 4 13 7" xfId="7947" xr:uid="{00000000-0005-0000-0000-00002E1E0000}"/>
    <cellStyle name="Heading 4 13 8" xfId="7948" xr:uid="{00000000-0005-0000-0000-00002F1E0000}"/>
    <cellStyle name="Heading 4 13 9" xfId="7949" xr:uid="{00000000-0005-0000-0000-0000301E0000}"/>
    <cellStyle name="Heading 4 14" xfId="7950" xr:uid="{00000000-0005-0000-0000-0000311E0000}"/>
    <cellStyle name="Heading 4 14 2" xfId="7951" xr:uid="{00000000-0005-0000-0000-0000321E0000}"/>
    <cellStyle name="Heading 4 14 3" xfId="7952" xr:uid="{00000000-0005-0000-0000-0000331E0000}"/>
    <cellStyle name="Heading 4 14 4" xfId="7953" xr:uid="{00000000-0005-0000-0000-0000341E0000}"/>
    <cellStyle name="Heading 4 14 5" xfId="7954" xr:uid="{00000000-0005-0000-0000-0000351E0000}"/>
    <cellStyle name="Heading 4 14 6" xfId="7955" xr:uid="{00000000-0005-0000-0000-0000361E0000}"/>
    <cellStyle name="Heading 4 14 7" xfId="7956" xr:uid="{00000000-0005-0000-0000-0000371E0000}"/>
    <cellStyle name="Heading 4 14 8" xfId="7957" xr:uid="{00000000-0005-0000-0000-0000381E0000}"/>
    <cellStyle name="Heading 4 14 9" xfId="7958" xr:uid="{00000000-0005-0000-0000-0000391E0000}"/>
    <cellStyle name="Heading 4 15" xfId="7959" xr:uid="{00000000-0005-0000-0000-00003A1E0000}"/>
    <cellStyle name="Heading 4 15 2" xfId="7960" xr:uid="{00000000-0005-0000-0000-00003B1E0000}"/>
    <cellStyle name="Heading 4 15 3" xfId="7961" xr:uid="{00000000-0005-0000-0000-00003C1E0000}"/>
    <cellStyle name="Heading 4 15 4" xfId="7962" xr:uid="{00000000-0005-0000-0000-00003D1E0000}"/>
    <cellStyle name="Heading 4 15 5" xfId="7963" xr:uid="{00000000-0005-0000-0000-00003E1E0000}"/>
    <cellStyle name="Heading 4 15 6" xfId="7964" xr:uid="{00000000-0005-0000-0000-00003F1E0000}"/>
    <cellStyle name="Heading 4 15 7" xfId="7965" xr:uid="{00000000-0005-0000-0000-0000401E0000}"/>
    <cellStyle name="Heading 4 15 8" xfId="7966" xr:uid="{00000000-0005-0000-0000-0000411E0000}"/>
    <cellStyle name="Heading 4 15 9" xfId="7967" xr:uid="{00000000-0005-0000-0000-0000421E0000}"/>
    <cellStyle name="Heading 4 16" xfId="7968" xr:uid="{00000000-0005-0000-0000-0000431E0000}"/>
    <cellStyle name="Heading 4 16 2" xfId="7969" xr:uid="{00000000-0005-0000-0000-0000441E0000}"/>
    <cellStyle name="Heading 4 16 3" xfId="7970" xr:uid="{00000000-0005-0000-0000-0000451E0000}"/>
    <cellStyle name="Heading 4 16 4" xfId="7971" xr:uid="{00000000-0005-0000-0000-0000461E0000}"/>
    <cellStyle name="Heading 4 16 5" xfId="7972" xr:uid="{00000000-0005-0000-0000-0000471E0000}"/>
    <cellStyle name="Heading 4 16 6" xfId="7973" xr:uid="{00000000-0005-0000-0000-0000481E0000}"/>
    <cellStyle name="Heading 4 16 7" xfId="7974" xr:uid="{00000000-0005-0000-0000-0000491E0000}"/>
    <cellStyle name="Heading 4 16 8" xfId="7975" xr:uid="{00000000-0005-0000-0000-00004A1E0000}"/>
    <cellStyle name="Heading 4 16 9" xfId="7976" xr:uid="{00000000-0005-0000-0000-00004B1E0000}"/>
    <cellStyle name="Heading 4 17" xfId="7977" xr:uid="{00000000-0005-0000-0000-00004C1E0000}"/>
    <cellStyle name="Heading 4 18" xfId="7978" xr:uid="{00000000-0005-0000-0000-00004D1E0000}"/>
    <cellStyle name="Heading 4 19" xfId="7979" xr:uid="{00000000-0005-0000-0000-00004E1E0000}"/>
    <cellStyle name="Heading 4 19 2" xfId="7980" xr:uid="{00000000-0005-0000-0000-00004F1E0000}"/>
    <cellStyle name="Heading 4 2" xfId="7981" xr:uid="{00000000-0005-0000-0000-0000501E0000}"/>
    <cellStyle name="Heading 4 2 2" xfId="7982" xr:uid="{00000000-0005-0000-0000-0000511E0000}"/>
    <cellStyle name="Heading 4 2 2 2" xfId="7983" xr:uid="{00000000-0005-0000-0000-0000521E0000}"/>
    <cellStyle name="Heading 4 2 2 2 2" xfId="7984" xr:uid="{00000000-0005-0000-0000-0000531E0000}"/>
    <cellStyle name="Heading 4 2 2 3" xfId="7985" xr:uid="{00000000-0005-0000-0000-0000541E0000}"/>
    <cellStyle name="Heading 4 2 2 4" xfId="7986" xr:uid="{00000000-0005-0000-0000-0000551E0000}"/>
    <cellStyle name="Heading 4 2 2 5" xfId="7987" xr:uid="{00000000-0005-0000-0000-0000561E0000}"/>
    <cellStyle name="Heading 4 2 3" xfId="7988" xr:uid="{00000000-0005-0000-0000-0000571E0000}"/>
    <cellStyle name="Heading 4 2 3 2" xfId="7989" xr:uid="{00000000-0005-0000-0000-0000581E0000}"/>
    <cellStyle name="Heading 4 2 3 3" xfId="7990" xr:uid="{00000000-0005-0000-0000-0000591E0000}"/>
    <cellStyle name="Heading 4 2 4" xfId="7991" xr:uid="{00000000-0005-0000-0000-00005A1E0000}"/>
    <cellStyle name="Heading 4 2 4 10" xfId="7992" xr:uid="{00000000-0005-0000-0000-00005B1E0000}"/>
    <cellStyle name="Heading 4 2 4 2" xfId="7993" xr:uid="{00000000-0005-0000-0000-00005C1E0000}"/>
    <cellStyle name="Heading 4 2 4 3" xfId="7994" xr:uid="{00000000-0005-0000-0000-00005D1E0000}"/>
    <cellStyle name="Heading 4 2 4 3 2" xfId="7995" xr:uid="{00000000-0005-0000-0000-00005E1E0000}"/>
    <cellStyle name="Heading 4 2 4 4" xfId="7996" xr:uid="{00000000-0005-0000-0000-00005F1E0000}"/>
    <cellStyle name="Heading 4 2 4 5" xfId="7997" xr:uid="{00000000-0005-0000-0000-0000601E0000}"/>
    <cellStyle name="Heading 4 2 4 6" xfId="7998" xr:uid="{00000000-0005-0000-0000-0000611E0000}"/>
    <cellStyle name="Heading 4 2 4 7" xfId="7999" xr:uid="{00000000-0005-0000-0000-0000621E0000}"/>
    <cellStyle name="Heading 4 2 4 8" xfId="8000" xr:uid="{00000000-0005-0000-0000-0000631E0000}"/>
    <cellStyle name="Heading 4 2 4 9" xfId="8001" xr:uid="{00000000-0005-0000-0000-0000641E0000}"/>
    <cellStyle name="Heading 4 2 5" xfId="8002" xr:uid="{00000000-0005-0000-0000-0000651E0000}"/>
    <cellStyle name="Heading 4 2 5 2" xfId="8003" xr:uid="{00000000-0005-0000-0000-0000661E0000}"/>
    <cellStyle name="Heading 4 2 5 3" xfId="8004" xr:uid="{00000000-0005-0000-0000-0000671E0000}"/>
    <cellStyle name="Heading 4 2 5 4" xfId="8005" xr:uid="{00000000-0005-0000-0000-0000681E0000}"/>
    <cellStyle name="Heading 4 2 5 5" xfId="8006" xr:uid="{00000000-0005-0000-0000-0000691E0000}"/>
    <cellStyle name="Heading 4 2 5 6" xfId="8007" xr:uid="{00000000-0005-0000-0000-00006A1E0000}"/>
    <cellStyle name="Heading 4 2 5 7" xfId="8008" xr:uid="{00000000-0005-0000-0000-00006B1E0000}"/>
    <cellStyle name="Heading 4 2 5 8" xfId="8009" xr:uid="{00000000-0005-0000-0000-00006C1E0000}"/>
    <cellStyle name="Heading 4 2 5 9" xfId="8010" xr:uid="{00000000-0005-0000-0000-00006D1E0000}"/>
    <cellStyle name="Heading 4 2 6" xfId="8011" xr:uid="{00000000-0005-0000-0000-00006E1E0000}"/>
    <cellStyle name="Heading 4 2 6 2" xfId="8012" xr:uid="{00000000-0005-0000-0000-00006F1E0000}"/>
    <cellStyle name="Heading 4 2 6 3" xfId="8013" xr:uid="{00000000-0005-0000-0000-0000701E0000}"/>
    <cellStyle name="Heading 4 2 6 4" xfId="8014" xr:uid="{00000000-0005-0000-0000-0000711E0000}"/>
    <cellStyle name="Heading 4 2 6 5" xfId="8015" xr:uid="{00000000-0005-0000-0000-0000721E0000}"/>
    <cellStyle name="Heading 4 2 6 6" xfId="8016" xr:uid="{00000000-0005-0000-0000-0000731E0000}"/>
    <cellStyle name="Heading 4 2 6 7" xfId="8017" xr:uid="{00000000-0005-0000-0000-0000741E0000}"/>
    <cellStyle name="Heading 4 2 6 8" xfId="8018" xr:uid="{00000000-0005-0000-0000-0000751E0000}"/>
    <cellStyle name="Heading 4 2 6 9" xfId="8019" xr:uid="{00000000-0005-0000-0000-0000761E0000}"/>
    <cellStyle name="Heading 4 2 7" xfId="8020" xr:uid="{00000000-0005-0000-0000-0000771E0000}"/>
    <cellStyle name="Heading 4 2 8" xfId="8021" xr:uid="{00000000-0005-0000-0000-0000781E0000}"/>
    <cellStyle name="Heading 4 20" xfId="8022" xr:uid="{00000000-0005-0000-0000-0000791E0000}"/>
    <cellStyle name="Heading 4 21" xfId="8023" xr:uid="{00000000-0005-0000-0000-00007A1E0000}"/>
    <cellStyle name="Heading 4 22" xfId="8024" xr:uid="{00000000-0005-0000-0000-00007B1E0000}"/>
    <cellStyle name="Heading 4 23" xfId="8025" xr:uid="{00000000-0005-0000-0000-00007C1E0000}"/>
    <cellStyle name="Heading 4 24" xfId="8026" xr:uid="{00000000-0005-0000-0000-00007D1E0000}"/>
    <cellStyle name="Heading 4 25" xfId="8027" xr:uid="{00000000-0005-0000-0000-00007E1E0000}"/>
    <cellStyle name="Heading 4 26" xfId="8028" xr:uid="{00000000-0005-0000-0000-00007F1E0000}"/>
    <cellStyle name="Heading 4 3" xfId="8029" xr:uid="{00000000-0005-0000-0000-0000801E0000}"/>
    <cellStyle name="Heading 4 3 2" xfId="8030" xr:uid="{00000000-0005-0000-0000-0000811E0000}"/>
    <cellStyle name="Heading 4 3 2 2" xfId="8031" xr:uid="{00000000-0005-0000-0000-0000821E0000}"/>
    <cellStyle name="Heading 4 3 2 3" xfId="8032" xr:uid="{00000000-0005-0000-0000-0000831E0000}"/>
    <cellStyle name="Heading 4 3 3" xfId="8033" xr:uid="{00000000-0005-0000-0000-0000841E0000}"/>
    <cellStyle name="Heading 4 3 3 2" xfId="8034" xr:uid="{00000000-0005-0000-0000-0000851E0000}"/>
    <cellStyle name="Heading 4 3 3 3" xfId="8035" xr:uid="{00000000-0005-0000-0000-0000861E0000}"/>
    <cellStyle name="Heading 4 3 4" xfId="8036" xr:uid="{00000000-0005-0000-0000-0000871E0000}"/>
    <cellStyle name="Heading 4 3 5" xfId="8037" xr:uid="{00000000-0005-0000-0000-0000881E0000}"/>
    <cellStyle name="Heading 4 4" xfId="8038" xr:uid="{00000000-0005-0000-0000-0000891E0000}"/>
    <cellStyle name="Heading 4 4 2" xfId="8039" xr:uid="{00000000-0005-0000-0000-00008A1E0000}"/>
    <cellStyle name="Heading 4 4 2 2" xfId="8040" xr:uid="{00000000-0005-0000-0000-00008B1E0000}"/>
    <cellStyle name="Heading 4 4 2 3" xfId="8041" xr:uid="{00000000-0005-0000-0000-00008C1E0000}"/>
    <cellStyle name="Heading 4 4 3" xfId="8042" xr:uid="{00000000-0005-0000-0000-00008D1E0000}"/>
    <cellStyle name="Heading 4 4 3 2" xfId="8043" xr:uid="{00000000-0005-0000-0000-00008E1E0000}"/>
    <cellStyle name="Heading 4 4 3 3" xfId="8044" xr:uid="{00000000-0005-0000-0000-00008F1E0000}"/>
    <cellStyle name="Heading 4 4 4" xfId="8045" xr:uid="{00000000-0005-0000-0000-0000901E0000}"/>
    <cellStyle name="Heading 4 4 4 10" xfId="8046" xr:uid="{00000000-0005-0000-0000-0000911E0000}"/>
    <cellStyle name="Heading 4 4 4 11" xfId="8047" xr:uid="{00000000-0005-0000-0000-0000921E0000}"/>
    <cellStyle name="Heading 4 4 4 2" xfId="8048" xr:uid="{00000000-0005-0000-0000-0000931E0000}"/>
    <cellStyle name="Heading 4 4 4 3" xfId="8049" xr:uid="{00000000-0005-0000-0000-0000941E0000}"/>
    <cellStyle name="Heading 4 4 4 4" xfId="8050" xr:uid="{00000000-0005-0000-0000-0000951E0000}"/>
    <cellStyle name="Heading 4 4 4 5" xfId="8051" xr:uid="{00000000-0005-0000-0000-0000961E0000}"/>
    <cellStyle name="Heading 4 4 4 6" xfId="8052" xr:uid="{00000000-0005-0000-0000-0000971E0000}"/>
    <cellStyle name="Heading 4 4 4 7" xfId="8053" xr:uid="{00000000-0005-0000-0000-0000981E0000}"/>
    <cellStyle name="Heading 4 4 4 8" xfId="8054" xr:uid="{00000000-0005-0000-0000-0000991E0000}"/>
    <cellStyle name="Heading 4 4 4 9" xfId="8055" xr:uid="{00000000-0005-0000-0000-00009A1E0000}"/>
    <cellStyle name="Heading 4 4 5" xfId="8056" xr:uid="{00000000-0005-0000-0000-00009B1E0000}"/>
    <cellStyle name="Heading 4 4 5 2" xfId="8057" xr:uid="{00000000-0005-0000-0000-00009C1E0000}"/>
    <cellStyle name="Heading 4 4 5 3" xfId="8058" xr:uid="{00000000-0005-0000-0000-00009D1E0000}"/>
    <cellStyle name="Heading 4 4 5 4" xfId="8059" xr:uid="{00000000-0005-0000-0000-00009E1E0000}"/>
    <cellStyle name="Heading 4 4 5 5" xfId="8060" xr:uid="{00000000-0005-0000-0000-00009F1E0000}"/>
    <cellStyle name="Heading 4 4 5 6" xfId="8061" xr:uid="{00000000-0005-0000-0000-0000A01E0000}"/>
    <cellStyle name="Heading 4 4 5 7" xfId="8062" xr:uid="{00000000-0005-0000-0000-0000A11E0000}"/>
    <cellStyle name="Heading 4 4 5 8" xfId="8063" xr:uid="{00000000-0005-0000-0000-0000A21E0000}"/>
    <cellStyle name="Heading 4 4 5 9" xfId="8064" xr:uid="{00000000-0005-0000-0000-0000A31E0000}"/>
    <cellStyle name="Heading 4 5" xfId="8065" xr:uid="{00000000-0005-0000-0000-0000A41E0000}"/>
    <cellStyle name="Heading 4 5 10" xfId="8066" xr:uid="{00000000-0005-0000-0000-0000A51E0000}"/>
    <cellStyle name="Heading 4 5 11" xfId="8067" xr:uid="{00000000-0005-0000-0000-0000A61E0000}"/>
    <cellStyle name="Heading 4 5 12" xfId="8068" xr:uid="{00000000-0005-0000-0000-0000A71E0000}"/>
    <cellStyle name="Heading 4 5 2" xfId="8069" xr:uid="{00000000-0005-0000-0000-0000A81E0000}"/>
    <cellStyle name="Heading 4 5 2 2" xfId="8070" xr:uid="{00000000-0005-0000-0000-0000A91E0000}"/>
    <cellStyle name="Heading 4 5 2 3" xfId="8071" xr:uid="{00000000-0005-0000-0000-0000AA1E0000}"/>
    <cellStyle name="Heading 4 5 3" xfId="8072" xr:uid="{00000000-0005-0000-0000-0000AB1E0000}"/>
    <cellStyle name="Heading 4 5 3 2" xfId="8073" xr:uid="{00000000-0005-0000-0000-0000AC1E0000}"/>
    <cellStyle name="Heading 4 5 3 3" xfId="8074" xr:uid="{00000000-0005-0000-0000-0000AD1E0000}"/>
    <cellStyle name="Heading 4 5 4" xfId="8075" xr:uid="{00000000-0005-0000-0000-0000AE1E0000}"/>
    <cellStyle name="Heading 4 5 5" xfId="8076" xr:uid="{00000000-0005-0000-0000-0000AF1E0000}"/>
    <cellStyle name="Heading 4 5 6" xfId="8077" xr:uid="{00000000-0005-0000-0000-0000B01E0000}"/>
    <cellStyle name="Heading 4 5 7" xfId="8078" xr:uid="{00000000-0005-0000-0000-0000B11E0000}"/>
    <cellStyle name="Heading 4 5 8" xfId="8079" xr:uid="{00000000-0005-0000-0000-0000B21E0000}"/>
    <cellStyle name="Heading 4 5 9" xfId="8080" xr:uid="{00000000-0005-0000-0000-0000B31E0000}"/>
    <cellStyle name="Heading 4 6" xfId="8081" xr:uid="{00000000-0005-0000-0000-0000B41E0000}"/>
    <cellStyle name="Heading 4 6 2" xfId="8082" xr:uid="{00000000-0005-0000-0000-0000B51E0000}"/>
    <cellStyle name="Heading 4 6 3" xfId="8083" xr:uid="{00000000-0005-0000-0000-0000B61E0000}"/>
    <cellStyle name="Heading 4 6 4" xfId="8084" xr:uid="{00000000-0005-0000-0000-0000B71E0000}"/>
    <cellStyle name="Heading 4 6 5" xfId="8085" xr:uid="{00000000-0005-0000-0000-0000B81E0000}"/>
    <cellStyle name="Heading 4 6 6" xfId="8086" xr:uid="{00000000-0005-0000-0000-0000B91E0000}"/>
    <cellStyle name="Heading 4 6 7" xfId="8087" xr:uid="{00000000-0005-0000-0000-0000BA1E0000}"/>
    <cellStyle name="Heading 4 6 8" xfId="8088" xr:uid="{00000000-0005-0000-0000-0000BB1E0000}"/>
    <cellStyle name="Heading 4 6 9" xfId="8089" xr:uid="{00000000-0005-0000-0000-0000BC1E0000}"/>
    <cellStyle name="Heading 4 7" xfId="8090" xr:uid="{00000000-0005-0000-0000-0000BD1E0000}"/>
    <cellStyle name="Heading 4 7 2" xfId="8091" xr:uid="{00000000-0005-0000-0000-0000BE1E0000}"/>
    <cellStyle name="Heading 4 7 3" xfId="8092" xr:uid="{00000000-0005-0000-0000-0000BF1E0000}"/>
    <cellStyle name="Heading 4 7 4" xfId="8093" xr:uid="{00000000-0005-0000-0000-0000C01E0000}"/>
    <cellStyle name="Heading 4 7 5" xfId="8094" xr:uid="{00000000-0005-0000-0000-0000C11E0000}"/>
    <cellStyle name="Heading 4 7 6" xfId="8095" xr:uid="{00000000-0005-0000-0000-0000C21E0000}"/>
    <cellStyle name="Heading 4 7 7" xfId="8096" xr:uid="{00000000-0005-0000-0000-0000C31E0000}"/>
    <cellStyle name="Heading 4 7 8" xfId="8097" xr:uid="{00000000-0005-0000-0000-0000C41E0000}"/>
    <cellStyle name="Heading 4 7 9" xfId="8098" xr:uid="{00000000-0005-0000-0000-0000C51E0000}"/>
    <cellStyle name="Heading 4 8" xfId="8099" xr:uid="{00000000-0005-0000-0000-0000C61E0000}"/>
    <cellStyle name="Heading 4 8 2" xfId="8100" xr:uid="{00000000-0005-0000-0000-0000C71E0000}"/>
    <cellStyle name="Heading 4 8 3" xfId="8101" xr:uid="{00000000-0005-0000-0000-0000C81E0000}"/>
    <cellStyle name="Heading 4 8 4" xfId="8102" xr:uid="{00000000-0005-0000-0000-0000C91E0000}"/>
    <cellStyle name="Heading 4 8 5" xfId="8103" xr:uid="{00000000-0005-0000-0000-0000CA1E0000}"/>
    <cellStyle name="Heading 4 8 6" xfId="8104" xr:uid="{00000000-0005-0000-0000-0000CB1E0000}"/>
    <cellStyle name="Heading 4 8 7" xfId="8105" xr:uid="{00000000-0005-0000-0000-0000CC1E0000}"/>
    <cellStyle name="Heading 4 8 8" xfId="8106" xr:uid="{00000000-0005-0000-0000-0000CD1E0000}"/>
    <cellStyle name="Heading 4 8 9" xfId="8107" xr:uid="{00000000-0005-0000-0000-0000CE1E0000}"/>
    <cellStyle name="Heading 4 9" xfId="8108" xr:uid="{00000000-0005-0000-0000-0000CF1E0000}"/>
    <cellStyle name="Heading 4 9 2" xfId="8109" xr:uid="{00000000-0005-0000-0000-0000D01E0000}"/>
    <cellStyle name="Heading 4 9 3" xfId="8110" xr:uid="{00000000-0005-0000-0000-0000D11E0000}"/>
    <cellStyle name="Heading 4 9 4" xfId="8111" xr:uid="{00000000-0005-0000-0000-0000D21E0000}"/>
    <cellStyle name="Heading 4 9 5" xfId="8112" xr:uid="{00000000-0005-0000-0000-0000D31E0000}"/>
    <cellStyle name="Heading 4 9 6" xfId="8113" xr:uid="{00000000-0005-0000-0000-0000D41E0000}"/>
    <cellStyle name="Heading 4 9 7" xfId="8114" xr:uid="{00000000-0005-0000-0000-0000D51E0000}"/>
    <cellStyle name="Heading 4 9 8" xfId="8115" xr:uid="{00000000-0005-0000-0000-0000D61E0000}"/>
    <cellStyle name="Heading 4 9 9" xfId="8116" xr:uid="{00000000-0005-0000-0000-0000D71E0000}"/>
    <cellStyle name="Heading 4_aa osnova za ponudbe" xfId="8117" xr:uid="{00000000-0005-0000-0000-0000D81E0000}"/>
    <cellStyle name="Heading1" xfId="8118" xr:uid="{00000000-0005-0000-0000-0000D91E0000}"/>
    <cellStyle name="Heading1 10" xfId="8119" xr:uid="{00000000-0005-0000-0000-0000DA1E0000}"/>
    <cellStyle name="Heading1 11" xfId="8120" xr:uid="{00000000-0005-0000-0000-0000DB1E0000}"/>
    <cellStyle name="Heading1 12" xfId="8121" xr:uid="{00000000-0005-0000-0000-0000DC1E0000}"/>
    <cellStyle name="HEADING1 2" xfId="8122" xr:uid="{00000000-0005-0000-0000-0000DD1E0000}"/>
    <cellStyle name="Heading1 3" xfId="8123" xr:uid="{00000000-0005-0000-0000-0000DE1E0000}"/>
    <cellStyle name="Heading1 4" xfId="8124" xr:uid="{00000000-0005-0000-0000-0000DF1E0000}"/>
    <cellStyle name="Heading1 5" xfId="8125" xr:uid="{00000000-0005-0000-0000-0000E01E0000}"/>
    <cellStyle name="Heading1 6" xfId="8126" xr:uid="{00000000-0005-0000-0000-0000E11E0000}"/>
    <cellStyle name="Heading1 7" xfId="8127" xr:uid="{00000000-0005-0000-0000-0000E21E0000}"/>
    <cellStyle name="Heading1 8" xfId="8128" xr:uid="{00000000-0005-0000-0000-0000E31E0000}"/>
    <cellStyle name="Heading1 9" xfId="8129" xr:uid="{00000000-0005-0000-0000-0000E41E0000}"/>
    <cellStyle name="Heading2" xfId="8130" xr:uid="{00000000-0005-0000-0000-0000E51E0000}"/>
    <cellStyle name="Heading2 10" xfId="8131" xr:uid="{00000000-0005-0000-0000-0000E61E0000}"/>
    <cellStyle name="Heading2 11" xfId="8132" xr:uid="{00000000-0005-0000-0000-0000E71E0000}"/>
    <cellStyle name="Heading2 12" xfId="8133" xr:uid="{00000000-0005-0000-0000-0000E81E0000}"/>
    <cellStyle name="HEADING2 2" xfId="8134" xr:uid="{00000000-0005-0000-0000-0000E91E0000}"/>
    <cellStyle name="Heading2 3" xfId="8135" xr:uid="{00000000-0005-0000-0000-0000EA1E0000}"/>
    <cellStyle name="Heading2 4" xfId="8136" xr:uid="{00000000-0005-0000-0000-0000EB1E0000}"/>
    <cellStyle name="Heading2 5" xfId="8137" xr:uid="{00000000-0005-0000-0000-0000EC1E0000}"/>
    <cellStyle name="Heading2 6" xfId="8138" xr:uid="{00000000-0005-0000-0000-0000ED1E0000}"/>
    <cellStyle name="Heading2 7" xfId="8139" xr:uid="{00000000-0005-0000-0000-0000EE1E0000}"/>
    <cellStyle name="Heading2 8" xfId="8140" xr:uid="{00000000-0005-0000-0000-0000EF1E0000}"/>
    <cellStyle name="Heading2 9" xfId="8141" xr:uid="{00000000-0005-0000-0000-0000F01E0000}"/>
    <cellStyle name="Hiperłącze_SPC 08.12_DE" xfId="34092" xr:uid="{00000000-0005-0000-0000-0000F11E0000}"/>
    <cellStyle name="Hiperpovezava 10" xfId="8142" xr:uid="{00000000-0005-0000-0000-0000F21E0000}"/>
    <cellStyle name="Hiperpovezava 10 2" xfId="8143" xr:uid="{00000000-0005-0000-0000-0000F31E0000}"/>
    <cellStyle name="Hiperpovezava 2" xfId="237" xr:uid="{00000000-0005-0000-0000-0000F41E0000}"/>
    <cellStyle name="Hiperpovezava 2 10" xfId="8144" xr:uid="{00000000-0005-0000-0000-0000F51E0000}"/>
    <cellStyle name="Hiperpovezava 2 11" xfId="8145" xr:uid="{00000000-0005-0000-0000-0000F61E0000}"/>
    <cellStyle name="Hiperpovezava 2 12" xfId="8146" xr:uid="{00000000-0005-0000-0000-0000F71E0000}"/>
    <cellStyle name="Hiperpovezava 2 13" xfId="8147" xr:uid="{00000000-0005-0000-0000-0000F81E0000}"/>
    <cellStyle name="Hiperpovezava 2 14" xfId="8148" xr:uid="{00000000-0005-0000-0000-0000F91E0000}"/>
    <cellStyle name="Hiperpovezava 2 15" xfId="8149" xr:uid="{00000000-0005-0000-0000-0000FA1E0000}"/>
    <cellStyle name="Hiperpovezava 2 15 2" xfId="8150" xr:uid="{00000000-0005-0000-0000-0000FB1E0000}"/>
    <cellStyle name="Hiperpovezava 2 15 3" xfId="8151" xr:uid="{00000000-0005-0000-0000-0000FC1E0000}"/>
    <cellStyle name="Hiperpovezava 2 15 4" xfId="8152" xr:uid="{00000000-0005-0000-0000-0000FD1E0000}"/>
    <cellStyle name="Hiperpovezava 2 15 5" xfId="8153" xr:uid="{00000000-0005-0000-0000-0000FE1E0000}"/>
    <cellStyle name="Hiperpovezava 2 15 6" xfId="8154" xr:uid="{00000000-0005-0000-0000-0000FF1E0000}"/>
    <cellStyle name="Hiperpovezava 2 15 7" xfId="8155" xr:uid="{00000000-0005-0000-0000-0000001F0000}"/>
    <cellStyle name="Hiperpovezava 2 15 8" xfId="8156" xr:uid="{00000000-0005-0000-0000-0000011F0000}"/>
    <cellStyle name="Hiperpovezava 2 15 9" xfId="8157" xr:uid="{00000000-0005-0000-0000-0000021F0000}"/>
    <cellStyle name="Hiperpovezava 2 16" xfId="8158" xr:uid="{00000000-0005-0000-0000-0000031F0000}"/>
    <cellStyle name="Hiperpovezava 2 17" xfId="8159" xr:uid="{00000000-0005-0000-0000-0000041F0000}"/>
    <cellStyle name="Hiperpovezava 2 18" xfId="8160" xr:uid="{00000000-0005-0000-0000-0000051F0000}"/>
    <cellStyle name="Hiperpovezava 2 2" xfId="8161" xr:uid="{00000000-0005-0000-0000-0000061F0000}"/>
    <cellStyle name="Hiperpovezava 2 2 2" xfId="8162" xr:uid="{00000000-0005-0000-0000-0000071F0000}"/>
    <cellStyle name="Hiperpovezava 2 2 2 2" xfId="8163" xr:uid="{00000000-0005-0000-0000-0000081F0000}"/>
    <cellStyle name="Hiperpovezava 2 2 2 3" xfId="8164" xr:uid="{00000000-0005-0000-0000-0000091F0000}"/>
    <cellStyle name="Hiperpovezava 2 2 2 4" xfId="8165" xr:uid="{00000000-0005-0000-0000-00000A1F0000}"/>
    <cellStyle name="Hiperpovezava 2 2 2 5" xfId="8166" xr:uid="{00000000-0005-0000-0000-00000B1F0000}"/>
    <cellStyle name="Hiperpovezava 2 2 2 6" xfId="8167" xr:uid="{00000000-0005-0000-0000-00000C1F0000}"/>
    <cellStyle name="Hiperpovezava 2 2 2 7" xfId="8168" xr:uid="{00000000-0005-0000-0000-00000D1F0000}"/>
    <cellStyle name="Hiperpovezava 2 2 2 8" xfId="8169" xr:uid="{00000000-0005-0000-0000-00000E1F0000}"/>
    <cellStyle name="Hiperpovezava 2 2 2 9" xfId="8170" xr:uid="{00000000-0005-0000-0000-00000F1F0000}"/>
    <cellStyle name="Hiperpovezava 2 2 3" xfId="8171" xr:uid="{00000000-0005-0000-0000-0000101F0000}"/>
    <cellStyle name="Hiperpovezava 2 3" xfId="8172" xr:uid="{00000000-0005-0000-0000-0000111F0000}"/>
    <cellStyle name="Hiperpovezava 2 3 2" xfId="8173" xr:uid="{00000000-0005-0000-0000-0000121F0000}"/>
    <cellStyle name="Hiperpovezava 2 3 2 2" xfId="8174" xr:uid="{00000000-0005-0000-0000-0000131F0000}"/>
    <cellStyle name="Hiperpovezava 2 3 2 2 2" xfId="8175" xr:uid="{00000000-0005-0000-0000-0000141F0000}"/>
    <cellStyle name="Hiperpovezava 2 3 2 2 3" xfId="8176" xr:uid="{00000000-0005-0000-0000-0000151F0000}"/>
    <cellStyle name="Hiperpovezava 2 3 2 2 4" xfId="8177" xr:uid="{00000000-0005-0000-0000-0000161F0000}"/>
    <cellStyle name="Hiperpovezava 2 3 2 2 5" xfId="8178" xr:uid="{00000000-0005-0000-0000-0000171F0000}"/>
    <cellStyle name="Hiperpovezava 2 3 2 2 6" xfId="8179" xr:uid="{00000000-0005-0000-0000-0000181F0000}"/>
    <cellStyle name="Hiperpovezava 2 3 2 2 7" xfId="8180" xr:uid="{00000000-0005-0000-0000-0000191F0000}"/>
    <cellStyle name="Hiperpovezava 2 3 2 2 8" xfId="8181" xr:uid="{00000000-0005-0000-0000-00001A1F0000}"/>
    <cellStyle name="Hiperpovezava 2 3 2 2 9" xfId="8182" xr:uid="{00000000-0005-0000-0000-00001B1F0000}"/>
    <cellStyle name="Hiperpovezava 2 3 2 3" xfId="8183" xr:uid="{00000000-0005-0000-0000-00001C1F0000}"/>
    <cellStyle name="Hiperpovezava 2 3 2 3 2" xfId="8184" xr:uid="{00000000-0005-0000-0000-00001D1F0000}"/>
    <cellStyle name="Hiperpovezava 2 3 2 3 3" xfId="8185" xr:uid="{00000000-0005-0000-0000-00001E1F0000}"/>
    <cellStyle name="Hiperpovezava 2 3 2 3 4" xfId="8186" xr:uid="{00000000-0005-0000-0000-00001F1F0000}"/>
    <cellStyle name="Hiperpovezava 2 3 2 3 5" xfId="8187" xr:uid="{00000000-0005-0000-0000-0000201F0000}"/>
    <cellStyle name="Hiperpovezava 2 3 2 3 6" xfId="8188" xr:uid="{00000000-0005-0000-0000-0000211F0000}"/>
    <cellStyle name="Hiperpovezava 2 3 2 3 7" xfId="8189" xr:uid="{00000000-0005-0000-0000-0000221F0000}"/>
    <cellStyle name="Hiperpovezava 2 3 2 3 8" xfId="8190" xr:uid="{00000000-0005-0000-0000-0000231F0000}"/>
    <cellStyle name="Hiperpovezava 2 3 2 3 9" xfId="8191" xr:uid="{00000000-0005-0000-0000-0000241F0000}"/>
    <cellStyle name="Hiperpovezava 2 3 3" xfId="8192" xr:uid="{00000000-0005-0000-0000-0000251F0000}"/>
    <cellStyle name="Hiperpovezava 2 4" xfId="8193" xr:uid="{00000000-0005-0000-0000-0000261F0000}"/>
    <cellStyle name="Hiperpovezava 2 5" xfId="8194" xr:uid="{00000000-0005-0000-0000-0000271F0000}"/>
    <cellStyle name="Hiperpovezava 2 6" xfId="8195" xr:uid="{00000000-0005-0000-0000-0000281F0000}"/>
    <cellStyle name="Hiperpovezava 2 7" xfId="8196" xr:uid="{00000000-0005-0000-0000-0000291F0000}"/>
    <cellStyle name="Hiperpovezava 2 8" xfId="8197" xr:uid="{00000000-0005-0000-0000-00002A1F0000}"/>
    <cellStyle name="Hiperpovezava 2 9" xfId="8198" xr:uid="{00000000-0005-0000-0000-00002B1F0000}"/>
    <cellStyle name="Hiperpovezava 2_Apl-Grad Rajhenburg-Sevnica-pvn-video-ozv_1108" xfId="8199" xr:uid="{00000000-0005-0000-0000-00002C1F0000}"/>
    <cellStyle name="Hiperpovezava 3" xfId="8200" xr:uid="{00000000-0005-0000-0000-00002D1F0000}"/>
    <cellStyle name="Hiperpovezava 3 2" xfId="8201" xr:uid="{00000000-0005-0000-0000-00002E1F0000}"/>
    <cellStyle name="Hiperpovezava 3 3" xfId="8202" xr:uid="{00000000-0005-0000-0000-00002F1F0000}"/>
    <cellStyle name="Hiperpovezava 4" xfId="8203" xr:uid="{00000000-0005-0000-0000-0000301F0000}"/>
    <cellStyle name="Hiperpovezava 4 2" xfId="8204" xr:uid="{00000000-0005-0000-0000-0000311F0000}"/>
    <cellStyle name="Hiperpovezava 4 3" xfId="8205" xr:uid="{00000000-0005-0000-0000-0000321F0000}"/>
    <cellStyle name="Hiperpovezava 5" xfId="8206" xr:uid="{00000000-0005-0000-0000-0000331F0000}"/>
    <cellStyle name="Hiperpovezava 5 2" xfId="8207" xr:uid="{00000000-0005-0000-0000-0000341F0000}"/>
    <cellStyle name="Hiperpovezava 6" xfId="8208" xr:uid="{00000000-0005-0000-0000-0000351F0000}"/>
    <cellStyle name="Hiperpovezava 6 2" xfId="8209" xr:uid="{00000000-0005-0000-0000-0000361F0000}"/>
    <cellStyle name="Hiperpovezava 7" xfId="8210" xr:uid="{00000000-0005-0000-0000-0000371F0000}"/>
    <cellStyle name="Hiperpovezava 7 2" xfId="8211" xr:uid="{00000000-0005-0000-0000-0000381F0000}"/>
    <cellStyle name="Hiperpovezava 8" xfId="8212" xr:uid="{00000000-0005-0000-0000-0000391F0000}"/>
    <cellStyle name="Hiperpovezava 8 2" xfId="8213" xr:uid="{00000000-0005-0000-0000-00003A1F0000}"/>
    <cellStyle name="Hiperpovezava 9" xfId="8214" xr:uid="{00000000-0005-0000-0000-00003B1F0000}"/>
    <cellStyle name="Hiperpovezava 9 2" xfId="8215" xr:uid="{00000000-0005-0000-0000-00003C1F0000}"/>
    <cellStyle name="Hyperlink" xfId="8216" xr:uid="{00000000-0005-0000-0000-00003D1F0000}"/>
    <cellStyle name="Hyperlink 10" xfId="8217" xr:uid="{00000000-0005-0000-0000-00003E1F0000}"/>
    <cellStyle name="Hyperlink 11" xfId="8218" xr:uid="{00000000-0005-0000-0000-00003F1F0000}"/>
    <cellStyle name="Hyperlink 12" xfId="8219" xr:uid="{00000000-0005-0000-0000-0000401F0000}"/>
    <cellStyle name="Hyperlink 13" xfId="8220" xr:uid="{00000000-0005-0000-0000-0000411F0000}"/>
    <cellStyle name="Hyperlink 14" xfId="8221" xr:uid="{00000000-0005-0000-0000-0000421F0000}"/>
    <cellStyle name="Hyperlink 15" xfId="8222" xr:uid="{00000000-0005-0000-0000-0000431F0000}"/>
    <cellStyle name="Hyperlink 16" xfId="8223" xr:uid="{00000000-0005-0000-0000-0000441F0000}"/>
    <cellStyle name="Hyperlink 2" xfId="8224" xr:uid="{00000000-0005-0000-0000-0000451F0000}"/>
    <cellStyle name="Hyperlink 2 2" xfId="8225" xr:uid="{00000000-0005-0000-0000-0000461F0000}"/>
    <cellStyle name="Hyperlink 2 2 2" xfId="8226" xr:uid="{00000000-0005-0000-0000-0000471F0000}"/>
    <cellStyle name="Hyperlink 2 2 2 2" xfId="8227" xr:uid="{00000000-0005-0000-0000-0000481F0000}"/>
    <cellStyle name="Hyperlink 2 2 2 2 2" xfId="8228" xr:uid="{00000000-0005-0000-0000-0000491F0000}"/>
    <cellStyle name="Hyperlink 2 2 2 3" xfId="8229" xr:uid="{00000000-0005-0000-0000-00004A1F0000}"/>
    <cellStyle name="Hyperlink 2 2 3" xfId="8230" xr:uid="{00000000-0005-0000-0000-00004B1F0000}"/>
    <cellStyle name="Hyperlink 2 3" xfId="8231" xr:uid="{00000000-0005-0000-0000-00004C1F0000}"/>
    <cellStyle name="Hyperlink 2 3 2" xfId="8232" xr:uid="{00000000-0005-0000-0000-00004D1F0000}"/>
    <cellStyle name="Hyperlink 2 4" xfId="8233" xr:uid="{00000000-0005-0000-0000-00004E1F0000}"/>
    <cellStyle name="Hyperlink 2 4 10" xfId="8234" xr:uid="{00000000-0005-0000-0000-00004F1F0000}"/>
    <cellStyle name="Hyperlink 2 4 2" xfId="8235" xr:uid="{00000000-0005-0000-0000-0000501F0000}"/>
    <cellStyle name="Hyperlink 2 4 3" xfId="8236" xr:uid="{00000000-0005-0000-0000-0000511F0000}"/>
    <cellStyle name="Hyperlink 2 4 3 2" xfId="8237" xr:uid="{00000000-0005-0000-0000-0000521F0000}"/>
    <cellStyle name="Hyperlink 2 4 4" xfId="8238" xr:uid="{00000000-0005-0000-0000-0000531F0000}"/>
    <cellStyle name="Hyperlink 2 4 5" xfId="8239" xr:uid="{00000000-0005-0000-0000-0000541F0000}"/>
    <cellStyle name="Hyperlink 2 4 6" xfId="8240" xr:uid="{00000000-0005-0000-0000-0000551F0000}"/>
    <cellStyle name="Hyperlink 2 4 7" xfId="8241" xr:uid="{00000000-0005-0000-0000-0000561F0000}"/>
    <cellStyle name="Hyperlink 2 4 8" xfId="8242" xr:uid="{00000000-0005-0000-0000-0000571F0000}"/>
    <cellStyle name="Hyperlink 2 4 9" xfId="8243" xr:uid="{00000000-0005-0000-0000-0000581F0000}"/>
    <cellStyle name="Hyperlink 2 5" xfId="8244" xr:uid="{00000000-0005-0000-0000-0000591F0000}"/>
    <cellStyle name="Hyperlink 2_aa osnova za ponudbe" xfId="8245" xr:uid="{00000000-0005-0000-0000-00005A1F0000}"/>
    <cellStyle name="Hyperlink 3" xfId="8246" xr:uid="{00000000-0005-0000-0000-00005B1F0000}"/>
    <cellStyle name="Hyperlink 3 10" xfId="8247" xr:uid="{00000000-0005-0000-0000-00005C1F0000}"/>
    <cellStyle name="Hyperlink 3 11" xfId="8248" xr:uid="{00000000-0005-0000-0000-00005D1F0000}"/>
    <cellStyle name="Hyperlink 3 2" xfId="8249" xr:uid="{00000000-0005-0000-0000-00005E1F0000}"/>
    <cellStyle name="Hyperlink 3 2 10" xfId="8250" xr:uid="{00000000-0005-0000-0000-00005F1F0000}"/>
    <cellStyle name="Hyperlink 3 2 2" xfId="8251" xr:uid="{00000000-0005-0000-0000-0000601F0000}"/>
    <cellStyle name="Hyperlink 3 2 3" xfId="8252" xr:uid="{00000000-0005-0000-0000-0000611F0000}"/>
    <cellStyle name="Hyperlink 3 2 3 2" xfId="8253" xr:uid="{00000000-0005-0000-0000-0000621F0000}"/>
    <cellStyle name="Hyperlink 3 2 4" xfId="8254" xr:uid="{00000000-0005-0000-0000-0000631F0000}"/>
    <cellStyle name="Hyperlink 3 2 5" xfId="8255" xr:uid="{00000000-0005-0000-0000-0000641F0000}"/>
    <cellStyle name="Hyperlink 3 2 6" xfId="8256" xr:uid="{00000000-0005-0000-0000-0000651F0000}"/>
    <cellStyle name="Hyperlink 3 2 7" xfId="8257" xr:uid="{00000000-0005-0000-0000-0000661F0000}"/>
    <cellStyle name="Hyperlink 3 2 8" xfId="8258" xr:uid="{00000000-0005-0000-0000-0000671F0000}"/>
    <cellStyle name="Hyperlink 3 2 9" xfId="8259" xr:uid="{00000000-0005-0000-0000-0000681F0000}"/>
    <cellStyle name="Hyperlink 3 3" xfId="8260" xr:uid="{00000000-0005-0000-0000-0000691F0000}"/>
    <cellStyle name="Hyperlink 3 4" xfId="8261" xr:uid="{00000000-0005-0000-0000-00006A1F0000}"/>
    <cellStyle name="Hyperlink 3 4 2" xfId="8262" xr:uid="{00000000-0005-0000-0000-00006B1F0000}"/>
    <cellStyle name="Hyperlink 3 5" xfId="8263" xr:uid="{00000000-0005-0000-0000-00006C1F0000}"/>
    <cellStyle name="Hyperlink 3 6" xfId="8264" xr:uid="{00000000-0005-0000-0000-00006D1F0000}"/>
    <cellStyle name="Hyperlink 3 7" xfId="8265" xr:uid="{00000000-0005-0000-0000-00006E1F0000}"/>
    <cellStyle name="Hyperlink 3 8" xfId="8266" xr:uid="{00000000-0005-0000-0000-00006F1F0000}"/>
    <cellStyle name="Hyperlink 3 9" xfId="8267" xr:uid="{00000000-0005-0000-0000-0000701F0000}"/>
    <cellStyle name="Hyperlink 3_aa osnova za ponudbe" xfId="8268" xr:uid="{00000000-0005-0000-0000-0000711F0000}"/>
    <cellStyle name="Hyperlink 4" xfId="8269" xr:uid="{00000000-0005-0000-0000-0000721F0000}"/>
    <cellStyle name="Hyperlink 4 2" xfId="8270" xr:uid="{00000000-0005-0000-0000-0000731F0000}"/>
    <cellStyle name="Hyperlink 4 2 2" xfId="8271" xr:uid="{00000000-0005-0000-0000-0000741F0000}"/>
    <cellStyle name="Hyperlink 4 3" xfId="8272" xr:uid="{00000000-0005-0000-0000-0000751F0000}"/>
    <cellStyle name="Hyperlink 4_Apl-BS Pesnica-pvn-d7400-ozv_308" xfId="8273" xr:uid="{00000000-0005-0000-0000-0000761F0000}"/>
    <cellStyle name="Hyperlink 5" xfId="8274" xr:uid="{00000000-0005-0000-0000-0000771F0000}"/>
    <cellStyle name="Hyperlink 5 2" xfId="8275" xr:uid="{00000000-0005-0000-0000-0000781F0000}"/>
    <cellStyle name="Hyperlink 6" xfId="8276" xr:uid="{00000000-0005-0000-0000-0000791F0000}"/>
    <cellStyle name="Hyperlink 6 2" xfId="8277" xr:uid="{00000000-0005-0000-0000-00007A1F0000}"/>
    <cellStyle name="Hyperlink 7" xfId="8278" xr:uid="{00000000-0005-0000-0000-00007B1F0000}"/>
    <cellStyle name="Hyperlink 8" xfId="8279" xr:uid="{00000000-0005-0000-0000-00007C1F0000}"/>
    <cellStyle name="Hyperlink 9" xfId="8280" xr:uid="{00000000-0005-0000-0000-00007D1F0000}"/>
    <cellStyle name="Hyperlink_008_Boracom_Hajdina" xfId="8281" xr:uid="{00000000-0005-0000-0000-00007E1F0000}"/>
    <cellStyle name="Input" xfId="8282" xr:uid="{00000000-0005-0000-0000-00007F1F0000}"/>
    <cellStyle name="Input 10" xfId="8283" xr:uid="{00000000-0005-0000-0000-0000801F0000}"/>
    <cellStyle name="Input 10 2" xfId="8284" xr:uid="{00000000-0005-0000-0000-0000811F0000}"/>
    <cellStyle name="Input 10 3" xfId="8285" xr:uid="{00000000-0005-0000-0000-0000821F0000}"/>
    <cellStyle name="Input 10 4" xfId="8286" xr:uid="{00000000-0005-0000-0000-0000831F0000}"/>
    <cellStyle name="Input 10 5" xfId="8287" xr:uid="{00000000-0005-0000-0000-0000841F0000}"/>
    <cellStyle name="Input 10 6" xfId="8288" xr:uid="{00000000-0005-0000-0000-0000851F0000}"/>
    <cellStyle name="Input 10 7" xfId="8289" xr:uid="{00000000-0005-0000-0000-0000861F0000}"/>
    <cellStyle name="Input 10 8" xfId="8290" xr:uid="{00000000-0005-0000-0000-0000871F0000}"/>
    <cellStyle name="Input 10 9" xfId="8291" xr:uid="{00000000-0005-0000-0000-0000881F0000}"/>
    <cellStyle name="Input 11" xfId="8292" xr:uid="{00000000-0005-0000-0000-0000891F0000}"/>
    <cellStyle name="Input 11 2" xfId="8293" xr:uid="{00000000-0005-0000-0000-00008A1F0000}"/>
    <cellStyle name="Input 11 3" xfId="8294" xr:uid="{00000000-0005-0000-0000-00008B1F0000}"/>
    <cellStyle name="Input 11 4" xfId="8295" xr:uid="{00000000-0005-0000-0000-00008C1F0000}"/>
    <cellStyle name="Input 11 5" xfId="8296" xr:uid="{00000000-0005-0000-0000-00008D1F0000}"/>
    <cellStyle name="Input 11 6" xfId="8297" xr:uid="{00000000-0005-0000-0000-00008E1F0000}"/>
    <cellStyle name="Input 11 7" xfId="8298" xr:uid="{00000000-0005-0000-0000-00008F1F0000}"/>
    <cellStyle name="Input 11 8" xfId="8299" xr:uid="{00000000-0005-0000-0000-0000901F0000}"/>
    <cellStyle name="Input 11 9" xfId="8300" xr:uid="{00000000-0005-0000-0000-0000911F0000}"/>
    <cellStyle name="Input 12" xfId="8301" xr:uid="{00000000-0005-0000-0000-0000921F0000}"/>
    <cellStyle name="Input 12 2" xfId="8302" xr:uid="{00000000-0005-0000-0000-0000931F0000}"/>
    <cellStyle name="Input 12 3" xfId="8303" xr:uid="{00000000-0005-0000-0000-0000941F0000}"/>
    <cellStyle name="Input 12 4" xfId="8304" xr:uid="{00000000-0005-0000-0000-0000951F0000}"/>
    <cellStyle name="Input 12 5" xfId="8305" xr:uid="{00000000-0005-0000-0000-0000961F0000}"/>
    <cellStyle name="Input 12 6" xfId="8306" xr:uid="{00000000-0005-0000-0000-0000971F0000}"/>
    <cellStyle name="Input 12 7" xfId="8307" xr:uid="{00000000-0005-0000-0000-0000981F0000}"/>
    <cellStyle name="Input 12 8" xfId="8308" xr:uid="{00000000-0005-0000-0000-0000991F0000}"/>
    <cellStyle name="Input 12 9" xfId="8309" xr:uid="{00000000-0005-0000-0000-00009A1F0000}"/>
    <cellStyle name="Input 13" xfId="8310" xr:uid="{00000000-0005-0000-0000-00009B1F0000}"/>
    <cellStyle name="Input 13 2" xfId="8311" xr:uid="{00000000-0005-0000-0000-00009C1F0000}"/>
    <cellStyle name="Input 13 3" xfId="8312" xr:uid="{00000000-0005-0000-0000-00009D1F0000}"/>
    <cellStyle name="Input 13 4" xfId="8313" xr:uid="{00000000-0005-0000-0000-00009E1F0000}"/>
    <cellStyle name="Input 13 5" xfId="8314" xr:uid="{00000000-0005-0000-0000-00009F1F0000}"/>
    <cellStyle name="Input 13 6" xfId="8315" xr:uid="{00000000-0005-0000-0000-0000A01F0000}"/>
    <cellStyle name="Input 13 7" xfId="8316" xr:uid="{00000000-0005-0000-0000-0000A11F0000}"/>
    <cellStyle name="Input 13 8" xfId="8317" xr:uid="{00000000-0005-0000-0000-0000A21F0000}"/>
    <cellStyle name="Input 13 9" xfId="8318" xr:uid="{00000000-0005-0000-0000-0000A31F0000}"/>
    <cellStyle name="Input 14" xfId="8319" xr:uid="{00000000-0005-0000-0000-0000A41F0000}"/>
    <cellStyle name="Input 14 2" xfId="8320" xr:uid="{00000000-0005-0000-0000-0000A51F0000}"/>
    <cellStyle name="Input 14 3" xfId="8321" xr:uid="{00000000-0005-0000-0000-0000A61F0000}"/>
    <cellStyle name="Input 14 4" xfId="8322" xr:uid="{00000000-0005-0000-0000-0000A71F0000}"/>
    <cellStyle name="Input 14 5" xfId="8323" xr:uid="{00000000-0005-0000-0000-0000A81F0000}"/>
    <cellStyle name="Input 14 6" xfId="8324" xr:uid="{00000000-0005-0000-0000-0000A91F0000}"/>
    <cellStyle name="Input 14 7" xfId="8325" xr:uid="{00000000-0005-0000-0000-0000AA1F0000}"/>
    <cellStyle name="Input 14 8" xfId="8326" xr:uid="{00000000-0005-0000-0000-0000AB1F0000}"/>
    <cellStyle name="Input 14 9" xfId="8327" xr:uid="{00000000-0005-0000-0000-0000AC1F0000}"/>
    <cellStyle name="Input 15" xfId="8328" xr:uid="{00000000-0005-0000-0000-0000AD1F0000}"/>
    <cellStyle name="Input 15 2" xfId="8329" xr:uid="{00000000-0005-0000-0000-0000AE1F0000}"/>
    <cellStyle name="Input 15 3" xfId="8330" xr:uid="{00000000-0005-0000-0000-0000AF1F0000}"/>
    <cellStyle name="Input 15 4" xfId="8331" xr:uid="{00000000-0005-0000-0000-0000B01F0000}"/>
    <cellStyle name="Input 15 5" xfId="8332" xr:uid="{00000000-0005-0000-0000-0000B11F0000}"/>
    <cellStyle name="Input 15 6" xfId="8333" xr:uid="{00000000-0005-0000-0000-0000B21F0000}"/>
    <cellStyle name="Input 15 7" xfId="8334" xr:uid="{00000000-0005-0000-0000-0000B31F0000}"/>
    <cellStyle name="Input 15 8" xfId="8335" xr:uid="{00000000-0005-0000-0000-0000B41F0000}"/>
    <cellStyle name="Input 15 9" xfId="8336" xr:uid="{00000000-0005-0000-0000-0000B51F0000}"/>
    <cellStyle name="Input 16" xfId="8337" xr:uid="{00000000-0005-0000-0000-0000B61F0000}"/>
    <cellStyle name="Input 16 2" xfId="8338" xr:uid="{00000000-0005-0000-0000-0000B71F0000}"/>
    <cellStyle name="Input 16 3" xfId="8339" xr:uid="{00000000-0005-0000-0000-0000B81F0000}"/>
    <cellStyle name="Input 16 4" xfId="8340" xr:uid="{00000000-0005-0000-0000-0000B91F0000}"/>
    <cellStyle name="Input 16 5" xfId="8341" xr:uid="{00000000-0005-0000-0000-0000BA1F0000}"/>
    <cellStyle name="Input 16 6" xfId="8342" xr:uid="{00000000-0005-0000-0000-0000BB1F0000}"/>
    <cellStyle name="Input 16 7" xfId="8343" xr:uid="{00000000-0005-0000-0000-0000BC1F0000}"/>
    <cellStyle name="Input 16 8" xfId="8344" xr:uid="{00000000-0005-0000-0000-0000BD1F0000}"/>
    <cellStyle name="Input 16 9" xfId="8345" xr:uid="{00000000-0005-0000-0000-0000BE1F0000}"/>
    <cellStyle name="Input 17" xfId="8346" xr:uid="{00000000-0005-0000-0000-0000BF1F0000}"/>
    <cellStyle name="Input 17 2" xfId="8347" xr:uid="{00000000-0005-0000-0000-0000C01F0000}"/>
    <cellStyle name="Input 17 3" xfId="8348" xr:uid="{00000000-0005-0000-0000-0000C11F0000}"/>
    <cellStyle name="Input 17 4" xfId="8349" xr:uid="{00000000-0005-0000-0000-0000C21F0000}"/>
    <cellStyle name="Input 17 5" xfId="8350" xr:uid="{00000000-0005-0000-0000-0000C31F0000}"/>
    <cellStyle name="Input 17 6" xfId="8351" xr:uid="{00000000-0005-0000-0000-0000C41F0000}"/>
    <cellStyle name="Input 17 7" xfId="8352" xr:uid="{00000000-0005-0000-0000-0000C51F0000}"/>
    <cellStyle name="Input 17 8" xfId="8353" xr:uid="{00000000-0005-0000-0000-0000C61F0000}"/>
    <cellStyle name="Input 17 9" xfId="8354" xr:uid="{00000000-0005-0000-0000-0000C71F0000}"/>
    <cellStyle name="Input 18" xfId="8355" xr:uid="{00000000-0005-0000-0000-0000C81F0000}"/>
    <cellStyle name="Input 19" xfId="8356" xr:uid="{00000000-0005-0000-0000-0000C91F0000}"/>
    <cellStyle name="Input 19 2" xfId="8357" xr:uid="{00000000-0005-0000-0000-0000CA1F0000}"/>
    <cellStyle name="Input 2" xfId="8358" xr:uid="{00000000-0005-0000-0000-0000CB1F0000}"/>
    <cellStyle name="Input 2 10" xfId="8359" xr:uid="{00000000-0005-0000-0000-0000CC1F0000}"/>
    <cellStyle name="Input 2 11" xfId="8360" xr:uid="{00000000-0005-0000-0000-0000CD1F0000}"/>
    <cellStyle name="Input 2 12" xfId="8361" xr:uid="{00000000-0005-0000-0000-0000CE1F0000}"/>
    <cellStyle name="Input 2 13" xfId="8362" xr:uid="{00000000-0005-0000-0000-0000CF1F0000}"/>
    <cellStyle name="Input 2 14" xfId="8363" xr:uid="{00000000-0005-0000-0000-0000D01F0000}"/>
    <cellStyle name="Input 2 15" xfId="8364" xr:uid="{00000000-0005-0000-0000-0000D11F0000}"/>
    <cellStyle name="Input 2 16" xfId="8365" xr:uid="{00000000-0005-0000-0000-0000D21F0000}"/>
    <cellStyle name="Input 2 2" xfId="8366" xr:uid="{00000000-0005-0000-0000-0000D31F0000}"/>
    <cellStyle name="Input 2 2 10" xfId="8367" xr:uid="{00000000-0005-0000-0000-0000D41F0000}"/>
    <cellStyle name="Input 2 2 11" xfId="8368" xr:uid="{00000000-0005-0000-0000-0000D51F0000}"/>
    <cellStyle name="Input 2 2 12" xfId="8369" xr:uid="{00000000-0005-0000-0000-0000D61F0000}"/>
    <cellStyle name="Input 2 2 13" xfId="8370" xr:uid="{00000000-0005-0000-0000-0000D71F0000}"/>
    <cellStyle name="Input 2 2 2" xfId="8371" xr:uid="{00000000-0005-0000-0000-0000D81F0000}"/>
    <cellStyle name="Input 2 2 2 10" xfId="8372" xr:uid="{00000000-0005-0000-0000-0000D91F0000}"/>
    <cellStyle name="Input 2 2 2 2" xfId="8373" xr:uid="{00000000-0005-0000-0000-0000DA1F0000}"/>
    <cellStyle name="Input 2 2 2 3" xfId="8374" xr:uid="{00000000-0005-0000-0000-0000DB1F0000}"/>
    <cellStyle name="Input 2 2 2 3 2" xfId="8375" xr:uid="{00000000-0005-0000-0000-0000DC1F0000}"/>
    <cellStyle name="Input 2 2 2 4" xfId="8376" xr:uid="{00000000-0005-0000-0000-0000DD1F0000}"/>
    <cellStyle name="Input 2 2 2 5" xfId="8377" xr:uid="{00000000-0005-0000-0000-0000DE1F0000}"/>
    <cellStyle name="Input 2 2 2 6" xfId="8378" xr:uid="{00000000-0005-0000-0000-0000DF1F0000}"/>
    <cellStyle name="Input 2 2 2 7" xfId="8379" xr:uid="{00000000-0005-0000-0000-0000E01F0000}"/>
    <cellStyle name="Input 2 2 2 8" xfId="8380" xr:uid="{00000000-0005-0000-0000-0000E11F0000}"/>
    <cellStyle name="Input 2 2 2 9" xfId="8381" xr:uid="{00000000-0005-0000-0000-0000E21F0000}"/>
    <cellStyle name="Input 2 2 3" xfId="8382" xr:uid="{00000000-0005-0000-0000-0000E31F0000}"/>
    <cellStyle name="Input 2 2 3 2" xfId="8383" xr:uid="{00000000-0005-0000-0000-0000E41F0000}"/>
    <cellStyle name="Input 2 2 3 3" xfId="8384" xr:uid="{00000000-0005-0000-0000-0000E51F0000}"/>
    <cellStyle name="Input 2 2 3 4" xfId="8385" xr:uid="{00000000-0005-0000-0000-0000E61F0000}"/>
    <cellStyle name="Input 2 2 3 5" xfId="8386" xr:uid="{00000000-0005-0000-0000-0000E71F0000}"/>
    <cellStyle name="Input 2 2 3 6" xfId="8387" xr:uid="{00000000-0005-0000-0000-0000E81F0000}"/>
    <cellStyle name="Input 2 2 3 7" xfId="8388" xr:uid="{00000000-0005-0000-0000-0000E91F0000}"/>
    <cellStyle name="Input 2 2 3 8" xfId="8389" xr:uid="{00000000-0005-0000-0000-0000EA1F0000}"/>
    <cellStyle name="Input 2 2 3 9" xfId="8390" xr:uid="{00000000-0005-0000-0000-0000EB1F0000}"/>
    <cellStyle name="Input 2 2 4" xfId="8391" xr:uid="{00000000-0005-0000-0000-0000EC1F0000}"/>
    <cellStyle name="Input 2 2 4 2" xfId="8392" xr:uid="{00000000-0005-0000-0000-0000ED1F0000}"/>
    <cellStyle name="Input 2 2 4 3" xfId="8393" xr:uid="{00000000-0005-0000-0000-0000EE1F0000}"/>
    <cellStyle name="Input 2 2 4 4" xfId="8394" xr:uid="{00000000-0005-0000-0000-0000EF1F0000}"/>
    <cellStyle name="Input 2 2 4 5" xfId="8395" xr:uid="{00000000-0005-0000-0000-0000F01F0000}"/>
    <cellStyle name="Input 2 2 4 6" xfId="8396" xr:uid="{00000000-0005-0000-0000-0000F11F0000}"/>
    <cellStyle name="Input 2 2 4 7" xfId="8397" xr:uid="{00000000-0005-0000-0000-0000F21F0000}"/>
    <cellStyle name="Input 2 2 4 8" xfId="8398" xr:uid="{00000000-0005-0000-0000-0000F31F0000}"/>
    <cellStyle name="Input 2 2 4 9" xfId="8399" xr:uid="{00000000-0005-0000-0000-0000F41F0000}"/>
    <cellStyle name="Input 2 2 5" xfId="8400" xr:uid="{00000000-0005-0000-0000-0000F51F0000}"/>
    <cellStyle name="Input 2 2 6" xfId="8401" xr:uid="{00000000-0005-0000-0000-0000F61F0000}"/>
    <cellStyle name="Input 2 2 6 2" xfId="8402" xr:uid="{00000000-0005-0000-0000-0000F71F0000}"/>
    <cellStyle name="Input 2 2 7" xfId="8403" xr:uid="{00000000-0005-0000-0000-0000F81F0000}"/>
    <cellStyle name="Input 2 2 8" xfId="8404" xr:uid="{00000000-0005-0000-0000-0000F91F0000}"/>
    <cellStyle name="Input 2 2 9" xfId="8405" xr:uid="{00000000-0005-0000-0000-0000FA1F0000}"/>
    <cellStyle name="Input 2 3" xfId="8406" xr:uid="{00000000-0005-0000-0000-0000FB1F0000}"/>
    <cellStyle name="Input 2 3 10" xfId="8407" xr:uid="{00000000-0005-0000-0000-0000FC1F0000}"/>
    <cellStyle name="Input 2 3 11" xfId="8408" xr:uid="{00000000-0005-0000-0000-0000FD1F0000}"/>
    <cellStyle name="Input 2 3 2" xfId="8409" xr:uid="{00000000-0005-0000-0000-0000FE1F0000}"/>
    <cellStyle name="Input 2 3 2 2" xfId="8410" xr:uid="{00000000-0005-0000-0000-0000FF1F0000}"/>
    <cellStyle name="Input 2 3 2 3" xfId="8411" xr:uid="{00000000-0005-0000-0000-000000200000}"/>
    <cellStyle name="Input 2 3 2 4" xfId="8412" xr:uid="{00000000-0005-0000-0000-000001200000}"/>
    <cellStyle name="Input 2 3 2 5" xfId="8413" xr:uid="{00000000-0005-0000-0000-000002200000}"/>
    <cellStyle name="Input 2 3 2 6" xfId="8414" xr:uid="{00000000-0005-0000-0000-000003200000}"/>
    <cellStyle name="Input 2 3 2 7" xfId="8415" xr:uid="{00000000-0005-0000-0000-000004200000}"/>
    <cellStyle name="Input 2 3 2 8" xfId="8416" xr:uid="{00000000-0005-0000-0000-000005200000}"/>
    <cellStyle name="Input 2 3 2 9" xfId="8417" xr:uid="{00000000-0005-0000-0000-000006200000}"/>
    <cellStyle name="Input 2 3 3" xfId="8418" xr:uid="{00000000-0005-0000-0000-000007200000}"/>
    <cellStyle name="Input 2 3 4" xfId="8419" xr:uid="{00000000-0005-0000-0000-000008200000}"/>
    <cellStyle name="Input 2 3 4 2" xfId="8420" xr:uid="{00000000-0005-0000-0000-000009200000}"/>
    <cellStyle name="Input 2 3 5" xfId="8421" xr:uid="{00000000-0005-0000-0000-00000A200000}"/>
    <cellStyle name="Input 2 3 6" xfId="8422" xr:uid="{00000000-0005-0000-0000-00000B200000}"/>
    <cellStyle name="Input 2 3 7" xfId="8423" xr:uid="{00000000-0005-0000-0000-00000C200000}"/>
    <cellStyle name="Input 2 3 8" xfId="8424" xr:uid="{00000000-0005-0000-0000-00000D200000}"/>
    <cellStyle name="Input 2 3 9" xfId="8425" xr:uid="{00000000-0005-0000-0000-00000E200000}"/>
    <cellStyle name="Input 2 4" xfId="8426" xr:uid="{00000000-0005-0000-0000-00000F200000}"/>
    <cellStyle name="Input 2 4 10" xfId="8427" xr:uid="{00000000-0005-0000-0000-000010200000}"/>
    <cellStyle name="Input 2 4 2" xfId="8428" xr:uid="{00000000-0005-0000-0000-000011200000}"/>
    <cellStyle name="Input 2 4 3" xfId="8429" xr:uid="{00000000-0005-0000-0000-000012200000}"/>
    <cellStyle name="Input 2 4 3 2" xfId="8430" xr:uid="{00000000-0005-0000-0000-000013200000}"/>
    <cellStyle name="Input 2 4 4" xfId="8431" xr:uid="{00000000-0005-0000-0000-000014200000}"/>
    <cellStyle name="Input 2 4 5" xfId="8432" xr:uid="{00000000-0005-0000-0000-000015200000}"/>
    <cellStyle name="Input 2 4 6" xfId="8433" xr:uid="{00000000-0005-0000-0000-000016200000}"/>
    <cellStyle name="Input 2 4 7" xfId="8434" xr:uid="{00000000-0005-0000-0000-000017200000}"/>
    <cellStyle name="Input 2 4 8" xfId="8435" xr:uid="{00000000-0005-0000-0000-000018200000}"/>
    <cellStyle name="Input 2 4 9" xfId="8436" xr:uid="{00000000-0005-0000-0000-000019200000}"/>
    <cellStyle name="Input 2 5" xfId="8437" xr:uid="{00000000-0005-0000-0000-00001A200000}"/>
    <cellStyle name="Input 2 5 2" xfId="8438" xr:uid="{00000000-0005-0000-0000-00001B200000}"/>
    <cellStyle name="Input 2 5 3" xfId="8439" xr:uid="{00000000-0005-0000-0000-00001C200000}"/>
    <cellStyle name="Input 2 5 4" xfId="8440" xr:uid="{00000000-0005-0000-0000-00001D200000}"/>
    <cellStyle name="Input 2 5 5" xfId="8441" xr:uid="{00000000-0005-0000-0000-00001E200000}"/>
    <cellStyle name="Input 2 5 6" xfId="8442" xr:uid="{00000000-0005-0000-0000-00001F200000}"/>
    <cellStyle name="Input 2 5 7" xfId="8443" xr:uid="{00000000-0005-0000-0000-000020200000}"/>
    <cellStyle name="Input 2 5 8" xfId="8444" xr:uid="{00000000-0005-0000-0000-000021200000}"/>
    <cellStyle name="Input 2 5 9" xfId="8445" xr:uid="{00000000-0005-0000-0000-000022200000}"/>
    <cellStyle name="Input 2 6" xfId="8446" xr:uid="{00000000-0005-0000-0000-000023200000}"/>
    <cellStyle name="Input 2 6 2" xfId="8447" xr:uid="{00000000-0005-0000-0000-000024200000}"/>
    <cellStyle name="Input 2 6 3" xfId="8448" xr:uid="{00000000-0005-0000-0000-000025200000}"/>
    <cellStyle name="Input 2 6 4" xfId="8449" xr:uid="{00000000-0005-0000-0000-000026200000}"/>
    <cellStyle name="Input 2 6 5" xfId="8450" xr:uid="{00000000-0005-0000-0000-000027200000}"/>
    <cellStyle name="Input 2 6 6" xfId="8451" xr:uid="{00000000-0005-0000-0000-000028200000}"/>
    <cellStyle name="Input 2 6 7" xfId="8452" xr:uid="{00000000-0005-0000-0000-000029200000}"/>
    <cellStyle name="Input 2 6 8" xfId="8453" xr:uid="{00000000-0005-0000-0000-00002A200000}"/>
    <cellStyle name="Input 2 6 9" xfId="8454" xr:uid="{00000000-0005-0000-0000-00002B200000}"/>
    <cellStyle name="Input 2 7" xfId="8455" xr:uid="{00000000-0005-0000-0000-00002C200000}"/>
    <cellStyle name="Input 2 7 2" xfId="8456" xr:uid="{00000000-0005-0000-0000-00002D200000}"/>
    <cellStyle name="Input 2 7 3" xfId="8457" xr:uid="{00000000-0005-0000-0000-00002E200000}"/>
    <cellStyle name="Input 2 7 4" xfId="8458" xr:uid="{00000000-0005-0000-0000-00002F200000}"/>
    <cellStyle name="Input 2 7 5" xfId="8459" xr:uid="{00000000-0005-0000-0000-000030200000}"/>
    <cellStyle name="Input 2 7 6" xfId="8460" xr:uid="{00000000-0005-0000-0000-000031200000}"/>
    <cellStyle name="Input 2 7 7" xfId="8461" xr:uid="{00000000-0005-0000-0000-000032200000}"/>
    <cellStyle name="Input 2 7 8" xfId="8462" xr:uid="{00000000-0005-0000-0000-000033200000}"/>
    <cellStyle name="Input 2 7 9" xfId="8463" xr:uid="{00000000-0005-0000-0000-000034200000}"/>
    <cellStyle name="Input 2 8" xfId="8464" xr:uid="{00000000-0005-0000-0000-000035200000}"/>
    <cellStyle name="Input 2 9" xfId="8465" xr:uid="{00000000-0005-0000-0000-000036200000}"/>
    <cellStyle name="Input 2 9 2" xfId="8466" xr:uid="{00000000-0005-0000-0000-000037200000}"/>
    <cellStyle name="Input 20" xfId="8467" xr:uid="{00000000-0005-0000-0000-000038200000}"/>
    <cellStyle name="Input 21" xfId="8468" xr:uid="{00000000-0005-0000-0000-000039200000}"/>
    <cellStyle name="Input 22" xfId="8469" xr:uid="{00000000-0005-0000-0000-00003A200000}"/>
    <cellStyle name="Input 23" xfId="8470" xr:uid="{00000000-0005-0000-0000-00003B200000}"/>
    <cellStyle name="Input 24" xfId="8471" xr:uid="{00000000-0005-0000-0000-00003C200000}"/>
    <cellStyle name="Input 25" xfId="8472" xr:uid="{00000000-0005-0000-0000-00003D200000}"/>
    <cellStyle name="Input 26" xfId="8473" xr:uid="{00000000-0005-0000-0000-00003E200000}"/>
    <cellStyle name="Input 3" xfId="8474" xr:uid="{00000000-0005-0000-0000-00003F200000}"/>
    <cellStyle name="Input 3 10" xfId="8475" xr:uid="{00000000-0005-0000-0000-000040200000}"/>
    <cellStyle name="Input 3 11" xfId="8476" xr:uid="{00000000-0005-0000-0000-000041200000}"/>
    <cellStyle name="Input 3 12" xfId="8477" xr:uid="{00000000-0005-0000-0000-000042200000}"/>
    <cellStyle name="Input 3 13" xfId="8478" xr:uid="{00000000-0005-0000-0000-000043200000}"/>
    <cellStyle name="Input 3 2" xfId="8479" xr:uid="{00000000-0005-0000-0000-000044200000}"/>
    <cellStyle name="Input 3 2 10" xfId="8480" xr:uid="{00000000-0005-0000-0000-000045200000}"/>
    <cellStyle name="Input 3 2 11" xfId="8481" xr:uid="{00000000-0005-0000-0000-000046200000}"/>
    <cellStyle name="Input 3 2 2" xfId="8482" xr:uid="{00000000-0005-0000-0000-000047200000}"/>
    <cellStyle name="Input 3 2 2 2" xfId="8483" xr:uid="{00000000-0005-0000-0000-000048200000}"/>
    <cellStyle name="Input 3 2 2 3" xfId="8484" xr:uid="{00000000-0005-0000-0000-000049200000}"/>
    <cellStyle name="Input 3 2 2 4" xfId="8485" xr:uid="{00000000-0005-0000-0000-00004A200000}"/>
    <cellStyle name="Input 3 2 2 5" xfId="8486" xr:uid="{00000000-0005-0000-0000-00004B200000}"/>
    <cellStyle name="Input 3 2 2 6" xfId="8487" xr:uid="{00000000-0005-0000-0000-00004C200000}"/>
    <cellStyle name="Input 3 2 2 7" xfId="8488" xr:uid="{00000000-0005-0000-0000-00004D200000}"/>
    <cellStyle name="Input 3 2 2 8" xfId="8489" xr:uid="{00000000-0005-0000-0000-00004E200000}"/>
    <cellStyle name="Input 3 2 2 9" xfId="8490" xr:uid="{00000000-0005-0000-0000-00004F200000}"/>
    <cellStyle name="Input 3 2 3" xfId="8491" xr:uid="{00000000-0005-0000-0000-000050200000}"/>
    <cellStyle name="Input 3 2 4" xfId="8492" xr:uid="{00000000-0005-0000-0000-000051200000}"/>
    <cellStyle name="Input 3 2 4 2" xfId="8493" xr:uid="{00000000-0005-0000-0000-000052200000}"/>
    <cellStyle name="Input 3 2 5" xfId="8494" xr:uid="{00000000-0005-0000-0000-000053200000}"/>
    <cellStyle name="Input 3 2 6" xfId="8495" xr:uid="{00000000-0005-0000-0000-000054200000}"/>
    <cellStyle name="Input 3 2 7" xfId="8496" xr:uid="{00000000-0005-0000-0000-000055200000}"/>
    <cellStyle name="Input 3 2 8" xfId="8497" xr:uid="{00000000-0005-0000-0000-000056200000}"/>
    <cellStyle name="Input 3 2 9" xfId="8498" xr:uid="{00000000-0005-0000-0000-000057200000}"/>
    <cellStyle name="Input 3 3" xfId="8499" xr:uid="{00000000-0005-0000-0000-000058200000}"/>
    <cellStyle name="Input 3 3 10" xfId="8500" xr:uid="{00000000-0005-0000-0000-000059200000}"/>
    <cellStyle name="Input 3 3 11" xfId="8501" xr:uid="{00000000-0005-0000-0000-00005A200000}"/>
    <cellStyle name="Input 3 3 2" xfId="8502" xr:uid="{00000000-0005-0000-0000-00005B200000}"/>
    <cellStyle name="Input 3 3 2 2" xfId="8503" xr:uid="{00000000-0005-0000-0000-00005C200000}"/>
    <cellStyle name="Input 3 3 2 3" xfId="8504" xr:uid="{00000000-0005-0000-0000-00005D200000}"/>
    <cellStyle name="Input 3 3 2 4" xfId="8505" xr:uid="{00000000-0005-0000-0000-00005E200000}"/>
    <cellStyle name="Input 3 3 2 5" xfId="8506" xr:uid="{00000000-0005-0000-0000-00005F200000}"/>
    <cellStyle name="Input 3 3 2 6" xfId="8507" xr:uid="{00000000-0005-0000-0000-000060200000}"/>
    <cellStyle name="Input 3 3 2 7" xfId="8508" xr:uid="{00000000-0005-0000-0000-000061200000}"/>
    <cellStyle name="Input 3 3 2 8" xfId="8509" xr:uid="{00000000-0005-0000-0000-000062200000}"/>
    <cellStyle name="Input 3 3 2 9" xfId="8510" xr:uid="{00000000-0005-0000-0000-000063200000}"/>
    <cellStyle name="Input 3 3 3" xfId="8511" xr:uid="{00000000-0005-0000-0000-000064200000}"/>
    <cellStyle name="Input 3 3 4" xfId="8512" xr:uid="{00000000-0005-0000-0000-000065200000}"/>
    <cellStyle name="Input 3 3 4 2" xfId="8513" xr:uid="{00000000-0005-0000-0000-000066200000}"/>
    <cellStyle name="Input 3 3 5" xfId="8514" xr:uid="{00000000-0005-0000-0000-000067200000}"/>
    <cellStyle name="Input 3 3 6" xfId="8515" xr:uid="{00000000-0005-0000-0000-000068200000}"/>
    <cellStyle name="Input 3 3 7" xfId="8516" xr:uid="{00000000-0005-0000-0000-000069200000}"/>
    <cellStyle name="Input 3 3 8" xfId="8517" xr:uid="{00000000-0005-0000-0000-00006A200000}"/>
    <cellStyle name="Input 3 3 9" xfId="8518" xr:uid="{00000000-0005-0000-0000-00006B200000}"/>
    <cellStyle name="Input 3 4" xfId="8519" xr:uid="{00000000-0005-0000-0000-00006C200000}"/>
    <cellStyle name="Input 3 4 2" xfId="8520" xr:uid="{00000000-0005-0000-0000-00006D200000}"/>
    <cellStyle name="Input 3 4 3" xfId="8521" xr:uid="{00000000-0005-0000-0000-00006E200000}"/>
    <cellStyle name="Input 3 4 4" xfId="8522" xr:uid="{00000000-0005-0000-0000-00006F200000}"/>
    <cellStyle name="Input 3 4 5" xfId="8523" xr:uid="{00000000-0005-0000-0000-000070200000}"/>
    <cellStyle name="Input 3 4 6" xfId="8524" xr:uid="{00000000-0005-0000-0000-000071200000}"/>
    <cellStyle name="Input 3 4 7" xfId="8525" xr:uid="{00000000-0005-0000-0000-000072200000}"/>
    <cellStyle name="Input 3 4 8" xfId="8526" xr:uid="{00000000-0005-0000-0000-000073200000}"/>
    <cellStyle name="Input 3 4 9" xfId="8527" xr:uid="{00000000-0005-0000-0000-000074200000}"/>
    <cellStyle name="Input 3 5" xfId="8528" xr:uid="{00000000-0005-0000-0000-000075200000}"/>
    <cellStyle name="Input 3 6" xfId="8529" xr:uid="{00000000-0005-0000-0000-000076200000}"/>
    <cellStyle name="Input 3 6 2" xfId="8530" xr:uid="{00000000-0005-0000-0000-000077200000}"/>
    <cellStyle name="Input 3 7" xfId="8531" xr:uid="{00000000-0005-0000-0000-000078200000}"/>
    <cellStyle name="Input 3 8" xfId="8532" xr:uid="{00000000-0005-0000-0000-000079200000}"/>
    <cellStyle name="Input 3 9" xfId="8533" xr:uid="{00000000-0005-0000-0000-00007A200000}"/>
    <cellStyle name="Input 4" xfId="8534" xr:uid="{00000000-0005-0000-0000-00007B200000}"/>
    <cellStyle name="Input 4 10" xfId="8535" xr:uid="{00000000-0005-0000-0000-00007C200000}"/>
    <cellStyle name="Input 4 11" xfId="8536" xr:uid="{00000000-0005-0000-0000-00007D200000}"/>
    <cellStyle name="Input 4 12" xfId="8537" xr:uid="{00000000-0005-0000-0000-00007E200000}"/>
    <cellStyle name="Input 4 13" xfId="8538" xr:uid="{00000000-0005-0000-0000-00007F200000}"/>
    <cellStyle name="Input 4 2" xfId="8539" xr:uid="{00000000-0005-0000-0000-000080200000}"/>
    <cellStyle name="Input 4 2 10" xfId="8540" xr:uid="{00000000-0005-0000-0000-000081200000}"/>
    <cellStyle name="Input 4 2 11" xfId="8541" xr:uid="{00000000-0005-0000-0000-000082200000}"/>
    <cellStyle name="Input 4 2 2" xfId="8542" xr:uid="{00000000-0005-0000-0000-000083200000}"/>
    <cellStyle name="Input 4 2 2 2" xfId="8543" xr:uid="{00000000-0005-0000-0000-000084200000}"/>
    <cellStyle name="Input 4 2 2 3" xfId="8544" xr:uid="{00000000-0005-0000-0000-000085200000}"/>
    <cellStyle name="Input 4 2 2 4" xfId="8545" xr:uid="{00000000-0005-0000-0000-000086200000}"/>
    <cellStyle name="Input 4 2 2 5" xfId="8546" xr:uid="{00000000-0005-0000-0000-000087200000}"/>
    <cellStyle name="Input 4 2 2 6" xfId="8547" xr:uid="{00000000-0005-0000-0000-000088200000}"/>
    <cellStyle name="Input 4 2 2 7" xfId="8548" xr:uid="{00000000-0005-0000-0000-000089200000}"/>
    <cellStyle name="Input 4 2 2 8" xfId="8549" xr:uid="{00000000-0005-0000-0000-00008A200000}"/>
    <cellStyle name="Input 4 2 2 9" xfId="8550" xr:uid="{00000000-0005-0000-0000-00008B200000}"/>
    <cellStyle name="Input 4 2 3" xfId="8551" xr:uid="{00000000-0005-0000-0000-00008C200000}"/>
    <cellStyle name="Input 4 2 4" xfId="8552" xr:uid="{00000000-0005-0000-0000-00008D200000}"/>
    <cellStyle name="Input 4 2 4 2" xfId="8553" xr:uid="{00000000-0005-0000-0000-00008E200000}"/>
    <cellStyle name="Input 4 2 5" xfId="8554" xr:uid="{00000000-0005-0000-0000-00008F200000}"/>
    <cellStyle name="Input 4 2 6" xfId="8555" xr:uid="{00000000-0005-0000-0000-000090200000}"/>
    <cellStyle name="Input 4 2 7" xfId="8556" xr:uid="{00000000-0005-0000-0000-000091200000}"/>
    <cellStyle name="Input 4 2 8" xfId="8557" xr:uid="{00000000-0005-0000-0000-000092200000}"/>
    <cellStyle name="Input 4 2 9" xfId="8558" xr:uid="{00000000-0005-0000-0000-000093200000}"/>
    <cellStyle name="Input 4 3" xfId="8559" xr:uid="{00000000-0005-0000-0000-000094200000}"/>
    <cellStyle name="Input 4 3 10" xfId="8560" xr:uid="{00000000-0005-0000-0000-000095200000}"/>
    <cellStyle name="Input 4 3 11" xfId="8561" xr:uid="{00000000-0005-0000-0000-000096200000}"/>
    <cellStyle name="Input 4 3 2" xfId="8562" xr:uid="{00000000-0005-0000-0000-000097200000}"/>
    <cellStyle name="Input 4 3 2 2" xfId="8563" xr:uid="{00000000-0005-0000-0000-000098200000}"/>
    <cellStyle name="Input 4 3 2 3" xfId="8564" xr:uid="{00000000-0005-0000-0000-000099200000}"/>
    <cellStyle name="Input 4 3 2 4" xfId="8565" xr:uid="{00000000-0005-0000-0000-00009A200000}"/>
    <cellStyle name="Input 4 3 2 5" xfId="8566" xr:uid="{00000000-0005-0000-0000-00009B200000}"/>
    <cellStyle name="Input 4 3 2 6" xfId="8567" xr:uid="{00000000-0005-0000-0000-00009C200000}"/>
    <cellStyle name="Input 4 3 2 7" xfId="8568" xr:uid="{00000000-0005-0000-0000-00009D200000}"/>
    <cellStyle name="Input 4 3 2 8" xfId="8569" xr:uid="{00000000-0005-0000-0000-00009E200000}"/>
    <cellStyle name="Input 4 3 2 9" xfId="8570" xr:uid="{00000000-0005-0000-0000-00009F200000}"/>
    <cellStyle name="Input 4 3 3" xfId="8571" xr:uid="{00000000-0005-0000-0000-0000A0200000}"/>
    <cellStyle name="Input 4 3 4" xfId="8572" xr:uid="{00000000-0005-0000-0000-0000A1200000}"/>
    <cellStyle name="Input 4 3 4 2" xfId="8573" xr:uid="{00000000-0005-0000-0000-0000A2200000}"/>
    <cellStyle name="Input 4 3 5" xfId="8574" xr:uid="{00000000-0005-0000-0000-0000A3200000}"/>
    <cellStyle name="Input 4 3 6" xfId="8575" xr:uid="{00000000-0005-0000-0000-0000A4200000}"/>
    <cellStyle name="Input 4 3 7" xfId="8576" xr:uid="{00000000-0005-0000-0000-0000A5200000}"/>
    <cellStyle name="Input 4 3 8" xfId="8577" xr:uid="{00000000-0005-0000-0000-0000A6200000}"/>
    <cellStyle name="Input 4 3 9" xfId="8578" xr:uid="{00000000-0005-0000-0000-0000A7200000}"/>
    <cellStyle name="Input 4 4" xfId="8579" xr:uid="{00000000-0005-0000-0000-0000A8200000}"/>
    <cellStyle name="Input 4 4 10" xfId="8580" xr:uid="{00000000-0005-0000-0000-0000A9200000}"/>
    <cellStyle name="Input 4 4 11" xfId="8581" xr:uid="{00000000-0005-0000-0000-0000AA200000}"/>
    <cellStyle name="Input 4 4 2" xfId="8582" xr:uid="{00000000-0005-0000-0000-0000AB200000}"/>
    <cellStyle name="Input 4 4 2 2" xfId="8583" xr:uid="{00000000-0005-0000-0000-0000AC200000}"/>
    <cellStyle name="Input 4 4 2 3" xfId="8584" xr:uid="{00000000-0005-0000-0000-0000AD200000}"/>
    <cellStyle name="Input 4 4 2 4" xfId="8585" xr:uid="{00000000-0005-0000-0000-0000AE200000}"/>
    <cellStyle name="Input 4 4 2 5" xfId="8586" xr:uid="{00000000-0005-0000-0000-0000AF200000}"/>
    <cellStyle name="Input 4 4 2 6" xfId="8587" xr:uid="{00000000-0005-0000-0000-0000B0200000}"/>
    <cellStyle name="Input 4 4 2 7" xfId="8588" xr:uid="{00000000-0005-0000-0000-0000B1200000}"/>
    <cellStyle name="Input 4 4 2 8" xfId="8589" xr:uid="{00000000-0005-0000-0000-0000B2200000}"/>
    <cellStyle name="Input 4 4 2 9" xfId="8590" xr:uid="{00000000-0005-0000-0000-0000B3200000}"/>
    <cellStyle name="Input 4 4 3" xfId="8591" xr:uid="{00000000-0005-0000-0000-0000B4200000}"/>
    <cellStyle name="Input 4 4 3 2" xfId="8592" xr:uid="{00000000-0005-0000-0000-0000B5200000}"/>
    <cellStyle name="Input 4 4 3 3" xfId="8593" xr:uid="{00000000-0005-0000-0000-0000B6200000}"/>
    <cellStyle name="Input 4 4 3 4" xfId="8594" xr:uid="{00000000-0005-0000-0000-0000B7200000}"/>
    <cellStyle name="Input 4 4 3 5" xfId="8595" xr:uid="{00000000-0005-0000-0000-0000B8200000}"/>
    <cellStyle name="Input 4 4 3 6" xfId="8596" xr:uid="{00000000-0005-0000-0000-0000B9200000}"/>
    <cellStyle name="Input 4 4 3 7" xfId="8597" xr:uid="{00000000-0005-0000-0000-0000BA200000}"/>
    <cellStyle name="Input 4 4 3 8" xfId="8598" xr:uid="{00000000-0005-0000-0000-0000BB200000}"/>
    <cellStyle name="Input 4 4 3 9" xfId="8599" xr:uid="{00000000-0005-0000-0000-0000BC200000}"/>
    <cellStyle name="Input 4 4 4" xfId="8600" xr:uid="{00000000-0005-0000-0000-0000BD200000}"/>
    <cellStyle name="Input 4 4 5" xfId="8601" xr:uid="{00000000-0005-0000-0000-0000BE200000}"/>
    <cellStyle name="Input 4 4 6" xfId="8602" xr:uid="{00000000-0005-0000-0000-0000BF200000}"/>
    <cellStyle name="Input 4 4 7" xfId="8603" xr:uid="{00000000-0005-0000-0000-0000C0200000}"/>
    <cellStyle name="Input 4 4 8" xfId="8604" xr:uid="{00000000-0005-0000-0000-0000C1200000}"/>
    <cellStyle name="Input 4 4 9" xfId="8605" xr:uid="{00000000-0005-0000-0000-0000C2200000}"/>
    <cellStyle name="Input 4 5" xfId="8606" xr:uid="{00000000-0005-0000-0000-0000C3200000}"/>
    <cellStyle name="Input 4 5 2" xfId="8607" xr:uid="{00000000-0005-0000-0000-0000C4200000}"/>
    <cellStyle name="Input 4 5 3" xfId="8608" xr:uid="{00000000-0005-0000-0000-0000C5200000}"/>
    <cellStyle name="Input 4 5 4" xfId="8609" xr:uid="{00000000-0005-0000-0000-0000C6200000}"/>
    <cellStyle name="Input 4 5 5" xfId="8610" xr:uid="{00000000-0005-0000-0000-0000C7200000}"/>
    <cellStyle name="Input 4 5 6" xfId="8611" xr:uid="{00000000-0005-0000-0000-0000C8200000}"/>
    <cellStyle name="Input 4 5 7" xfId="8612" xr:uid="{00000000-0005-0000-0000-0000C9200000}"/>
    <cellStyle name="Input 4 5 8" xfId="8613" xr:uid="{00000000-0005-0000-0000-0000CA200000}"/>
    <cellStyle name="Input 4 5 9" xfId="8614" xr:uid="{00000000-0005-0000-0000-0000CB200000}"/>
    <cellStyle name="Input 4 6" xfId="8615" xr:uid="{00000000-0005-0000-0000-0000CC200000}"/>
    <cellStyle name="Input 4 7" xfId="8616" xr:uid="{00000000-0005-0000-0000-0000CD200000}"/>
    <cellStyle name="Input 4 8" xfId="8617" xr:uid="{00000000-0005-0000-0000-0000CE200000}"/>
    <cellStyle name="Input 4 9" xfId="8618" xr:uid="{00000000-0005-0000-0000-0000CF200000}"/>
    <cellStyle name="Input 5" xfId="8619" xr:uid="{00000000-0005-0000-0000-0000D0200000}"/>
    <cellStyle name="Input 5 10" xfId="8620" xr:uid="{00000000-0005-0000-0000-0000D1200000}"/>
    <cellStyle name="Input 5 11" xfId="8621" xr:uid="{00000000-0005-0000-0000-0000D2200000}"/>
    <cellStyle name="Input 5 12" xfId="8622" xr:uid="{00000000-0005-0000-0000-0000D3200000}"/>
    <cellStyle name="Input 5 2" xfId="8623" xr:uid="{00000000-0005-0000-0000-0000D4200000}"/>
    <cellStyle name="Input 5 2 10" xfId="8624" xr:uid="{00000000-0005-0000-0000-0000D5200000}"/>
    <cellStyle name="Input 5 2 11" xfId="8625" xr:uid="{00000000-0005-0000-0000-0000D6200000}"/>
    <cellStyle name="Input 5 2 2" xfId="8626" xr:uid="{00000000-0005-0000-0000-0000D7200000}"/>
    <cellStyle name="Input 5 2 2 2" xfId="8627" xr:uid="{00000000-0005-0000-0000-0000D8200000}"/>
    <cellStyle name="Input 5 2 2 3" xfId="8628" xr:uid="{00000000-0005-0000-0000-0000D9200000}"/>
    <cellStyle name="Input 5 2 2 4" xfId="8629" xr:uid="{00000000-0005-0000-0000-0000DA200000}"/>
    <cellStyle name="Input 5 2 2 5" xfId="8630" xr:uid="{00000000-0005-0000-0000-0000DB200000}"/>
    <cellStyle name="Input 5 2 2 6" xfId="8631" xr:uid="{00000000-0005-0000-0000-0000DC200000}"/>
    <cellStyle name="Input 5 2 2 7" xfId="8632" xr:uid="{00000000-0005-0000-0000-0000DD200000}"/>
    <cellStyle name="Input 5 2 2 8" xfId="8633" xr:uid="{00000000-0005-0000-0000-0000DE200000}"/>
    <cellStyle name="Input 5 2 2 9" xfId="8634" xr:uid="{00000000-0005-0000-0000-0000DF200000}"/>
    <cellStyle name="Input 5 2 3" xfId="8635" xr:uid="{00000000-0005-0000-0000-0000E0200000}"/>
    <cellStyle name="Input 5 2 4" xfId="8636" xr:uid="{00000000-0005-0000-0000-0000E1200000}"/>
    <cellStyle name="Input 5 2 4 2" xfId="8637" xr:uid="{00000000-0005-0000-0000-0000E2200000}"/>
    <cellStyle name="Input 5 2 5" xfId="8638" xr:uid="{00000000-0005-0000-0000-0000E3200000}"/>
    <cellStyle name="Input 5 2 6" xfId="8639" xr:uid="{00000000-0005-0000-0000-0000E4200000}"/>
    <cellStyle name="Input 5 2 7" xfId="8640" xr:uid="{00000000-0005-0000-0000-0000E5200000}"/>
    <cellStyle name="Input 5 2 8" xfId="8641" xr:uid="{00000000-0005-0000-0000-0000E6200000}"/>
    <cellStyle name="Input 5 2 9" xfId="8642" xr:uid="{00000000-0005-0000-0000-0000E7200000}"/>
    <cellStyle name="Input 5 3" xfId="8643" xr:uid="{00000000-0005-0000-0000-0000E8200000}"/>
    <cellStyle name="Input 5 3 10" xfId="8644" xr:uid="{00000000-0005-0000-0000-0000E9200000}"/>
    <cellStyle name="Input 5 3 11" xfId="8645" xr:uid="{00000000-0005-0000-0000-0000EA200000}"/>
    <cellStyle name="Input 5 3 2" xfId="8646" xr:uid="{00000000-0005-0000-0000-0000EB200000}"/>
    <cellStyle name="Input 5 3 2 2" xfId="8647" xr:uid="{00000000-0005-0000-0000-0000EC200000}"/>
    <cellStyle name="Input 5 3 2 3" xfId="8648" xr:uid="{00000000-0005-0000-0000-0000ED200000}"/>
    <cellStyle name="Input 5 3 2 4" xfId="8649" xr:uid="{00000000-0005-0000-0000-0000EE200000}"/>
    <cellStyle name="Input 5 3 2 5" xfId="8650" xr:uid="{00000000-0005-0000-0000-0000EF200000}"/>
    <cellStyle name="Input 5 3 2 6" xfId="8651" xr:uid="{00000000-0005-0000-0000-0000F0200000}"/>
    <cellStyle name="Input 5 3 2 7" xfId="8652" xr:uid="{00000000-0005-0000-0000-0000F1200000}"/>
    <cellStyle name="Input 5 3 2 8" xfId="8653" xr:uid="{00000000-0005-0000-0000-0000F2200000}"/>
    <cellStyle name="Input 5 3 2 9" xfId="8654" xr:uid="{00000000-0005-0000-0000-0000F3200000}"/>
    <cellStyle name="Input 5 3 3" xfId="8655" xr:uid="{00000000-0005-0000-0000-0000F4200000}"/>
    <cellStyle name="Input 5 3 4" xfId="8656" xr:uid="{00000000-0005-0000-0000-0000F5200000}"/>
    <cellStyle name="Input 5 3 4 2" xfId="8657" xr:uid="{00000000-0005-0000-0000-0000F6200000}"/>
    <cellStyle name="Input 5 3 5" xfId="8658" xr:uid="{00000000-0005-0000-0000-0000F7200000}"/>
    <cellStyle name="Input 5 3 6" xfId="8659" xr:uid="{00000000-0005-0000-0000-0000F8200000}"/>
    <cellStyle name="Input 5 3 7" xfId="8660" xr:uid="{00000000-0005-0000-0000-0000F9200000}"/>
    <cellStyle name="Input 5 3 8" xfId="8661" xr:uid="{00000000-0005-0000-0000-0000FA200000}"/>
    <cellStyle name="Input 5 3 9" xfId="8662" xr:uid="{00000000-0005-0000-0000-0000FB200000}"/>
    <cellStyle name="Input 5 4" xfId="8663" xr:uid="{00000000-0005-0000-0000-0000FC200000}"/>
    <cellStyle name="Input 5 4 2" xfId="8664" xr:uid="{00000000-0005-0000-0000-0000FD200000}"/>
    <cellStyle name="Input 5 4 3" xfId="8665" xr:uid="{00000000-0005-0000-0000-0000FE200000}"/>
    <cellStyle name="Input 5 4 4" xfId="8666" xr:uid="{00000000-0005-0000-0000-0000FF200000}"/>
    <cellStyle name="Input 5 4 5" xfId="8667" xr:uid="{00000000-0005-0000-0000-000000210000}"/>
    <cellStyle name="Input 5 4 6" xfId="8668" xr:uid="{00000000-0005-0000-0000-000001210000}"/>
    <cellStyle name="Input 5 4 7" xfId="8669" xr:uid="{00000000-0005-0000-0000-000002210000}"/>
    <cellStyle name="Input 5 4 8" xfId="8670" xr:uid="{00000000-0005-0000-0000-000003210000}"/>
    <cellStyle name="Input 5 4 9" xfId="8671" xr:uid="{00000000-0005-0000-0000-000004210000}"/>
    <cellStyle name="Input 5 5" xfId="8672" xr:uid="{00000000-0005-0000-0000-000005210000}"/>
    <cellStyle name="Input 5 6" xfId="8673" xr:uid="{00000000-0005-0000-0000-000006210000}"/>
    <cellStyle name="Input 5 7" xfId="8674" xr:uid="{00000000-0005-0000-0000-000007210000}"/>
    <cellStyle name="Input 5 8" xfId="8675" xr:uid="{00000000-0005-0000-0000-000008210000}"/>
    <cellStyle name="Input 5 9" xfId="8676" xr:uid="{00000000-0005-0000-0000-000009210000}"/>
    <cellStyle name="Input 6" xfId="8677" xr:uid="{00000000-0005-0000-0000-00000A210000}"/>
    <cellStyle name="Input 6 2" xfId="8678" xr:uid="{00000000-0005-0000-0000-00000B210000}"/>
    <cellStyle name="Input 6 3" xfId="8679" xr:uid="{00000000-0005-0000-0000-00000C210000}"/>
    <cellStyle name="Input 6 4" xfId="8680" xr:uid="{00000000-0005-0000-0000-00000D210000}"/>
    <cellStyle name="Input 6 5" xfId="8681" xr:uid="{00000000-0005-0000-0000-00000E210000}"/>
    <cellStyle name="Input 6 6" xfId="8682" xr:uid="{00000000-0005-0000-0000-00000F210000}"/>
    <cellStyle name="Input 6 7" xfId="8683" xr:uid="{00000000-0005-0000-0000-000010210000}"/>
    <cellStyle name="Input 6 8" xfId="8684" xr:uid="{00000000-0005-0000-0000-000011210000}"/>
    <cellStyle name="Input 6 9" xfId="8685" xr:uid="{00000000-0005-0000-0000-000012210000}"/>
    <cellStyle name="Input 7" xfId="8686" xr:uid="{00000000-0005-0000-0000-000013210000}"/>
    <cellStyle name="Input 7 2" xfId="8687" xr:uid="{00000000-0005-0000-0000-000014210000}"/>
    <cellStyle name="Input 7 3" xfId="8688" xr:uid="{00000000-0005-0000-0000-000015210000}"/>
    <cellStyle name="Input 7 4" xfId="8689" xr:uid="{00000000-0005-0000-0000-000016210000}"/>
    <cellStyle name="Input 7 5" xfId="8690" xr:uid="{00000000-0005-0000-0000-000017210000}"/>
    <cellStyle name="Input 7 6" xfId="8691" xr:uid="{00000000-0005-0000-0000-000018210000}"/>
    <cellStyle name="Input 7 7" xfId="8692" xr:uid="{00000000-0005-0000-0000-000019210000}"/>
    <cellStyle name="Input 7 8" xfId="8693" xr:uid="{00000000-0005-0000-0000-00001A210000}"/>
    <cellStyle name="Input 7 9" xfId="8694" xr:uid="{00000000-0005-0000-0000-00001B210000}"/>
    <cellStyle name="Input 8" xfId="8695" xr:uid="{00000000-0005-0000-0000-00001C210000}"/>
    <cellStyle name="Input 8 2" xfId="8696" xr:uid="{00000000-0005-0000-0000-00001D210000}"/>
    <cellStyle name="Input 8 3" xfId="8697" xr:uid="{00000000-0005-0000-0000-00001E210000}"/>
    <cellStyle name="Input 8 4" xfId="8698" xr:uid="{00000000-0005-0000-0000-00001F210000}"/>
    <cellStyle name="Input 8 5" xfId="8699" xr:uid="{00000000-0005-0000-0000-000020210000}"/>
    <cellStyle name="Input 8 6" xfId="8700" xr:uid="{00000000-0005-0000-0000-000021210000}"/>
    <cellStyle name="Input 8 7" xfId="8701" xr:uid="{00000000-0005-0000-0000-000022210000}"/>
    <cellStyle name="Input 8 8" xfId="8702" xr:uid="{00000000-0005-0000-0000-000023210000}"/>
    <cellStyle name="Input 8 9" xfId="8703" xr:uid="{00000000-0005-0000-0000-000024210000}"/>
    <cellStyle name="Input 9" xfId="8704" xr:uid="{00000000-0005-0000-0000-000025210000}"/>
    <cellStyle name="Input 9 2" xfId="8705" xr:uid="{00000000-0005-0000-0000-000026210000}"/>
    <cellStyle name="Input 9 3" xfId="8706" xr:uid="{00000000-0005-0000-0000-000027210000}"/>
    <cellStyle name="Input 9 4" xfId="8707" xr:uid="{00000000-0005-0000-0000-000028210000}"/>
    <cellStyle name="Input 9 5" xfId="8708" xr:uid="{00000000-0005-0000-0000-000029210000}"/>
    <cellStyle name="Input 9 6" xfId="8709" xr:uid="{00000000-0005-0000-0000-00002A210000}"/>
    <cellStyle name="Input 9 7" xfId="8710" xr:uid="{00000000-0005-0000-0000-00002B210000}"/>
    <cellStyle name="Input 9 8" xfId="8711" xr:uid="{00000000-0005-0000-0000-00002C210000}"/>
    <cellStyle name="Input 9 9" xfId="8712" xr:uid="{00000000-0005-0000-0000-00002D210000}"/>
    <cellStyle name="Input_aa osnova za ponudbe" xfId="8713" xr:uid="{00000000-0005-0000-0000-00002E210000}"/>
    <cellStyle name="Izhod 2" xfId="26" xr:uid="{00000000-0005-0000-0000-00002F210000}"/>
    <cellStyle name="Keš" xfId="8714" xr:uid="{00000000-0005-0000-0000-000030210000}"/>
    <cellStyle name="Keš 2" xfId="8715" xr:uid="{00000000-0005-0000-0000-000031210000}"/>
    <cellStyle name="količina" xfId="8716" xr:uid="{00000000-0005-0000-0000-000032210000}"/>
    <cellStyle name="količina 2" xfId="8717" xr:uid="{00000000-0005-0000-0000-000033210000}"/>
    <cellStyle name="količina 3" xfId="8718" xr:uid="{00000000-0005-0000-0000-000034210000}"/>
    <cellStyle name="količina 4" xfId="8719" xr:uid="{00000000-0005-0000-0000-000035210000}"/>
    <cellStyle name="količina 5" xfId="8720" xr:uid="{00000000-0005-0000-0000-000036210000}"/>
    <cellStyle name="količina 6" xfId="8721" xr:uid="{00000000-0005-0000-0000-000037210000}"/>
    <cellStyle name="količina 7" xfId="8722" xr:uid="{00000000-0005-0000-0000-000038210000}"/>
    <cellStyle name="količina 8" xfId="8723" xr:uid="{00000000-0005-0000-0000-000039210000}"/>
    <cellStyle name="količina 9" xfId="8724" xr:uid="{00000000-0005-0000-0000-00003A210000}"/>
    <cellStyle name="kolona A" xfId="8725" xr:uid="{00000000-0005-0000-0000-00003B210000}"/>
    <cellStyle name="kolona A 2" xfId="8726" xr:uid="{00000000-0005-0000-0000-00003C210000}"/>
    <cellStyle name="kolona B" xfId="8727" xr:uid="{00000000-0005-0000-0000-00003D210000}"/>
    <cellStyle name="kolona B 2" xfId="8728" xr:uid="{00000000-0005-0000-0000-00003E210000}"/>
    <cellStyle name="kolona C" xfId="8729" xr:uid="{00000000-0005-0000-0000-00003F210000}"/>
    <cellStyle name="kolona C 2" xfId="8730" xr:uid="{00000000-0005-0000-0000-000040210000}"/>
    <cellStyle name="kolona E" xfId="8731" xr:uid="{00000000-0005-0000-0000-000041210000}"/>
    <cellStyle name="kolona E 2" xfId="8732" xr:uid="{00000000-0005-0000-0000-000042210000}"/>
    <cellStyle name="kolona F" xfId="8733" xr:uid="{00000000-0005-0000-0000-000043210000}"/>
    <cellStyle name="kolona F 2" xfId="8734" xr:uid="{00000000-0005-0000-0000-000044210000}"/>
    <cellStyle name="kolona G" xfId="8735" xr:uid="{00000000-0005-0000-0000-000045210000}"/>
    <cellStyle name="kolona G 2" xfId="8736" xr:uid="{00000000-0005-0000-0000-000046210000}"/>
    <cellStyle name="kolona H" xfId="8737" xr:uid="{00000000-0005-0000-0000-000047210000}"/>
    <cellStyle name="kolona H 2" xfId="8738" xr:uid="{00000000-0005-0000-0000-000048210000}"/>
    <cellStyle name="Komma0" xfId="8739" xr:uid="{00000000-0005-0000-0000-000049210000}"/>
    <cellStyle name="Komma0 2" xfId="8740" xr:uid="{00000000-0005-0000-0000-00004A210000}"/>
    <cellStyle name="Kos" xfId="8741" xr:uid="{00000000-0005-0000-0000-00004B210000}"/>
    <cellStyle name="Kos 2" xfId="8742" xr:uid="{00000000-0005-0000-0000-00004C210000}"/>
    <cellStyle name="Linked Cell" xfId="8743" xr:uid="{00000000-0005-0000-0000-00004D210000}"/>
    <cellStyle name="Linked Cell 10" xfId="8744" xr:uid="{00000000-0005-0000-0000-00004E210000}"/>
    <cellStyle name="Linked Cell 11" xfId="8745" xr:uid="{00000000-0005-0000-0000-00004F210000}"/>
    <cellStyle name="Linked Cell 12" xfId="8746" xr:uid="{00000000-0005-0000-0000-000050210000}"/>
    <cellStyle name="Linked Cell 13" xfId="8747" xr:uid="{00000000-0005-0000-0000-000051210000}"/>
    <cellStyle name="Linked Cell 14" xfId="8748" xr:uid="{00000000-0005-0000-0000-000052210000}"/>
    <cellStyle name="Linked Cell 15" xfId="8749" xr:uid="{00000000-0005-0000-0000-000053210000}"/>
    <cellStyle name="Linked Cell 16" xfId="8750" xr:uid="{00000000-0005-0000-0000-000054210000}"/>
    <cellStyle name="Linked Cell 17" xfId="8751" xr:uid="{00000000-0005-0000-0000-000055210000}"/>
    <cellStyle name="Linked Cell 18" xfId="8752" xr:uid="{00000000-0005-0000-0000-000056210000}"/>
    <cellStyle name="Linked Cell 2" xfId="8753" xr:uid="{00000000-0005-0000-0000-000057210000}"/>
    <cellStyle name="Linked Cell 2 2" xfId="8754" xr:uid="{00000000-0005-0000-0000-000058210000}"/>
    <cellStyle name="Linked Cell 2 2 2" xfId="8755" xr:uid="{00000000-0005-0000-0000-000059210000}"/>
    <cellStyle name="Linked Cell 2 2 2 2" xfId="8756" xr:uid="{00000000-0005-0000-0000-00005A210000}"/>
    <cellStyle name="Linked Cell 2 2 3" xfId="8757" xr:uid="{00000000-0005-0000-0000-00005B210000}"/>
    <cellStyle name="Linked Cell 2 2 4" xfId="8758" xr:uid="{00000000-0005-0000-0000-00005C210000}"/>
    <cellStyle name="Linked Cell 2 2 5" xfId="8759" xr:uid="{00000000-0005-0000-0000-00005D210000}"/>
    <cellStyle name="Linked Cell 2 3" xfId="8760" xr:uid="{00000000-0005-0000-0000-00005E210000}"/>
    <cellStyle name="Linked Cell 2 3 2" xfId="8761" xr:uid="{00000000-0005-0000-0000-00005F210000}"/>
    <cellStyle name="Linked Cell 2 3 3" xfId="8762" xr:uid="{00000000-0005-0000-0000-000060210000}"/>
    <cellStyle name="Linked Cell 2 4" xfId="8763" xr:uid="{00000000-0005-0000-0000-000061210000}"/>
    <cellStyle name="Linked Cell 2 4 2" xfId="8764" xr:uid="{00000000-0005-0000-0000-000062210000}"/>
    <cellStyle name="Linked Cell 2 5" xfId="8765" xr:uid="{00000000-0005-0000-0000-000063210000}"/>
    <cellStyle name="Linked Cell 2 6" xfId="8766" xr:uid="{00000000-0005-0000-0000-000064210000}"/>
    <cellStyle name="Linked Cell 2 7" xfId="8767" xr:uid="{00000000-0005-0000-0000-000065210000}"/>
    <cellStyle name="Linked Cell 2 8" xfId="8768" xr:uid="{00000000-0005-0000-0000-000066210000}"/>
    <cellStyle name="Linked Cell 3" xfId="8769" xr:uid="{00000000-0005-0000-0000-000067210000}"/>
    <cellStyle name="Linked Cell 3 2" xfId="8770" xr:uid="{00000000-0005-0000-0000-000068210000}"/>
    <cellStyle name="Linked Cell 3 2 2" xfId="8771" xr:uid="{00000000-0005-0000-0000-000069210000}"/>
    <cellStyle name="Linked Cell 3 2 3" xfId="8772" xr:uid="{00000000-0005-0000-0000-00006A210000}"/>
    <cellStyle name="Linked Cell 3 3" xfId="8773" xr:uid="{00000000-0005-0000-0000-00006B210000}"/>
    <cellStyle name="Linked Cell 3 3 2" xfId="8774" xr:uid="{00000000-0005-0000-0000-00006C210000}"/>
    <cellStyle name="Linked Cell 3 3 3" xfId="8775" xr:uid="{00000000-0005-0000-0000-00006D210000}"/>
    <cellStyle name="Linked Cell 3 4" xfId="8776" xr:uid="{00000000-0005-0000-0000-00006E210000}"/>
    <cellStyle name="Linked Cell 3 5" xfId="8777" xr:uid="{00000000-0005-0000-0000-00006F210000}"/>
    <cellStyle name="Linked Cell 4" xfId="8778" xr:uid="{00000000-0005-0000-0000-000070210000}"/>
    <cellStyle name="Linked Cell 4 2" xfId="8779" xr:uid="{00000000-0005-0000-0000-000071210000}"/>
    <cellStyle name="Linked Cell 4 2 2" xfId="8780" xr:uid="{00000000-0005-0000-0000-000072210000}"/>
    <cellStyle name="Linked Cell 4 2 3" xfId="8781" xr:uid="{00000000-0005-0000-0000-000073210000}"/>
    <cellStyle name="Linked Cell 4 3" xfId="8782" xr:uid="{00000000-0005-0000-0000-000074210000}"/>
    <cellStyle name="Linked Cell 4 3 2" xfId="8783" xr:uid="{00000000-0005-0000-0000-000075210000}"/>
    <cellStyle name="Linked Cell 4 3 3" xfId="8784" xr:uid="{00000000-0005-0000-0000-000076210000}"/>
    <cellStyle name="Linked Cell 4 4" xfId="8785" xr:uid="{00000000-0005-0000-0000-000077210000}"/>
    <cellStyle name="Linked Cell 4 4 2" xfId="8786" xr:uid="{00000000-0005-0000-0000-000078210000}"/>
    <cellStyle name="Linked Cell 4 4 3" xfId="8787" xr:uid="{00000000-0005-0000-0000-000079210000}"/>
    <cellStyle name="Linked Cell 4 5" xfId="8788" xr:uid="{00000000-0005-0000-0000-00007A210000}"/>
    <cellStyle name="Linked Cell 5" xfId="8789" xr:uid="{00000000-0005-0000-0000-00007B210000}"/>
    <cellStyle name="Linked Cell 5 2" xfId="8790" xr:uid="{00000000-0005-0000-0000-00007C210000}"/>
    <cellStyle name="Linked Cell 5 2 2" xfId="8791" xr:uid="{00000000-0005-0000-0000-00007D210000}"/>
    <cellStyle name="Linked Cell 5 2 3" xfId="8792" xr:uid="{00000000-0005-0000-0000-00007E210000}"/>
    <cellStyle name="Linked Cell 5 3" xfId="8793" xr:uid="{00000000-0005-0000-0000-00007F210000}"/>
    <cellStyle name="Linked Cell 5 3 2" xfId="8794" xr:uid="{00000000-0005-0000-0000-000080210000}"/>
    <cellStyle name="Linked Cell 5 3 3" xfId="8795" xr:uid="{00000000-0005-0000-0000-000081210000}"/>
    <cellStyle name="Linked Cell 5 4" xfId="8796" xr:uid="{00000000-0005-0000-0000-000082210000}"/>
    <cellStyle name="Linked Cell 6" xfId="8797" xr:uid="{00000000-0005-0000-0000-000083210000}"/>
    <cellStyle name="Linked Cell 7" xfId="8798" xr:uid="{00000000-0005-0000-0000-000084210000}"/>
    <cellStyle name="Linked Cell 8" xfId="8799" xr:uid="{00000000-0005-0000-0000-000085210000}"/>
    <cellStyle name="Linked Cell 9" xfId="8800" xr:uid="{00000000-0005-0000-0000-000086210000}"/>
    <cellStyle name="Linked Cell_aa osnova za ponudbe" xfId="8801" xr:uid="{00000000-0005-0000-0000-000087210000}"/>
    <cellStyle name="MASTER STEVILKE" xfId="8802" xr:uid="{00000000-0005-0000-0000-000088210000}"/>
    <cellStyle name="MASTER STEVILKE 2" xfId="8803" xr:uid="{00000000-0005-0000-0000-000089210000}"/>
    <cellStyle name="MASTER STEVILKE 3" xfId="8804" xr:uid="{00000000-0005-0000-0000-00008A210000}"/>
    <cellStyle name="Metri" xfId="8805" xr:uid="{00000000-0005-0000-0000-00008B210000}"/>
    <cellStyle name="Metri 2" xfId="8806" xr:uid="{00000000-0005-0000-0000-00008C210000}"/>
    <cellStyle name="Naslov 1 1" xfId="27" xr:uid="{00000000-0005-0000-0000-00008D210000}"/>
    <cellStyle name="Naslov 1 1 2" xfId="8807" xr:uid="{00000000-0005-0000-0000-00008E210000}"/>
    <cellStyle name="Naslov 1 1 3" xfId="8808" xr:uid="{00000000-0005-0000-0000-00008F210000}"/>
    <cellStyle name="Naslov 1 2" xfId="28" xr:uid="{00000000-0005-0000-0000-000090210000}"/>
    <cellStyle name="Naslov 1 2 2" xfId="8809" xr:uid="{00000000-0005-0000-0000-000091210000}"/>
    <cellStyle name="Naslov 1 2 3" xfId="8810" xr:uid="{00000000-0005-0000-0000-000092210000}"/>
    <cellStyle name="Naslov 1 3" xfId="8811" xr:uid="{00000000-0005-0000-0000-000093210000}"/>
    <cellStyle name="Naslov 1 3 2" xfId="8812" xr:uid="{00000000-0005-0000-0000-000094210000}"/>
    <cellStyle name="Naslov 1 3 3" xfId="8813" xr:uid="{00000000-0005-0000-0000-000095210000}"/>
    <cellStyle name="Naslov 1 4" xfId="8814" xr:uid="{00000000-0005-0000-0000-000096210000}"/>
    <cellStyle name="Naslov 1 5" xfId="8815" xr:uid="{00000000-0005-0000-0000-000097210000}"/>
    <cellStyle name="Naslov 1 6" xfId="8816" xr:uid="{00000000-0005-0000-0000-000098210000}"/>
    <cellStyle name="Naslov 1 7" xfId="8817" xr:uid="{00000000-0005-0000-0000-000099210000}"/>
    <cellStyle name="Naslov 2 2" xfId="29" xr:uid="{00000000-0005-0000-0000-00009A210000}"/>
    <cellStyle name="Naslov 2 2 2" xfId="8818" xr:uid="{00000000-0005-0000-0000-00009B210000}"/>
    <cellStyle name="Naslov 2 2 3" xfId="8819" xr:uid="{00000000-0005-0000-0000-00009C210000}"/>
    <cellStyle name="Naslov 2 3" xfId="8820" xr:uid="{00000000-0005-0000-0000-00009D210000}"/>
    <cellStyle name="Naslov 2 3 2" xfId="8821" xr:uid="{00000000-0005-0000-0000-00009E210000}"/>
    <cellStyle name="Naslov 2 3 3" xfId="8822" xr:uid="{00000000-0005-0000-0000-00009F210000}"/>
    <cellStyle name="Naslov 2 4" xfId="8823" xr:uid="{00000000-0005-0000-0000-0000A0210000}"/>
    <cellStyle name="Naslov 2 4 2" xfId="8824" xr:uid="{00000000-0005-0000-0000-0000A1210000}"/>
    <cellStyle name="Naslov 2 4 3" xfId="8825" xr:uid="{00000000-0005-0000-0000-0000A2210000}"/>
    <cellStyle name="Naslov 2 5" xfId="8826" xr:uid="{00000000-0005-0000-0000-0000A3210000}"/>
    <cellStyle name="Naslov 2 5 2" xfId="8827" xr:uid="{00000000-0005-0000-0000-0000A4210000}"/>
    <cellStyle name="Naslov 2 5 3" xfId="8828" xr:uid="{00000000-0005-0000-0000-0000A5210000}"/>
    <cellStyle name="Naslov 2 6" xfId="8829" xr:uid="{00000000-0005-0000-0000-0000A6210000}"/>
    <cellStyle name="Naslov 2 6 2" xfId="8830" xr:uid="{00000000-0005-0000-0000-0000A7210000}"/>
    <cellStyle name="Naslov 2 6 3" xfId="8831" xr:uid="{00000000-0005-0000-0000-0000A8210000}"/>
    <cellStyle name="Naslov 2 7" xfId="8832" xr:uid="{00000000-0005-0000-0000-0000A9210000}"/>
    <cellStyle name="Naslov 2 7 2" xfId="8833" xr:uid="{00000000-0005-0000-0000-0000AA210000}"/>
    <cellStyle name="Naslov 2 7 3" xfId="8834" xr:uid="{00000000-0005-0000-0000-0000AB210000}"/>
    <cellStyle name="Naslov 3 2" xfId="30" xr:uid="{00000000-0005-0000-0000-0000AC210000}"/>
    <cellStyle name="Naslov 4 2" xfId="31" xr:uid="{00000000-0005-0000-0000-0000AD210000}"/>
    <cellStyle name="Naslov 5" xfId="8835" xr:uid="{00000000-0005-0000-0000-0000AE210000}"/>
    <cellStyle name="Naslov 5 2" xfId="8836" xr:uid="{00000000-0005-0000-0000-0000AF210000}"/>
    <cellStyle name="Naslov 6" xfId="8837" xr:uid="{00000000-0005-0000-0000-0000B0210000}"/>
    <cellStyle name="Naslov 6 2" xfId="8838" xr:uid="{00000000-0005-0000-0000-0000B1210000}"/>
    <cellStyle name="Naslov 7" xfId="8839" xr:uid="{00000000-0005-0000-0000-0000B2210000}"/>
    <cellStyle name="naslov2" xfId="219" xr:uid="{00000000-0005-0000-0000-0000B3210000}"/>
    <cellStyle name="NaslovRowStyle" xfId="235" xr:uid="{00000000-0005-0000-0000-0000B4210000}"/>
    <cellStyle name="Navadno" xfId="0" builtinId="0"/>
    <cellStyle name="Navadno 10" xfId="241" xr:uid="{00000000-0005-0000-0000-0000B6210000}"/>
    <cellStyle name="Navadno 10 10" xfId="8840" xr:uid="{00000000-0005-0000-0000-0000B7210000}"/>
    <cellStyle name="Navadno 10 10 2" xfId="8841" xr:uid="{00000000-0005-0000-0000-0000B8210000}"/>
    <cellStyle name="Navadno 10 10 2 2" xfId="8842" xr:uid="{00000000-0005-0000-0000-0000B9210000}"/>
    <cellStyle name="Navadno 10 10 3" xfId="8843" xr:uid="{00000000-0005-0000-0000-0000BA210000}"/>
    <cellStyle name="Navadno 10 10 4" xfId="8844" xr:uid="{00000000-0005-0000-0000-0000BB210000}"/>
    <cellStyle name="Navadno 10 10 4 2" xfId="8845" xr:uid="{00000000-0005-0000-0000-0000BC210000}"/>
    <cellStyle name="Navadno 10 10 4 2 2" xfId="8846" xr:uid="{00000000-0005-0000-0000-0000BD210000}"/>
    <cellStyle name="Navadno 10 10 4 3" xfId="8847" xr:uid="{00000000-0005-0000-0000-0000BE210000}"/>
    <cellStyle name="Navadno 10 11" xfId="8848" xr:uid="{00000000-0005-0000-0000-0000BF210000}"/>
    <cellStyle name="Navadno 10 11 2" xfId="8849" xr:uid="{00000000-0005-0000-0000-0000C0210000}"/>
    <cellStyle name="Navadno 10 11 2 2" xfId="8850" xr:uid="{00000000-0005-0000-0000-0000C1210000}"/>
    <cellStyle name="Navadno 10 11 3" xfId="8851" xr:uid="{00000000-0005-0000-0000-0000C2210000}"/>
    <cellStyle name="Navadno 10 12" xfId="8852" xr:uid="{00000000-0005-0000-0000-0000C3210000}"/>
    <cellStyle name="Navadno 10 12 2" xfId="8853" xr:uid="{00000000-0005-0000-0000-0000C4210000}"/>
    <cellStyle name="Navadno 10 12 2 2" xfId="8854" xr:uid="{00000000-0005-0000-0000-0000C5210000}"/>
    <cellStyle name="Navadno 10 12 3" xfId="8855" xr:uid="{00000000-0005-0000-0000-0000C6210000}"/>
    <cellStyle name="Navadno 10 13" xfId="8856" xr:uid="{00000000-0005-0000-0000-0000C7210000}"/>
    <cellStyle name="Navadno 10 13 2" xfId="8857" xr:uid="{00000000-0005-0000-0000-0000C8210000}"/>
    <cellStyle name="Navadno 10 13 2 2" xfId="8858" xr:uid="{00000000-0005-0000-0000-0000C9210000}"/>
    <cellStyle name="Navadno 10 13 3" xfId="8859" xr:uid="{00000000-0005-0000-0000-0000CA210000}"/>
    <cellStyle name="Navadno 10 14" xfId="8860" xr:uid="{00000000-0005-0000-0000-0000CB210000}"/>
    <cellStyle name="Navadno 10 14 2" xfId="8861" xr:uid="{00000000-0005-0000-0000-0000CC210000}"/>
    <cellStyle name="Navadno 10 14 2 2" xfId="8862" xr:uid="{00000000-0005-0000-0000-0000CD210000}"/>
    <cellStyle name="Navadno 10 14 3" xfId="8863" xr:uid="{00000000-0005-0000-0000-0000CE210000}"/>
    <cellStyle name="Navadno 10 15" xfId="8864" xr:uid="{00000000-0005-0000-0000-0000CF210000}"/>
    <cellStyle name="Navadno 10 15 2" xfId="8865" xr:uid="{00000000-0005-0000-0000-0000D0210000}"/>
    <cellStyle name="Navadno 10 15 2 2" xfId="8866" xr:uid="{00000000-0005-0000-0000-0000D1210000}"/>
    <cellStyle name="Navadno 10 15 3" xfId="8867" xr:uid="{00000000-0005-0000-0000-0000D2210000}"/>
    <cellStyle name="Navadno 10 16" xfId="8868" xr:uid="{00000000-0005-0000-0000-0000D3210000}"/>
    <cellStyle name="Navadno 10 16 2" xfId="8869" xr:uid="{00000000-0005-0000-0000-0000D4210000}"/>
    <cellStyle name="Navadno 10 16 2 2" xfId="8870" xr:uid="{00000000-0005-0000-0000-0000D5210000}"/>
    <cellStyle name="Navadno 10 16 3" xfId="8871" xr:uid="{00000000-0005-0000-0000-0000D6210000}"/>
    <cellStyle name="Navadno 10 17" xfId="8872" xr:uid="{00000000-0005-0000-0000-0000D7210000}"/>
    <cellStyle name="Navadno 10 17 2" xfId="8873" xr:uid="{00000000-0005-0000-0000-0000D8210000}"/>
    <cellStyle name="Navadno 10 17 2 2" xfId="8874" xr:uid="{00000000-0005-0000-0000-0000D9210000}"/>
    <cellStyle name="Navadno 10 17 3" xfId="8875" xr:uid="{00000000-0005-0000-0000-0000DA210000}"/>
    <cellStyle name="Navadno 10 18" xfId="8876" xr:uid="{00000000-0005-0000-0000-0000DB210000}"/>
    <cellStyle name="Navadno 10 18 2" xfId="8877" xr:uid="{00000000-0005-0000-0000-0000DC210000}"/>
    <cellStyle name="Navadno 10 18 2 2" xfId="8878" xr:uid="{00000000-0005-0000-0000-0000DD210000}"/>
    <cellStyle name="Navadno 10 18 3" xfId="8879" xr:uid="{00000000-0005-0000-0000-0000DE210000}"/>
    <cellStyle name="Navadno 10 19" xfId="8880" xr:uid="{00000000-0005-0000-0000-0000DF210000}"/>
    <cellStyle name="Navadno 10 19 2" xfId="8881" xr:uid="{00000000-0005-0000-0000-0000E0210000}"/>
    <cellStyle name="Navadno 10 19 2 2" xfId="8882" xr:uid="{00000000-0005-0000-0000-0000E1210000}"/>
    <cellStyle name="Navadno 10 19 3" xfId="8883" xr:uid="{00000000-0005-0000-0000-0000E2210000}"/>
    <cellStyle name="Navadno 10 2" xfId="32" xr:uid="{00000000-0005-0000-0000-0000E3210000}"/>
    <cellStyle name="Navadno 10 2 2" xfId="8884" xr:uid="{00000000-0005-0000-0000-0000E4210000}"/>
    <cellStyle name="Navadno 10 2 2 2" xfId="8885" xr:uid="{00000000-0005-0000-0000-0000E5210000}"/>
    <cellStyle name="Navadno 10 2 2 3" xfId="8886" xr:uid="{00000000-0005-0000-0000-0000E6210000}"/>
    <cellStyle name="Navadno 10 2 2 4" xfId="8887" xr:uid="{00000000-0005-0000-0000-0000E7210000}"/>
    <cellStyle name="Navadno 10 2 3" xfId="8888" xr:uid="{00000000-0005-0000-0000-0000E8210000}"/>
    <cellStyle name="Navadno 10 2 4" xfId="8889" xr:uid="{00000000-0005-0000-0000-0000E9210000}"/>
    <cellStyle name="Navadno 10 2 5" xfId="8890" xr:uid="{00000000-0005-0000-0000-0000EA210000}"/>
    <cellStyle name="Navadno 10 20" xfId="8891" xr:uid="{00000000-0005-0000-0000-0000EB210000}"/>
    <cellStyle name="Navadno 10 20 2" xfId="8892" xr:uid="{00000000-0005-0000-0000-0000EC210000}"/>
    <cellStyle name="Navadno 10 20 2 2" xfId="8893" xr:uid="{00000000-0005-0000-0000-0000ED210000}"/>
    <cellStyle name="Navadno 10 20 3" xfId="8894" xr:uid="{00000000-0005-0000-0000-0000EE210000}"/>
    <cellStyle name="Navadno 10 21" xfId="8895" xr:uid="{00000000-0005-0000-0000-0000EF210000}"/>
    <cellStyle name="Navadno 10 21 2" xfId="8896" xr:uid="{00000000-0005-0000-0000-0000F0210000}"/>
    <cellStyle name="Navadno 10 21 2 2" xfId="8897" xr:uid="{00000000-0005-0000-0000-0000F1210000}"/>
    <cellStyle name="Navadno 10 21 3" xfId="8898" xr:uid="{00000000-0005-0000-0000-0000F2210000}"/>
    <cellStyle name="Navadno 10 22" xfId="8899" xr:uid="{00000000-0005-0000-0000-0000F3210000}"/>
    <cellStyle name="Navadno 10 22 2" xfId="8900" xr:uid="{00000000-0005-0000-0000-0000F4210000}"/>
    <cellStyle name="Navadno 10 22 2 2" xfId="8901" xr:uid="{00000000-0005-0000-0000-0000F5210000}"/>
    <cellStyle name="Navadno 10 22 3" xfId="8902" xr:uid="{00000000-0005-0000-0000-0000F6210000}"/>
    <cellStyle name="Navadno 10 23" xfId="8903" xr:uid="{00000000-0005-0000-0000-0000F7210000}"/>
    <cellStyle name="Navadno 10 23 2" xfId="8904" xr:uid="{00000000-0005-0000-0000-0000F8210000}"/>
    <cellStyle name="Navadno 10 23 2 2" xfId="8905" xr:uid="{00000000-0005-0000-0000-0000F9210000}"/>
    <cellStyle name="Navadno 10 23 3" xfId="8906" xr:uid="{00000000-0005-0000-0000-0000FA210000}"/>
    <cellStyle name="Navadno 10 24" xfId="8907" xr:uid="{00000000-0005-0000-0000-0000FB210000}"/>
    <cellStyle name="Navadno 10 24 2" xfId="8908" xr:uid="{00000000-0005-0000-0000-0000FC210000}"/>
    <cellStyle name="Navadno 10 24 2 2" xfId="8909" xr:uid="{00000000-0005-0000-0000-0000FD210000}"/>
    <cellStyle name="Navadno 10 24 3" xfId="8910" xr:uid="{00000000-0005-0000-0000-0000FE210000}"/>
    <cellStyle name="Navadno 10 25" xfId="8911" xr:uid="{00000000-0005-0000-0000-0000FF210000}"/>
    <cellStyle name="Navadno 10 25 2" xfId="8912" xr:uid="{00000000-0005-0000-0000-000000220000}"/>
    <cellStyle name="Navadno 10 25 2 2" xfId="8913" xr:uid="{00000000-0005-0000-0000-000001220000}"/>
    <cellStyle name="Navadno 10 25 3" xfId="8914" xr:uid="{00000000-0005-0000-0000-000002220000}"/>
    <cellStyle name="Navadno 10 26" xfId="8915" xr:uid="{00000000-0005-0000-0000-000003220000}"/>
    <cellStyle name="Navadno 10 26 2" xfId="8916" xr:uid="{00000000-0005-0000-0000-000004220000}"/>
    <cellStyle name="Navadno 10 26 2 2" xfId="8917" xr:uid="{00000000-0005-0000-0000-000005220000}"/>
    <cellStyle name="Navadno 10 26 3" xfId="8918" xr:uid="{00000000-0005-0000-0000-000006220000}"/>
    <cellStyle name="Navadno 10 27" xfId="8919" xr:uid="{00000000-0005-0000-0000-000007220000}"/>
    <cellStyle name="Navadno 10 27 2" xfId="8920" xr:uid="{00000000-0005-0000-0000-000008220000}"/>
    <cellStyle name="Navadno 10 27 2 2" xfId="8921" xr:uid="{00000000-0005-0000-0000-000009220000}"/>
    <cellStyle name="Navadno 10 27 3" xfId="8922" xr:uid="{00000000-0005-0000-0000-00000A220000}"/>
    <cellStyle name="Navadno 10 28" xfId="8923" xr:uid="{00000000-0005-0000-0000-00000B220000}"/>
    <cellStyle name="Navadno 10 28 2" xfId="8924" xr:uid="{00000000-0005-0000-0000-00000C220000}"/>
    <cellStyle name="Navadno 10 28 2 2" xfId="8925" xr:uid="{00000000-0005-0000-0000-00000D220000}"/>
    <cellStyle name="Navadno 10 28 3" xfId="8926" xr:uid="{00000000-0005-0000-0000-00000E220000}"/>
    <cellStyle name="Navadno 10 29" xfId="8927" xr:uid="{00000000-0005-0000-0000-00000F220000}"/>
    <cellStyle name="Navadno 10 29 2" xfId="8928" xr:uid="{00000000-0005-0000-0000-000010220000}"/>
    <cellStyle name="Navadno 10 29 2 2" xfId="8929" xr:uid="{00000000-0005-0000-0000-000011220000}"/>
    <cellStyle name="Navadno 10 29 3" xfId="8930" xr:uid="{00000000-0005-0000-0000-000012220000}"/>
    <cellStyle name="Navadno 10 3" xfId="33" xr:uid="{00000000-0005-0000-0000-000013220000}"/>
    <cellStyle name="Navadno 10 3 2" xfId="8931" xr:uid="{00000000-0005-0000-0000-000014220000}"/>
    <cellStyle name="Navadno 10 3 2 2" xfId="8932" xr:uid="{00000000-0005-0000-0000-000015220000}"/>
    <cellStyle name="Navadno 10 3 3" xfId="8933" xr:uid="{00000000-0005-0000-0000-000016220000}"/>
    <cellStyle name="Navadno 10 3 4" xfId="8934" xr:uid="{00000000-0005-0000-0000-000017220000}"/>
    <cellStyle name="Navadno 10 3 5" xfId="8935" xr:uid="{00000000-0005-0000-0000-000018220000}"/>
    <cellStyle name="Navadno 10 30" xfId="8936" xr:uid="{00000000-0005-0000-0000-000019220000}"/>
    <cellStyle name="Navadno 10 30 2" xfId="8937" xr:uid="{00000000-0005-0000-0000-00001A220000}"/>
    <cellStyle name="Navadno 10 30 2 2" xfId="8938" xr:uid="{00000000-0005-0000-0000-00001B220000}"/>
    <cellStyle name="Navadno 10 30 3" xfId="8939" xr:uid="{00000000-0005-0000-0000-00001C220000}"/>
    <cellStyle name="Navadno 10 31" xfId="8940" xr:uid="{00000000-0005-0000-0000-00001D220000}"/>
    <cellStyle name="Navadno 10 31 2" xfId="8941" xr:uid="{00000000-0005-0000-0000-00001E220000}"/>
    <cellStyle name="Navadno 10 31 2 2" xfId="8942" xr:uid="{00000000-0005-0000-0000-00001F220000}"/>
    <cellStyle name="Navadno 10 31 3" xfId="8943" xr:uid="{00000000-0005-0000-0000-000020220000}"/>
    <cellStyle name="Navadno 10 32" xfId="8944" xr:uid="{00000000-0005-0000-0000-000021220000}"/>
    <cellStyle name="Navadno 10 32 2" xfId="8945" xr:uid="{00000000-0005-0000-0000-000022220000}"/>
    <cellStyle name="Navadno 10 32 2 2" xfId="8946" xr:uid="{00000000-0005-0000-0000-000023220000}"/>
    <cellStyle name="Navadno 10 32 3" xfId="8947" xr:uid="{00000000-0005-0000-0000-000024220000}"/>
    <cellStyle name="Navadno 10 33" xfId="8948" xr:uid="{00000000-0005-0000-0000-000025220000}"/>
    <cellStyle name="Navadno 10 33 2" xfId="8949" xr:uid="{00000000-0005-0000-0000-000026220000}"/>
    <cellStyle name="Navadno 10 33 2 2" xfId="8950" xr:uid="{00000000-0005-0000-0000-000027220000}"/>
    <cellStyle name="Navadno 10 33 3" xfId="8951" xr:uid="{00000000-0005-0000-0000-000028220000}"/>
    <cellStyle name="Navadno 10 34" xfId="8952" xr:uid="{00000000-0005-0000-0000-000029220000}"/>
    <cellStyle name="Navadno 10 34 2" xfId="8953" xr:uid="{00000000-0005-0000-0000-00002A220000}"/>
    <cellStyle name="Navadno 10 34 2 2" xfId="8954" xr:uid="{00000000-0005-0000-0000-00002B220000}"/>
    <cellStyle name="Navadno 10 34 3" xfId="8955" xr:uid="{00000000-0005-0000-0000-00002C220000}"/>
    <cellStyle name="Navadno 10 35" xfId="8956" xr:uid="{00000000-0005-0000-0000-00002D220000}"/>
    <cellStyle name="Navadno 10 35 2" xfId="8957" xr:uid="{00000000-0005-0000-0000-00002E220000}"/>
    <cellStyle name="Navadno 10 35 2 2" xfId="8958" xr:uid="{00000000-0005-0000-0000-00002F220000}"/>
    <cellStyle name="Navadno 10 35 3" xfId="8959" xr:uid="{00000000-0005-0000-0000-000030220000}"/>
    <cellStyle name="Navadno 10 36" xfId="8960" xr:uid="{00000000-0005-0000-0000-000031220000}"/>
    <cellStyle name="Navadno 10 36 2" xfId="8961" xr:uid="{00000000-0005-0000-0000-000032220000}"/>
    <cellStyle name="Navadno 10 36 2 2" xfId="8962" xr:uid="{00000000-0005-0000-0000-000033220000}"/>
    <cellStyle name="Navadno 10 36 3" xfId="8963" xr:uid="{00000000-0005-0000-0000-000034220000}"/>
    <cellStyle name="Navadno 10 37" xfId="8964" xr:uid="{00000000-0005-0000-0000-000035220000}"/>
    <cellStyle name="Navadno 10 37 2" xfId="8965" xr:uid="{00000000-0005-0000-0000-000036220000}"/>
    <cellStyle name="Navadno 10 37 2 2" xfId="8966" xr:uid="{00000000-0005-0000-0000-000037220000}"/>
    <cellStyle name="Navadno 10 37 3" xfId="8967" xr:uid="{00000000-0005-0000-0000-000038220000}"/>
    <cellStyle name="Navadno 10 38" xfId="8968" xr:uid="{00000000-0005-0000-0000-000039220000}"/>
    <cellStyle name="Navadno 10 38 2" xfId="8969" xr:uid="{00000000-0005-0000-0000-00003A220000}"/>
    <cellStyle name="Navadno 10 38 2 2" xfId="8970" xr:uid="{00000000-0005-0000-0000-00003B220000}"/>
    <cellStyle name="Navadno 10 38 3" xfId="8971" xr:uid="{00000000-0005-0000-0000-00003C220000}"/>
    <cellStyle name="Navadno 10 39" xfId="8972" xr:uid="{00000000-0005-0000-0000-00003D220000}"/>
    <cellStyle name="Navadno 10 39 2" xfId="8973" xr:uid="{00000000-0005-0000-0000-00003E220000}"/>
    <cellStyle name="Navadno 10 39 2 2" xfId="8974" xr:uid="{00000000-0005-0000-0000-00003F220000}"/>
    <cellStyle name="Navadno 10 39 3" xfId="8975" xr:uid="{00000000-0005-0000-0000-000040220000}"/>
    <cellStyle name="Navadno 10 4" xfId="8976" xr:uid="{00000000-0005-0000-0000-000041220000}"/>
    <cellStyle name="Navadno 10 4 10" xfId="8977" xr:uid="{00000000-0005-0000-0000-000042220000}"/>
    <cellStyle name="Navadno 10 4 11" xfId="8978" xr:uid="{00000000-0005-0000-0000-000043220000}"/>
    <cellStyle name="Navadno 10 4 12" xfId="8979" xr:uid="{00000000-0005-0000-0000-000044220000}"/>
    <cellStyle name="Navadno 10 4 2" xfId="8980" xr:uid="{00000000-0005-0000-0000-000045220000}"/>
    <cellStyle name="Navadno 10 4 2 2" xfId="8981" xr:uid="{00000000-0005-0000-0000-000046220000}"/>
    <cellStyle name="Navadno 10 4 3" xfId="8982" xr:uid="{00000000-0005-0000-0000-000047220000}"/>
    <cellStyle name="Navadno 10 4 4" xfId="8983" xr:uid="{00000000-0005-0000-0000-000048220000}"/>
    <cellStyle name="Navadno 10 4 5" xfId="8984" xr:uid="{00000000-0005-0000-0000-000049220000}"/>
    <cellStyle name="Navadno 10 4 6" xfId="8985" xr:uid="{00000000-0005-0000-0000-00004A220000}"/>
    <cellStyle name="Navadno 10 4 7" xfId="8986" xr:uid="{00000000-0005-0000-0000-00004B220000}"/>
    <cellStyle name="Navadno 10 4 8" xfId="8987" xr:uid="{00000000-0005-0000-0000-00004C220000}"/>
    <cellStyle name="Navadno 10 4 9" xfId="8988" xr:uid="{00000000-0005-0000-0000-00004D220000}"/>
    <cellStyle name="Navadno 10 40" xfId="8989" xr:uid="{00000000-0005-0000-0000-00004E220000}"/>
    <cellStyle name="Navadno 10 40 2" xfId="8990" xr:uid="{00000000-0005-0000-0000-00004F220000}"/>
    <cellStyle name="Navadno 10 40 2 2" xfId="8991" xr:uid="{00000000-0005-0000-0000-000050220000}"/>
    <cellStyle name="Navadno 10 40 3" xfId="8992" xr:uid="{00000000-0005-0000-0000-000051220000}"/>
    <cellStyle name="Navadno 10 41" xfId="8993" xr:uid="{00000000-0005-0000-0000-000052220000}"/>
    <cellStyle name="Navadno 10 41 2" xfId="8994" xr:uid="{00000000-0005-0000-0000-000053220000}"/>
    <cellStyle name="Navadno 10 41 2 2" xfId="8995" xr:uid="{00000000-0005-0000-0000-000054220000}"/>
    <cellStyle name="Navadno 10 41 3" xfId="8996" xr:uid="{00000000-0005-0000-0000-000055220000}"/>
    <cellStyle name="Navadno 10 42" xfId="8997" xr:uid="{00000000-0005-0000-0000-000056220000}"/>
    <cellStyle name="Navadno 10 42 2" xfId="8998" xr:uid="{00000000-0005-0000-0000-000057220000}"/>
    <cellStyle name="Navadno 10 42 2 2" xfId="8999" xr:uid="{00000000-0005-0000-0000-000058220000}"/>
    <cellStyle name="Navadno 10 42 3" xfId="9000" xr:uid="{00000000-0005-0000-0000-000059220000}"/>
    <cellStyle name="Navadno 10 43" xfId="9001" xr:uid="{00000000-0005-0000-0000-00005A220000}"/>
    <cellStyle name="Navadno 10 43 2" xfId="9002" xr:uid="{00000000-0005-0000-0000-00005B220000}"/>
    <cellStyle name="Navadno 10 43 2 2" xfId="9003" xr:uid="{00000000-0005-0000-0000-00005C220000}"/>
    <cellStyle name="Navadno 10 43 3" xfId="9004" xr:uid="{00000000-0005-0000-0000-00005D220000}"/>
    <cellStyle name="Navadno 10 44" xfId="9005" xr:uid="{00000000-0005-0000-0000-00005E220000}"/>
    <cellStyle name="Navadno 10 44 2" xfId="9006" xr:uid="{00000000-0005-0000-0000-00005F220000}"/>
    <cellStyle name="Navadno 10 44 2 2" xfId="9007" xr:uid="{00000000-0005-0000-0000-000060220000}"/>
    <cellStyle name="Navadno 10 44 3" xfId="9008" xr:uid="{00000000-0005-0000-0000-000061220000}"/>
    <cellStyle name="Navadno 10 45" xfId="9009" xr:uid="{00000000-0005-0000-0000-000062220000}"/>
    <cellStyle name="Navadno 10 45 2" xfId="9010" xr:uid="{00000000-0005-0000-0000-000063220000}"/>
    <cellStyle name="Navadno 10 45 2 2" xfId="9011" xr:uid="{00000000-0005-0000-0000-000064220000}"/>
    <cellStyle name="Navadno 10 45 2 2 2" xfId="9012" xr:uid="{00000000-0005-0000-0000-000065220000}"/>
    <cellStyle name="Navadno 10 45 2 3" xfId="9013" xr:uid="{00000000-0005-0000-0000-000066220000}"/>
    <cellStyle name="Navadno 10 45 2 4" xfId="9014" xr:uid="{00000000-0005-0000-0000-000067220000}"/>
    <cellStyle name="Navadno 10 45 3" xfId="9015" xr:uid="{00000000-0005-0000-0000-000068220000}"/>
    <cellStyle name="Navadno 10 45 3 2" xfId="9016" xr:uid="{00000000-0005-0000-0000-000069220000}"/>
    <cellStyle name="Navadno 10 46" xfId="9017" xr:uid="{00000000-0005-0000-0000-00006A220000}"/>
    <cellStyle name="Navadno 10 46 2" xfId="9018" xr:uid="{00000000-0005-0000-0000-00006B220000}"/>
    <cellStyle name="Navadno 10 46 2 2" xfId="9019" xr:uid="{00000000-0005-0000-0000-00006C220000}"/>
    <cellStyle name="Navadno 10 46 2 2 2" xfId="9020" xr:uid="{00000000-0005-0000-0000-00006D220000}"/>
    <cellStyle name="Navadno 10 46 2 3" xfId="9021" xr:uid="{00000000-0005-0000-0000-00006E220000}"/>
    <cellStyle name="Navadno 10 46 3" xfId="9022" xr:uid="{00000000-0005-0000-0000-00006F220000}"/>
    <cellStyle name="Navadno 10 46 3 2" xfId="9023" xr:uid="{00000000-0005-0000-0000-000070220000}"/>
    <cellStyle name="Navadno 10 46 4" xfId="9024" xr:uid="{00000000-0005-0000-0000-000071220000}"/>
    <cellStyle name="Navadno 10 47" xfId="9025" xr:uid="{00000000-0005-0000-0000-000072220000}"/>
    <cellStyle name="Navadno 10 47 2" xfId="9026" xr:uid="{00000000-0005-0000-0000-000073220000}"/>
    <cellStyle name="Navadno 10 47 2 2" xfId="9027" xr:uid="{00000000-0005-0000-0000-000074220000}"/>
    <cellStyle name="Navadno 10 47 2 2 2" xfId="9028" xr:uid="{00000000-0005-0000-0000-000075220000}"/>
    <cellStyle name="Navadno 10 47 2 3" xfId="9029" xr:uid="{00000000-0005-0000-0000-000076220000}"/>
    <cellStyle name="Navadno 10 47 3" xfId="9030" xr:uid="{00000000-0005-0000-0000-000077220000}"/>
    <cellStyle name="Navadno 10 47 3 2" xfId="9031" xr:uid="{00000000-0005-0000-0000-000078220000}"/>
    <cellStyle name="Navadno 10 47 4" xfId="9032" xr:uid="{00000000-0005-0000-0000-000079220000}"/>
    <cellStyle name="Navadno 10 48" xfId="9033" xr:uid="{00000000-0005-0000-0000-00007A220000}"/>
    <cellStyle name="Navadno 10 48 2" xfId="9034" xr:uid="{00000000-0005-0000-0000-00007B220000}"/>
    <cellStyle name="Navadno 10 48 2 2" xfId="9035" xr:uid="{00000000-0005-0000-0000-00007C220000}"/>
    <cellStyle name="Navadno 10 48 2 2 2" xfId="9036" xr:uid="{00000000-0005-0000-0000-00007D220000}"/>
    <cellStyle name="Navadno 10 48 2 3" xfId="9037" xr:uid="{00000000-0005-0000-0000-00007E220000}"/>
    <cellStyle name="Navadno 10 48 3" xfId="9038" xr:uid="{00000000-0005-0000-0000-00007F220000}"/>
    <cellStyle name="Navadno 10 48 3 2" xfId="9039" xr:uid="{00000000-0005-0000-0000-000080220000}"/>
    <cellStyle name="Navadno 10 48 4" xfId="9040" xr:uid="{00000000-0005-0000-0000-000081220000}"/>
    <cellStyle name="Navadno 10 49" xfId="9041" xr:uid="{00000000-0005-0000-0000-000082220000}"/>
    <cellStyle name="Navadno 10 49 2" xfId="9042" xr:uid="{00000000-0005-0000-0000-000083220000}"/>
    <cellStyle name="Navadno 10 49 2 2" xfId="9043" xr:uid="{00000000-0005-0000-0000-000084220000}"/>
    <cellStyle name="Navadno 10 49 2 2 2" xfId="9044" xr:uid="{00000000-0005-0000-0000-000085220000}"/>
    <cellStyle name="Navadno 10 49 2 3" xfId="9045" xr:uid="{00000000-0005-0000-0000-000086220000}"/>
    <cellStyle name="Navadno 10 49 3" xfId="9046" xr:uid="{00000000-0005-0000-0000-000087220000}"/>
    <cellStyle name="Navadno 10 49 3 2" xfId="9047" xr:uid="{00000000-0005-0000-0000-000088220000}"/>
    <cellStyle name="Navadno 10 49 4" xfId="9048" xr:uid="{00000000-0005-0000-0000-000089220000}"/>
    <cellStyle name="Navadno 10 5" xfId="9049" xr:uid="{00000000-0005-0000-0000-00008A220000}"/>
    <cellStyle name="Navadno 10 5 2" xfId="9050" xr:uid="{00000000-0005-0000-0000-00008B220000}"/>
    <cellStyle name="Navadno 10 5 2 2" xfId="9051" xr:uid="{00000000-0005-0000-0000-00008C220000}"/>
    <cellStyle name="Navadno 10 5 2 2 2" xfId="9052" xr:uid="{00000000-0005-0000-0000-00008D220000}"/>
    <cellStyle name="Navadno 10 5 2 3" xfId="9053" xr:uid="{00000000-0005-0000-0000-00008E220000}"/>
    <cellStyle name="Navadno 10 5 3" xfId="9054" xr:uid="{00000000-0005-0000-0000-00008F220000}"/>
    <cellStyle name="Navadno 10 5 3 2" xfId="9055" xr:uid="{00000000-0005-0000-0000-000090220000}"/>
    <cellStyle name="Navadno 10 5 4" xfId="9056" xr:uid="{00000000-0005-0000-0000-000091220000}"/>
    <cellStyle name="Navadno 10 5 5" xfId="9057" xr:uid="{00000000-0005-0000-0000-000092220000}"/>
    <cellStyle name="Navadno 10 5 6" xfId="9058" xr:uid="{00000000-0005-0000-0000-000093220000}"/>
    <cellStyle name="Navadno 10 50" xfId="9059" xr:uid="{00000000-0005-0000-0000-000094220000}"/>
    <cellStyle name="Navadno 10 50 2" xfId="9060" xr:uid="{00000000-0005-0000-0000-000095220000}"/>
    <cellStyle name="Navadno 10 50 2 2" xfId="9061" xr:uid="{00000000-0005-0000-0000-000096220000}"/>
    <cellStyle name="Navadno 10 50 2 2 2" xfId="9062" xr:uid="{00000000-0005-0000-0000-000097220000}"/>
    <cellStyle name="Navadno 10 50 2 3" xfId="9063" xr:uid="{00000000-0005-0000-0000-000098220000}"/>
    <cellStyle name="Navadno 10 50 3" xfId="9064" xr:uid="{00000000-0005-0000-0000-000099220000}"/>
    <cellStyle name="Navadno 10 50 3 2" xfId="9065" xr:uid="{00000000-0005-0000-0000-00009A220000}"/>
    <cellStyle name="Navadno 10 50 4" xfId="9066" xr:uid="{00000000-0005-0000-0000-00009B220000}"/>
    <cellStyle name="Navadno 10 51" xfId="9067" xr:uid="{00000000-0005-0000-0000-00009C220000}"/>
    <cellStyle name="Navadno 10 51 2" xfId="9068" xr:uid="{00000000-0005-0000-0000-00009D220000}"/>
    <cellStyle name="Navadno 10 51 2 2" xfId="9069" xr:uid="{00000000-0005-0000-0000-00009E220000}"/>
    <cellStyle name="Navadno 10 51 2 2 2" xfId="9070" xr:uid="{00000000-0005-0000-0000-00009F220000}"/>
    <cellStyle name="Navadno 10 51 2 3" xfId="9071" xr:uid="{00000000-0005-0000-0000-0000A0220000}"/>
    <cellStyle name="Navadno 10 51 3" xfId="9072" xr:uid="{00000000-0005-0000-0000-0000A1220000}"/>
    <cellStyle name="Navadno 10 51 3 2" xfId="9073" xr:uid="{00000000-0005-0000-0000-0000A2220000}"/>
    <cellStyle name="Navadno 10 51 4" xfId="9074" xr:uid="{00000000-0005-0000-0000-0000A3220000}"/>
    <cellStyle name="Navadno 10 52" xfId="9075" xr:uid="{00000000-0005-0000-0000-0000A4220000}"/>
    <cellStyle name="Navadno 10 52 2" xfId="9076" xr:uid="{00000000-0005-0000-0000-0000A5220000}"/>
    <cellStyle name="Navadno 10 52 2 2" xfId="9077" xr:uid="{00000000-0005-0000-0000-0000A6220000}"/>
    <cellStyle name="Navadno 10 52 2 2 2" xfId="9078" xr:uid="{00000000-0005-0000-0000-0000A7220000}"/>
    <cellStyle name="Navadno 10 52 2 3" xfId="9079" xr:uid="{00000000-0005-0000-0000-0000A8220000}"/>
    <cellStyle name="Navadno 10 52 3" xfId="9080" xr:uid="{00000000-0005-0000-0000-0000A9220000}"/>
    <cellStyle name="Navadno 10 52 3 2" xfId="9081" xr:uid="{00000000-0005-0000-0000-0000AA220000}"/>
    <cellStyle name="Navadno 10 52 4" xfId="9082" xr:uid="{00000000-0005-0000-0000-0000AB220000}"/>
    <cellStyle name="Navadno 10 53" xfId="9083" xr:uid="{00000000-0005-0000-0000-0000AC220000}"/>
    <cellStyle name="Navadno 10 53 2" xfId="9084" xr:uid="{00000000-0005-0000-0000-0000AD220000}"/>
    <cellStyle name="Navadno 10 53 2 2" xfId="9085" xr:uid="{00000000-0005-0000-0000-0000AE220000}"/>
    <cellStyle name="Navadno 10 53 2 2 2" xfId="9086" xr:uid="{00000000-0005-0000-0000-0000AF220000}"/>
    <cellStyle name="Navadno 10 53 2 3" xfId="9087" xr:uid="{00000000-0005-0000-0000-0000B0220000}"/>
    <cellStyle name="Navadno 10 53 3" xfId="9088" xr:uid="{00000000-0005-0000-0000-0000B1220000}"/>
    <cellStyle name="Navadno 10 53 3 2" xfId="9089" xr:uid="{00000000-0005-0000-0000-0000B2220000}"/>
    <cellStyle name="Navadno 10 53 4" xfId="9090" xr:uid="{00000000-0005-0000-0000-0000B3220000}"/>
    <cellStyle name="Navadno 10 54" xfId="9091" xr:uid="{00000000-0005-0000-0000-0000B4220000}"/>
    <cellStyle name="Navadno 10 54 2" xfId="9092" xr:uid="{00000000-0005-0000-0000-0000B5220000}"/>
    <cellStyle name="Navadno 10 54 2 2" xfId="9093" xr:uid="{00000000-0005-0000-0000-0000B6220000}"/>
    <cellStyle name="Navadno 10 54 2 2 2" xfId="9094" xr:uid="{00000000-0005-0000-0000-0000B7220000}"/>
    <cellStyle name="Navadno 10 54 2 3" xfId="9095" xr:uid="{00000000-0005-0000-0000-0000B8220000}"/>
    <cellStyle name="Navadno 10 54 3" xfId="9096" xr:uid="{00000000-0005-0000-0000-0000B9220000}"/>
    <cellStyle name="Navadno 10 54 3 2" xfId="9097" xr:uid="{00000000-0005-0000-0000-0000BA220000}"/>
    <cellStyle name="Navadno 10 54 4" xfId="9098" xr:uid="{00000000-0005-0000-0000-0000BB220000}"/>
    <cellStyle name="Navadno 10 55" xfId="9099" xr:uid="{00000000-0005-0000-0000-0000BC220000}"/>
    <cellStyle name="Navadno 10 55 2" xfId="9100" xr:uid="{00000000-0005-0000-0000-0000BD220000}"/>
    <cellStyle name="Navadno 10 55 2 2" xfId="9101" xr:uid="{00000000-0005-0000-0000-0000BE220000}"/>
    <cellStyle name="Navadno 10 55 2 2 2" xfId="9102" xr:uid="{00000000-0005-0000-0000-0000BF220000}"/>
    <cellStyle name="Navadno 10 55 2 3" xfId="9103" xr:uid="{00000000-0005-0000-0000-0000C0220000}"/>
    <cellStyle name="Navadno 10 55 3" xfId="9104" xr:uid="{00000000-0005-0000-0000-0000C1220000}"/>
    <cellStyle name="Navadno 10 55 3 2" xfId="9105" xr:uid="{00000000-0005-0000-0000-0000C2220000}"/>
    <cellStyle name="Navadno 10 55 4" xfId="9106" xr:uid="{00000000-0005-0000-0000-0000C3220000}"/>
    <cellStyle name="Navadno 10 56" xfId="9107" xr:uid="{00000000-0005-0000-0000-0000C4220000}"/>
    <cellStyle name="Navadno 10 56 2" xfId="9108" xr:uid="{00000000-0005-0000-0000-0000C5220000}"/>
    <cellStyle name="Navadno 10 56 2 2" xfId="9109" xr:uid="{00000000-0005-0000-0000-0000C6220000}"/>
    <cellStyle name="Navadno 10 56 2 2 2" xfId="9110" xr:uid="{00000000-0005-0000-0000-0000C7220000}"/>
    <cellStyle name="Navadno 10 56 2 3" xfId="9111" xr:uid="{00000000-0005-0000-0000-0000C8220000}"/>
    <cellStyle name="Navadno 10 56 3" xfId="9112" xr:uid="{00000000-0005-0000-0000-0000C9220000}"/>
    <cellStyle name="Navadno 10 56 3 2" xfId="9113" xr:uid="{00000000-0005-0000-0000-0000CA220000}"/>
    <cellStyle name="Navadno 10 56 4" xfId="9114" xr:uid="{00000000-0005-0000-0000-0000CB220000}"/>
    <cellStyle name="Navadno 10 57" xfId="9115" xr:uid="{00000000-0005-0000-0000-0000CC220000}"/>
    <cellStyle name="Navadno 10 57 2" xfId="9116" xr:uid="{00000000-0005-0000-0000-0000CD220000}"/>
    <cellStyle name="Navadno 10 57 2 2" xfId="9117" xr:uid="{00000000-0005-0000-0000-0000CE220000}"/>
    <cellStyle name="Navadno 10 57 2 2 2" xfId="9118" xr:uid="{00000000-0005-0000-0000-0000CF220000}"/>
    <cellStyle name="Navadno 10 57 2 3" xfId="9119" xr:uid="{00000000-0005-0000-0000-0000D0220000}"/>
    <cellStyle name="Navadno 10 57 3" xfId="9120" xr:uid="{00000000-0005-0000-0000-0000D1220000}"/>
    <cellStyle name="Navadno 10 57 3 2" xfId="9121" xr:uid="{00000000-0005-0000-0000-0000D2220000}"/>
    <cellStyle name="Navadno 10 57 4" xfId="9122" xr:uid="{00000000-0005-0000-0000-0000D3220000}"/>
    <cellStyle name="Navadno 10 58" xfId="9123" xr:uid="{00000000-0005-0000-0000-0000D4220000}"/>
    <cellStyle name="Navadno 10 58 2" xfId="9124" xr:uid="{00000000-0005-0000-0000-0000D5220000}"/>
    <cellStyle name="Navadno 10 58 2 2" xfId="9125" xr:uid="{00000000-0005-0000-0000-0000D6220000}"/>
    <cellStyle name="Navadno 10 58 2 2 2" xfId="9126" xr:uid="{00000000-0005-0000-0000-0000D7220000}"/>
    <cellStyle name="Navadno 10 58 2 3" xfId="9127" xr:uid="{00000000-0005-0000-0000-0000D8220000}"/>
    <cellStyle name="Navadno 10 58 3" xfId="9128" xr:uid="{00000000-0005-0000-0000-0000D9220000}"/>
    <cellStyle name="Navadno 10 58 3 2" xfId="9129" xr:uid="{00000000-0005-0000-0000-0000DA220000}"/>
    <cellStyle name="Navadno 10 58 4" xfId="9130" xr:uid="{00000000-0005-0000-0000-0000DB220000}"/>
    <cellStyle name="Navadno 10 59" xfId="9131" xr:uid="{00000000-0005-0000-0000-0000DC220000}"/>
    <cellStyle name="Navadno 10 59 2" xfId="9132" xr:uid="{00000000-0005-0000-0000-0000DD220000}"/>
    <cellStyle name="Navadno 10 59 2 2" xfId="9133" xr:uid="{00000000-0005-0000-0000-0000DE220000}"/>
    <cellStyle name="Navadno 10 59 2 2 2" xfId="9134" xr:uid="{00000000-0005-0000-0000-0000DF220000}"/>
    <cellStyle name="Navadno 10 59 2 3" xfId="9135" xr:uid="{00000000-0005-0000-0000-0000E0220000}"/>
    <cellStyle name="Navadno 10 59 3" xfId="9136" xr:uid="{00000000-0005-0000-0000-0000E1220000}"/>
    <cellStyle name="Navadno 10 59 3 2" xfId="9137" xr:uid="{00000000-0005-0000-0000-0000E2220000}"/>
    <cellStyle name="Navadno 10 59 4" xfId="9138" xr:uid="{00000000-0005-0000-0000-0000E3220000}"/>
    <cellStyle name="Navadno 10 6" xfId="9139" xr:uid="{00000000-0005-0000-0000-0000E4220000}"/>
    <cellStyle name="Navadno 10 6 2" xfId="9140" xr:uid="{00000000-0005-0000-0000-0000E5220000}"/>
    <cellStyle name="Navadno 10 6 2 2" xfId="9141" xr:uid="{00000000-0005-0000-0000-0000E6220000}"/>
    <cellStyle name="Navadno 10 6 2 2 2" xfId="9142" xr:uid="{00000000-0005-0000-0000-0000E7220000}"/>
    <cellStyle name="Navadno 10 6 2 3" xfId="9143" xr:uid="{00000000-0005-0000-0000-0000E8220000}"/>
    <cellStyle name="Navadno 10 6 3" xfId="9144" xr:uid="{00000000-0005-0000-0000-0000E9220000}"/>
    <cellStyle name="Navadno 10 6 3 2" xfId="9145" xr:uid="{00000000-0005-0000-0000-0000EA220000}"/>
    <cellStyle name="Navadno 10 6 4" xfId="9146" xr:uid="{00000000-0005-0000-0000-0000EB220000}"/>
    <cellStyle name="Navadno 10 60" xfId="9147" xr:uid="{00000000-0005-0000-0000-0000EC220000}"/>
    <cellStyle name="Navadno 10 60 2" xfId="9148" xr:uid="{00000000-0005-0000-0000-0000ED220000}"/>
    <cellStyle name="Navadno 10 60 2 2" xfId="9149" xr:uid="{00000000-0005-0000-0000-0000EE220000}"/>
    <cellStyle name="Navadno 10 60 3" xfId="9150" xr:uid="{00000000-0005-0000-0000-0000EF220000}"/>
    <cellStyle name="Navadno 10 61" xfId="9151" xr:uid="{00000000-0005-0000-0000-0000F0220000}"/>
    <cellStyle name="Navadno 10 61 2" xfId="9152" xr:uid="{00000000-0005-0000-0000-0000F1220000}"/>
    <cellStyle name="Navadno 10 62" xfId="9153" xr:uid="{00000000-0005-0000-0000-0000F2220000}"/>
    <cellStyle name="Navadno 10 63" xfId="9154" xr:uid="{00000000-0005-0000-0000-0000F3220000}"/>
    <cellStyle name="Navadno 10 64" xfId="9155" xr:uid="{00000000-0005-0000-0000-0000F4220000}"/>
    <cellStyle name="Navadno 10 7" xfId="9156" xr:uid="{00000000-0005-0000-0000-0000F5220000}"/>
    <cellStyle name="Navadno 10 7 2" xfId="9157" xr:uid="{00000000-0005-0000-0000-0000F6220000}"/>
    <cellStyle name="Navadno 10 7 2 2" xfId="9158" xr:uid="{00000000-0005-0000-0000-0000F7220000}"/>
    <cellStyle name="Navadno 10 7 2 2 2" xfId="9159" xr:uid="{00000000-0005-0000-0000-0000F8220000}"/>
    <cellStyle name="Navadno 10 7 2 3" xfId="9160" xr:uid="{00000000-0005-0000-0000-0000F9220000}"/>
    <cellStyle name="Navadno 10 7 3" xfId="9161" xr:uid="{00000000-0005-0000-0000-0000FA220000}"/>
    <cellStyle name="Navadno 10 7 3 2" xfId="9162" xr:uid="{00000000-0005-0000-0000-0000FB220000}"/>
    <cellStyle name="Navadno 10 7 4" xfId="9163" xr:uid="{00000000-0005-0000-0000-0000FC220000}"/>
    <cellStyle name="Navadno 10 8" xfId="9164" xr:uid="{00000000-0005-0000-0000-0000FD220000}"/>
    <cellStyle name="Navadno 10 8 2" xfId="9165" xr:uid="{00000000-0005-0000-0000-0000FE220000}"/>
    <cellStyle name="Navadno 10 8 2 2" xfId="9166" xr:uid="{00000000-0005-0000-0000-0000FF220000}"/>
    <cellStyle name="Navadno 10 8 2 2 2" xfId="9167" xr:uid="{00000000-0005-0000-0000-000000230000}"/>
    <cellStyle name="Navadno 10 8 2 3" xfId="9168" xr:uid="{00000000-0005-0000-0000-000001230000}"/>
    <cellStyle name="Navadno 10 8 3" xfId="9169" xr:uid="{00000000-0005-0000-0000-000002230000}"/>
    <cellStyle name="Navadno 10 8 3 2" xfId="9170" xr:uid="{00000000-0005-0000-0000-000003230000}"/>
    <cellStyle name="Navadno 10 8 4" xfId="9171" xr:uid="{00000000-0005-0000-0000-000004230000}"/>
    <cellStyle name="Navadno 10 9" xfId="9172" xr:uid="{00000000-0005-0000-0000-000005230000}"/>
    <cellStyle name="Navadno 10 9 2" xfId="9173" xr:uid="{00000000-0005-0000-0000-000006230000}"/>
    <cellStyle name="Navadno 10 9 2 2" xfId="9174" xr:uid="{00000000-0005-0000-0000-000007230000}"/>
    <cellStyle name="Navadno 10 9 2 2 2" xfId="9175" xr:uid="{00000000-0005-0000-0000-000008230000}"/>
    <cellStyle name="Navadno 10 9 2 3" xfId="9176" xr:uid="{00000000-0005-0000-0000-000009230000}"/>
    <cellStyle name="Navadno 10 9 3" xfId="9177" xr:uid="{00000000-0005-0000-0000-00000A230000}"/>
    <cellStyle name="Navadno 10 9 3 2" xfId="9178" xr:uid="{00000000-0005-0000-0000-00000B230000}"/>
    <cellStyle name="Navadno 10 9 4" xfId="9179" xr:uid="{00000000-0005-0000-0000-00000C230000}"/>
    <cellStyle name="Navadno 100" xfId="9180" xr:uid="{00000000-0005-0000-0000-00000D230000}"/>
    <cellStyle name="Navadno 100 2" xfId="9181" xr:uid="{00000000-0005-0000-0000-00000E230000}"/>
    <cellStyle name="Navadno 101" xfId="9182" xr:uid="{00000000-0005-0000-0000-00000F230000}"/>
    <cellStyle name="Navadno 101 2" xfId="9183" xr:uid="{00000000-0005-0000-0000-000010230000}"/>
    <cellStyle name="Navadno 102" xfId="9184" xr:uid="{00000000-0005-0000-0000-000011230000}"/>
    <cellStyle name="Navadno 102 2" xfId="9185" xr:uid="{00000000-0005-0000-0000-000012230000}"/>
    <cellStyle name="Navadno 103" xfId="9186" xr:uid="{00000000-0005-0000-0000-000013230000}"/>
    <cellStyle name="Navadno 103 2" xfId="9187" xr:uid="{00000000-0005-0000-0000-000014230000}"/>
    <cellStyle name="Navadno 103 2 2" xfId="9188" xr:uid="{00000000-0005-0000-0000-000015230000}"/>
    <cellStyle name="Navadno 103 3" xfId="9189" xr:uid="{00000000-0005-0000-0000-000016230000}"/>
    <cellStyle name="Navadno 104" xfId="9190" xr:uid="{00000000-0005-0000-0000-000017230000}"/>
    <cellStyle name="Navadno 104 2" xfId="9191" xr:uid="{00000000-0005-0000-0000-000018230000}"/>
    <cellStyle name="Navadno 105" xfId="9192" xr:uid="{00000000-0005-0000-0000-000019230000}"/>
    <cellStyle name="Navadno 105 2" xfId="9193" xr:uid="{00000000-0005-0000-0000-00001A230000}"/>
    <cellStyle name="Navadno 106" xfId="9194" xr:uid="{00000000-0005-0000-0000-00001B230000}"/>
    <cellStyle name="Navadno 106 2" xfId="9195" xr:uid="{00000000-0005-0000-0000-00001C230000}"/>
    <cellStyle name="Navadno 107" xfId="9196" xr:uid="{00000000-0005-0000-0000-00001D230000}"/>
    <cellStyle name="Navadno 107 2" xfId="9197" xr:uid="{00000000-0005-0000-0000-00001E230000}"/>
    <cellStyle name="Navadno 108" xfId="9198" xr:uid="{00000000-0005-0000-0000-00001F230000}"/>
    <cellStyle name="Navadno 108 2" xfId="9199" xr:uid="{00000000-0005-0000-0000-000020230000}"/>
    <cellStyle name="Navadno 109" xfId="9200" xr:uid="{00000000-0005-0000-0000-000021230000}"/>
    <cellStyle name="Navadno 109 2" xfId="9201" xr:uid="{00000000-0005-0000-0000-000022230000}"/>
    <cellStyle name="Navadno 11" xfId="242" xr:uid="{00000000-0005-0000-0000-000023230000}"/>
    <cellStyle name="Navadno 11 10" xfId="9202" xr:uid="{00000000-0005-0000-0000-000024230000}"/>
    <cellStyle name="Navadno 11 10 2" xfId="9203" xr:uid="{00000000-0005-0000-0000-000025230000}"/>
    <cellStyle name="Navadno 11 10 2 2" xfId="9204" xr:uid="{00000000-0005-0000-0000-000026230000}"/>
    <cellStyle name="Navadno 11 10 2 2 2" xfId="9205" xr:uid="{00000000-0005-0000-0000-000027230000}"/>
    <cellStyle name="Navadno 11 10 2 3" xfId="9206" xr:uid="{00000000-0005-0000-0000-000028230000}"/>
    <cellStyle name="Navadno 11 10 3" xfId="9207" xr:uid="{00000000-0005-0000-0000-000029230000}"/>
    <cellStyle name="Navadno 11 10 3 2" xfId="9208" xr:uid="{00000000-0005-0000-0000-00002A230000}"/>
    <cellStyle name="Navadno 11 10 4" xfId="9209" xr:uid="{00000000-0005-0000-0000-00002B230000}"/>
    <cellStyle name="Navadno 11 11" xfId="9210" xr:uid="{00000000-0005-0000-0000-00002C230000}"/>
    <cellStyle name="Navadno 11 11 2" xfId="9211" xr:uid="{00000000-0005-0000-0000-00002D230000}"/>
    <cellStyle name="Navadno 11 11 2 2" xfId="9212" xr:uid="{00000000-0005-0000-0000-00002E230000}"/>
    <cellStyle name="Navadno 11 11 2 2 2" xfId="9213" xr:uid="{00000000-0005-0000-0000-00002F230000}"/>
    <cellStyle name="Navadno 11 11 2 3" xfId="9214" xr:uid="{00000000-0005-0000-0000-000030230000}"/>
    <cellStyle name="Navadno 11 11 3" xfId="9215" xr:uid="{00000000-0005-0000-0000-000031230000}"/>
    <cellStyle name="Navadno 11 11 3 2" xfId="9216" xr:uid="{00000000-0005-0000-0000-000032230000}"/>
    <cellStyle name="Navadno 11 11 4" xfId="9217" xr:uid="{00000000-0005-0000-0000-000033230000}"/>
    <cellStyle name="Navadno 11 12" xfId="9218" xr:uid="{00000000-0005-0000-0000-000034230000}"/>
    <cellStyle name="Navadno 11 12 2" xfId="9219" xr:uid="{00000000-0005-0000-0000-000035230000}"/>
    <cellStyle name="Navadno 11 12 2 2" xfId="9220" xr:uid="{00000000-0005-0000-0000-000036230000}"/>
    <cellStyle name="Navadno 11 12 2 2 2" xfId="9221" xr:uid="{00000000-0005-0000-0000-000037230000}"/>
    <cellStyle name="Navadno 11 12 2 3" xfId="9222" xr:uid="{00000000-0005-0000-0000-000038230000}"/>
    <cellStyle name="Navadno 11 12 3" xfId="9223" xr:uid="{00000000-0005-0000-0000-000039230000}"/>
    <cellStyle name="Navadno 11 12 3 2" xfId="9224" xr:uid="{00000000-0005-0000-0000-00003A230000}"/>
    <cellStyle name="Navadno 11 12 4" xfId="9225" xr:uid="{00000000-0005-0000-0000-00003B230000}"/>
    <cellStyle name="Navadno 11 13" xfId="9226" xr:uid="{00000000-0005-0000-0000-00003C230000}"/>
    <cellStyle name="Navadno 11 13 2" xfId="9227" xr:uid="{00000000-0005-0000-0000-00003D230000}"/>
    <cellStyle name="Navadno 11 13 2 2" xfId="9228" xr:uid="{00000000-0005-0000-0000-00003E230000}"/>
    <cellStyle name="Navadno 11 13 2 2 2" xfId="9229" xr:uid="{00000000-0005-0000-0000-00003F230000}"/>
    <cellStyle name="Navadno 11 13 2 3" xfId="9230" xr:uid="{00000000-0005-0000-0000-000040230000}"/>
    <cellStyle name="Navadno 11 13 3" xfId="9231" xr:uid="{00000000-0005-0000-0000-000041230000}"/>
    <cellStyle name="Navadno 11 13 3 2" xfId="9232" xr:uid="{00000000-0005-0000-0000-000042230000}"/>
    <cellStyle name="Navadno 11 13 4" xfId="9233" xr:uid="{00000000-0005-0000-0000-000043230000}"/>
    <cellStyle name="Navadno 11 14" xfId="9234" xr:uid="{00000000-0005-0000-0000-000044230000}"/>
    <cellStyle name="Navadno 11 14 2" xfId="9235" xr:uid="{00000000-0005-0000-0000-000045230000}"/>
    <cellStyle name="Navadno 11 14 2 2" xfId="9236" xr:uid="{00000000-0005-0000-0000-000046230000}"/>
    <cellStyle name="Navadno 11 14 2 2 2" xfId="9237" xr:uid="{00000000-0005-0000-0000-000047230000}"/>
    <cellStyle name="Navadno 11 14 2 3" xfId="9238" xr:uid="{00000000-0005-0000-0000-000048230000}"/>
    <cellStyle name="Navadno 11 14 3" xfId="9239" xr:uid="{00000000-0005-0000-0000-000049230000}"/>
    <cellStyle name="Navadno 11 14 3 2" xfId="9240" xr:uid="{00000000-0005-0000-0000-00004A230000}"/>
    <cellStyle name="Navadno 11 14 4" xfId="9241" xr:uid="{00000000-0005-0000-0000-00004B230000}"/>
    <cellStyle name="Navadno 11 15" xfId="9242" xr:uid="{00000000-0005-0000-0000-00004C230000}"/>
    <cellStyle name="Navadno 11 15 2" xfId="9243" xr:uid="{00000000-0005-0000-0000-00004D230000}"/>
    <cellStyle name="Navadno 11 15 2 2" xfId="9244" xr:uid="{00000000-0005-0000-0000-00004E230000}"/>
    <cellStyle name="Navadno 11 15 2 2 2" xfId="9245" xr:uid="{00000000-0005-0000-0000-00004F230000}"/>
    <cellStyle name="Navadno 11 15 2 3" xfId="9246" xr:uid="{00000000-0005-0000-0000-000050230000}"/>
    <cellStyle name="Navadno 11 15 3" xfId="9247" xr:uid="{00000000-0005-0000-0000-000051230000}"/>
    <cellStyle name="Navadno 11 15 3 2" xfId="9248" xr:uid="{00000000-0005-0000-0000-000052230000}"/>
    <cellStyle name="Navadno 11 15 4" xfId="9249" xr:uid="{00000000-0005-0000-0000-000053230000}"/>
    <cellStyle name="Navadno 11 16" xfId="9250" xr:uid="{00000000-0005-0000-0000-000054230000}"/>
    <cellStyle name="Navadno 11 16 2" xfId="9251" xr:uid="{00000000-0005-0000-0000-000055230000}"/>
    <cellStyle name="Navadno 11 16 2 2" xfId="9252" xr:uid="{00000000-0005-0000-0000-000056230000}"/>
    <cellStyle name="Navadno 11 16 2 2 2" xfId="9253" xr:uid="{00000000-0005-0000-0000-000057230000}"/>
    <cellStyle name="Navadno 11 16 2 3" xfId="9254" xr:uid="{00000000-0005-0000-0000-000058230000}"/>
    <cellStyle name="Navadno 11 16 3" xfId="9255" xr:uid="{00000000-0005-0000-0000-000059230000}"/>
    <cellStyle name="Navadno 11 16 3 2" xfId="9256" xr:uid="{00000000-0005-0000-0000-00005A230000}"/>
    <cellStyle name="Navadno 11 16 4" xfId="9257" xr:uid="{00000000-0005-0000-0000-00005B230000}"/>
    <cellStyle name="Navadno 11 17" xfId="9258" xr:uid="{00000000-0005-0000-0000-00005C230000}"/>
    <cellStyle name="Navadno 11 17 2" xfId="9259" xr:uid="{00000000-0005-0000-0000-00005D230000}"/>
    <cellStyle name="Navadno 11 17 2 2" xfId="9260" xr:uid="{00000000-0005-0000-0000-00005E230000}"/>
    <cellStyle name="Navadno 11 17 2 2 2" xfId="9261" xr:uid="{00000000-0005-0000-0000-00005F230000}"/>
    <cellStyle name="Navadno 11 17 2 3" xfId="9262" xr:uid="{00000000-0005-0000-0000-000060230000}"/>
    <cellStyle name="Navadno 11 17 3" xfId="9263" xr:uid="{00000000-0005-0000-0000-000061230000}"/>
    <cellStyle name="Navadno 11 17 3 2" xfId="9264" xr:uid="{00000000-0005-0000-0000-000062230000}"/>
    <cellStyle name="Navadno 11 17 4" xfId="9265" xr:uid="{00000000-0005-0000-0000-000063230000}"/>
    <cellStyle name="Navadno 11 18" xfId="9266" xr:uid="{00000000-0005-0000-0000-000064230000}"/>
    <cellStyle name="Navadno 11 18 2" xfId="9267" xr:uid="{00000000-0005-0000-0000-000065230000}"/>
    <cellStyle name="Navadno 11 18 2 2" xfId="9268" xr:uid="{00000000-0005-0000-0000-000066230000}"/>
    <cellStyle name="Navadno 11 18 2 2 2" xfId="9269" xr:uid="{00000000-0005-0000-0000-000067230000}"/>
    <cellStyle name="Navadno 11 18 2 3" xfId="9270" xr:uid="{00000000-0005-0000-0000-000068230000}"/>
    <cellStyle name="Navadno 11 18 3" xfId="9271" xr:uid="{00000000-0005-0000-0000-000069230000}"/>
    <cellStyle name="Navadno 11 18 3 2" xfId="9272" xr:uid="{00000000-0005-0000-0000-00006A230000}"/>
    <cellStyle name="Navadno 11 18 4" xfId="9273" xr:uid="{00000000-0005-0000-0000-00006B230000}"/>
    <cellStyle name="Navadno 11 19" xfId="9274" xr:uid="{00000000-0005-0000-0000-00006C230000}"/>
    <cellStyle name="Navadno 11 19 2" xfId="9275" xr:uid="{00000000-0005-0000-0000-00006D230000}"/>
    <cellStyle name="Navadno 11 19 2 2" xfId="9276" xr:uid="{00000000-0005-0000-0000-00006E230000}"/>
    <cellStyle name="Navadno 11 19 2 2 2" xfId="9277" xr:uid="{00000000-0005-0000-0000-00006F230000}"/>
    <cellStyle name="Navadno 11 19 2 3" xfId="9278" xr:uid="{00000000-0005-0000-0000-000070230000}"/>
    <cellStyle name="Navadno 11 19 3" xfId="9279" xr:uid="{00000000-0005-0000-0000-000071230000}"/>
    <cellStyle name="Navadno 11 19 3 2" xfId="9280" xr:uid="{00000000-0005-0000-0000-000072230000}"/>
    <cellStyle name="Navadno 11 19 4" xfId="9281" xr:uid="{00000000-0005-0000-0000-000073230000}"/>
    <cellStyle name="Navadno 11 2" xfId="34" xr:uid="{00000000-0005-0000-0000-000074230000}"/>
    <cellStyle name="Navadno 11 2 2" xfId="9282" xr:uid="{00000000-0005-0000-0000-000075230000}"/>
    <cellStyle name="Navadno 11 2 2 2" xfId="9283" xr:uid="{00000000-0005-0000-0000-000076230000}"/>
    <cellStyle name="Navadno 11 2 2 2 2" xfId="9284" xr:uid="{00000000-0005-0000-0000-000077230000}"/>
    <cellStyle name="Navadno 11 2 2 3" xfId="9285" xr:uid="{00000000-0005-0000-0000-000078230000}"/>
    <cellStyle name="Navadno 11 2 2 4" xfId="9286" xr:uid="{00000000-0005-0000-0000-000079230000}"/>
    <cellStyle name="Navadno 11 2 2 5" xfId="9287" xr:uid="{00000000-0005-0000-0000-00007A230000}"/>
    <cellStyle name="Navadno 11 2 2 6" xfId="9288" xr:uid="{00000000-0005-0000-0000-00007B230000}"/>
    <cellStyle name="Navadno 11 2 3" xfId="9289" xr:uid="{00000000-0005-0000-0000-00007C230000}"/>
    <cellStyle name="Navadno 11 2 3 2" xfId="9290" xr:uid="{00000000-0005-0000-0000-00007D230000}"/>
    <cellStyle name="Navadno 11 2 4" xfId="9291" xr:uid="{00000000-0005-0000-0000-00007E230000}"/>
    <cellStyle name="Navadno 11 2 5" xfId="9292" xr:uid="{00000000-0005-0000-0000-00007F230000}"/>
    <cellStyle name="Navadno 11 2 6" xfId="9293" xr:uid="{00000000-0005-0000-0000-000080230000}"/>
    <cellStyle name="Navadno 11 2 7" xfId="9294" xr:uid="{00000000-0005-0000-0000-000081230000}"/>
    <cellStyle name="Navadno 11 20" xfId="9295" xr:uid="{00000000-0005-0000-0000-000082230000}"/>
    <cellStyle name="Navadno 11 20 2" xfId="9296" xr:uid="{00000000-0005-0000-0000-000083230000}"/>
    <cellStyle name="Navadno 11 20 2 2" xfId="9297" xr:uid="{00000000-0005-0000-0000-000084230000}"/>
    <cellStyle name="Navadno 11 20 2 2 2" xfId="9298" xr:uid="{00000000-0005-0000-0000-000085230000}"/>
    <cellStyle name="Navadno 11 20 2 3" xfId="9299" xr:uid="{00000000-0005-0000-0000-000086230000}"/>
    <cellStyle name="Navadno 11 20 3" xfId="9300" xr:uid="{00000000-0005-0000-0000-000087230000}"/>
    <cellStyle name="Navadno 11 20 3 2" xfId="9301" xr:uid="{00000000-0005-0000-0000-000088230000}"/>
    <cellStyle name="Navadno 11 20 4" xfId="9302" xr:uid="{00000000-0005-0000-0000-000089230000}"/>
    <cellStyle name="Navadno 11 21" xfId="9303" xr:uid="{00000000-0005-0000-0000-00008A230000}"/>
    <cellStyle name="Navadno 11 21 2" xfId="9304" xr:uid="{00000000-0005-0000-0000-00008B230000}"/>
    <cellStyle name="Navadno 11 21 2 2" xfId="9305" xr:uid="{00000000-0005-0000-0000-00008C230000}"/>
    <cellStyle name="Navadno 11 21 2 2 2" xfId="9306" xr:uid="{00000000-0005-0000-0000-00008D230000}"/>
    <cellStyle name="Navadno 11 21 2 3" xfId="9307" xr:uid="{00000000-0005-0000-0000-00008E230000}"/>
    <cellStyle name="Navadno 11 21 3" xfId="9308" xr:uid="{00000000-0005-0000-0000-00008F230000}"/>
    <cellStyle name="Navadno 11 21 3 2" xfId="9309" xr:uid="{00000000-0005-0000-0000-000090230000}"/>
    <cellStyle name="Navadno 11 21 4" xfId="9310" xr:uid="{00000000-0005-0000-0000-000091230000}"/>
    <cellStyle name="Navadno 11 22" xfId="9311" xr:uid="{00000000-0005-0000-0000-000092230000}"/>
    <cellStyle name="Navadno 11 22 2" xfId="9312" xr:uid="{00000000-0005-0000-0000-000093230000}"/>
    <cellStyle name="Navadno 11 22 2 2" xfId="9313" xr:uid="{00000000-0005-0000-0000-000094230000}"/>
    <cellStyle name="Navadno 11 22 2 2 2" xfId="9314" xr:uid="{00000000-0005-0000-0000-000095230000}"/>
    <cellStyle name="Navadno 11 22 2 3" xfId="9315" xr:uid="{00000000-0005-0000-0000-000096230000}"/>
    <cellStyle name="Navadno 11 22 3" xfId="9316" xr:uid="{00000000-0005-0000-0000-000097230000}"/>
    <cellStyle name="Navadno 11 22 3 2" xfId="9317" xr:uid="{00000000-0005-0000-0000-000098230000}"/>
    <cellStyle name="Navadno 11 22 4" xfId="9318" xr:uid="{00000000-0005-0000-0000-000099230000}"/>
    <cellStyle name="Navadno 11 23" xfId="9319" xr:uid="{00000000-0005-0000-0000-00009A230000}"/>
    <cellStyle name="Navadno 11 23 2" xfId="9320" xr:uid="{00000000-0005-0000-0000-00009B230000}"/>
    <cellStyle name="Navadno 11 23 2 2" xfId="9321" xr:uid="{00000000-0005-0000-0000-00009C230000}"/>
    <cellStyle name="Navadno 11 23 2 2 2" xfId="9322" xr:uid="{00000000-0005-0000-0000-00009D230000}"/>
    <cellStyle name="Navadno 11 23 2 3" xfId="9323" xr:uid="{00000000-0005-0000-0000-00009E230000}"/>
    <cellStyle name="Navadno 11 23 3" xfId="9324" xr:uid="{00000000-0005-0000-0000-00009F230000}"/>
    <cellStyle name="Navadno 11 23 3 2" xfId="9325" xr:uid="{00000000-0005-0000-0000-0000A0230000}"/>
    <cellStyle name="Navadno 11 23 4" xfId="9326" xr:uid="{00000000-0005-0000-0000-0000A1230000}"/>
    <cellStyle name="Navadno 11 24" xfId="9327" xr:uid="{00000000-0005-0000-0000-0000A2230000}"/>
    <cellStyle name="Navadno 11 24 2" xfId="9328" xr:uid="{00000000-0005-0000-0000-0000A3230000}"/>
    <cellStyle name="Navadno 11 24 2 2" xfId="9329" xr:uid="{00000000-0005-0000-0000-0000A4230000}"/>
    <cellStyle name="Navadno 11 24 2 2 2" xfId="9330" xr:uid="{00000000-0005-0000-0000-0000A5230000}"/>
    <cellStyle name="Navadno 11 24 2 3" xfId="9331" xr:uid="{00000000-0005-0000-0000-0000A6230000}"/>
    <cellStyle name="Navadno 11 24 3" xfId="9332" xr:uid="{00000000-0005-0000-0000-0000A7230000}"/>
    <cellStyle name="Navadno 11 24 3 2" xfId="9333" xr:uid="{00000000-0005-0000-0000-0000A8230000}"/>
    <cellStyle name="Navadno 11 24 4" xfId="9334" xr:uid="{00000000-0005-0000-0000-0000A9230000}"/>
    <cellStyle name="Navadno 11 25" xfId="9335" xr:uid="{00000000-0005-0000-0000-0000AA230000}"/>
    <cellStyle name="Navadno 11 25 2" xfId="9336" xr:uid="{00000000-0005-0000-0000-0000AB230000}"/>
    <cellStyle name="Navadno 11 25 2 2" xfId="9337" xr:uid="{00000000-0005-0000-0000-0000AC230000}"/>
    <cellStyle name="Navadno 11 25 2 2 2" xfId="9338" xr:uid="{00000000-0005-0000-0000-0000AD230000}"/>
    <cellStyle name="Navadno 11 25 2 3" xfId="9339" xr:uid="{00000000-0005-0000-0000-0000AE230000}"/>
    <cellStyle name="Navadno 11 25 3" xfId="9340" xr:uid="{00000000-0005-0000-0000-0000AF230000}"/>
    <cellStyle name="Navadno 11 25 3 2" xfId="9341" xr:uid="{00000000-0005-0000-0000-0000B0230000}"/>
    <cellStyle name="Navadno 11 25 4" xfId="9342" xr:uid="{00000000-0005-0000-0000-0000B1230000}"/>
    <cellStyle name="Navadno 11 26" xfId="9343" xr:uid="{00000000-0005-0000-0000-0000B2230000}"/>
    <cellStyle name="Navadno 11 26 2" xfId="9344" xr:uid="{00000000-0005-0000-0000-0000B3230000}"/>
    <cellStyle name="Navadno 11 26 2 2" xfId="9345" xr:uid="{00000000-0005-0000-0000-0000B4230000}"/>
    <cellStyle name="Navadno 11 26 2 2 2" xfId="9346" xr:uid="{00000000-0005-0000-0000-0000B5230000}"/>
    <cellStyle name="Navadno 11 26 2 3" xfId="9347" xr:uid="{00000000-0005-0000-0000-0000B6230000}"/>
    <cellStyle name="Navadno 11 26 3" xfId="9348" xr:uid="{00000000-0005-0000-0000-0000B7230000}"/>
    <cellStyle name="Navadno 11 26 3 2" xfId="9349" xr:uid="{00000000-0005-0000-0000-0000B8230000}"/>
    <cellStyle name="Navadno 11 26 4" xfId="9350" xr:uid="{00000000-0005-0000-0000-0000B9230000}"/>
    <cellStyle name="Navadno 11 27" xfId="9351" xr:uid="{00000000-0005-0000-0000-0000BA230000}"/>
    <cellStyle name="Navadno 11 27 2" xfId="9352" xr:uid="{00000000-0005-0000-0000-0000BB230000}"/>
    <cellStyle name="Navadno 11 27 2 2" xfId="9353" xr:uid="{00000000-0005-0000-0000-0000BC230000}"/>
    <cellStyle name="Navadno 11 27 2 2 2" xfId="9354" xr:uid="{00000000-0005-0000-0000-0000BD230000}"/>
    <cellStyle name="Navadno 11 27 2 3" xfId="9355" xr:uid="{00000000-0005-0000-0000-0000BE230000}"/>
    <cellStyle name="Navadno 11 27 3" xfId="9356" xr:uid="{00000000-0005-0000-0000-0000BF230000}"/>
    <cellStyle name="Navadno 11 27 3 2" xfId="9357" xr:uid="{00000000-0005-0000-0000-0000C0230000}"/>
    <cellStyle name="Navadno 11 27 4" xfId="9358" xr:uid="{00000000-0005-0000-0000-0000C1230000}"/>
    <cellStyle name="Navadno 11 28" xfId="9359" xr:uid="{00000000-0005-0000-0000-0000C2230000}"/>
    <cellStyle name="Navadno 11 28 2" xfId="9360" xr:uid="{00000000-0005-0000-0000-0000C3230000}"/>
    <cellStyle name="Navadno 11 28 2 2" xfId="9361" xr:uid="{00000000-0005-0000-0000-0000C4230000}"/>
    <cellStyle name="Navadno 11 28 2 2 2" xfId="9362" xr:uid="{00000000-0005-0000-0000-0000C5230000}"/>
    <cellStyle name="Navadno 11 28 2 3" xfId="9363" xr:uid="{00000000-0005-0000-0000-0000C6230000}"/>
    <cellStyle name="Navadno 11 28 3" xfId="9364" xr:uid="{00000000-0005-0000-0000-0000C7230000}"/>
    <cellStyle name="Navadno 11 28 3 2" xfId="9365" xr:uid="{00000000-0005-0000-0000-0000C8230000}"/>
    <cellStyle name="Navadno 11 28 4" xfId="9366" xr:uid="{00000000-0005-0000-0000-0000C9230000}"/>
    <cellStyle name="Navadno 11 29" xfId="9367" xr:uid="{00000000-0005-0000-0000-0000CA230000}"/>
    <cellStyle name="Navadno 11 29 2" xfId="9368" xr:uid="{00000000-0005-0000-0000-0000CB230000}"/>
    <cellStyle name="Navadno 11 29 2 2" xfId="9369" xr:uid="{00000000-0005-0000-0000-0000CC230000}"/>
    <cellStyle name="Navadno 11 29 2 2 2" xfId="9370" xr:uid="{00000000-0005-0000-0000-0000CD230000}"/>
    <cellStyle name="Navadno 11 29 2 3" xfId="9371" xr:uid="{00000000-0005-0000-0000-0000CE230000}"/>
    <cellStyle name="Navadno 11 29 3" xfId="9372" xr:uid="{00000000-0005-0000-0000-0000CF230000}"/>
    <cellStyle name="Navadno 11 29 3 2" xfId="9373" xr:uid="{00000000-0005-0000-0000-0000D0230000}"/>
    <cellStyle name="Navadno 11 29 4" xfId="9374" xr:uid="{00000000-0005-0000-0000-0000D1230000}"/>
    <cellStyle name="Navadno 11 3" xfId="35" xr:uid="{00000000-0005-0000-0000-0000D2230000}"/>
    <cellStyle name="Navadno 11 3 2" xfId="9375" xr:uid="{00000000-0005-0000-0000-0000D3230000}"/>
    <cellStyle name="Navadno 11 3 2 2" xfId="9376" xr:uid="{00000000-0005-0000-0000-0000D4230000}"/>
    <cellStyle name="Navadno 11 3 2 2 2" xfId="9377" xr:uid="{00000000-0005-0000-0000-0000D5230000}"/>
    <cellStyle name="Navadno 11 3 2 3" xfId="9378" xr:uid="{00000000-0005-0000-0000-0000D6230000}"/>
    <cellStyle name="Navadno 11 3 3" xfId="9379" xr:uid="{00000000-0005-0000-0000-0000D7230000}"/>
    <cellStyle name="Navadno 11 3 3 2" xfId="9380" xr:uid="{00000000-0005-0000-0000-0000D8230000}"/>
    <cellStyle name="Navadno 11 3 4" xfId="9381" xr:uid="{00000000-0005-0000-0000-0000D9230000}"/>
    <cellStyle name="Navadno 11 3 5" xfId="9382" xr:uid="{00000000-0005-0000-0000-0000DA230000}"/>
    <cellStyle name="Navadno 11 3 6" xfId="9383" xr:uid="{00000000-0005-0000-0000-0000DB230000}"/>
    <cellStyle name="Navadno 11 30" xfId="9384" xr:uid="{00000000-0005-0000-0000-0000DC230000}"/>
    <cellStyle name="Navadno 11 30 2" xfId="9385" xr:uid="{00000000-0005-0000-0000-0000DD230000}"/>
    <cellStyle name="Navadno 11 30 2 2" xfId="9386" xr:uid="{00000000-0005-0000-0000-0000DE230000}"/>
    <cellStyle name="Navadno 11 30 2 2 2" xfId="9387" xr:uid="{00000000-0005-0000-0000-0000DF230000}"/>
    <cellStyle name="Navadno 11 30 2 3" xfId="9388" xr:uid="{00000000-0005-0000-0000-0000E0230000}"/>
    <cellStyle name="Navadno 11 30 3" xfId="9389" xr:uid="{00000000-0005-0000-0000-0000E1230000}"/>
    <cellStyle name="Navadno 11 30 3 2" xfId="9390" xr:uid="{00000000-0005-0000-0000-0000E2230000}"/>
    <cellStyle name="Navadno 11 30 4" xfId="9391" xr:uid="{00000000-0005-0000-0000-0000E3230000}"/>
    <cellStyle name="Navadno 11 31" xfId="9392" xr:uid="{00000000-0005-0000-0000-0000E4230000}"/>
    <cellStyle name="Navadno 11 31 2" xfId="9393" xr:uid="{00000000-0005-0000-0000-0000E5230000}"/>
    <cellStyle name="Navadno 11 31 2 2" xfId="9394" xr:uid="{00000000-0005-0000-0000-0000E6230000}"/>
    <cellStyle name="Navadno 11 31 2 2 2" xfId="9395" xr:uid="{00000000-0005-0000-0000-0000E7230000}"/>
    <cellStyle name="Navadno 11 31 2 3" xfId="9396" xr:uid="{00000000-0005-0000-0000-0000E8230000}"/>
    <cellStyle name="Navadno 11 31 3" xfId="9397" xr:uid="{00000000-0005-0000-0000-0000E9230000}"/>
    <cellStyle name="Navadno 11 31 3 2" xfId="9398" xr:uid="{00000000-0005-0000-0000-0000EA230000}"/>
    <cellStyle name="Navadno 11 31 4" xfId="9399" xr:uid="{00000000-0005-0000-0000-0000EB230000}"/>
    <cellStyle name="Navadno 11 32" xfId="9400" xr:uid="{00000000-0005-0000-0000-0000EC230000}"/>
    <cellStyle name="Navadno 11 32 2" xfId="9401" xr:uid="{00000000-0005-0000-0000-0000ED230000}"/>
    <cellStyle name="Navadno 11 32 2 2" xfId="9402" xr:uid="{00000000-0005-0000-0000-0000EE230000}"/>
    <cellStyle name="Navadno 11 32 2 2 2" xfId="9403" xr:uid="{00000000-0005-0000-0000-0000EF230000}"/>
    <cellStyle name="Navadno 11 32 2 3" xfId="9404" xr:uid="{00000000-0005-0000-0000-0000F0230000}"/>
    <cellStyle name="Navadno 11 32 3" xfId="9405" xr:uid="{00000000-0005-0000-0000-0000F1230000}"/>
    <cellStyle name="Navadno 11 32 3 2" xfId="9406" xr:uid="{00000000-0005-0000-0000-0000F2230000}"/>
    <cellStyle name="Navadno 11 32 4" xfId="9407" xr:uid="{00000000-0005-0000-0000-0000F3230000}"/>
    <cellStyle name="Navadno 11 33" xfId="9408" xr:uid="{00000000-0005-0000-0000-0000F4230000}"/>
    <cellStyle name="Navadno 11 33 2" xfId="9409" xr:uid="{00000000-0005-0000-0000-0000F5230000}"/>
    <cellStyle name="Navadno 11 33 2 2" xfId="9410" xr:uid="{00000000-0005-0000-0000-0000F6230000}"/>
    <cellStyle name="Navadno 11 33 2 2 2" xfId="9411" xr:uid="{00000000-0005-0000-0000-0000F7230000}"/>
    <cellStyle name="Navadno 11 33 2 3" xfId="9412" xr:uid="{00000000-0005-0000-0000-0000F8230000}"/>
    <cellStyle name="Navadno 11 33 3" xfId="9413" xr:uid="{00000000-0005-0000-0000-0000F9230000}"/>
    <cellStyle name="Navadno 11 33 3 2" xfId="9414" xr:uid="{00000000-0005-0000-0000-0000FA230000}"/>
    <cellStyle name="Navadno 11 33 4" xfId="9415" xr:uid="{00000000-0005-0000-0000-0000FB230000}"/>
    <cellStyle name="Navadno 11 34" xfId="9416" xr:uid="{00000000-0005-0000-0000-0000FC230000}"/>
    <cellStyle name="Navadno 11 34 2" xfId="9417" xr:uid="{00000000-0005-0000-0000-0000FD230000}"/>
    <cellStyle name="Navadno 11 34 2 2" xfId="9418" xr:uid="{00000000-0005-0000-0000-0000FE230000}"/>
    <cellStyle name="Navadno 11 34 2 2 2" xfId="9419" xr:uid="{00000000-0005-0000-0000-0000FF230000}"/>
    <cellStyle name="Navadno 11 34 2 3" xfId="9420" xr:uid="{00000000-0005-0000-0000-000000240000}"/>
    <cellStyle name="Navadno 11 34 3" xfId="9421" xr:uid="{00000000-0005-0000-0000-000001240000}"/>
    <cellStyle name="Navadno 11 34 3 2" xfId="9422" xr:uid="{00000000-0005-0000-0000-000002240000}"/>
    <cellStyle name="Navadno 11 34 4" xfId="9423" xr:uid="{00000000-0005-0000-0000-000003240000}"/>
    <cellStyle name="Navadno 11 35" xfId="9424" xr:uid="{00000000-0005-0000-0000-000004240000}"/>
    <cellStyle name="Navadno 11 35 2" xfId="9425" xr:uid="{00000000-0005-0000-0000-000005240000}"/>
    <cellStyle name="Navadno 11 35 2 2" xfId="9426" xr:uid="{00000000-0005-0000-0000-000006240000}"/>
    <cellStyle name="Navadno 11 35 2 2 2" xfId="9427" xr:uid="{00000000-0005-0000-0000-000007240000}"/>
    <cellStyle name="Navadno 11 35 2 3" xfId="9428" xr:uid="{00000000-0005-0000-0000-000008240000}"/>
    <cellStyle name="Navadno 11 35 3" xfId="9429" xr:uid="{00000000-0005-0000-0000-000009240000}"/>
    <cellStyle name="Navadno 11 35 3 2" xfId="9430" xr:uid="{00000000-0005-0000-0000-00000A240000}"/>
    <cellStyle name="Navadno 11 35 4" xfId="9431" xr:uid="{00000000-0005-0000-0000-00000B240000}"/>
    <cellStyle name="Navadno 11 36" xfId="9432" xr:uid="{00000000-0005-0000-0000-00000C240000}"/>
    <cellStyle name="Navadno 11 36 2" xfId="9433" xr:uid="{00000000-0005-0000-0000-00000D240000}"/>
    <cellStyle name="Navadno 11 36 2 2" xfId="9434" xr:uid="{00000000-0005-0000-0000-00000E240000}"/>
    <cellStyle name="Navadno 11 36 2 2 2" xfId="9435" xr:uid="{00000000-0005-0000-0000-00000F240000}"/>
    <cellStyle name="Navadno 11 36 2 3" xfId="9436" xr:uid="{00000000-0005-0000-0000-000010240000}"/>
    <cellStyle name="Navadno 11 36 3" xfId="9437" xr:uid="{00000000-0005-0000-0000-000011240000}"/>
    <cellStyle name="Navadno 11 36 3 2" xfId="9438" xr:uid="{00000000-0005-0000-0000-000012240000}"/>
    <cellStyle name="Navadno 11 36 4" xfId="9439" xr:uid="{00000000-0005-0000-0000-000013240000}"/>
    <cellStyle name="Navadno 11 37" xfId="9440" xr:uid="{00000000-0005-0000-0000-000014240000}"/>
    <cellStyle name="Navadno 11 37 2" xfId="9441" xr:uid="{00000000-0005-0000-0000-000015240000}"/>
    <cellStyle name="Navadno 11 37 2 2" xfId="9442" xr:uid="{00000000-0005-0000-0000-000016240000}"/>
    <cellStyle name="Navadno 11 37 2 2 2" xfId="9443" xr:uid="{00000000-0005-0000-0000-000017240000}"/>
    <cellStyle name="Navadno 11 37 2 3" xfId="9444" xr:uid="{00000000-0005-0000-0000-000018240000}"/>
    <cellStyle name="Navadno 11 37 3" xfId="9445" xr:uid="{00000000-0005-0000-0000-000019240000}"/>
    <cellStyle name="Navadno 11 37 3 2" xfId="9446" xr:uid="{00000000-0005-0000-0000-00001A240000}"/>
    <cellStyle name="Navadno 11 37 4" xfId="9447" xr:uid="{00000000-0005-0000-0000-00001B240000}"/>
    <cellStyle name="Navadno 11 38" xfId="9448" xr:uid="{00000000-0005-0000-0000-00001C240000}"/>
    <cellStyle name="Navadno 11 38 2" xfId="9449" xr:uid="{00000000-0005-0000-0000-00001D240000}"/>
    <cellStyle name="Navadno 11 38 2 2" xfId="9450" xr:uid="{00000000-0005-0000-0000-00001E240000}"/>
    <cellStyle name="Navadno 11 38 2 2 2" xfId="9451" xr:uid="{00000000-0005-0000-0000-00001F240000}"/>
    <cellStyle name="Navadno 11 38 2 3" xfId="9452" xr:uid="{00000000-0005-0000-0000-000020240000}"/>
    <cellStyle name="Navadno 11 38 3" xfId="9453" xr:uid="{00000000-0005-0000-0000-000021240000}"/>
    <cellStyle name="Navadno 11 38 3 2" xfId="9454" xr:uid="{00000000-0005-0000-0000-000022240000}"/>
    <cellStyle name="Navadno 11 38 4" xfId="9455" xr:uid="{00000000-0005-0000-0000-000023240000}"/>
    <cellStyle name="Navadno 11 39" xfId="9456" xr:uid="{00000000-0005-0000-0000-000024240000}"/>
    <cellStyle name="Navadno 11 39 2" xfId="9457" xr:uid="{00000000-0005-0000-0000-000025240000}"/>
    <cellStyle name="Navadno 11 39 2 2" xfId="9458" xr:uid="{00000000-0005-0000-0000-000026240000}"/>
    <cellStyle name="Navadno 11 39 2 2 2" xfId="9459" xr:uid="{00000000-0005-0000-0000-000027240000}"/>
    <cellStyle name="Navadno 11 39 2 3" xfId="9460" xr:uid="{00000000-0005-0000-0000-000028240000}"/>
    <cellStyle name="Navadno 11 39 3" xfId="9461" xr:uid="{00000000-0005-0000-0000-000029240000}"/>
    <cellStyle name="Navadno 11 39 3 2" xfId="9462" xr:uid="{00000000-0005-0000-0000-00002A240000}"/>
    <cellStyle name="Navadno 11 39 4" xfId="9463" xr:uid="{00000000-0005-0000-0000-00002B240000}"/>
    <cellStyle name="Navadno 11 4" xfId="9464" xr:uid="{00000000-0005-0000-0000-00002C240000}"/>
    <cellStyle name="Navadno 11 4 2" xfId="9465" xr:uid="{00000000-0005-0000-0000-00002D240000}"/>
    <cellStyle name="Navadno 11 4 2 2" xfId="9466" xr:uid="{00000000-0005-0000-0000-00002E240000}"/>
    <cellStyle name="Navadno 11 4 2 2 2" xfId="9467" xr:uid="{00000000-0005-0000-0000-00002F240000}"/>
    <cellStyle name="Navadno 11 4 2 3" xfId="9468" xr:uid="{00000000-0005-0000-0000-000030240000}"/>
    <cellStyle name="Navadno 11 4 3" xfId="9469" xr:uid="{00000000-0005-0000-0000-000031240000}"/>
    <cellStyle name="Navadno 11 4 3 2" xfId="9470" xr:uid="{00000000-0005-0000-0000-000032240000}"/>
    <cellStyle name="Navadno 11 4 4" xfId="9471" xr:uid="{00000000-0005-0000-0000-000033240000}"/>
    <cellStyle name="Navadno 11 4 5" xfId="9472" xr:uid="{00000000-0005-0000-0000-000034240000}"/>
    <cellStyle name="Navadno 11 4 6" xfId="9473" xr:uid="{00000000-0005-0000-0000-000035240000}"/>
    <cellStyle name="Navadno 11 40" xfId="9474" xr:uid="{00000000-0005-0000-0000-000036240000}"/>
    <cellStyle name="Navadno 11 40 2" xfId="9475" xr:uid="{00000000-0005-0000-0000-000037240000}"/>
    <cellStyle name="Navadno 11 40 2 2" xfId="9476" xr:uid="{00000000-0005-0000-0000-000038240000}"/>
    <cellStyle name="Navadno 11 40 2 2 2" xfId="9477" xr:uid="{00000000-0005-0000-0000-000039240000}"/>
    <cellStyle name="Navadno 11 40 2 3" xfId="9478" xr:uid="{00000000-0005-0000-0000-00003A240000}"/>
    <cellStyle name="Navadno 11 40 3" xfId="9479" xr:uid="{00000000-0005-0000-0000-00003B240000}"/>
    <cellStyle name="Navadno 11 40 3 2" xfId="9480" xr:uid="{00000000-0005-0000-0000-00003C240000}"/>
    <cellStyle name="Navadno 11 40 4" xfId="9481" xr:uid="{00000000-0005-0000-0000-00003D240000}"/>
    <cellStyle name="Navadno 11 41" xfId="9482" xr:uid="{00000000-0005-0000-0000-00003E240000}"/>
    <cellStyle name="Navadno 11 41 2" xfId="9483" xr:uid="{00000000-0005-0000-0000-00003F240000}"/>
    <cellStyle name="Navadno 11 41 2 2" xfId="9484" xr:uid="{00000000-0005-0000-0000-000040240000}"/>
    <cellStyle name="Navadno 11 41 2 2 2" xfId="9485" xr:uid="{00000000-0005-0000-0000-000041240000}"/>
    <cellStyle name="Navadno 11 41 2 3" xfId="9486" xr:uid="{00000000-0005-0000-0000-000042240000}"/>
    <cellStyle name="Navadno 11 41 3" xfId="9487" xr:uid="{00000000-0005-0000-0000-000043240000}"/>
    <cellStyle name="Navadno 11 41 3 2" xfId="9488" xr:uid="{00000000-0005-0000-0000-000044240000}"/>
    <cellStyle name="Navadno 11 41 4" xfId="9489" xr:uid="{00000000-0005-0000-0000-000045240000}"/>
    <cellStyle name="Navadno 11 42" xfId="9490" xr:uid="{00000000-0005-0000-0000-000046240000}"/>
    <cellStyle name="Navadno 11 42 2" xfId="9491" xr:uid="{00000000-0005-0000-0000-000047240000}"/>
    <cellStyle name="Navadno 11 42 2 2" xfId="9492" xr:uid="{00000000-0005-0000-0000-000048240000}"/>
    <cellStyle name="Navadno 11 42 2 2 2" xfId="9493" xr:uid="{00000000-0005-0000-0000-000049240000}"/>
    <cellStyle name="Navadno 11 42 2 3" xfId="9494" xr:uid="{00000000-0005-0000-0000-00004A240000}"/>
    <cellStyle name="Navadno 11 42 3" xfId="9495" xr:uid="{00000000-0005-0000-0000-00004B240000}"/>
    <cellStyle name="Navadno 11 42 3 2" xfId="9496" xr:uid="{00000000-0005-0000-0000-00004C240000}"/>
    <cellStyle name="Navadno 11 42 4" xfId="9497" xr:uid="{00000000-0005-0000-0000-00004D240000}"/>
    <cellStyle name="Navadno 11 43" xfId="9498" xr:uid="{00000000-0005-0000-0000-00004E240000}"/>
    <cellStyle name="Navadno 11 43 2" xfId="9499" xr:uid="{00000000-0005-0000-0000-00004F240000}"/>
    <cellStyle name="Navadno 11 43 2 2" xfId="9500" xr:uid="{00000000-0005-0000-0000-000050240000}"/>
    <cellStyle name="Navadno 11 43 2 2 2" xfId="9501" xr:uid="{00000000-0005-0000-0000-000051240000}"/>
    <cellStyle name="Navadno 11 43 2 3" xfId="9502" xr:uid="{00000000-0005-0000-0000-000052240000}"/>
    <cellStyle name="Navadno 11 43 3" xfId="9503" xr:uid="{00000000-0005-0000-0000-000053240000}"/>
    <cellStyle name="Navadno 11 43 3 2" xfId="9504" xr:uid="{00000000-0005-0000-0000-000054240000}"/>
    <cellStyle name="Navadno 11 43 4" xfId="9505" xr:uid="{00000000-0005-0000-0000-000055240000}"/>
    <cellStyle name="Navadno 11 44" xfId="9506" xr:uid="{00000000-0005-0000-0000-000056240000}"/>
    <cellStyle name="Navadno 11 44 2" xfId="9507" xr:uid="{00000000-0005-0000-0000-000057240000}"/>
    <cellStyle name="Navadno 11 44 2 2" xfId="9508" xr:uid="{00000000-0005-0000-0000-000058240000}"/>
    <cellStyle name="Navadno 11 44 2 2 2" xfId="9509" xr:uid="{00000000-0005-0000-0000-000059240000}"/>
    <cellStyle name="Navadno 11 44 2 3" xfId="9510" xr:uid="{00000000-0005-0000-0000-00005A240000}"/>
    <cellStyle name="Navadno 11 44 3" xfId="9511" xr:uid="{00000000-0005-0000-0000-00005B240000}"/>
    <cellStyle name="Navadno 11 44 3 2" xfId="9512" xr:uid="{00000000-0005-0000-0000-00005C240000}"/>
    <cellStyle name="Navadno 11 44 4" xfId="9513" xr:uid="{00000000-0005-0000-0000-00005D240000}"/>
    <cellStyle name="Navadno 11 45" xfId="9514" xr:uid="{00000000-0005-0000-0000-00005E240000}"/>
    <cellStyle name="Navadno 11 45 2" xfId="9515" xr:uid="{00000000-0005-0000-0000-00005F240000}"/>
    <cellStyle name="Navadno 11 45 2 2" xfId="9516" xr:uid="{00000000-0005-0000-0000-000060240000}"/>
    <cellStyle name="Navadno 11 45 2 2 2" xfId="9517" xr:uid="{00000000-0005-0000-0000-000061240000}"/>
    <cellStyle name="Navadno 11 45 2 3" xfId="9518" xr:uid="{00000000-0005-0000-0000-000062240000}"/>
    <cellStyle name="Navadno 11 45 3" xfId="9519" xr:uid="{00000000-0005-0000-0000-000063240000}"/>
    <cellStyle name="Navadno 11 45 3 2" xfId="9520" xr:uid="{00000000-0005-0000-0000-000064240000}"/>
    <cellStyle name="Navadno 11 45 4" xfId="9521" xr:uid="{00000000-0005-0000-0000-000065240000}"/>
    <cellStyle name="Navadno 11 46" xfId="9522" xr:uid="{00000000-0005-0000-0000-000066240000}"/>
    <cellStyle name="Navadno 11 46 2" xfId="9523" xr:uid="{00000000-0005-0000-0000-000067240000}"/>
    <cellStyle name="Navadno 11 46 2 2" xfId="9524" xr:uid="{00000000-0005-0000-0000-000068240000}"/>
    <cellStyle name="Navadno 11 46 2 2 2" xfId="9525" xr:uid="{00000000-0005-0000-0000-000069240000}"/>
    <cellStyle name="Navadno 11 46 2 3" xfId="9526" xr:uid="{00000000-0005-0000-0000-00006A240000}"/>
    <cellStyle name="Navadno 11 46 3" xfId="9527" xr:uid="{00000000-0005-0000-0000-00006B240000}"/>
    <cellStyle name="Navadno 11 46 3 2" xfId="9528" xr:uid="{00000000-0005-0000-0000-00006C240000}"/>
    <cellStyle name="Navadno 11 46 4" xfId="9529" xr:uid="{00000000-0005-0000-0000-00006D240000}"/>
    <cellStyle name="Navadno 11 47" xfId="9530" xr:uid="{00000000-0005-0000-0000-00006E240000}"/>
    <cellStyle name="Navadno 11 47 2" xfId="9531" xr:uid="{00000000-0005-0000-0000-00006F240000}"/>
    <cellStyle name="Navadno 11 47 2 2" xfId="9532" xr:uid="{00000000-0005-0000-0000-000070240000}"/>
    <cellStyle name="Navadno 11 47 2 2 2" xfId="9533" xr:uid="{00000000-0005-0000-0000-000071240000}"/>
    <cellStyle name="Navadno 11 47 2 3" xfId="9534" xr:uid="{00000000-0005-0000-0000-000072240000}"/>
    <cellStyle name="Navadno 11 47 3" xfId="9535" xr:uid="{00000000-0005-0000-0000-000073240000}"/>
    <cellStyle name="Navadno 11 47 3 2" xfId="9536" xr:uid="{00000000-0005-0000-0000-000074240000}"/>
    <cellStyle name="Navadno 11 47 4" xfId="9537" xr:uid="{00000000-0005-0000-0000-000075240000}"/>
    <cellStyle name="Navadno 11 48" xfId="9538" xr:uid="{00000000-0005-0000-0000-000076240000}"/>
    <cellStyle name="Navadno 11 48 2" xfId="9539" xr:uid="{00000000-0005-0000-0000-000077240000}"/>
    <cellStyle name="Navadno 11 48 2 2" xfId="9540" xr:uid="{00000000-0005-0000-0000-000078240000}"/>
    <cellStyle name="Navadno 11 48 2 2 2" xfId="9541" xr:uid="{00000000-0005-0000-0000-000079240000}"/>
    <cellStyle name="Navadno 11 48 2 3" xfId="9542" xr:uid="{00000000-0005-0000-0000-00007A240000}"/>
    <cellStyle name="Navadno 11 48 3" xfId="9543" xr:uid="{00000000-0005-0000-0000-00007B240000}"/>
    <cellStyle name="Navadno 11 48 3 2" xfId="9544" xr:uid="{00000000-0005-0000-0000-00007C240000}"/>
    <cellStyle name="Navadno 11 48 4" xfId="9545" xr:uid="{00000000-0005-0000-0000-00007D240000}"/>
    <cellStyle name="Navadno 11 49" xfId="9546" xr:uid="{00000000-0005-0000-0000-00007E240000}"/>
    <cellStyle name="Navadno 11 49 2" xfId="9547" xr:uid="{00000000-0005-0000-0000-00007F240000}"/>
    <cellStyle name="Navadno 11 49 2 2" xfId="9548" xr:uid="{00000000-0005-0000-0000-000080240000}"/>
    <cellStyle name="Navadno 11 49 2 2 2" xfId="9549" xr:uid="{00000000-0005-0000-0000-000081240000}"/>
    <cellStyle name="Navadno 11 49 2 3" xfId="9550" xr:uid="{00000000-0005-0000-0000-000082240000}"/>
    <cellStyle name="Navadno 11 49 3" xfId="9551" xr:uid="{00000000-0005-0000-0000-000083240000}"/>
    <cellStyle name="Navadno 11 49 3 2" xfId="9552" xr:uid="{00000000-0005-0000-0000-000084240000}"/>
    <cellStyle name="Navadno 11 49 4" xfId="9553" xr:uid="{00000000-0005-0000-0000-000085240000}"/>
    <cellStyle name="Navadno 11 5" xfId="9554" xr:uid="{00000000-0005-0000-0000-000086240000}"/>
    <cellStyle name="Navadno 11 5 2" xfId="9555" xr:uid="{00000000-0005-0000-0000-000087240000}"/>
    <cellStyle name="Navadno 11 5 2 2" xfId="9556" xr:uid="{00000000-0005-0000-0000-000088240000}"/>
    <cellStyle name="Navadno 11 5 2 2 2" xfId="9557" xr:uid="{00000000-0005-0000-0000-000089240000}"/>
    <cellStyle name="Navadno 11 5 2 3" xfId="9558" xr:uid="{00000000-0005-0000-0000-00008A240000}"/>
    <cellStyle name="Navadno 11 5 3" xfId="9559" xr:uid="{00000000-0005-0000-0000-00008B240000}"/>
    <cellStyle name="Navadno 11 5 3 2" xfId="9560" xr:uid="{00000000-0005-0000-0000-00008C240000}"/>
    <cellStyle name="Navadno 11 5 4" xfId="9561" xr:uid="{00000000-0005-0000-0000-00008D240000}"/>
    <cellStyle name="Navadno 11 5 5" xfId="9562" xr:uid="{00000000-0005-0000-0000-00008E240000}"/>
    <cellStyle name="Navadno 11 5 6" xfId="9563" xr:uid="{00000000-0005-0000-0000-00008F240000}"/>
    <cellStyle name="Navadno 11 50" xfId="9564" xr:uid="{00000000-0005-0000-0000-000090240000}"/>
    <cellStyle name="Navadno 11 50 2" xfId="9565" xr:uid="{00000000-0005-0000-0000-000091240000}"/>
    <cellStyle name="Navadno 11 50 2 2" xfId="9566" xr:uid="{00000000-0005-0000-0000-000092240000}"/>
    <cellStyle name="Navadno 11 50 2 2 2" xfId="9567" xr:uid="{00000000-0005-0000-0000-000093240000}"/>
    <cellStyle name="Navadno 11 50 2 3" xfId="9568" xr:uid="{00000000-0005-0000-0000-000094240000}"/>
    <cellStyle name="Navadno 11 50 3" xfId="9569" xr:uid="{00000000-0005-0000-0000-000095240000}"/>
    <cellStyle name="Navadno 11 50 3 2" xfId="9570" xr:uid="{00000000-0005-0000-0000-000096240000}"/>
    <cellStyle name="Navadno 11 50 4" xfId="9571" xr:uid="{00000000-0005-0000-0000-000097240000}"/>
    <cellStyle name="Navadno 11 51" xfId="9572" xr:uid="{00000000-0005-0000-0000-000098240000}"/>
    <cellStyle name="Navadno 11 51 2" xfId="9573" xr:uid="{00000000-0005-0000-0000-000099240000}"/>
    <cellStyle name="Navadno 11 51 2 2" xfId="9574" xr:uid="{00000000-0005-0000-0000-00009A240000}"/>
    <cellStyle name="Navadno 11 51 2 2 2" xfId="9575" xr:uid="{00000000-0005-0000-0000-00009B240000}"/>
    <cellStyle name="Navadno 11 51 2 3" xfId="9576" xr:uid="{00000000-0005-0000-0000-00009C240000}"/>
    <cellStyle name="Navadno 11 51 3" xfId="9577" xr:uid="{00000000-0005-0000-0000-00009D240000}"/>
    <cellStyle name="Navadno 11 51 3 2" xfId="9578" xr:uid="{00000000-0005-0000-0000-00009E240000}"/>
    <cellStyle name="Navadno 11 51 4" xfId="9579" xr:uid="{00000000-0005-0000-0000-00009F240000}"/>
    <cellStyle name="Navadno 11 52" xfId="9580" xr:uid="{00000000-0005-0000-0000-0000A0240000}"/>
    <cellStyle name="Navadno 11 52 2" xfId="9581" xr:uid="{00000000-0005-0000-0000-0000A1240000}"/>
    <cellStyle name="Navadno 11 52 2 2" xfId="9582" xr:uid="{00000000-0005-0000-0000-0000A2240000}"/>
    <cellStyle name="Navadno 11 52 2 2 2" xfId="9583" xr:uid="{00000000-0005-0000-0000-0000A3240000}"/>
    <cellStyle name="Navadno 11 52 2 3" xfId="9584" xr:uid="{00000000-0005-0000-0000-0000A4240000}"/>
    <cellStyle name="Navadno 11 52 3" xfId="9585" xr:uid="{00000000-0005-0000-0000-0000A5240000}"/>
    <cellStyle name="Navadno 11 52 3 2" xfId="9586" xr:uid="{00000000-0005-0000-0000-0000A6240000}"/>
    <cellStyle name="Navadno 11 52 4" xfId="9587" xr:uid="{00000000-0005-0000-0000-0000A7240000}"/>
    <cellStyle name="Navadno 11 53" xfId="9588" xr:uid="{00000000-0005-0000-0000-0000A8240000}"/>
    <cellStyle name="Navadno 11 53 2" xfId="9589" xr:uid="{00000000-0005-0000-0000-0000A9240000}"/>
    <cellStyle name="Navadno 11 53 2 2" xfId="9590" xr:uid="{00000000-0005-0000-0000-0000AA240000}"/>
    <cellStyle name="Navadno 11 53 2 2 2" xfId="9591" xr:uid="{00000000-0005-0000-0000-0000AB240000}"/>
    <cellStyle name="Navadno 11 53 2 3" xfId="9592" xr:uid="{00000000-0005-0000-0000-0000AC240000}"/>
    <cellStyle name="Navadno 11 53 3" xfId="9593" xr:uid="{00000000-0005-0000-0000-0000AD240000}"/>
    <cellStyle name="Navadno 11 53 3 2" xfId="9594" xr:uid="{00000000-0005-0000-0000-0000AE240000}"/>
    <cellStyle name="Navadno 11 53 4" xfId="9595" xr:uid="{00000000-0005-0000-0000-0000AF240000}"/>
    <cellStyle name="Navadno 11 54" xfId="9596" xr:uid="{00000000-0005-0000-0000-0000B0240000}"/>
    <cellStyle name="Navadno 11 54 2" xfId="9597" xr:uid="{00000000-0005-0000-0000-0000B1240000}"/>
    <cellStyle name="Navadno 11 54 2 2" xfId="9598" xr:uid="{00000000-0005-0000-0000-0000B2240000}"/>
    <cellStyle name="Navadno 11 54 2 2 2" xfId="9599" xr:uid="{00000000-0005-0000-0000-0000B3240000}"/>
    <cellStyle name="Navadno 11 54 2 3" xfId="9600" xr:uid="{00000000-0005-0000-0000-0000B4240000}"/>
    <cellStyle name="Navadno 11 54 3" xfId="9601" xr:uid="{00000000-0005-0000-0000-0000B5240000}"/>
    <cellStyle name="Navadno 11 54 3 2" xfId="9602" xr:uid="{00000000-0005-0000-0000-0000B6240000}"/>
    <cellStyle name="Navadno 11 54 4" xfId="9603" xr:uid="{00000000-0005-0000-0000-0000B7240000}"/>
    <cellStyle name="Navadno 11 55" xfId="9604" xr:uid="{00000000-0005-0000-0000-0000B8240000}"/>
    <cellStyle name="Navadno 11 55 2" xfId="9605" xr:uid="{00000000-0005-0000-0000-0000B9240000}"/>
    <cellStyle name="Navadno 11 55 2 2" xfId="9606" xr:uid="{00000000-0005-0000-0000-0000BA240000}"/>
    <cellStyle name="Navadno 11 55 2 2 2" xfId="9607" xr:uid="{00000000-0005-0000-0000-0000BB240000}"/>
    <cellStyle name="Navadno 11 55 2 3" xfId="9608" xr:uid="{00000000-0005-0000-0000-0000BC240000}"/>
    <cellStyle name="Navadno 11 55 3" xfId="9609" xr:uid="{00000000-0005-0000-0000-0000BD240000}"/>
    <cellStyle name="Navadno 11 55 3 2" xfId="9610" xr:uid="{00000000-0005-0000-0000-0000BE240000}"/>
    <cellStyle name="Navadno 11 55 4" xfId="9611" xr:uid="{00000000-0005-0000-0000-0000BF240000}"/>
    <cellStyle name="Navadno 11 56" xfId="9612" xr:uid="{00000000-0005-0000-0000-0000C0240000}"/>
    <cellStyle name="Navadno 11 56 2" xfId="9613" xr:uid="{00000000-0005-0000-0000-0000C1240000}"/>
    <cellStyle name="Navadno 11 56 2 2" xfId="9614" xr:uid="{00000000-0005-0000-0000-0000C2240000}"/>
    <cellStyle name="Navadno 11 56 2 2 2" xfId="9615" xr:uid="{00000000-0005-0000-0000-0000C3240000}"/>
    <cellStyle name="Navadno 11 56 2 3" xfId="9616" xr:uid="{00000000-0005-0000-0000-0000C4240000}"/>
    <cellStyle name="Navadno 11 56 3" xfId="9617" xr:uid="{00000000-0005-0000-0000-0000C5240000}"/>
    <cellStyle name="Navadno 11 56 3 2" xfId="9618" xr:uid="{00000000-0005-0000-0000-0000C6240000}"/>
    <cellStyle name="Navadno 11 56 4" xfId="9619" xr:uid="{00000000-0005-0000-0000-0000C7240000}"/>
    <cellStyle name="Navadno 11 57" xfId="9620" xr:uid="{00000000-0005-0000-0000-0000C8240000}"/>
    <cellStyle name="Navadno 11 57 2" xfId="9621" xr:uid="{00000000-0005-0000-0000-0000C9240000}"/>
    <cellStyle name="Navadno 11 57 2 2" xfId="9622" xr:uid="{00000000-0005-0000-0000-0000CA240000}"/>
    <cellStyle name="Navadno 11 57 2 2 2" xfId="9623" xr:uid="{00000000-0005-0000-0000-0000CB240000}"/>
    <cellStyle name="Navadno 11 57 2 3" xfId="9624" xr:uid="{00000000-0005-0000-0000-0000CC240000}"/>
    <cellStyle name="Navadno 11 57 3" xfId="9625" xr:uid="{00000000-0005-0000-0000-0000CD240000}"/>
    <cellStyle name="Navadno 11 57 3 2" xfId="9626" xr:uid="{00000000-0005-0000-0000-0000CE240000}"/>
    <cellStyle name="Navadno 11 57 4" xfId="9627" xr:uid="{00000000-0005-0000-0000-0000CF240000}"/>
    <cellStyle name="Navadno 11 58" xfId="9628" xr:uid="{00000000-0005-0000-0000-0000D0240000}"/>
    <cellStyle name="Navadno 11 58 2" xfId="9629" xr:uid="{00000000-0005-0000-0000-0000D1240000}"/>
    <cellStyle name="Navadno 11 58 2 2" xfId="9630" xr:uid="{00000000-0005-0000-0000-0000D2240000}"/>
    <cellStyle name="Navadno 11 58 2 2 2" xfId="9631" xr:uid="{00000000-0005-0000-0000-0000D3240000}"/>
    <cellStyle name="Navadno 11 58 2 3" xfId="9632" xr:uid="{00000000-0005-0000-0000-0000D4240000}"/>
    <cellStyle name="Navadno 11 58 3" xfId="9633" xr:uid="{00000000-0005-0000-0000-0000D5240000}"/>
    <cellStyle name="Navadno 11 58 3 2" xfId="9634" xr:uid="{00000000-0005-0000-0000-0000D6240000}"/>
    <cellStyle name="Navadno 11 58 4" xfId="9635" xr:uid="{00000000-0005-0000-0000-0000D7240000}"/>
    <cellStyle name="Navadno 11 59" xfId="9636" xr:uid="{00000000-0005-0000-0000-0000D8240000}"/>
    <cellStyle name="Navadno 11 59 2" xfId="9637" xr:uid="{00000000-0005-0000-0000-0000D9240000}"/>
    <cellStyle name="Navadno 11 59 2 2" xfId="9638" xr:uid="{00000000-0005-0000-0000-0000DA240000}"/>
    <cellStyle name="Navadno 11 59 2 2 2" xfId="9639" xr:uid="{00000000-0005-0000-0000-0000DB240000}"/>
    <cellStyle name="Navadno 11 59 2 3" xfId="9640" xr:uid="{00000000-0005-0000-0000-0000DC240000}"/>
    <cellStyle name="Navadno 11 59 3" xfId="9641" xr:uid="{00000000-0005-0000-0000-0000DD240000}"/>
    <cellStyle name="Navadno 11 59 3 2" xfId="9642" xr:uid="{00000000-0005-0000-0000-0000DE240000}"/>
    <cellStyle name="Navadno 11 59 4" xfId="9643" xr:uid="{00000000-0005-0000-0000-0000DF240000}"/>
    <cellStyle name="Navadno 11 6" xfId="9644" xr:uid="{00000000-0005-0000-0000-0000E0240000}"/>
    <cellStyle name="Navadno 11 6 2" xfId="9645" xr:uid="{00000000-0005-0000-0000-0000E1240000}"/>
    <cellStyle name="Navadno 11 6 2 2" xfId="9646" xr:uid="{00000000-0005-0000-0000-0000E2240000}"/>
    <cellStyle name="Navadno 11 6 2 2 2" xfId="9647" xr:uid="{00000000-0005-0000-0000-0000E3240000}"/>
    <cellStyle name="Navadno 11 6 2 3" xfId="9648" xr:uid="{00000000-0005-0000-0000-0000E4240000}"/>
    <cellStyle name="Navadno 11 6 3" xfId="9649" xr:uid="{00000000-0005-0000-0000-0000E5240000}"/>
    <cellStyle name="Navadno 11 6 3 2" xfId="9650" xr:uid="{00000000-0005-0000-0000-0000E6240000}"/>
    <cellStyle name="Navadno 11 6 4" xfId="9651" xr:uid="{00000000-0005-0000-0000-0000E7240000}"/>
    <cellStyle name="Navadno 11 60" xfId="9652" xr:uid="{00000000-0005-0000-0000-0000E8240000}"/>
    <cellStyle name="Navadno 11 60 2" xfId="9653" xr:uid="{00000000-0005-0000-0000-0000E9240000}"/>
    <cellStyle name="Navadno 11 60 2 2" xfId="9654" xr:uid="{00000000-0005-0000-0000-0000EA240000}"/>
    <cellStyle name="Navadno 11 60 3" xfId="9655" xr:uid="{00000000-0005-0000-0000-0000EB240000}"/>
    <cellStyle name="Navadno 11 61" xfId="9656" xr:uid="{00000000-0005-0000-0000-0000EC240000}"/>
    <cellStyle name="Navadno 11 61 2" xfId="9657" xr:uid="{00000000-0005-0000-0000-0000ED240000}"/>
    <cellStyle name="Navadno 11 62" xfId="9658" xr:uid="{00000000-0005-0000-0000-0000EE240000}"/>
    <cellStyle name="Navadno 11 63" xfId="9659" xr:uid="{00000000-0005-0000-0000-0000EF240000}"/>
    <cellStyle name="Navadno 11 64" xfId="9660" xr:uid="{00000000-0005-0000-0000-0000F0240000}"/>
    <cellStyle name="Navadno 11 7" xfId="9661" xr:uid="{00000000-0005-0000-0000-0000F1240000}"/>
    <cellStyle name="Navadno 11 7 2" xfId="9662" xr:uid="{00000000-0005-0000-0000-0000F2240000}"/>
    <cellStyle name="Navadno 11 7 2 2" xfId="9663" xr:uid="{00000000-0005-0000-0000-0000F3240000}"/>
    <cellStyle name="Navadno 11 7 2 2 2" xfId="9664" xr:uid="{00000000-0005-0000-0000-0000F4240000}"/>
    <cellStyle name="Navadno 11 7 2 3" xfId="9665" xr:uid="{00000000-0005-0000-0000-0000F5240000}"/>
    <cellStyle name="Navadno 11 7 3" xfId="9666" xr:uid="{00000000-0005-0000-0000-0000F6240000}"/>
    <cellStyle name="Navadno 11 7 3 2" xfId="9667" xr:uid="{00000000-0005-0000-0000-0000F7240000}"/>
    <cellStyle name="Navadno 11 7 4" xfId="9668" xr:uid="{00000000-0005-0000-0000-0000F8240000}"/>
    <cellStyle name="Navadno 11 8" xfId="9669" xr:uid="{00000000-0005-0000-0000-0000F9240000}"/>
    <cellStyle name="Navadno 11 8 2" xfId="9670" xr:uid="{00000000-0005-0000-0000-0000FA240000}"/>
    <cellStyle name="Navadno 11 8 2 2" xfId="9671" xr:uid="{00000000-0005-0000-0000-0000FB240000}"/>
    <cellStyle name="Navadno 11 8 2 2 2" xfId="9672" xr:uid="{00000000-0005-0000-0000-0000FC240000}"/>
    <cellStyle name="Navadno 11 8 2 3" xfId="9673" xr:uid="{00000000-0005-0000-0000-0000FD240000}"/>
    <cellStyle name="Navadno 11 8 3" xfId="9674" xr:uid="{00000000-0005-0000-0000-0000FE240000}"/>
    <cellStyle name="Navadno 11 8 3 2" xfId="9675" xr:uid="{00000000-0005-0000-0000-0000FF240000}"/>
    <cellStyle name="Navadno 11 8 4" xfId="9676" xr:uid="{00000000-0005-0000-0000-000000250000}"/>
    <cellStyle name="Navadno 11 9" xfId="9677" xr:uid="{00000000-0005-0000-0000-000001250000}"/>
    <cellStyle name="Navadno 11 9 2" xfId="9678" xr:uid="{00000000-0005-0000-0000-000002250000}"/>
    <cellStyle name="Navadno 11 9 2 2" xfId="9679" xr:uid="{00000000-0005-0000-0000-000003250000}"/>
    <cellStyle name="Navadno 11 9 2 2 2" xfId="9680" xr:uid="{00000000-0005-0000-0000-000004250000}"/>
    <cellStyle name="Navadno 11 9 2 3" xfId="9681" xr:uid="{00000000-0005-0000-0000-000005250000}"/>
    <cellStyle name="Navadno 11 9 3" xfId="9682" xr:uid="{00000000-0005-0000-0000-000006250000}"/>
    <cellStyle name="Navadno 11 9 3 2" xfId="9683" xr:uid="{00000000-0005-0000-0000-000007250000}"/>
    <cellStyle name="Navadno 11 9 4" xfId="9684" xr:uid="{00000000-0005-0000-0000-000008250000}"/>
    <cellStyle name="Navadno 110" xfId="9685" xr:uid="{00000000-0005-0000-0000-000009250000}"/>
    <cellStyle name="Navadno 110 2" xfId="9686" xr:uid="{00000000-0005-0000-0000-00000A250000}"/>
    <cellStyle name="Navadno 111" xfId="9687" xr:uid="{00000000-0005-0000-0000-00000B250000}"/>
    <cellStyle name="Navadno 111 2" xfId="9688" xr:uid="{00000000-0005-0000-0000-00000C250000}"/>
    <cellStyle name="Navadno 112" xfId="9689" xr:uid="{00000000-0005-0000-0000-00000D250000}"/>
    <cellStyle name="Navadno 112 2" xfId="9690" xr:uid="{00000000-0005-0000-0000-00000E250000}"/>
    <cellStyle name="Navadno 113" xfId="9691" xr:uid="{00000000-0005-0000-0000-00000F250000}"/>
    <cellStyle name="Navadno 113 2" xfId="9692" xr:uid="{00000000-0005-0000-0000-000010250000}"/>
    <cellStyle name="Navadno 114" xfId="9693" xr:uid="{00000000-0005-0000-0000-000011250000}"/>
    <cellStyle name="Navadno 114 2" xfId="9694" xr:uid="{00000000-0005-0000-0000-000012250000}"/>
    <cellStyle name="Navadno 115" xfId="9695" xr:uid="{00000000-0005-0000-0000-000013250000}"/>
    <cellStyle name="Navadno 115 2" xfId="9696" xr:uid="{00000000-0005-0000-0000-000014250000}"/>
    <cellStyle name="Navadno 116" xfId="9697" xr:uid="{00000000-0005-0000-0000-000015250000}"/>
    <cellStyle name="Navadno 116 2" xfId="9698" xr:uid="{00000000-0005-0000-0000-000016250000}"/>
    <cellStyle name="Navadno 117" xfId="9699" xr:uid="{00000000-0005-0000-0000-000017250000}"/>
    <cellStyle name="Navadno 117 2" xfId="9700" xr:uid="{00000000-0005-0000-0000-000018250000}"/>
    <cellStyle name="Navadno 118" xfId="9701" xr:uid="{00000000-0005-0000-0000-000019250000}"/>
    <cellStyle name="Navadno 118 2" xfId="9702" xr:uid="{00000000-0005-0000-0000-00001A250000}"/>
    <cellStyle name="Navadno 119" xfId="9703" xr:uid="{00000000-0005-0000-0000-00001B250000}"/>
    <cellStyle name="Navadno 119 2" xfId="9704" xr:uid="{00000000-0005-0000-0000-00001C250000}"/>
    <cellStyle name="Navadno 12" xfId="36" xr:uid="{00000000-0005-0000-0000-00001D250000}"/>
    <cellStyle name="Navadno 12 10" xfId="9705" xr:uid="{00000000-0005-0000-0000-00001E250000}"/>
    <cellStyle name="Navadno 12 10 2" xfId="9706" xr:uid="{00000000-0005-0000-0000-00001F250000}"/>
    <cellStyle name="Navadno 12 10 2 2" xfId="9707" xr:uid="{00000000-0005-0000-0000-000020250000}"/>
    <cellStyle name="Navadno 12 10 2 2 2" xfId="9708" xr:uid="{00000000-0005-0000-0000-000021250000}"/>
    <cellStyle name="Navadno 12 10 2 3" xfId="9709" xr:uid="{00000000-0005-0000-0000-000022250000}"/>
    <cellStyle name="Navadno 12 10 3" xfId="9710" xr:uid="{00000000-0005-0000-0000-000023250000}"/>
    <cellStyle name="Navadno 12 10 3 2" xfId="9711" xr:uid="{00000000-0005-0000-0000-000024250000}"/>
    <cellStyle name="Navadno 12 10 4" xfId="9712" xr:uid="{00000000-0005-0000-0000-000025250000}"/>
    <cellStyle name="Navadno 12 11" xfId="9713" xr:uid="{00000000-0005-0000-0000-000026250000}"/>
    <cellStyle name="Navadno 12 11 2" xfId="9714" xr:uid="{00000000-0005-0000-0000-000027250000}"/>
    <cellStyle name="Navadno 12 11 2 2" xfId="9715" xr:uid="{00000000-0005-0000-0000-000028250000}"/>
    <cellStyle name="Navadno 12 11 2 2 2" xfId="9716" xr:uid="{00000000-0005-0000-0000-000029250000}"/>
    <cellStyle name="Navadno 12 11 2 3" xfId="9717" xr:uid="{00000000-0005-0000-0000-00002A250000}"/>
    <cellStyle name="Navadno 12 11 3" xfId="9718" xr:uid="{00000000-0005-0000-0000-00002B250000}"/>
    <cellStyle name="Navadno 12 11 3 2" xfId="9719" xr:uid="{00000000-0005-0000-0000-00002C250000}"/>
    <cellStyle name="Navadno 12 11 4" xfId="9720" xr:uid="{00000000-0005-0000-0000-00002D250000}"/>
    <cellStyle name="Navadno 12 12" xfId="9721" xr:uid="{00000000-0005-0000-0000-00002E250000}"/>
    <cellStyle name="Navadno 12 12 2" xfId="9722" xr:uid="{00000000-0005-0000-0000-00002F250000}"/>
    <cellStyle name="Navadno 12 12 2 2" xfId="9723" xr:uid="{00000000-0005-0000-0000-000030250000}"/>
    <cellStyle name="Navadno 12 12 2 2 2" xfId="9724" xr:uid="{00000000-0005-0000-0000-000031250000}"/>
    <cellStyle name="Navadno 12 12 2 3" xfId="9725" xr:uid="{00000000-0005-0000-0000-000032250000}"/>
    <cellStyle name="Navadno 12 12 3" xfId="9726" xr:uid="{00000000-0005-0000-0000-000033250000}"/>
    <cellStyle name="Navadno 12 12 3 2" xfId="9727" xr:uid="{00000000-0005-0000-0000-000034250000}"/>
    <cellStyle name="Navadno 12 12 4" xfId="9728" xr:uid="{00000000-0005-0000-0000-000035250000}"/>
    <cellStyle name="Navadno 12 13" xfId="9729" xr:uid="{00000000-0005-0000-0000-000036250000}"/>
    <cellStyle name="Navadno 12 13 2" xfId="9730" xr:uid="{00000000-0005-0000-0000-000037250000}"/>
    <cellStyle name="Navadno 12 13 2 2" xfId="9731" xr:uid="{00000000-0005-0000-0000-000038250000}"/>
    <cellStyle name="Navadno 12 13 2 2 2" xfId="9732" xr:uid="{00000000-0005-0000-0000-000039250000}"/>
    <cellStyle name="Navadno 12 13 2 3" xfId="9733" xr:uid="{00000000-0005-0000-0000-00003A250000}"/>
    <cellStyle name="Navadno 12 13 3" xfId="9734" xr:uid="{00000000-0005-0000-0000-00003B250000}"/>
    <cellStyle name="Navadno 12 13 3 2" xfId="9735" xr:uid="{00000000-0005-0000-0000-00003C250000}"/>
    <cellStyle name="Navadno 12 13 4" xfId="9736" xr:uid="{00000000-0005-0000-0000-00003D250000}"/>
    <cellStyle name="Navadno 12 14" xfId="9737" xr:uid="{00000000-0005-0000-0000-00003E250000}"/>
    <cellStyle name="Navadno 12 14 2" xfId="9738" xr:uid="{00000000-0005-0000-0000-00003F250000}"/>
    <cellStyle name="Navadno 12 14 2 2" xfId="9739" xr:uid="{00000000-0005-0000-0000-000040250000}"/>
    <cellStyle name="Navadno 12 14 2 2 2" xfId="9740" xr:uid="{00000000-0005-0000-0000-000041250000}"/>
    <cellStyle name="Navadno 12 14 2 3" xfId="9741" xr:uid="{00000000-0005-0000-0000-000042250000}"/>
    <cellStyle name="Navadno 12 14 3" xfId="9742" xr:uid="{00000000-0005-0000-0000-000043250000}"/>
    <cellStyle name="Navadno 12 14 3 2" xfId="9743" xr:uid="{00000000-0005-0000-0000-000044250000}"/>
    <cellStyle name="Navadno 12 14 4" xfId="9744" xr:uid="{00000000-0005-0000-0000-000045250000}"/>
    <cellStyle name="Navadno 12 15" xfId="9745" xr:uid="{00000000-0005-0000-0000-000046250000}"/>
    <cellStyle name="Navadno 12 15 2" xfId="9746" xr:uid="{00000000-0005-0000-0000-000047250000}"/>
    <cellStyle name="Navadno 12 15 2 2" xfId="9747" xr:uid="{00000000-0005-0000-0000-000048250000}"/>
    <cellStyle name="Navadno 12 15 2 2 2" xfId="9748" xr:uid="{00000000-0005-0000-0000-000049250000}"/>
    <cellStyle name="Navadno 12 15 2 3" xfId="9749" xr:uid="{00000000-0005-0000-0000-00004A250000}"/>
    <cellStyle name="Navadno 12 15 3" xfId="9750" xr:uid="{00000000-0005-0000-0000-00004B250000}"/>
    <cellStyle name="Navadno 12 15 3 2" xfId="9751" xr:uid="{00000000-0005-0000-0000-00004C250000}"/>
    <cellStyle name="Navadno 12 15 4" xfId="9752" xr:uid="{00000000-0005-0000-0000-00004D250000}"/>
    <cellStyle name="Navadno 12 16" xfId="9753" xr:uid="{00000000-0005-0000-0000-00004E250000}"/>
    <cellStyle name="Navadno 12 16 2" xfId="9754" xr:uid="{00000000-0005-0000-0000-00004F250000}"/>
    <cellStyle name="Navadno 12 16 2 2" xfId="9755" xr:uid="{00000000-0005-0000-0000-000050250000}"/>
    <cellStyle name="Navadno 12 16 2 2 2" xfId="9756" xr:uid="{00000000-0005-0000-0000-000051250000}"/>
    <cellStyle name="Navadno 12 16 2 3" xfId="9757" xr:uid="{00000000-0005-0000-0000-000052250000}"/>
    <cellStyle name="Navadno 12 16 3" xfId="9758" xr:uid="{00000000-0005-0000-0000-000053250000}"/>
    <cellStyle name="Navadno 12 16 3 2" xfId="9759" xr:uid="{00000000-0005-0000-0000-000054250000}"/>
    <cellStyle name="Navadno 12 16 4" xfId="9760" xr:uid="{00000000-0005-0000-0000-000055250000}"/>
    <cellStyle name="Navadno 12 17" xfId="9761" xr:uid="{00000000-0005-0000-0000-000056250000}"/>
    <cellStyle name="Navadno 12 17 2" xfId="9762" xr:uid="{00000000-0005-0000-0000-000057250000}"/>
    <cellStyle name="Navadno 12 17 2 2" xfId="9763" xr:uid="{00000000-0005-0000-0000-000058250000}"/>
    <cellStyle name="Navadno 12 17 2 2 2" xfId="9764" xr:uid="{00000000-0005-0000-0000-000059250000}"/>
    <cellStyle name="Navadno 12 17 2 3" xfId="9765" xr:uid="{00000000-0005-0000-0000-00005A250000}"/>
    <cellStyle name="Navadno 12 17 3" xfId="9766" xr:uid="{00000000-0005-0000-0000-00005B250000}"/>
    <cellStyle name="Navadno 12 17 3 2" xfId="9767" xr:uid="{00000000-0005-0000-0000-00005C250000}"/>
    <cellStyle name="Navadno 12 17 4" xfId="9768" xr:uid="{00000000-0005-0000-0000-00005D250000}"/>
    <cellStyle name="Navadno 12 18" xfId="9769" xr:uid="{00000000-0005-0000-0000-00005E250000}"/>
    <cellStyle name="Navadno 12 18 2" xfId="9770" xr:uid="{00000000-0005-0000-0000-00005F250000}"/>
    <cellStyle name="Navadno 12 18 2 2" xfId="9771" xr:uid="{00000000-0005-0000-0000-000060250000}"/>
    <cellStyle name="Navadno 12 18 2 2 2" xfId="9772" xr:uid="{00000000-0005-0000-0000-000061250000}"/>
    <cellStyle name="Navadno 12 18 2 3" xfId="9773" xr:uid="{00000000-0005-0000-0000-000062250000}"/>
    <cellStyle name="Navadno 12 18 3" xfId="9774" xr:uid="{00000000-0005-0000-0000-000063250000}"/>
    <cellStyle name="Navadno 12 18 3 2" xfId="9775" xr:uid="{00000000-0005-0000-0000-000064250000}"/>
    <cellStyle name="Navadno 12 18 4" xfId="9776" xr:uid="{00000000-0005-0000-0000-000065250000}"/>
    <cellStyle name="Navadno 12 19" xfId="9777" xr:uid="{00000000-0005-0000-0000-000066250000}"/>
    <cellStyle name="Navadno 12 19 2" xfId="9778" xr:uid="{00000000-0005-0000-0000-000067250000}"/>
    <cellStyle name="Navadno 12 19 2 2" xfId="9779" xr:uid="{00000000-0005-0000-0000-000068250000}"/>
    <cellStyle name="Navadno 12 19 2 2 2" xfId="9780" xr:uid="{00000000-0005-0000-0000-000069250000}"/>
    <cellStyle name="Navadno 12 19 2 3" xfId="9781" xr:uid="{00000000-0005-0000-0000-00006A250000}"/>
    <cellStyle name="Navadno 12 19 3" xfId="9782" xr:uid="{00000000-0005-0000-0000-00006B250000}"/>
    <cellStyle name="Navadno 12 19 3 2" xfId="9783" xr:uid="{00000000-0005-0000-0000-00006C250000}"/>
    <cellStyle name="Navadno 12 19 4" xfId="9784" xr:uid="{00000000-0005-0000-0000-00006D250000}"/>
    <cellStyle name="Navadno 12 2" xfId="37" xr:uid="{00000000-0005-0000-0000-00006E250000}"/>
    <cellStyle name="Navadno 12 2 2" xfId="9785" xr:uid="{00000000-0005-0000-0000-00006F250000}"/>
    <cellStyle name="Navadno 12 2 2 2" xfId="9786" xr:uid="{00000000-0005-0000-0000-000070250000}"/>
    <cellStyle name="Navadno 12 2 2 2 2" xfId="9787" xr:uid="{00000000-0005-0000-0000-000071250000}"/>
    <cellStyle name="Navadno 12 2 2 3" xfId="9788" xr:uid="{00000000-0005-0000-0000-000072250000}"/>
    <cellStyle name="Navadno 12 2 2 4" xfId="9789" xr:uid="{00000000-0005-0000-0000-000073250000}"/>
    <cellStyle name="Navadno 12 2 2 5" xfId="9790" xr:uid="{00000000-0005-0000-0000-000074250000}"/>
    <cellStyle name="Navadno 12 2 2 6" xfId="9791" xr:uid="{00000000-0005-0000-0000-000075250000}"/>
    <cellStyle name="Navadno 12 2 3" xfId="9792" xr:uid="{00000000-0005-0000-0000-000076250000}"/>
    <cellStyle name="Navadno 12 2 3 2" xfId="9793" xr:uid="{00000000-0005-0000-0000-000077250000}"/>
    <cellStyle name="Navadno 12 2 3 3" xfId="9794" xr:uid="{00000000-0005-0000-0000-000078250000}"/>
    <cellStyle name="Navadno 12 2 3 4" xfId="9795" xr:uid="{00000000-0005-0000-0000-000079250000}"/>
    <cellStyle name="Navadno 12 2 4" xfId="9796" xr:uid="{00000000-0005-0000-0000-00007A250000}"/>
    <cellStyle name="Navadno 12 2 5" xfId="9797" xr:uid="{00000000-0005-0000-0000-00007B250000}"/>
    <cellStyle name="Navadno 12 2 6" xfId="9798" xr:uid="{00000000-0005-0000-0000-00007C250000}"/>
    <cellStyle name="Navadno 12 2 7" xfId="9799" xr:uid="{00000000-0005-0000-0000-00007D250000}"/>
    <cellStyle name="Navadno 12 20" xfId="9800" xr:uid="{00000000-0005-0000-0000-00007E250000}"/>
    <cellStyle name="Navadno 12 20 2" xfId="9801" xr:uid="{00000000-0005-0000-0000-00007F250000}"/>
    <cellStyle name="Navadno 12 20 2 2" xfId="9802" xr:uid="{00000000-0005-0000-0000-000080250000}"/>
    <cellStyle name="Navadno 12 20 2 2 2" xfId="9803" xr:uid="{00000000-0005-0000-0000-000081250000}"/>
    <cellStyle name="Navadno 12 20 2 3" xfId="9804" xr:uid="{00000000-0005-0000-0000-000082250000}"/>
    <cellStyle name="Navadno 12 20 3" xfId="9805" xr:uid="{00000000-0005-0000-0000-000083250000}"/>
    <cellStyle name="Navadno 12 20 3 2" xfId="9806" xr:uid="{00000000-0005-0000-0000-000084250000}"/>
    <cellStyle name="Navadno 12 20 4" xfId="9807" xr:uid="{00000000-0005-0000-0000-000085250000}"/>
    <cellStyle name="Navadno 12 21" xfId="9808" xr:uid="{00000000-0005-0000-0000-000086250000}"/>
    <cellStyle name="Navadno 12 21 2" xfId="9809" xr:uid="{00000000-0005-0000-0000-000087250000}"/>
    <cellStyle name="Navadno 12 21 2 2" xfId="9810" xr:uid="{00000000-0005-0000-0000-000088250000}"/>
    <cellStyle name="Navadno 12 21 2 2 2" xfId="9811" xr:uid="{00000000-0005-0000-0000-000089250000}"/>
    <cellStyle name="Navadno 12 21 2 3" xfId="9812" xr:uid="{00000000-0005-0000-0000-00008A250000}"/>
    <cellStyle name="Navadno 12 21 3" xfId="9813" xr:uid="{00000000-0005-0000-0000-00008B250000}"/>
    <cellStyle name="Navadno 12 21 3 2" xfId="9814" xr:uid="{00000000-0005-0000-0000-00008C250000}"/>
    <cellStyle name="Navadno 12 21 4" xfId="9815" xr:uid="{00000000-0005-0000-0000-00008D250000}"/>
    <cellStyle name="Navadno 12 22" xfId="9816" xr:uid="{00000000-0005-0000-0000-00008E250000}"/>
    <cellStyle name="Navadno 12 22 2" xfId="9817" xr:uid="{00000000-0005-0000-0000-00008F250000}"/>
    <cellStyle name="Navadno 12 22 2 2" xfId="9818" xr:uid="{00000000-0005-0000-0000-000090250000}"/>
    <cellStyle name="Navadno 12 22 2 2 2" xfId="9819" xr:uid="{00000000-0005-0000-0000-000091250000}"/>
    <cellStyle name="Navadno 12 22 2 3" xfId="9820" xr:uid="{00000000-0005-0000-0000-000092250000}"/>
    <cellStyle name="Navadno 12 22 3" xfId="9821" xr:uid="{00000000-0005-0000-0000-000093250000}"/>
    <cellStyle name="Navadno 12 22 3 2" xfId="9822" xr:uid="{00000000-0005-0000-0000-000094250000}"/>
    <cellStyle name="Navadno 12 22 4" xfId="9823" xr:uid="{00000000-0005-0000-0000-000095250000}"/>
    <cellStyle name="Navadno 12 23" xfId="9824" xr:uid="{00000000-0005-0000-0000-000096250000}"/>
    <cellStyle name="Navadno 12 23 2" xfId="9825" xr:uid="{00000000-0005-0000-0000-000097250000}"/>
    <cellStyle name="Navadno 12 23 2 2" xfId="9826" xr:uid="{00000000-0005-0000-0000-000098250000}"/>
    <cellStyle name="Navadno 12 23 2 2 2" xfId="9827" xr:uid="{00000000-0005-0000-0000-000099250000}"/>
    <cellStyle name="Navadno 12 23 2 3" xfId="9828" xr:uid="{00000000-0005-0000-0000-00009A250000}"/>
    <cellStyle name="Navadno 12 23 3" xfId="9829" xr:uid="{00000000-0005-0000-0000-00009B250000}"/>
    <cellStyle name="Navadno 12 23 3 2" xfId="9830" xr:uid="{00000000-0005-0000-0000-00009C250000}"/>
    <cellStyle name="Navadno 12 23 4" xfId="9831" xr:uid="{00000000-0005-0000-0000-00009D250000}"/>
    <cellStyle name="Navadno 12 24" xfId="9832" xr:uid="{00000000-0005-0000-0000-00009E250000}"/>
    <cellStyle name="Navadno 12 24 2" xfId="9833" xr:uid="{00000000-0005-0000-0000-00009F250000}"/>
    <cellStyle name="Navadno 12 24 2 2" xfId="9834" xr:uid="{00000000-0005-0000-0000-0000A0250000}"/>
    <cellStyle name="Navadno 12 24 2 2 2" xfId="9835" xr:uid="{00000000-0005-0000-0000-0000A1250000}"/>
    <cellStyle name="Navadno 12 24 2 3" xfId="9836" xr:uid="{00000000-0005-0000-0000-0000A2250000}"/>
    <cellStyle name="Navadno 12 24 3" xfId="9837" xr:uid="{00000000-0005-0000-0000-0000A3250000}"/>
    <cellStyle name="Navadno 12 24 3 2" xfId="9838" xr:uid="{00000000-0005-0000-0000-0000A4250000}"/>
    <cellStyle name="Navadno 12 24 4" xfId="9839" xr:uid="{00000000-0005-0000-0000-0000A5250000}"/>
    <cellStyle name="Navadno 12 25" xfId="9840" xr:uid="{00000000-0005-0000-0000-0000A6250000}"/>
    <cellStyle name="Navadno 12 25 2" xfId="9841" xr:uid="{00000000-0005-0000-0000-0000A7250000}"/>
    <cellStyle name="Navadno 12 25 2 2" xfId="9842" xr:uid="{00000000-0005-0000-0000-0000A8250000}"/>
    <cellStyle name="Navadno 12 25 2 2 2" xfId="9843" xr:uid="{00000000-0005-0000-0000-0000A9250000}"/>
    <cellStyle name="Navadno 12 25 2 3" xfId="9844" xr:uid="{00000000-0005-0000-0000-0000AA250000}"/>
    <cellStyle name="Navadno 12 25 3" xfId="9845" xr:uid="{00000000-0005-0000-0000-0000AB250000}"/>
    <cellStyle name="Navadno 12 25 3 2" xfId="9846" xr:uid="{00000000-0005-0000-0000-0000AC250000}"/>
    <cellStyle name="Navadno 12 25 4" xfId="9847" xr:uid="{00000000-0005-0000-0000-0000AD250000}"/>
    <cellStyle name="Navadno 12 26" xfId="9848" xr:uid="{00000000-0005-0000-0000-0000AE250000}"/>
    <cellStyle name="Navadno 12 26 2" xfId="9849" xr:uid="{00000000-0005-0000-0000-0000AF250000}"/>
    <cellStyle name="Navadno 12 26 2 2" xfId="9850" xr:uid="{00000000-0005-0000-0000-0000B0250000}"/>
    <cellStyle name="Navadno 12 26 2 2 2" xfId="9851" xr:uid="{00000000-0005-0000-0000-0000B1250000}"/>
    <cellStyle name="Navadno 12 26 2 3" xfId="9852" xr:uid="{00000000-0005-0000-0000-0000B2250000}"/>
    <cellStyle name="Navadno 12 26 3" xfId="9853" xr:uid="{00000000-0005-0000-0000-0000B3250000}"/>
    <cellStyle name="Navadno 12 26 3 2" xfId="9854" xr:uid="{00000000-0005-0000-0000-0000B4250000}"/>
    <cellStyle name="Navadno 12 26 4" xfId="9855" xr:uid="{00000000-0005-0000-0000-0000B5250000}"/>
    <cellStyle name="Navadno 12 27" xfId="9856" xr:uid="{00000000-0005-0000-0000-0000B6250000}"/>
    <cellStyle name="Navadno 12 27 2" xfId="9857" xr:uid="{00000000-0005-0000-0000-0000B7250000}"/>
    <cellStyle name="Navadno 12 27 2 2" xfId="9858" xr:uid="{00000000-0005-0000-0000-0000B8250000}"/>
    <cellStyle name="Navadno 12 27 2 2 2" xfId="9859" xr:uid="{00000000-0005-0000-0000-0000B9250000}"/>
    <cellStyle name="Navadno 12 27 2 3" xfId="9860" xr:uid="{00000000-0005-0000-0000-0000BA250000}"/>
    <cellStyle name="Navadno 12 27 3" xfId="9861" xr:uid="{00000000-0005-0000-0000-0000BB250000}"/>
    <cellStyle name="Navadno 12 27 3 2" xfId="9862" xr:uid="{00000000-0005-0000-0000-0000BC250000}"/>
    <cellStyle name="Navadno 12 27 4" xfId="9863" xr:uid="{00000000-0005-0000-0000-0000BD250000}"/>
    <cellStyle name="Navadno 12 28" xfId="9864" xr:uid="{00000000-0005-0000-0000-0000BE250000}"/>
    <cellStyle name="Navadno 12 28 2" xfId="9865" xr:uid="{00000000-0005-0000-0000-0000BF250000}"/>
    <cellStyle name="Navadno 12 28 2 2" xfId="9866" xr:uid="{00000000-0005-0000-0000-0000C0250000}"/>
    <cellStyle name="Navadno 12 28 2 2 2" xfId="9867" xr:uid="{00000000-0005-0000-0000-0000C1250000}"/>
    <cellStyle name="Navadno 12 28 2 3" xfId="9868" xr:uid="{00000000-0005-0000-0000-0000C2250000}"/>
    <cellStyle name="Navadno 12 28 3" xfId="9869" xr:uid="{00000000-0005-0000-0000-0000C3250000}"/>
    <cellStyle name="Navadno 12 28 3 2" xfId="9870" xr:uid="{00000000-0005-0000-0000-0000C4250000}"/>
    <cellStyle name="Navadno 12 28 4" xfId="9871" xr:uid="{00000000-0005-0000-0000-0000C5250000}"/>
    <cellStyle name="Navadno 12 29" xfId="9872" xr:uid="{00000000-0005-0000-0000-0000C6250000}"/>
    <cellStyle name="Navadno 12 29 2" xfId="9873" xr:uid="{00000000-0005-0000-0000-0000C7250000}"/>
    <cellStyle name="Navadno 12 29 2 2" xfId="9874" xr:uid="{00000000-0005-0000-0000-0000C8250000}"/>
    <cellStyle name="Navadno 12 29 2 2 2" xfId="9875" xr:uid="{00000000-0005-0000-0000-0000C9250000}"/>
    <cellStyle name="Navadno 12 29 2 3" xfId="9876" xr:uid="{00000000-0005-0000-0000-0000CA250000}"/>
    <cellStyle name="Navadno 12 29 3" xfId="9877" xr:uid="{00000000-0005-0000-0000-0000CB250000}"/>
    <cellStyle name="Navadno 12 29 3 2" xfId="9878" xr:uid="{00000000-0005-0000-0000-0000CC250000}"/>
    <cellStyle name="Navadno 12 29 4" xfId="9879" xr:uid="{00000000-0005-0000-0000-0000CD250000}"/>
    <cellStyle name="Navadno 12 3" xfId="38" xr:uid="{00000000-0005-0000-0000-0000CE250000}"/>
    <cellStyle name="Navadno 12 3 2" xfId="9880" xr:uid="{00000000-0005-0000-0000-0000CF250000}"/>
    <cellStyle name="Navadno 12 3 2 2" xfId="9881" xr:uid="{00000000-0005-0000-0000-0000D0250000}"/>
    <cellStyle name="Navadno 12 3 2 2 2" xfId="9882" xr:uid="{00000000-0005-0000-0000-0000D1250000}"/>
    <cellStyle name="Navadno 12 3 2 3" xfId="9883" xr:uid="{00000000-0005-0000-0000-0000D2250000}"/>
    <cellStyle name="Navadno 12 3 3" xfId="9884" xr:uid="{00000000-0005-0000-0000-0000D3250000}"/>
    <cellStyle name="Navadno 12 3 3 2" xfId="9885" xr:uid="{00000000-0005-0000-0000-0000D4250000}"/>
    <cellStyle name="Navadno 12 3 4" xfId="9886" xr:uid="{00000000-0005-0000-0000-0000D5250000}"/>
    <cellStyle name="Navadno 12 3 5" xfId="9887" xr:uid="{00000000-0005-0000-0000-0000D6250000}"/>
    <cellStyle name="Navadno 12 3 6" xfId="9888" xr:uid="{00000000-0005-0000-0000-0000D7250000}"/>
    <cellStyle name="Navadno 12 30" xfId="9889" xr:uid="{00000000-0005-0000-0000-0000D8250000}"/>
    <cellStyle name="Navadno 12 30 2" xfId="9890" xr:uid="{00000000-0005-0000-0000-0000D9250000}"/>
    <cellStyle name="Navadno 12 30 2 2" xfId="9891" xr:uid="{00000000-0005-0000-0000-0000DA250000}"/>
    <cellStyle name="Navadno 12 30 2 2 2" xfId="9892" xr:uid="{00000000-0005-0000-0000-0000DB250000}"/>
    <cellStyle name="Navadno 12 30 2 3" xfId="9893" xr:uid="{00000000-0005-0000-0000-0000DC250000}"/>
    <cellStyle name="Navadno 12 30 3" xfId="9894" xr:uid="{00000000-0005-0000-0000-0000DD250000}"/>
    <cellStyle name="Navadno 12 30 3 2" xfId="9895" xr:uid="{00000000-0005-0000-0000-0000DE250000}"/>
    <cellStyle name="Navadno 12 30 4" xfId="9896" xr:uid="{00000000-0005-0000-0000-0000DF250000}"/>
    <cellStyle name="Navadno 12 31" xfId="9897" xr:uid="{00000000-0005-0000-0000-0000E0250000}"/>
    <cellStyle name="Navadno 12 31 2" xfId="9898" xr:uid="{00000000-0005-0000-0000-0000E1250000}"/>
    <cellStyle name="Navadno 12 31 2 2" xfId="9899" xr:uid="{00000000-0005-0000-0000-0000E2250000}"/>
    <cellStyle name="Navadno 12 31 2 2 2" xfId="9900" xr:uid="{00000000-0005-0000-0000-0000E3250000}"/>
    <cellStyle name="Navadno 12 31 2 3" xfId="9901" xr:uid="{00000000-0005-0000-0000-0000E4250000}"/>
    <cellStyle name="Navadno 12 31 3" xfId="9902" xr:uid="{00000000-0005-0000-0000-0000E5250000}"/>
    <cellStyle name="Navadno 12 31 3 2" xfId="9903" xr:uid="{00000000-0005-0000-0000-0000E6250000}"/>
    <cellStyle name="Navadno 12 31 4" xfId="9904" xr:uid="{00000000-0005-0000-0000-0000E7250000}"/>
    <cellStyle name="Navadno 12 32" xfId="9905" xr:uid="{00000000-0005-0000-0000-0000E8250000}"/>
    <cellStyle name="Navadno 12 32 2" xfId="9906" xr:uid="{00000000-0005-0000-0000-0000E9250000}"/>
    <cellStyle name="Navadno 12 32 2 2" xfId="9907" xr:uid="{00000000-0005-0000-0000-0000EA250000}"/>
    <cellStyle name="Navadno 12 32 2 2 2" xfId="9908" xr:uid="{00000000-0005-0000-0000-0000EB250000}"/>
    <cellStyle name="Navadno 12 32 2 3" xfId="9909" xr:uid="{00000000-0005-0000-0000-0000EC250000}"/>
    <cellStyle name="Navadno 12 32 3" xfId="9910" xr:uid="{00000000-0005-0000-0000-0000ED250000}"/>
    <cellStyle name="Navadno 12 32 3 2" xfId="9911" xr:uid="{00000000-0005-0000-0000-0000EE250000}"/>
    <cellStyle name="Navadno 12 32 4" xfId="9912" xr:uid="{00000000-0005-0000-0000-0000EF250000}"/>
    <cellStyle name="Navadno 12 33" xfId="9913" xr:uid="{00000000-0005-0000-0000-0000F0250000}"/>
    <cellStyle name="Navadno 12 33 2" xfId="9914" xr:uid="{00000000-0005-0000-0000-0000F1250000}"/>
    <cellStyle name="Navadno 12 33 2 2" xfId="9915" xr:uid="{00000000-0005-0000-0000-0000F2250000}"/>
    <cellStyle name="Navadno 12 33 2 2 2" xfId="9916" xr:uid="{00000000-0005-0000-0000-0000F3250000}"/>
    <cellStyle name="Navadno 12 33 2 3" xfId="9917" xr:uid="{00000000-0005-0000-0000-0000F4250000}"/>
    <cellStyle name="Navadno 12 33 3" xfId="9918" xr:uid="{00000000-0005-0000-0000-0000F5250000}"/>
    <cellStyle name="Navadno 12 33 3 2" xfId="9919" xr:uid="{00000000-0005-0000-0000-0000F6250000}"/>
    <cellStyle name="Navadno 12 33 4" xfId="9920" xr:uid="{00000000-0005-0000-0000-0000F7250000}"/>
    <cellStyle name="Navadno 12 34" xfId="9921" xr:uid="{00000000-0005-0000-0000-0000F8250000}"/>
    <cellStyle name="Navadno 12 34 2" xfId="9922" xr:uid="{00000000-0005-0000-0000-0000F9250000}"/>
    <cellStyle name="Navadno 12 34 2 2" xfId="9923" xr:uid="{00000000-0005-0000-0000-0000FA250000}"/>
    <cellStyle name="Navadno 12 34 2 2 2" xfId="9924" xr:uid="{00000000-0005-0000-0000-0000FB250000}"/>
    <cellStyle name="Navadno 12 34 2 3" xfId="9925" xr:uid="{00000000-0005-0000-0000-0000FC250000}"/>
    <cellStyle name="Navadno 12 34 3" xfId="9926" xr:uid="{00000000-0005-0000-0000-0000FD250000}"/>
    <cellStyle name="Navadno 12 34 3 2" xfId="9927" xr:uid="{00000000-0005-0000-0000-0000FE250000}"/>
    <cellStyle name="Navadno 12 34 4" xfId="9928" xr:uid="{00000000-0005-0000-0000-0000FF250000}"/>
    <cellStyle name="Navadno 12 35" xfId="9929" xr:uid="{00000000-0005-0000-0000-000000260000}"/>
    <cellStyle name="Navadno 12 35 2" xfId="9930" xr:uid="{00000000-0005-0000-0000-000001260000}"/>
    <cellStyle name="Navadno 12 35 2 2" xfId="9931" xr:uid="{00000000-0005-0000-0000-000002260000}"/>
    <cellStyle name="Navadno 12 35 2 2 2" xfId="9932" xr:uid="{00000000-0005-0000-0000-000003260000}"/>
    <cellStyle name="Navadno 12 35 2 3" xfId="9933" xr:uid="{00000000-0005-0000-0000-000004260000}"/>
    <cellStyle name="Navadno 12 35 3" xfId="9934" xr:uid="{00000000-0005-0000-0000-000005260000}"/>
    <cellStyle name="Navadno 12 35 3 2" xfId="9935" xr:uid="{00000000-0005-0000-0000-000006260000}"/>
    <cellStyle name="Navadno 12 35 4" xfId="9936" xr:uid="{00000000-0005-0000-0000-000007260000}"/>
    <cellStyle name="Navadno 12 36" xfId="9937" xr:uid="{00000000-0005-0000-0000-000008260000}"/>
    <cellStyle name="Navadno 12 36 2" xfId="9938" xr:uid="{00000000-0005-0000-0000-000009260000}"/>
    <cellStyle name="Navadno 12 36 2 2" xfId="9939" xr:uid="{00000000-0005-0000-0000-00000A260000}"/>
    <cellStyle name="Navadno 12 36 2 2 2" xfId="9940" xr:uid="{00000000-0005-0000-0000-00000B260000}"/>
    <cellStyle name="Navadno 12 36 2 3" xfId="9941" xr:uid="{00000000-0005-0000-0000-00000C260000}"/>
    <cellStyle name="Navadno 12 36 3" xfId="9942" xr:uid="{00000000-0005-0000-0000-00000D260000}"/>
    <cellStyle name="Navadno 12 36 3 2" xfId="9943" xr:uid="{00000000-0005-0000-0000-00000E260000}"/>
    <cellStyle name="Navadno 12 36 4" xfId="9944" xr:uid="{00000000-0005-0000-0000-00000F260000}"/>
    <cellStyle name="Navadno 12 37" xfId="9945" xr:uid="{00000000-0005-0000-0000-000010260000}"/>
    <cellStyle name="Navadno 12 37 2" xfId="9946" xr:uid="{00000000-0005-0000-0000-000011260000}"/>
    <cellStyle name="Navadno 12 37 2 2" xfId="9947" xr:uid="{00000000-0005-0000-0000-000012260000}"/>
    <cellStyle name="Navadno 12 37 2 2 2" xfId="9948" xr:uid="{00000000-0005-0000-0000-000013260000}"/>
    <cellStyle name="Navadno 12 37 2 3" xfId="9949" xr:uid="{00000000-0005-0000-0000-000014260000}"/>
    <cellStyle name="Navadno 12 37 3" xfId="9950" xr:uid="{00000000-0005-0000-0000-000015260000}"/>
    <cellStyle name="Navadno 12 37 3 2" xfId="9951" xr:uid="{00000000-0005-0000-0000-000016260000}"/>
    <cellStyle name="Navadno 12 37 4" xfId="9952" xr:uid="{00000000-0005-0000-0000-000017260000}"/>
    <cellStyle name="Navadno 12 38" xfId="9953" xr:uid="{00000000-0005-0000-0000-000018260000}"/>
    <cellStyle name="Navadno 12 38 2" xfId="9954" xr:uid="{00000000-0005-0000-0000-000019260000}"/>
    <cellStyle name="Navadno 12 38 2 2" xfId="9955" xr:uid="{00000000-0005-0000-0000-00001A260000}"/>
    <cellStyle name="Navadno 12 38 2 2 2" xfId="9956" xr:uid="{00000000-0005-0000-0000-00001B260000}"/>
    <cellStyle name="Navadno 12 38 2 3" xfId="9957" xr:uid="{00000000-0005-0000-0000-00001C260000}"/>
    <cellStyle name="Navadno 12 38 3" xfId="9958" xr:uid="{00000000-0005-0000-0000-00001D260000}"/>
    <cellStyle name="Navadno 12 38 3 2" xfId="9959" xr:uid="{00000000-0005-0000-0000-00001E260000}"/>
    <cellStyle name="Navadno 12 38 4" xfId="9960" xr:uid="{00000000-0005-0000-0000-00001F260000}"/>
    <cellStyle name="Navadno 12 39" xfId="9961" xr:uid="{00000000-0005-0000-0000-000020260000}"/>
    <cellStyle name="Navadno 12 39 2" xfId="9962" xr:uid="{00000000-0005-0000-0000-000021260000}"/>
    <cellStyle name="Navadno 12 39 2 2" xfId="9963" xr:uid="{00000000-0005-0000-0000-000022260000}"/>
    <cellStyle name="Navadno 12 39 2 2 2" xfId="9964" xr:uid="{00000000-0005-0000-0000-000023260000}"/>
    <cellStyle name="Navadno 12 39 2 3" xfId="9965" xr:uid="{00000000-0005-0000-0000-000024260000}"/>
    <cellStyle name="Navadno 12 39 3" xfId="9966" xr:uid="{00000000-0005-0000-0000-000025260000}"/>
    <cellStyle name="Navadno 12 39 3 2" xfId="9967" xr:uid="{00000000-0005-0000-0000-000026260000}"/>
    <cellStyle name="Navadno 12 39 4" xfId="9968" xr:uid="{00000000-0005-0000-0000-000027260000}"/>
    <cellStyle name="Navadno 12 4" xfId="9969" xr:uid="{00000000-0005-0000-0000-000028260000}"/>
    <cellStyle name="Navadno 12 4 2" xfId="9970" xr:uid="{00000000-0005-0000-0000-000029260000}"/>
    <cellStyle name="Navadno 12 4 2 2" xfId="9971" xr:uid="{00000000-0005-0000-0000-00002A260000}"/>
    <cellStyle name="Navadno 12 4 2 2 2" xfId="9972" xr:uid="{00000000-0005-0000-0000-00002B260000}"/>
    <cellStyle name="Navadno 12 4 2 3" xfId="9973" xr:uid="{00000000-0005-0000-0000-00002C260000}"/>
    <cellStyle name="Navadno 12 4 3" xfId="9974" xr:uid="{00000000-0005-0000-0000-00002D260000}"/>
    <cellStyle name="Navadno 12 4 3 2" xfId="9975" xr:uid="{00000000-0005-0000-0000-00002E260000}"/>
    <cellStyle name="Navadno 12 4 4" xfId="9976" xr:uid="{00000000-0005-0000-0000-00002F260000}"/>
    <cellStyle name="Navadno 12 40" xfId="9977" xr:uid="{00000000-0005-0000-0000-000030260000}"/>
    <cellStyle name="Navadno 12 40 2" xfId="9978" xr:uid="{00000000-0005-0000-0000-000031260000}"/>
    <cellStyle name="Navadno 12 40 2 2" xfId="9979" xr:uid="{00000000-0005-0000-0000-000032260000}"/>
    <cellStyle name="Navadno 12 40 2 2 2" xfId="9980" xr:uid="{00000000-0005-0000-0000-000033260000}"/>
    <cellStyle name="Navadno 12 40 2 3" xfId="9981" xr:uid="{00000000-0005-0000-0000-000034260000}"/>
    <cellStyle name="Navadno 12 40 3" xfId="9982" xr:uid="{00000000-0005-0000-0000-000035260000}"/>
    <cellStyle name="Navadno 12 40 3 2" xfId="9983" xr:uid="{00000000-0005-0000-0000-000036260000}"/>
    <cellStyle name="Navadno 12 40 4" xfId="9984" xr:uid="{00000000-0005-0000-0000-000037260000}"/>
    <cellStyle name="Navadno 12 41" xfId="9985" xr:uid="{00000000-0005-0000-0000-000038260000}"/>
    <cellStyle name="Navadno 12 41 2" xfId="9986" xr:uid="{00000000-0005-0000-0000-000039260000}"/>
    <cellStyle name="Navadno 12 41 2 2" xfId="9987" xr:uid="{00000000-0005-0000-0000-00003A260000}"/>
    <cellStyle name="Navadno 12 41 2 2 2" xfId="9988" xr:uid="{00000000-0005-0000-0000-00003B260000}"/>
    <cellStyle name="Navadno 12 41 2 3" xfId="9989" xr:uid="{00000000-0005-0000-0000-00003C260000}"/>
    <cellStyle name="Navadno 12 41 3" xfId="9990" xr:uid="{00000000-0005-0000-0000-00003D260000}"/>
    <cellStyle name="Navadno 12 41 3 2" xfId="9991" xr:uid="{00000000-0005-0000-0000-00003E260000}"/>
    <cellStyle name="Navadno 12 41 4" xfId="9992" xr:uid="{00000000-0005-0000-0000-00003F260000}"/>
    <cellStyle name="Navadno 12 42" xfId="9993" xr:uid="{00000000-0005-0000-0000-000040260000}"/>
    <cellStyle name="Navadno 12 42 2" xfId="9994" xr:uid="{00000000-0005-0000-0000-000041260000}"/>
    <cellStyle name="Navadno 12 42 2 2" xfId="9995" xr:uid="{00000000-0005-0000-0000-000042260000}"/>
    <cellStyle name="Navadno 12 42 2 2 2" xfId="9996" xr:uid="{00000000-0005-0000-0000-000043260000}"/>
    <cellStyle name="Navadno 12 42 2 3" xfId="9997" xr:uid="{00000000-0005-0000-0000-000044260000}"/>
    <cellStyle name="Navadno 12 42 3" xfId="9998" xr:uid="{00000000-0005-0000-0000-000045260000}"/>
    <cellStyle name="Navadno 12 42 3 2" xfId="9999" xr:uid="{00000000-0005-0000-0000-000046260000}"/>
    <cellStyle name="Navadno 12 42 4" xfId="10000" xr:uid="{00000000-0005-0000-0000-000047260000}"/>
    <cellStyle name="Navadno 12 43" xfId="10001" xr:uid="{00000000-0005-0000-0000-000048260000}"/>
    <cellStyle name="Navadno 12 43 2" xfId="10002" xr:uid="{00000000-0005-0000-0000-000049260000}"/>
    <cellStyle name="Navadno 12 43 2 2" xfId="10003" xr:uid="{00000000-0005-0000-0000-00004A260000}"/>
    <cellStyle name="Navadno 12 43 2 2 2" xfId="10004" xr:uid="{00000000-0005-0000-0000-00004B260000}"/>
    <cellStyle name="Navadno 12 43 2 3" xfId="10005" xr:uid="{00000000-0005-0000-0000-00004C260000}"/>
    <cellStyle name="Navadno 12 43 3" xfId="10006" xr:uid="{00000000-0005-0000-0000-00004D260000}"/>
    <cellStyle name="Navadno 12 43 3 2" xfId="10007" xr:uid="{00000000-0005-0000-0000-00004E260000}"/>
    <cellStyle name="Navadno 12 43 4" xfId="10008" xr:uid="{00000000-0005-0000-0000-00004F260000}"/>
    <cellStyle name="Navadno 12 44" xfId="10009" xr:uid="{00000000-0005-0000-0000-000050260000}"/>
    <cellStyle name="Navadno 12 44 2" xfId="10010" xr:uid="{00000000-0005-0000-0000-000051260000}"/>
    <cellStyle name="Navadno 12 44 2 2" xfId="10011" xr:uid="{00000000-0005-0000-0000-000052260000}"/>
    <cellStyle name="Navadno 12 44 2 2 2" xfId="10012" xr:uid="{00000000-0005-0000-0000-000053260000}"/>
    <cellStyle name="Navadno 12 44 2 3" xfId="10013" xr:uid="{00000000-0005-0000-0000-000054260000}"/>
    <cellStyle name="Navadno 12 44 3" xfId="10014" xr:uid="{00000000-0005-0000-0000-000055260000}"/>
    <cellStyle name="Navadno 12 44 3 2" xfId="10015" xr:uid="{00000000-0005-0000-0000-000056260000}"/>
    <cellStyle name="Navadno 12 44 4" xfId="10016" xr:uid="{00000000-0005-0000-0000-000057260000}"/>
    <cellStyle name="Navadno 12 45" xfId="10017" xr:uid="{00000000-0005-0000-0000-000058260000}"/>
    <cellStyle name="Navadno 12 45 2" xfId="10018" xr:uid="{00000000-0005-0000-0000-000059260000}"/>
    <cellStyle name="Navadno 12 45 2 2" xfId="10019" xr:uid="{00000000-0005-0000-0000-00005A260000}"/>
    <cellStyle name="Navadno 12 45 2 2 2" xfId="10020" xr:uid="{00000000-0005-0000-0000-00005B260000}"/>
    <cellStyle name="Navadno 12 45 2 3" xfId="10021" xr:uid="{00000000-0005-0000-0000-00005C260000}"/>
    <cellStyle name="Navadno 12 45 3" xfId="10022" xr:uid="{00000000-0005-0000-0000-00005D260000}"/>
    <cellStyle name="Navadno 12 45 3 2" xfId="10023" xr:uid="{00000000-0005-0000-0000-00005E260000}"/>
    <cellStyle name="Navadno 12 45 4" xfId="10024" xr:uid="{00000000-0005-0000-0000-00005F260000}"/>
    <cellStyle name="Navadno 12 46" xfId="10025" xr:uid="{00000000-0005-0000-0000-000060260000}"/>
    <cellStyle name="Navadno 12 46 2" xfId="10026" xr:uid="{00000000-0005-0000-0000-000061260000}"/>
    <cellStyle name="Navadno 12 46 2 2" xfId="10027" xr:uid="{00000000-0005-0000-0000-000062260000}"/>
    <cellStyle name="Navadno 12 46 2 2 2" xfId="10028" xr:uid="{00000000-0005-0000-0000-000063260000}"/>
    <cellStyle name="Navadno 12 46 2 3" xfId="10029" xr:uid="{00000000-0005-0000-0000-000064260000}"/>
    <cellStyle name="Navadno 12 46 3" xfId="10030" xr:uid="{00000000-0005-0000-0000-000065260000}"/>
    <cellStyle name="Navadno 12 46 3 2" xfId="10031" xr:uid="{00000000-0005-0000-0000-000066260000}"/>
    <cellStyle name="Navadno 12 46 4" xfId="10032" xr:uid="{00000000-0005-0000-0000-000067260000}"/>
    <cellStyle name="Navadno 12 47" xfId="10033" xr:uid="{00000000-0005-0000-0000-000068260000}"/>
    <cellStyle name="Navadno 12 47 2" xfId="10034" xr:uid="{00000000-0005-0000-0000-000069260000}"/>
    <cellStyle name="Navadno 12 47 2 2" xfId="10035" xr:uid="{00000000-0005-0000-0000-00006A260000}"/>
    <cellStyle name="Navadno 12 47 2 2 2" xfId="10036" xr:uid="{00000000-0005-0000-0000-00006B260000}"/>
    <cellStyle name="Navadno 12 47 2 3" xfId="10037" xr:uid="{00000000-0005-0000-0000-00006C260000}"/>
    <cellStyle name="Navadno 12 47 3" xfId="10038" xr:uid="{00000000-0005-0000-0000-00006D260000}"/>
    <cellStyle name="Navadno 12 47 3 2" xfId="10039" xr:uid="{00000000-0005-0000-0000-00006E260000}"/>
    <cellStyle name="Navadno 12 47 4" xfId="10040" xr:uid="{00000000-0005-0000-0000-00006F260000}"/>
    <cellStyle name="Navadno 12 48" xfId="10041" xr:uid="{00000000-0005-0000-0000-000070260000}"/>
    <cellStyle name="Navadno 12 48 2" xfId="10042" xr:uid="{00000000-0005-0000-0000-000071260000}"/>
    <cellStyle name="Navadno 12 48 2 2" xfId="10043" xr:uid="{00000000-0005-0000-0000-000072260000}"/>
    <cellStyle name="Navadno 12 48 2 2 2" xfId="10044" xr:uid="{00000000-0005-0000-0000-000073260000}"/>
    <cellStyle name="Navadno 12 48 2 3" xfId="10045" xr:uid="{00000000-0005-0000-0000-000074260000}"/>
    <cellStyle name="Navadno 12 48 3" xfId="10046" xr:uid="{00000000-0005-0000-0000-000075260000}"/>
    <cellStyle name="Navadno 12 48 3 2" xfId="10047" xr:uid="{00000000-0005-0000-0000-000076260000}"/>
    <cellStyle name="Navadno 12 48 4" xfId="10048" xr:uid="{00000000-0005-0000-0000-000077260000}"/>
    <cellStyle name="Navadno 12 49" xfId="10049" xr:uid="{00000000-0005-0000-0000-000078260000}"/>
    <cellStyle name="Navadno 12 49 2" xfId="10050" xr:uid="{00000000-0005-0000-0000-000079260000}"/>
    <cellStyle name="Navadno 12 49 2 2" xfId="10051" xr:uid="{00000000-0005-0000-0000-00007A260000}"/>
    <cellStyle name="Navadno 12 49 2 2 2" xfId="10052" xr:uid="{00000000-0005-0000-0000-00007B260000}"/>
    <cellStyle name="Navadno 12 49 2 3" xfId="10053" xr:uid="{00000000-0005-0000-0000-00007C260000}"/>
    <cellStyle name="Navadno 12 49 3" xfId="10054" xr:uid="{00000000-0005-0000-0000-00007D260000}"/>
    <cellStyle name="Navadno 12 49 3 2" xfId="10055" xr:uid="{00000000-0005-0000-0000-00007E260000}"/>
    <cellStyle name="Navadno 12 49 4" xfId="10056" xr:uid="{00000000-0005-0000-0000-00007F260000}"/>
    <cellStyle name="Navadno 12 5" xfId="10057" xr:uid="{00000000-0005-0000-0000-000080260000}"/>
    <cellStyle name="Navadno 12 5 2" xfId="10058" xr:uid="{00000000-0005-0000-0000-000081260000}"/>
    <cellStyle name="Navadno 12 5 2 2" xfId="10059" xr:uid="{00000000-0005-0000-0000-000082260000}"/>
    <cellStyle name="Navadno 12 5 2 2 2" xfId="10060" xr:uid="{00000000-0005-0000-0000-000083260000}"/>
    <cellStyle name="Navadno 12 5 2 3" xfId="10061" xr:uid="{00000000-0005-0000-0000-000084260000}"/>
    <cellStyle name="Navadno 12 5 3" xfId="10062" xr:uid="{00000000-0005-0000-0000-000085260000}"/>
    <cellStyle name="Navadno 12 5 3 2" xfId="10063" xr:uid="{00000000-0005-0000-0000-000086260000}"/>
    <cellStyle name="Navadno 12 5 4" xfId="10064" xr:uid="{00000000-0005-0000-0000-000087260000}"/>
    <cellStyle name="Navadno 12 50" xfId="10065" xr:uid="{00000000-0005-0000-0000-000088260000}"/>
    <cellStyle name="Navadno 12 50 2" xfId="10066" xr:uid="{00000000-0005-0000-0000-000089260000}"/>
    <cellStyle name="Navadno 12 50 2 2" xfId="10067" xr:uid="{00000000-0005-0000-0000-00008A260000}"/>
    <cellStyle name="Navadno 12 50 2 2 2" xfId="10068" xr:uid="{00000000-0005-0000-0000-00008B260000}"/>
    <cellStyle name="Navadno 12 50 2 3" xfId="10069" xr:uid="{00000000-0005-0000-0000-00008C260000}"/>
    <cellStyle name="Navadno 12 50 3" xfId="10070" xr:uid="{00000000-0005-0000-0000-00008D260000}"/>
    <cellStyle name="Navadno 12 50 3 2" xfId="10071" xr:uid="{00000000-0005-0000-0000-00008E260000}"/>
    <cellStyle name="Navadno 12 50 4" xfId="10072" xr:uid="{00000000-0005-0000-0000-00008F260000}"/>
    <cellStyle name="Navadno 12 51" xfId="10073" xr:uid="{00000000-0005-0000-0000-000090260000}"/>
    <cellStyle name="Navadno 12 51 2" xfId="10074" xr:uid="{00000000-0005-0000-0000-000091260000}"/>
    <cellStyle name="Navadno 12 51 2 2" xfId="10075" xr:uid="{00000000-0005-0000-0000-000092260000}"/>
    <cellStyle name="Navadno 12 51 2 2 2" xfId="10076" xr:uid="{00000000-0005-0000-0000-000093260000}"/>
    <cellStyle name="Navadno 12 51 2 3" xfId="10077" xr:uid="{00000000-0005-0000-0000-000094260000}"/>
    <cellStyle name="Navadno 12 51 3" xfId="10078" xr:uid="{00000000-0005-0000-0000-000095260000}"/>
    <cellStyle name="Navadno 12 51 3 2" xfId="10079" xr:uid="{00000000-0005-0000-0000-000096260000}"/>
    <cellStyle name="Navadno 12 51 4" xfId="10080" xr:uid="{00000000-0005-0000-0000-000097260000}"/>
    <cellStyle name="Navadno 12 52" xfId="10081" xr:uid="{00000000-0005-0000-0000-000098260000}"/>
    <cellStyle name="Navadno 12 52 2" xfId="10082" xr:uid="{00000000-0005-0000-0000-000099260000}"/>
    <cellStyle name="Navadno 12 52 2 2" xfId="10083" xr:uid="{00000000-0005-0000-0000-00009A260000}"/>
    <cellStyle name="Navadno 12 52 2 2 2" xfId="10084" xr:uid="{00000000-0005-0000-0000-00009B260000}"/>
    <cellStyle name="Navadno 12 52 2 3" xfId="10085" xr:uid="{00000000-0005-0000-0000-00009C260000}"/>
    <cellStyle name="Navadno 12 52 3" xfId="10086" xr:uid="{00000000-0005-0000-0000-00009D260000}"/>
    <cellStyle name="Navadno 12 52 3 2" xfId="10087" xr:uid="{00000000-0005-0000-0000-00009E260000}"/>
    <cellStyle name="Navadno 12 52 4" xfId="10088" xr:uid="{00000000-0005-0000-0000-00009F260000}"/>
    <cellStyle name="Navadno 12 53" xfId="10089" xr:uid="{00000000-0005-0000-0000-0000A0260000}"/>
    <cellStyle name="Navadno 12 53 2" xfId="10090" xr:uid="{00000000-0005-0000-0000-0000A1260000}"/>
    <cellStyle name="Navadno 12 53 2 2" xfId="10091" xr:uid="{00000000-0005-0000-0000-0000A2260000}"/>
    <cellStyle name="Navadno 12 53 2 2 2" xfId="10092" xr:uid="{00000000-0005-0000-0000-0000A3260000}"/>
    <cellStyle name="Navadno 12 53 2 3" xfId="10093" xr:uid="{00000000-0005-0000-0000-0000A4260000}"/>
    <cellStyle name="Navadno 12 53 3" xfId="10094" xr:uid="{00000000-0005-0000-0000-0000A5260000}"/>
    <cellStyle name="Navadno 12 53 3 2" xfId="10095" xr:uid="{00000000-0005-0000-0000-0000A6260000}"/>
    <cellStyle name="Navadno 12 53 4" xfId="10096" xr:uid="{00000000-0005-0000-0000-0000A7260000}"/>
    <cellStyle name="Navadno 12 54" xfId="10097" xr:uid="{00000000-0005-0000-0000-0000A8260000}"/>
    <cellStyle name="Navadno 12 54 2" xfId="10098" xr:uid="{00000000-0005-0000-0000-0000A9260000}"/>
    <cellStyle name="Navadno 12 54 2 2" xfId="10099" xr:uid="{00000000-0005-0000-0000-0000AA260000}"/>
    <cellStyle name="Navadno 12 54 2 2 2" xfId="10100" xr:uid="{00000000-0005-0000-0000-0000AB260000}"/>
    <cellStyle name="Navadno 12 54 2 3" xfId="10101" xr:uid="{00000000-0005-0000-0000-0000AC260000}"/>
    <cellStyle name="Navadno 12 54 3" xfId="10102" xr:uid="{00000000-0005-0000-0000-0000AD260000}"/>
    <cellStyle name="Navadno 12 54 3 2" xfId="10103" xr:uid="{00000000-0005-0000-0000-0000AE260000}"/>
    <cellStyle name="Navadno 12 54 4" xfId="10104" xr:uid="{00000000-0005-0000-0000-0000AF260000}"/>
    <cellStyle name="Navadno 12 55" xfId="10105" xr:uid="{00000000-0005-0000-0000-0000B0260000}"/>
    <cellStyle name="Navadno 12 55 2" xfId="10106" xr:uid="{00000000-0005-0000-0000-0000B1260000}"/>
    <cellStyle name="Navadno 12 55 2 2" xfId="10107" xr:uid="{00000000-0005-0000-0000-0000B2260000}"/>
    <cellStyle name="Navadno 12 55 2 2 2" xfId="10108" xr:uid="{00000000-0005-0000-0000-0000B3260000}"/>
    <cellStyle name="Navadno 12 55 2 3" xfId="10109" xr:uid="{00000000-0005-0000-0000-0000B4260000}"/>
    <cellStyle name="Navadno 12 55 3" xfId="10110" xr:uid="{00000000-0005-0000-0000-0000B5260000}"/>
    <cellStyle name="Navadno 12 55 3 2" xfId="10111" xr:uid="{00000000-0005-0000-0000-0000B6260000}"/>
    <cellStyle name="Navadno 12 55 4" xfId="10112" xr:uid="{00000000-0005-0000-0000-0000B7260000}"/>
    <cellStyle name="Navadno 12 56" xfId="10113" xr:uid="{00000000-0005-0000-0000-0000B8260000}"/>
    <cellStyle name="Navadno 12 56 2" xfId="10114" xr:uid="{00000000-0005-0000-0000-0000B9260000}"/>
    <cellStyle name="Navadno 12 56 2 2" xfId="10115" xr:uid="{00000000-0005-0000-0000-0000BA260000}"/>
    <cellStyle name="Navadno 12 56 2 2 2" xfId="10116" xr:uid="{00000000-0005-0000-0000-0000BB260000}"/>
    <cellStyle name="Navadno 12 56 2 3" xfId="10117" xr:uid="{00000000-0005-0000-0000-0000BC260000}"/>
    <cellStyle name="Navadno 12 56 3" xfId="10118" xr:uid="{00000000-0005-0000-0000-0000BD260000}"/>
    <cellStyle name="Navadno 12 56 3 2" xfId="10119" xr:uid="{00000000-0005-0000-0000-0000BE260000}"/>
    <cellStyle name="Navadno 12 56 4" xfId="10120" xr:uid="{00000000-0005-0000-0000-0000BF260000}"/>
    <cellStyle name="Navadno 12 57" xfId="10121" xr:uid="{00000000-0005-0000-0000-0000C0260000}"/>
    <cellStyle name="Navadno 12 57 2" xfId="10122" xr:uid="{00000000-0005-0000-0000-0000C1260000}"/>
    <cellStyle name="Navadno 12 57 2 2" xfId="10123" xr:uid="{00000000-0005-0000-0000-0000C2260000}"/>
    <cellStyle name="Navadno 12 57 2 2 2" xfId="10124" xr:uid="{00000000-0005-0000-0000-0000C3260000}"/>
    <cellStyle name="Navadno 12 57 2 3" xfId="10125" xr:uid="{00000000-0005-0000-0000-0000C4260000}"/>
    <cellStyle name="Navadno 12 57 3" xfId="10126" xr:uid="{00000000-0005-0000-0000-0000C5260000}"/>
    <cellStyle name="Navadno 12 57 3 2" xfId="10127" xr:uid="{00000000-0005-0000-0000-0000C6260000}"/>
    <cellStyle name="Navadno 12 57 4" xfId="10128" xr:uid="{00000000-0005-0000-0000-0000C7260000}"/>
    <cellStyle name="Navadno 12 58" xfId="10129" xr:uid="{00000000-0005-0000-0000-0000C8260000}"/>
    <cellStyle name="Navadno 12 58 2" xfId="10130" xr:uid="{00000000-0005-0000-0000-0000C9260000}"/>
    <cellStyle name="Navadno 12 58 2 2" xfId="10131" xr:uid="{00000000-0005-0000-0000-0000CA260000}"/>
    <cellStyle name="Navadno 12 58 2 2 2" xfId="10132" xr:uid="{00000000-0005-0000-0000-0000CB260000}"/>
    <cellStyle name="Navadno 12 58 2 3" xfId="10133" xr:uid="{00000000-0005-0000-0000-0000CC260000}"/>
    <cellStyle name="Navadno 12 58 3" xfId="10134" xr:uid="{00000000-0005-0000-0000-0000CD260000}"/>
    <cellStyle name="Navadno 12 58 3 2" xfId="10135" xr:uid="{00000000-0005-0000-0000-0000CE260000}"/>
    <cellStyle name="Navadno 12 58 4" xfId="10136" xr:uid="{00000000-0005-0000-0000-0000CF260000}"/>
    <cellStyle name="Navadno 12 59" xfId="10137" xr:uid="{00000000-0005-0000-0000-0000D0260000}"/>
    <cellStyle name="Navadno 12 59 2" xfId="10138" xr:uid="{00000000-0005-0000-0000-0000D1260000}"/>
    <cellStyle name="Navadno 12 59 2 2" xfId="10139" xr:uid="{00000000-0005-0000-0000-0000D2260000}"/>
    <cellStyle name="Navadno 12 59 2 2 2" xfId="10140" xr:uid="{00000000-0005-0000-0000-0000D3260000}"/>
    <cellStyle name="Navadno 12 59 2 3" xfId="10141" xr:uid="{00000000-0005-0000-0000-0000D4260000}"/>
    <cellStyle name="Navadno 12 59 3" xfId="10142" xr:uid="{00000000-0005-0000-0000-0000D5260000}"/>
    <cellStyle name="Navadno 12 59 3 2" xfId="10143" xr:uid="{00000000-0005-0000-0000-0000D6260000}"/>
    <cellStyle name="Navadno 12 59 4" xfId="10144" xr:uid="{00000000-0005-0000-0000-0000D7260000}"/>
    <cellStyle name="Navadno 12 6" xfId="10145" xr:uid="{00000000-0005-0000-0000-0000D8260000}"/>
    <cellStyle name="Navadno 12 6 2" xfId="10146" xr:uid="{00000000-0005-0000-0000-0000D9260000}"/>
    <cellStyle name="Navadno 12 6 2 2" xfId="10147" xr:uid="{00000000-0005-0000-0000-0000DA260000}"/>
    <cellStyle name="Navadno 12 6 2 2 2" xfId="10148" xr:uid="{00000000-0005-0000-0000-0000DB260000}"/>
    <cellStyle name="Navadno 12 6 2 3" xfId="10149" xr:uid="{00000000-0005-0000-0000-0000DC260000}"/>
    <cellStyle name="Navadno 12 6 3" xfId="10150" xr:uid="{00000000-0005-0000-0000-0000DD260000}"/>
    <cellStyle name="Navadno 12 6 3 2" xfId="10151" xr:uid="{00000000-0005-0000-0000-0000DE260000}"/>
    <cellStyle name="Navadno 12 6 4" xfId="10152" xr:uid="{00000000-0005-0000-0000-0000DF260000}"/>
    <cellStyle name="Navadno 12 60" xfId="10153" xr:uid="{00000000-0005-0000-0000-0000E0260000}"/>
    <cellStyle name="Navadno 12 61" xfId="10154" xr:uid="{00000000-0005-0000-0000-0000E1260000}"/>
    <cellStyle name="Navadno 12 62" xfId="10155" xr:uid="{00000000-0005-0000-0000-0000E2260000}"/>
    <cellStyle name="Navadno 12 63" xfId="10156" xr:uid="{00000000-0005-0000-0000-0000E3260000}"/>
    <cellStyle name="Navadno 12 7" xfId="10157" xr:uid="{00000000-0005-0000-0000-0000E4260000}"/>
    <cellStyle name="Navadno 12 7 2" xfId="10158" xr:uid="{00000000-0005-0000-0000-0000E5260000}"/>
    <cellStyle name="Navadno 12 7 2 2" xfId="10159" xr:uid="{00000000-0005-0000-0000-0000E6260000}"/>
    <cellStyle name="Navadno 12 7 2 2 2" xfId="10160" xr:uid="{00000000-0005-0000-0000-0000E7260000}"/>
    <cellStyle name="Navadno 12 7 2 3" xfId="10161" xr:uid="{00000000-0005-0000-0000-0000E8260000}"/>
    <cellStyle name="Navadno 12 7 3" xfId="10162" xr:uid="{00000000-0005-0000-0000-0000E9260000}"/>
    <cellStyle name="Navadno 12 7 3 2" xfId="10163" xr:uid="{00000000-0005-0000-0000-0000EA260000}"/>
    <cellStyle name="Navadno 12 7 4" xfId="10164" xr:uid="{00000000-0005-0000-0000-0000EB260000}"/>
    <cellStyle name="Navadno 12 8" xfId="10165" xr:uid="{00000000-0005-0000-0000-0000EC260000}"/>
    <cellStyle name="Navadno 12 8 2" xfId="10166" xr:uid="{00000000-0005-0000-0000-0000ED260000}"/>
    <cellStyle name="Navadno 12 8 2 2" xfId="10167" xr:uid="{00000000-0005-0000-0000-0000EE260000}"/>
    <cellStyle name="Navadno 12 8 2 2 2" xfId="10168" xr:uid="{00000000-0005-0000-0000-0000EF260000}"/>
    <cellStyle name="Navadno 12 8 2 3" xfId="10169" xr:uid="{00000000-0005-0000-0000-0000F0260000}"/>
    <cellStyle name="Navadno 12 8 3" xfId="10170" xr:uid="{00000000-0005-0000-0000-0000F1260000}"/>
    <cellStyle name="Navadno 12 8 3 2" xfId="10171" xr:uid="{00000000-0005-0000-0000-0000F2260000}"/>
    <cellStyle name="Navadno 12 8 4" xfId="10172" xr:uid="{00000000-0005-0000-0000-0000F3260000}"/>
    <cellStyle name="Navadno 12 9" xfId="10173" xr:uid="{00000000-0005-0000-0000-0000F4260000}"/>
    <cellStyle name="Navadno 12 9 2" xfId="10174" xr:uid="{00000000-0005-0000-0000-0000F5260000}"/>
    <cellStyle name="Navadno 12 9 2 2" xfId="10175" xr:uid="{00000000-0005-0000-0000-0000F6260000}"/>
    <cellStyle name="Navadno 12 9 2 2 2" xfId="10176" xr:uid="{00000000-0005-0000-0000-0000F7260000}"/>
    <cellStyle name="Navadno 12 9 2 3" xfId="10177" xr:uid="{00000000-0005-0000-0000-0000F8260000}"/>
    <cellStyle name="Navadno 12 9 3" xfId="10178" xr:uid="{00000000-0005-0000-0000-0000F9260000}"/>
    <cellStyle name="Navadno 12 9 3 2" xfId="10179" xr:uid="{00000000-0005-0000-0000-0000FA260000}"/>
    <cellStyle name="Navadno 12 9 4" xfId="10180" xr:uid="{00000000-0005-0000-0000-0000FB260000}"/>
    <cellStyle name="Navadno 12_CELICE" xfId="10181" xr:uid="{00000000-0005-0000-0000-0000FC260000}"/>
    <cellStyle name="Navadno 120" xfId="10182" xr:uid="{00000000-0005-0000-0000-0000FD260000}"/>
    <cellStyle name="Navadno 120 2" xfId="10183" xr:uid="{00000000-0005-0000-0000-0000FE260000}"/>
    <cellStyle name="Navadno 121" xfId="10184" xr:uid="{00000000-0005-0000-0000-0000FF260000}"/>
    <cellStyle name="Navadno 121 2" xfId="10185" xr:uid="{00000000-0005-0000-0000-000000270000}"/>
    <cellStyle name="Navadno 122" xfId="10186" xr:uid="{00000000-0005-0000-0000-000001270000}"/>
    <cellStyle name="Navadno 122 2" xfId="10187" xr:uid="{00000000-0005-0000-0000-000002270000}"/>
    <cellStyle name="Navadno 123" xfId="10188" xr:uid="{00000000-0005-0000-0000-000003270000}"/>
    <cellStyle name="Navadno 123 2" xfId="10189" xr:uid="{00000000-0005-0000-0000-000004270000}"/>
    <cellStyle name="Navadno 124" xfId="10190" xr:uid="{00000000-0005-0000-0000-000005270000}"/>
    <cellStyle name="Navadno 124 2" xfId="10191" xr:uid="{00000000-0005-0000-0000-000006270000}"/>
    <cellStyle name="Navadno 125" xfId="10192" xr:uid="{00000000-0005-0000-0000-000007270000}"/>
    <cellStyle name="Navadno 125 2" xfId="10193" xr:uid="{00000000-0005-0000-0000-000008270000}"/>
    <cellStyle name="Navadno 126" xfId="10194" xr:uid="{00000000-0005-0000-0000-000009270000}"/>
    <cellStyle name="Navadno 126 2" xfId="10195" xr:uid="{00000000-0005-0000-0000-00000A270000}"/>
    <cellStyle name="Navadno 127" xfId="10196" xr:uid="{00000000-0005-0000-0000-00000B270000}"/>
    <cellStyle name="Navadno 127 2" xfId="10197" xr:uid="{00000000-0005-0000-0000-00000C270000}"/>
    <cellStyle name="Navadno 128" xfId="10198" xr:uid="{00000000-0005-0000-0000-00000D270000}"/>
    <cellStyle name="Navadno 128 2" xfId="10199" xr:uid="{00000000-0005-0000-0000-00000E270000}"/>
    <cellStyle name="Navadno 129" xfId="10200" xr:uid="{00000000-0005-0000-0000-00000F270000}"/>
    <cellStyle name="Navadno 129 2" xfId="10201" xr:uid="{00000000-0005-0000-0000-000010270000}"/>
    <cellStyle name="Navadno 13" xfId="249" xr:uid="{00000000-0005-0000-0000-000011270000}"/>
    <cellStyle name="Navadno 13 10" xfId="10202" xr:uid="{00000000-0005-0000-0000-000012270000}"/>
    <cellStyle name="Navadno 13 10 2" xfId="10203" xr:uid="{00000000-0005-0000-0000-000013270000}"/>
    <cellStyle name="Navadno 13 10 2 2" xfId="10204" xr:uid="{00000000-0005-0000-0000-000014270000}"/>
    <cellStyle name="Navadno 13 10 2 2 2" xfId="10205" xr:uid="{00000000-0005-0000-0000-000015270000}"/>
    <cellStyle name="Navadno 13 10 2 3" xfId="10206" xr:uid="{00000000-0005-0000-0000-000016270000}"/>
    <cellStyle name="Navadno 13 10 3" xfId="10207" xr:uid="{00000000-0005-0000-0000-000017270000}"/>
    <cellStyle name="Navadno 13 10 3 2" xfId="10208" xr:uid="{00000000-0005-0000-0000-000018270000}"/>
    <cellStyle name="Navadno 13 10 4" xfId="10209" xr:uid="{00000000-0005-0000-0000-000019270000}"/>
    <cellStyle name="Navadno 13 11" xfId="10210" xr:uid="{00000000-0005-0000-0000-00001A270000}"/>
    <cellStyle name="Navadno 13 11 2" xfId="10211" xr:uid="{00000000-0005-0000-0000-00001B270000}"/>
    <cellStyle name="Navadno 13 11 2 2" xfId="10212" xr:uid="{00000000-0005-0000-0000-00001C270000}"/>
    <cellStyle name="Navadno 13 11 2 2 2" xfId="10213" xr:uid="{00000000-0005-0000-0000-00001D270000}"/>
    <cellStyle name="Navadno 13 11 2 3" xfId="10214" xr:uid="{00000000-0005-0000-0000-00001E270000}"/>
    <cellStyle name="Navadno 13 11 3" xfId="10215" xr:uid="{00000000-0005-0000-0000-00001F270000}"/>
    <cellStyle name="Navadno 13 11 3 2" xfId="10216" xr:uid="{00000000-0005-0000-0000-000020270000}"/>
    <cellStyle name="Navadno 13 11 4" xfId="10217" xr:uid="{00000000-0005-0000-0000-000021270000}"/>
    <cellStyle name="Navadno 13 12" xfId="10218" xr:uid="{00000000-0005-0000-0000-000022270000}"/>
    <cellStyle name="Navadno 13 12 2" xfId="10219" xr:uid="{00000000-0005-0000-0000-000023270000}"/>
    <cellStyle name="Navadno 13 12 2 2" xfId="10220" xr:uid="{00000000-0005-0000-0000-000024270000}"/>
    <cellStyle name="Navadno 13 12 2 2 2" xfId="10221" xr:uid="{00000000-0005-0000-0000-000025270000}"/>
    <cellStyle name="Navadno 13 12 2 3" xfId="10222" xr:uid="{00000000-0005-0000-0000-000026270000}"/>
    <cellStyle name="Navadno 13 12 3" xfId="10223" xr:uid="{00000000-0005-0000-0000-000027270000}"/>
    <cellStyle name="Navadno 13 12 3 2" xfId="10224" xr:uid="{00000000-0005-0000-0000-000028270000}"/>
    <cellStyle name="Navadno 13 12 4" xfId="10225" xr:uid="{00000000-0005-0000-0000-000029270000}"/>
    <cellStyle name="Navadno 13 13" xfId="10226" xr:uid="{00000000-0005-0000-0000-00002A270000}"/>
    <cellStyle name="Navadno 13 13 2" xfId="10227" xr:uid="{00000000-0005-0000-0000-00002B270000}"/>
    <cellStyle name="Navadno 13 13 2 2" xfId="10228" xr:uid="{00000000-0005-0000-0000-00002C270000}"/>
    <cellStyle name="Navadno 13 13 2 2 2" xfId="10229" xr:uid="{00000000-0005-0000-0000-00002D270000}"/>
    <cellStyle name="Navadno 13 13 2 3" xfId="10230" xr:uid="{00000000-0005-0000-0000-00002E270000}"/>
    <cellStyle name="Navadno 13 13 3" xfId="10231" xr:uid="{00000000-0005-0000-0000-00002F270000}"/>
    <cellStyle name="Navadno 13 13 3 2" xfId="10232" xr:uid="{00000000-0005-0000-0000-000030270000}"/>
    <cellStyle name="Navadno 13 13 4" xfId="10233" xr:uid="{00000000-0005-0000-0000-000031270000}"/>
    <cellStyle name="Navadno 13 14" xfId="10234" xr:uid="{00000000-0005-0000-0000-000032270000}"/>
    <cellStyle name="Navadno 13 14 2" xfId="10235" xr:uid="{00000000-0005-0000-0000-000033270000}"/>
    <cellStyle name="Navadno 13 14 2 2" xfId="10236" xr:uid="{00000000-0005-0000-0000-000034270000}"/>
    <cellStyle name="Navadno 13 14 2 2 2" xfId="10237" xr:uid="{00000000-0005-0000-0000-000035270000}"/>
    <cellStyle name="Navadno 13 14 2 3" xfId="10238" xr:uid="{00000000-0005-0000-0000-000036270000}"/>
    <cellStyle name="Navadno 13 14 3" xfId="10239" xr:uid="{00000000-0005-0000-0000-000037270000}"/>
    <cellStyle name="Navadno 13 14 3 2" xfId="10240" xr:uid="{00000000-0005-0000-0000-000038270000}"/>
    <cellStyle name="Navadno 13 14 4" xfId="10241" xr:uid="{00000000-0005-0000-0000-000039270000}"/>
    <cellStyle name="Navadno 13 15" xfId="10242" xr:uid="{00000000-0005-0000-0000-00003A270000}"/>
    <cellStyle name="Navadno 13 15 2" xfId="10243" xr:uid="{00000000-0005-0000-0000-00003B270000}"/>
    <cellStyle name="Navadno 13 15 2 2" xfId="10244" xr:uid="{00000000-0005-0000-0000-00003C270000}"/>
    <cellStyle name="Navadno 13 15 2 2 2" xfId="10245" xr:uid="{00000000-0005-0000-0000-00003D270000}"/>
    <cellStyle name="Navadno 13 15 2 3" xfId="10246" xr:uid="{00000000-0005-0000-0000-00003E270000}"/>
    <cellStyle name="Navadno 13 15 3" xfId="10247" xr:uid="{00000000-0005-0000-0000-00003F270000}"/>
    <cellStyle name="Navadno 13 15 3 2" xfId="10248" xr:uid="{00000000-0005-0000-0000-000040270000}"/>
    <cellStyle name="Navadno 13 15 4" xfId="10249" xr:uid="{00000000-0005-0000-0000-000041270000}"/>
    <cellStyle name="Navadno 13 16" xfId="10250" xr:uid="{00000000-0005-0000-0000-000042270000}"/>
    <cellStyle name="Navadno 13 16 2" xfId="10251" xr:uid="{00000000-0005-0000-0000-000043270000}"/>
    <cellStyle name="Navadno 13 16 2 2" xfId="10252" xr:uid="{00000000-0005-0000-0000-000044270000}"/>
    <cellStyle name="Navadno 13 16 2 2 2" xfId="10253" xr:uid="{00000000-0005-0000-0000-000045270000}"/>
    <cellStyle name="Navadno 13 16 2 3" xfId="10254" xr:uid="{00000000-0005-0000-0000-000046270000}"/>
    <cellStyle name="Navadno 13 16 3" xfId="10255" xr:uid="{00000000-0005-0000-0000-000047270000}"/>
    <cellStyle name="Navadno 13 16 3 2" xfId="10256" xr:uid="{00000000-0005-0000-0000-000048270000}"/>
    <cellStyle name="Navadno 13 16 4" xfId="10257" xr:uid="{00000000-0005-0000-0000-000049270000}"/>
    <cellStyle name="Navadno 13 17" xfId="10258" xr:uid="{00000000-0005-0000-0000-00004A270000}"/>
    <cellStyle name="Navadno 13 17 2" xfId="10259" xr:uid="{00000000-0005-0000-0000-00004B270000}"/>
    <cellStyle name="Navadno 13 17 2 2" xfId="10260" xr:uid="{00000000-0005-0000-0000-00004C270000}"/>
    <cellStyle name="Navadno 13 17 2 2 2" xfId="10261" xr:uid="{00000000-0005-0000-0000-00004D270000}"/>
    <cellStyle name="Navadno 13 17 2 3" xfId="10262" xr:uid="{00000000-0005-0000-0000-00004E270000}"/>
    <cellStyle name="Navadno 13 17 3" xfId="10263" xr:uid="{00000000-0005-0000-0000-00004F270000}"/>
    <cellStyle name="Navadno 13 17 3 2" xfId="10264" xr:uid="{00000000-0005-0000-0000-000050270000}"/>
    <cellStyle name="Navadno 13 17 4" xfId="10265" xr:uid="{00000000-0005-0000-0000-000051270000}"/>
    <cellStyle name="Navadno 13 18" xfId="10266" xr:uid="{00000000-0005-0000-0000-000052270000}"/>
    <cellStyle name="Navadno 13 18 2" xfId="10267" xr:uid="{00000000-0005-0000-0000-000053270000}"/>
    <cellStyle name="Navadno 13 18 2 2" xfId="10268" xr:uid="{00000000-0005-0000-0000-000054270000}"/>
    <cellStyle name="Navadno 13 18 2 2 2" xfId="10269" xr:uid="{00000000-0005-0000-0000-000055270000}"/>
    <cellStyle name="Navadno 13 18 2 3" xfId="10270" xr:uid="{00000000-0005-0000-0000-000056270000}"/>
    <cellStyle name="Navadno 13 18 3" xfId="10271" xr:uid="{00000000-0005-0000-0000-000057270000}"/>
    <cellStyle name="Navadno 13 18 3 2" xfId="10272" xr:uid="{00000000-0005-0000-0000-000058270000}"/>
    <cellStyle name="Navadno 13 18 4" xfId="10273" xr:uid="{00000000-0005-0000-0000-000059270000}"/>
    <cellStyle name="Navadno 13 19" xfId="10274" xr:uid="{00000000-0005-0000-0000-00005A270000}"/>
    <cellStyle name="Navadno 13 19 2" xfId="10275" xr:uid="{00000000-0005-0000-0000-00005B270000}"/>
    <cellStyle name="Navadno 13 19 2 2" xfId="10276" xr:uid="{00000000-0005-0000-0000-00005C270000}"/>
    <cellStyle name="Navadno 13 19 2 2 2" xfId="10277" xr:uid="{00000000-0005-0000-0000-00005D270000}"/>
    <cellStyle name="Navadno 13 19 2 3" xfId="10278" xr:uid="{00000000-0005-0000-0000-00005E270000}"/>
    <cellStyle name="Navadno 13 19 3" xfId="10279" xr:uid="{00000000-0005-0000-0000-00005F270000}"/>
    <cellStyle name="Navadno 13 19 3 2" xfId="10280" xr:uid="{00000000-0005-0000-0000-000060270000}"/>
    <cellStyle name="Navadno 13 19 4" xfId="10281" xr:uid="{00000000-0005-0000-0000-000061270000}"/>
    <cellStyle name="Navadno 13 2" xfId="39" xr:uid="{00000000-0005-0000-0000-000062270000}"/>
    <cellStyle name="Navadno 13 2 2" xfId="10282" xr:uid="{00000000-0005-0000-0000-000063270000}"/>
    <cellStyle name="Navadno 13 2 2 2" xfId="10283" xr:uid="{00000000-0005-0000-0000-000064270000}"/>
    <cellStyle name="Navadno 13 2 2 2 2" xfId="10284" xr:uid="{00000000-0005-0000-0000-000065270000}"/>
    <cellStyle name="Navadno 13 2 2 3" xfId="10285" xr:uid="{00000000-0005-0000-0000-000066270000}"/>
    <cellStyle name="Navadno 13 2 2 4" xfId="10286" xr:uid="{00000000-0005-0000-0000-000067270000}"/>
    <cellStyle name="Navadno 13 2 2 5" xfId="10287" xr:uid="{00000000-0005-0000-0000-000068270000}"/>
    <cellStyle name="Navadno 13 2 2 6" xfId="10288" xr:uid="{00000000-0005-0000-0000-000069270000}"/>
    <cellStyle name="Navadno 13 2 3" xfId="10289" xr:uid="{00000000-0005-0000-0000-00006A270000}"/>
    <cellStyle name="Navadno 13 2 3 2" xfId="10290" xr:uid="{00000000-0005-0000-0000-00006B270000}"/>
    <cellStyle name="Navadno 13 2 3 3" xfId="10291" xr:uid="{00000000-0005-0000-0000-00006C270000}"/>
    <cellStyle name="Navadno 13 2 3 4" xfId="10292" xr:uid="{00000000-0005-0000-0000-00006D270000}"/>
    <cellStyle name="Navadno 13 2 4" xfId="10293" xr:uid="{00000000-0005-0000-0000-00006E270000}"/>
    <cellStyle name="Navadno 13 2 5" xfId="10294" xr:uid="{00000000-0005-0000-0000-00006F270000}"/>
    <cellStyle name="Navadno 13 2 6" xfId="10295" xr:uid="{00000000-0005-0000-0000-000070270000}"/>
    <cellStyle name="Navadno 13 2 7" xfId="10296" xr:uid="{00000000-0005-0000-0000-000071270000}"/>
    <cellStyle name="Navadno 13 20" xfId="10297" xr:uid="{00000000-0005-0000-0000-000072270000}"/>
    <cellStyle name="Navadno 13 20 2" xfId="10298" xr:uid="{00000000-0005-0000-0000-000073270000}"/>
    <cellStyle name="Navadno 13 20 2 2" xfId="10299" xr:uid="{00000000-0005-0000-0000-000074270000}"/>
    <cellStyle name="Navadno 13 20 2 2 2" xfId="10300" xr:uid="{00000000-0005-0000-0000-000075270000}"/>
    <cellStyle name="Navadno 13 20 2 3" xfId="10301" xr:uid="{00000000-0005-0000-0000-000076270000}"/>
    <cellStyle name="Navadno 13 20 3" xfId="10302" xr:uid="{00000000-0005-0000-0000-000077270000}"/>
    <cellStyle name="Navadno 13 20 3 2" xfId="10303" xr:uid="{00000000-0005-0000-0000-000078270000}"/>
    <cellStyle name="Navadno 13 20 4" xfId="10304" xr:uid="{00000000-0005-0000-0000-000079270000}"/>
    <cellStyle name="Navadno 13 21" xfId="10305" xr:uid="{00000000-0005-0000-0000-00007A270000}"/>
    <cellStyle name="Navadno 13 21 2" xfId="10306" xr:uid="{00000000-0005-0000-0000-00007B270000}"/>
    <cellStyle name="Navadno 13 21 2 2" xfId="10307" xr:uid="{00000000-0005-0000-0000-00007C270000}"/>
    <cellStyle name="Navadno 13 21 2 2 2" xfId="10308" xr:uid="{00000000-0005-0000-0000-00007D270000}"/>
    <cellStyle name="Navadno 13 21 2 3" xfId="10309" xr:uid="{00000000-0005-0000-0000-00007E270000}"/>
    <cellStyle name="Navadno 13 21 3" xfId="10310" xr:uid="{00000000-0005-0000-0000-00007F270000}"/>
    <cellStyle name="Navadno 13 21 3 2" xfId="10311" xr:uid="{00000000-0005-0000-0000-000080270000}"/>
    <cellStyle name="Navadno 13 21 4" xfId="10312" xr:uid="{00000000-0005-0000-0000-000081270000}"/>
    <cellStyle name="Navadno 13 22" xfId="10313" xr:uid="{00000000-0005-0000-0000-000082270000}"/>
    <cellStyle name="Navadno 13 22 2" xfId="10314" xr:uid="{00000000-0005-0000-0000-000083270000}"/>
    <cellStyle name="Navadno 13 22 2 2" xfId="10315" xr:uid="{00000000-0005-0000-0000-000084270000}"/>
    <cellStyle name="Navadno 13 22 2 2 2" xfId="10316" xr:uid="{00000000-0005-0000-0000-000085270000}"/>
    <cellStyle name="Navadno 13 22 2 3" xfId="10317" xr:uid="{00000000-0005-0000-0000-000086270000}"/>
    <cellStyle name="Navadno 13 22 3" xfId="10318" xr:uid="{00000000-0005-0000-0000-000087270000}"/>
    <cellStyle name="Navadno 13 22 3 2" xfId="10319" xr:uid="{00000000-0005-0000-0000-000088270000}"/>
    <cellStyle name="Navadno 13 22 4" xfId="10320" xr:uid="{00000000-0005-0000-0000-000089270000}"/>
    <cellStyle name="Navadno 13 23" xfId="10321" xr:uid="{00000000-0005-0000-0000-00008A270000}"/>
    <cellStyle name="Navadno 13 23 2" xfId="10322" xr:uid="{00000000-0005-0000-0000-00008B270000}"/>
    <cellStyle name="Navadno 13 23 2 2" xfId="10323" xr:uid="{00000000-0005-0000-0000-00008C270000}"/>
    <cellStyle name="Navadno 13 23 2 2 2" xfId="10324" xr:uid="{00000000-0005-0000-0000-00008D270000}"/>
    <cellStyle name="Navadno 13 23 2 3" xfId="10325" xr:uid="{00000000-0005-0000-0000-00008E270000}"/>
    <cellStyle name="Navadno 13 23 3" xfId="10326" xr:uid="{00000000-0005-0000-0000-00008F270000}"/>
    <cellStyle name="Navadno 13 23 3 2" xfId="10327" xr:uid="{00000000-0005-0000-0000-000090270000}"/>
    <cellStyle name="Navadno 13 23 4" xfId="10328" xr:uid="{00000000-0005-0000-0000-000091270000}"/>
    <cellStyle name="Navadno 13 24" xfId="10329" xr:uid="{00000000-0005-0000-0000-000092270000}"/>
    <cellStyle name="Navadno 13 24 2" xfId="10330" xr:uid="{00000000-0005-0000-0000-000093270000}"/>
    <cellStyle name="Navadno 13 24 2 2" xfId="10331" xr:uid="{00000000-0005-0000-0000-000094270000}"/>
    <cellStyle name="Navadno 13 24 2 2 2" xfId="10332" xr:uid="{00000000-0005-0000-0000-000095270000}"/>
    <cellStyle name="Navadno 13 24 2 3" xfId="10333" xr:uid="{00000000-0005-0000-0000-000096270000}"/>
    <cellStyle name="Navadno 13 24 3" xfId="10334" xr:uid="{00000000-0005-0000-0000-000097270000}"/>
    <cellStyle name="Navadno 13 24 3 2" xfId="10335" xr:uid="{00000000-0005-0000-0000-000098270000}"/>
    <cellStyle name="Navadno 13 24 4" xfId="10336" xr:uid="{00000000-0005-0000-0000-000099270000}"/>
    <cellStyle name="Navadno 13 25" xfId="10337" xr:uid="{00000000-0005-0000-0000-00009A270000}"/>
    <cellStyle name="Navadno 13 25 2" xfId="10338" xr:uid="{00000000-0005-0000-0000-00009B270000}"/>
    <cellStyle name="Navadno 13 25 2 2" xfId="10339" xr:uid="{00000000-0005-0000-0000-00009C270000}"/>
    <cellStyle name="Navadno 13 25 2 2 2" xfId="10340" xr:uid="{00000000-0005-0000-0000-00009D270000}"/>
    <cellStyle name="Navadno 13 25 2 3" xfId="10341" xr:uid="{00000000-0005-0000-0000-00009E270000}"/>
    <cellStyle name="Navadno 13 25 3" xfId="10342" xr:uid="{00000000-0005-0000-0000-00009F270000}"/>
    <cellStyle name="Navadno 13 25 3 2" xfId="10343" xr:uid="{00000000-0005-0000-0000-0000A0270000}"/>
    <cellStyle name="Navadno 13 25 4" xfId="10344" xr:uid="{00000000-0005-0000-0000-0000A1270000}"/>
    <cellStyle name="Navadno 13 26" xfId="10345" xr:uid="{00000000-0005-0000-0000-0000A2270000}"/>
    <cellStyle name="Navadno 13 26 2" xfId="10346" xr:uid="{00000000-0005-0000-0000-0000A3270000}"/>
    <cellStyle name="Navadno 13 26 2 2" xfId="10347" xr:uid="{00000000-0005-0000-0000-0000A4270000}"/>
    <cellStyle name="Navadno 13 26 2 2 2" xfId="10348" xr:uid="{00000000-0005-0000-0000-0000A5270000}"/>
    <cellStyle name="Navadno 13 26 2 3" xfId="10349" xr:uid="{00000000-0005-0000-0000-0000A6270000}"/>
    <cellStyle name="Navadno 13 26 3" xfId="10350" xr:uid="{00000000-0005-0000-0000-0000A7270000}"/>
    <cellStyle name="Navadno 13 26 3 2" xfId="10351" xr:uid="{00000000-0005-0000-0000-0000A8270000}"/>
    <cellStyle name="Navadno 13 26 4" xfId="10352" xr:uid="{00000000-0005-0000-0000-0000A9270000}"/>
    <cellStyle name="Navadno 13 27" xfId="10353" xr:uid="{00000000-0005-0000-0000-0000AA270000}"/>
    <cellStyle name="Navadno 13 27 2" xfId="10354" xr:uid="{00000000-0005-0000-0000-0000AB270000}"/>
    <cellStyle name="Navadno 13 27 2 2" xfId="10355" xr:uid="{00000000-0005-0000-0000-0000AC270000}"/>
    <cellStyle name="Navadno 13 27 2 2 2" xfId="10356" xr:uid="{00000000-0005-0000-0000-0000AD270000}"/>
    <cellStyle name="Navadno 13 27 2 3" xfId="10357" xr:uid="{00000000-0005-0000-0000-0000AE270000}"/>
    <cellStyle name="Navadno 13 27 3" xfId="10358" xr:uid="{00000000-0005-0000-0000-0000AF270000}"/>
    <cellStyle name="Navadno 13 27 3 2" xfId="10359" xr:uid="{00000000-0005-0000-0000-0000B0270000}"/>
    <cellStyle name="Navadno 13 27 4" xfId="10360" xr:uid="{00000000-0005-0000-0000-0000B1270000}"/>
    <cellStyle name="Navadno 13 28" xfId="10361" xr:uid="{00000000-0005-0000-0000-0000B2270000}"/>
    <cellStyle name="Navadno 13 28 2" xfId="10362" xr:uid="{00000000-0005-0000-0000-0000B3270000}"/>
    <cellStyle name="Navadno 13 28 2 2" xfId="10363" xr:uid="{00000000-0005-0000-0000-0000B4270000}"/>
    <cellStyle name="Navadno 13 28 2 2 2" xfId="10364" xr:uid="{00000000-0005-0000-0000-0000B5270000}"/>
    <cellStyle name="Navadno 13 28 2 3" xfId="10365" xr:uid="{00000000-0005-0000-0000-0000B6270000}"/>
    <cellStyle name="Navadno 13 28 3" xfId="10366" xr:uid="{00000000-0005-0000-0000-0000B7270000}"/>
    <cellStyle name="Navadno 13 28 3 2" xfId="10367" xr:uid="{00000000-0005-0000-0000-0000B8270000}"/>
    <cellStyle name="Navadno 13 28 4" xfId="10368" xr:uid="{00000000-0005-0000-0000-0000B9270000}"/>
    <cellStyle name="Navadno 13 29" xfId="10369" xr:uid="{00000000-0005-0000-0000-0000BA270000}"/>
    <cellStyle name="Navadno 13 29 2" xfId="10370" xr:uid="{00000000-0005-0000-0000-0000BB270000}"/>
    <cellStyle name="Navadno 13 29 2 2" xfId="10371" xr:uid="{00000000-0005-0000-0000-0000BC270000}"/>
    <cellStyle name="Navadno 13 29 2 2 2" xfId="10372" xr:uid="{00000000-0005-0000-0000-0000BD270000}"/>
    <cellStyle name="Navadno 13 29 2 3" xfId="10373" xr:uid="{00000000-0005-0000-0000-0000BE270000}"/>
    <cellStyle name="Navadno 13 29 3" xfId="10374" xr:uid="{00000000-0005-0000-0000-0000BF270000}"/>
    <cellStyle name="Navadno 13 29 3 2" xfId="10375" xr:uid="{00000000-0005-0000-0000-0000C0270000}"/>
    <cellStyle name="Navadno 13 29 4" xfId="10376" xr:uid="{00000000-0005-0000-0000-0000C1270000}"/>
    <cellStyle name="Navadno 13 3" xfId="40" xr:uid="{00000000-0005-0000-0000-0000C2270000}"/>
    <cellStyle name="Navadno 13 3 2" xfId="10377" xr:uid="{00000000-0005-0000-0000-0000C3270000}"/>
    <cellStyle name="Navadno 13 3 2 2" xfId="10378" xr:uid="{00000000-0005-0000-0000-0000C4270000}"/>
    <cellStyle name="Navadno 13 3 2 2 2" xfId="10379" xr:uid="{00000000-0005-0000-0000-0000C5270000}"/>
    <cellStyle name="Navadno 13 3 2 3" xfId="10380" xr:uid="{00000000-0005-0000-0000-0000C6270000}"/>
    <cellStyle name="Navadno 13 3 3" xfId="10381" xr:uid="{00000000-0005-0000-0000-0000C7270000}"/>
    <cellStyle name="Navadno 13 3 3 2" xfId="10382" xr:uid="{00000000-0005-0000-0000-0000C8270000}"/>
    <cellStyle name="Navadno 13 3 4" xfId="10383" xr:uid="{00000000-0005-0000-0000-0000C9270000}"/>
    <cellStyle name="Navadno 13 3 5" xfId="10384" xr:uid="{00000000-0005-0000-0000-0000CA270000}"/>
    <cellStyle name="Navadno 13 3 6" xfId="10385" xr:uid="{00000000-0005-0000-0000-0000CB270000}"/>
    <cellStyle name="Navadno 13 3 7" xfId="10386" xr:uid="{00000000-0005-0000-0000-0000CC270000}"/>
    <cellStyle name="Navadno 13 30" xfId="10387" xr:uid="{00000000-0005-0000-0000-0000CD270000}"/>
    <cellStyle name="Navadno 13 30 2" xfId="10388" xr:uid="{00000000-0005-0000-0000-0000CE270000}"/>
    <cellStyle name="Navadno 13 30 2 2" xfId="10389" xr:uid="{00000000-0005-0000-0000-0000CF270000}"/>
    <cellStyle name="Navadno 13 30 2 2 2" xfId="10390" xr:uid="{00000000-0005-0000-0000-0000D0270000}"/>
    <cellStyle name="Navadno 13 30 2 3" xfId="10391" xr:uid="{00000000-0005-0000-0000-0000D1270000}"/>
    <cellStyle name="Navadno 13 30 3" xfId="10392" xr:uid="{00000000-0005-0000-0000-0000D2270000}"/>
    <cellStyle name="Navadno 13 30 3 2" xfId="10393" xr:uid="{00000000-0005-0000-0000-0000D3270000}"/>
    <cellStyle name="Navadno 13 30 4" xfId="10394" xr:uid="{00000000-0005-0000-0000-0000D4270000}"/>
    <cellStyle name="Navadno 13 31" xfId="10395" xr:uid="{00000000-0005-0000-0000-0000D5270000}"/>
    <cellStyle name="Navadno 13 31 2" xfId="10396" xr:uid="{00000000-0005-0000-0000-0000D6270000}"/>
    <cellStyle name="Navadno 13 31 2 2" xfId="10397" xr:uid="{00000000-0005-0000-0000-0000D7270000}"/>
    <cellStyle name="Navadno 13 31 2 2 2" xfId="10398" xr:uid="{00000000-0005-0000-0000-0000D8270000}"/>
    <cellStyle name="Navadno 13 31 2 3" xfId="10399" xr:uid="{00000000-0005-0000-0000-0000D9270000}"/>
    <cellStyle name="Navadno 13 31 3" xfId="10400" xr:uid="{00000000-0005-0000-0000-0000DA270000}"/>
    <cellStyle name="Navadno 13 31 3 2" xfId="10401" xr:uid="{00000000-0005-0000-0000-0000DB270000}"/>
    <cellStyle name="Navadno 13 31 4" xfId="10402" xr:uid="{00000000-0005-0000-0000-0000DC270000}"/>
    <cellStyle name="Navadno 13 32" xfId="10403" xr:uid="{00000000-0005-0000-0000-0000DD270000}"/>
    <cellStyle name="Navadno 13 32 2" xfId="10404" xr:uid="{00000000-0005-0000-0000-0000DE270000}"/>
    <cellStyle name="Navadno 13 32 2 2" xfId="10405" xr:uid="{00000000-0005-0000-0000-0000DF270000}"/>
    <cellStyle name="Navadno 13 32 2 2 2" xfId="10406" xr:uid="{00000000-0005-0000-0000-0000E0270000}"/>
    <cellStyle name="Navadno 13 32 2 3" xfId="10407" xr:uid="{00000000-0005-0000-0000-0000E1270000}"/>
    <cellStyle name="Navadno 13 32 3" xfId="10408" xr:uid="{00000000-0005-0000-0000-0000E2270000}"/>
    <cellStyle name="Navadno 13 32 3 2" xfId="10409" xr:uid="{00000000-0005-0000-0000-0000E3270000}"/>
    <cellStyle name="Navadno 13 32 4" xfId="10410" xr:uid="{00000000-0005-0000-0000-0000E4270000}"/>
    <cellStyle name="Navadno 13 33" xfId="10411" xr:uid="{00000000-0005-0000-0000-0000E5270000}"/>
    <cellStyle name="Navadno 13 33 2" xfId="10412" xr:uid="{00000000-0005-0000-0000-0000E6270000}"/>
    <cellStyle name="Navadno 13 33 2 2" xfId="10413" xr:uid="{00000000-0005-0000-0000-0000E7270000}"/>
    <cellStyle name="Navadno 13 33 2 2 2" xfId="10414" xr:uid="{00000000-0005-0000-0000-0000E8270000}"/>
    <cellStyle name="Navadno 13 33 2 3" xfId="10415" xr:uid="{00000000-0005-0000-0000-0000E9270000}"/>
    <cellStyle name="Navadno 13 33 3" xfId="10416" xr:uid="{00000000-0005-0000-0000-0000EA270000}"/>
    <cellStyle name="Navadno 13 33 3 2" xfId="10417" xr:uid="{00000000-0005-0000-0000-0000EB270000}"/>
    <cellStyle name="Navadno 13 33 4" xfId="10418" xr:uid="{00000000-0005-0000-0000-0000EC270000}"/>
    <cellStyle name="Navadno 13 34" xfId="10419" xr:uid="{00000000-0005-0000-0000-0000ED270000}"/>
    <cellStyle name="Navadno 13 34 2" xfId="10420" xr:uid="{00000000-0005-0000-0000-0000EE270000}"/>
    <cellStyle name="Navadno 13 34 2 2" xfId="10421" xr:uid="{00000000-0005-0000-0000-0000EF270000}"/>
    <cellStyle name="Navadno 13 34 2 2 2" xfId="10422" xr:uid="{00000000-0005-0000-0000-0000F0270000}"/>
    <cellStyle name="Navadno 13 34 2 3" xfId="10423" xr:uid="{00000000-0005-0000-0000-0000F1270000}"/>
    <cellStyle name="Navadno 13 34 3" xfId="10424" xr:uid="{00000000-0005-0000-0000-0000F2270000}"/>
    <cellStyle name="Navadno 13 34 3 2" xfId="10425" xr:uid="{00000000-0005-0000-0000-0000F3270000}"/>
    <cellStyle name="Navadno 13 34 4" xfId="10426" xr:uid="{00000000-0005-0000-0000-0000F4270000}"/>
    <cellStyle name="Navadno 13 35" xfId="10427" xr:uid="{00000000-0005-0000-0000-0000F5270000}"/>
    <cellStyle name="Navadno 13 35 2" xfId="10428" xr:uid="{00000000-0005-0000-0000-0000F6270000}"/>
    <cellStyle name="Navadno 13 35 2 2" xfId="10429" xr:uid="{00000000-0005-0000-0000-0000F7270000}"/>
    <cellStyle name="Navadno 13 35 2 2 2" xfId="10430" xr:uid="{00000000-0005-0000-0000-0000F8270000}"/>
    <cellStyle name="Navadno 13 35 2 3" xfId="10431" xr:uid="{00000000-0005-0000-0000-0000F9270000}"/>
    <cellStyle name="Navadno 13 35 3" xfId="10432" xr:uid="{00000000-0005-0000-0000-0000FA270000}"/>
    <cellStyle name="Navadno 13 35 3 2" xfId="10433" xr:uid="{00000000-0005-0000-0000-0000FB270000}"/>
    <cellStyle name="Navadno 13 35 4" xfId="10434" xr:uid="{00000000-0005-0000-0000-0000FC270000}"/>
    <cellStyle name="Navadno 13 36" xfId="10435" xr:uid="{00000000-0005-0000-0000-0000FD270000}"/>
    <cellStyle name="Navadno 13 36 2" xfId="10436" xr:uid="{00000000-0005-0000-0000-0000FE270000}"/>
    <cellStyle name="Navadno 13 36 2 2" xfId="10437" xr:uid="{00000000-0005-0000-0000-0000FF270000}"/>
    <cellStyle name="Navadno 13 36 2 2 2" xfId="10438" xr:uid="{00000000-0005-0000-0000-000000280000}"/>
    <cellStyle name="Navadno 13 36 2 3" xfId="10439" xr:uid="{00000000-0005-0000-0000-000001280000}"/>
    <cellStyle name="Navadno 13 36 3" xfId="10440" xr:uid="{00000000-0005-0000-0000-000002280000}"/>
    <cellStyle name="Navadno 13 36 3 2" xfId="10441" xr:uid="{00000000-0005-0000-0000-000003280000}"/>
    <cellStyle name="Navadno 13 36 4" xfId="10442" xr:uid="{00000000-0005-0000-0000-000004280000}"/>
    <cellStyle name="Navadno 13 37" xfId="10443" xr:uid="{00000000-0005-0000-0000-000005280000}"/>
    <cellStyle name="Navadno 13 37 2" xfId="10444" xr:uid="{00000000-0005-0000-0000-000006280000}"/>
    <cellStyle name="Navadno 13 37 2 2" xfId="10445" xr:uid="{00000000-0005-0000-0000-000007280000}"/>
    <cellStyle name="Navadno 13 37 2 2 2" xfId="10446" xr:uid="{00000000-0005-0000-0000-000008280000}"/>
    <cellStyle name="Navadno 13 37 2 3" xfId="10447" xr:uid="{00000000-0005-0000-0000-000009280000}"/>
    <cellStyle name="Navadno 13 37 3" xfId="10448" xr:uid="{00000000-0005-0000-0000-00000A280000}"/>
    <cellStyle name="Navadno 13 37 3 2" xfId="10449" xr:uid="{00000000-0005-0000-0000-00000B280000}"/>
    <cellStyle name="Navadno 13 37 4" xfId="10450" xr:uid="{00000000-0005-0000-0000-00000C280000}"/>
    <cellStyle name="Navadno 13 38" xfId="10451" xr:uid="{00000000-0005-0000-0000-00000D280000}"/>
    <cellStyle name="Navadno 13 38 2" xfId="10452" xr:uid="{00000000-0005-0000-0000-00000E280000}"/>
    <cellStyle name="Navadno 13 38 2 2" xfId="10453" xr:uid="{00000000-0005-0000-0000-00000F280000}"/>
    <cellStyle name="Navadno 13 38 2 2 2" xfId="10454" xr:uid="{00000000-0005-0000-0000-000010280000}"/>
    <cellStyle name="Navadno 13 38 2 3" xfId="10455" xr:uid="{00000000-0005-0000-0000-000011280000}"/>
    <cellStyle name="Navadno 13 38 3" xfId="10456" xr:uid="{00000000-0005-0000-0000-000012280000}"/>
    <cellStyle name="Navadno 13 38 3 2" xfId="10457" xr:uid="{00000000-0005-0000-0000-000013280000}"/>
    <cellStyle name="Navadno 13 38 4" xfId="10458" xr:uid="{00000000-0005-0000-0000-000014280000}"/>
    <cellStyle name="Navadno 13 39" xfId="10459" xr:uid="{00000000-0005-0000-0000-000015280000}"/>
    <cellStyle name="Navadno 13 39 2" xfId="10460" xr:uid="{00000000-0005-0000-0000-000016280000}"/>
    <cellStyle name="Navadno 13 39 2 2" xfId="10461" xr:uid="{00000000-0005-0000-0000-000017280000}"/>
    <cellStyle name="Navadno 13 39 2 2 2" xfId="10462" xr:uid="{00000000-0005-0000-0000-000018280000}"/>
    <cellStyle name="Navadno 13 39 2 3" xfId="10463" xr:uid="{00000000-0005-0000-0000-000019280000}"/>
    <cellStyle name="Navadno 13 39 3" xfId="10464" xr:uid="{00000000-0005-0000-0000-00001A280000}"/>
    <cellStyle name="Navadno 13 39 3 2" xfId="10465" xr:uid="{00000000-0005-0000-0000-00001B280000}"/>
    <cellStyle name="Navadno 13 39 4" xfId="10466" xr:uid="{00000000-0005-0000-0000-00001C280000}"/>
    <cellStyle name="Navadno 13 4" xfId="10467" xr:uid="{00000000-0005-0000-0000-00001D280000}"/>
    <cellStyle name="Navadno 13 4 2" xfId="10468" xr:uid="{00000000-0005-0000-0000-00001E280000}"/>
    <cellStyle name="Navadno 13 4 2 2" xfId="10469" xr:uid="{00000000-0005-0000-0000-00001F280000}"/>
    <cellStyle name="Navadno 13 4 2 2 2" xfId="10470" xr:uid="{00000000-0005-0000-0000-000020280000}"/>
    <cellStyle name="Navadno 13 4 2 3" xfId="10471" xr:uid="{00000000-0005-0000-0000-000021280000}"/>
    <cellStyle name="Navadno 13 4 3" xfId="10472" xr:uid="{00000000-0005-0000-0000-000022280000}"/>
    <cellStyle name="Navadno 13 4 3 2" xfId="10473" xr:uid="{00000000-0005-0000-0000-000023280000}"/>
    <cellStyle name="Navadno 13 4 4" xfId="10474" xr:uid="{00000000-0005-0000-0000-000024280000}"/>
    <cellStyle name="Navadno 13 4 5" xfId="10475" xr:uid="{00000000-0005-0000-0000-000025280000}"/>
    <cellStyle name="Navadno 13 4 6" xfId="10476" xr:uid="{00000000-0005-0000-0000-000026280000}"/>
    <cellStyle name="Navadno 13 40" xfId="10477" xr:uid="{00000000-0005-0000-0000-000027280000}"/>
    <cellStyle name="Navadno 13 40 2" xfId="10478" xr:uid="{00000000-0005-0000-0000-000028280000}"/>
    <cellStyle name="Navadno 13 40 2 2" xfId="10479" xr:uid="{00000000-0005-0000-0000-000029280000}"/>
    <cellStyle name="Navadno 13 40 2 2 2" xfId="10480" xr:uid="{00000000-0005-0000-0000-00002A280000}"/>
    <cellStyle name="Navadno 13 40 2 3" xfId="10481" xr:uid="{00000000-0005-0000-0000-00002B280000}"/>
    <cellStyle name="Navadno 13 40 3" xfId="10482" xr:uid="{00000000-0005-0000-0000-00002C280000}"/>
    <cellStyle name="Navadno 13 40 3 2" xfId="10483" xr:uid="{00000000-0005-0000-0000-00002D280000}"/>
    <cellStyle name="Navadno 13 40 4" xfId="10484" xr:uid="{00000000-0005-0000-0000-00002E280000}"/>
    <cellStyle name="Navadno 13 41" xfId="10485" xr:uid="{00000000-0005-0000-0000-00002F280000}"/>
    <cellStyle name="Navadno 13 41 2" xfId="10486" xr:uid="{00000000-0005-0000-0000-000030280000}"/>
    <cellStyle name="Navadno 13 41 2 2" xfId="10487" xr:uid="{00000000-0005-0000-0000-000031280000}"/>
    <cellStyle name="Navadno 13 41 2 2 2" xfId="10488" xr:uid="{00000000-0005-0000-0000-000032280000}"/>
    <cellStyle name="Navadno 13 41 2 3" xfId="10489" xr:uid="{00000000-0005-0000-0000-000033280000}"/>
    <cellStyle name="Navadno 13 41 3" xfId="10490" xr:uid="{00000000-0005-0000-0000-000034280000}"/>
    <cellStyle name="Navadno 13 41 3 2" xfId="10491" xr:uid="{00000000-0005-0000-0000-000035280000}"/>
    <cellStyle name="Navadno 13 41 4" xfId="10492" xr:uid="{00000000-0005-0000-0000-000036280000}"/>
    <cellStyle name="Navadno 13 42" xfId="10493" xr:uid="{00000000-0005-0000-0000-000037280000}"/>
    <cellStyle name="Navadno 13 42 2" xfId="10494" xr:uid="{00000000-0005-0000-0000-000038280000}"/>
    <cellStyle name="Navadno 13 42 2 2" xfId="10495" xr:uid="{00000000-0005-0000-0000-000039280000}"/>
    <cellStyle name="Navadno 13 42 2 2 2" xfId="10496" xr:uid="{00000000-0005-0000-0000-00003A280000}"/>
    <cellStyle name="Navadno 13 42 2 3" xfId="10497" xr:uid="{00000000-0005-0000-0000-00003B280000}"/>
    <cellStyle name="Navadno 13 42 3" xfId="10498" xr:uid="{00000000-0005-0000-0000-00003C280000}"/>
    <cellStyle name="Navadno 13 42 3 2" xfId="10499" xr:uid="{00000000-0005-0000-0000-00003D280000}"/>
    <cellStyle name="Navadno 13 42 4" xfId="10500" xr:uid="{00000000-0005-0000-0000-00003E280000}"/>
    <cellStyle name="Navadno 13 43" xfId="10501" xr:uid="{00000000-0005-0000-0000-00003F280000}"/>
    <cellStyle name="Navadno 13 43 2" xfId="10502" xr:uid="{00000000-0005-0000-0000-000040280000}"/>
    <cellStyle name="Navadno 13 43 2 2" xfId="10503" xr:uid="{00000000-0005-0000-0000-000041280000}"/>
    <cellStyle name="Navadno 13 43 2 2 2" xfId="10504" xr:uid="{00000000-0005-0000-0000-000042280000}"/>
    <cellStyle name="Navadno 13 43 2 3" xfId="10505" xr:uid="{00000000-0005-0000-0000-000043280000}"/>
    <cellStyle name="Navadno 13 43 3" xfId="10506" xr:uid="{00000000-0005-0000-0000-000044280000}"/>
    <cellStyle name="Navadno 13 43 3 2" xfId="10507" xr:uid="{00000000-0005-0000-0000-000045280000}"/>
    <cellStyle name="Navadno 13 43 4" xfId="10508" xr:uid="{00000000-0005-0000-0000-000046280000}"/>
    <cellStyle name="Navadno 13 44" xfId="10509" xr:uid="{00000000-0005-0000-0000-000047280000}"/>
    <cellStyle name="Navadno 13 44 2" xfId="10510" xr:uid="{00000000-0005-0000-0000-000048280000}"/>
    <cellStyle name="Navadno 13 44 2 2" xfId="10511" xr:uid="{00000000-0005-0000-0000-000049280000}"/>
    <cellStyle name="Navadno 13 44 2 2 2" xfId="10512" xr:uid="{00000000-0005-0000-0000-00004A280000}"/>
    <cellStyle name="Navadno 13 44 2 3" xfId="10513" xr:uid="{00000000-0005-0000-0000-00004B280000}"/>
    <cellStyle name="Navadno 13 44 3" xfId="10514" xr:uid="{00000000-0005-0000-0000-00004C280000}"/>
    <cellStyle name="Navadno 13 44 3 2" xfId="10515" xr:uid="{00000000-0005-0000-0000-00004D280000}"/>
    <cellStyle name="Navadno 13 44 4" xfId="10516" xr:uid="{00000000-0005-0000-0000-00004E280000}"/>
    <cellStyle name="Navadno 13 45" xfId="10517" xr:uid="{00000000-0005-0000-0000-00004F280000}"/>
    <cellStyle name="Navadno 13 45 2" xfId="10518" xr:uid="{00000000-0005-0000-0000-000050280000}"/>
    <cellStyle name="Navadno 13 45 2 2" xfId="10519" xr:uid="{00000000-0005-0000-0000-000051280000}"/>
    <cellStyle name="Navadno 13 45 2 2 2" xfId="10520" xr:uid="{00000000-0005-0000-0000-000052280000}"/>
    <cellStyle name="Navadno 13 45 2 3" xfId="10521" xr:uid="{00000000-0005-0000-0000-000053280000}"/>
    <cellStyle name="Navadno 13 45 3" xfId="10522" xr:uid="{00000000-0005-0000-0000-000054280000}"/>
    <cellStyle name="Navadno 13 45 3 2" xfId="10523" xr:uid="{00000000-0005-0000-0000-000055280000}"/>
    <cellStyle name="Navadno 13 45 4" xfId="10524" xr:uid="{00000000-0005-0000-0000-000056280000}"/>
    <cellStyle name="Navadno 13 46" xfId="10525" xr:uid="{00000000-0005-0000-0000-000057280000}"/>
    <cellStyle name="Navadno 13 46 2" xfId="10526" xr:uid="{00000000-0005-0000-0000-000058280000}"/>
    <cellStyle name="Navadno 13 46 2 2" xfId="10527" xr:uid="{00000000-0005-0000-0000-000059280000}"/>
    <cellStyle name="Navadno 13 46 2 2 2" xfId="10528" xr:uid="{00000000-0005-0000-0000-00005A280000}"/>
    <cellStyle name="Navadno 13 46 2 3" xfId="10529" xr:uid="{00000000-0005-0000-0000-00005B280000}"/>
    <cellStyle name="Navadno 13 46 3" xfId="10530" xr:uid="{00000000-0005-0000-0000-00005C280000}"/>
    <cellStyle name="Navadno 13 46 3 2" xfId="10531" xr:uid="{00000000-0005-0000-0000-00005D280000}"/>
    <cellStyle name="Navadno 13 46 4" xfId="10532" xr:uid="{00000000-0005-0000-0000-00005E280000}"/>
    <cellStyle name="Navadno 13 47" xfId="10533" xr:uid="{00000000-0005-0000-0000-00005F280000}"/>
    <cellStyle name="Navadno 13 47 2" xfId="10534" xr:uid="{00000000-0005-0000-0000-000060280000}"/>
    <cellStyle name="Navadno 13 47 2 2" xfId="10535" xr:uid="{00000000-0005-0000-0000-000061280000}"/>
    <cellStyle name="Navadno 13 47 2 2 2" xfId="10536" xr:uid="{00000000-0005-0000-0000-000062280000}"/>
    <cellStyle name="Navadno 13 47 2 3" xfId="10537" xr:uid="{00000000-0005-0000-0000-000063280000}"/>
    <cellStyle name="Navadno 13 47 3" xfId="10538" xr:uid="{00000000-0005-0000-0000-000064280000}"/>
    <cellStyle name="Navadno 13 47 3 2" xfId="10539" xr:uid="{00000000-0005-0000-0000-000065280000}"/>
    <cellStyle name="Navadno 13 47 4" xfId="10540" xr:uid="{00000000-0005-0000-0000-000066280000}"/>
    <cellStyle name="Navadno 13 48" xfId="10541" xr:uid="{00000000-0005-0000-0000-000067280000}"/>
    <cellStyle name="Navadno 13 48 2" xfId="10542" xr:uid="{00000000-0005-0000-0000-000068280000}"/>
    <cellStyle name="Navadno 13 48 2 2" xfId="10543" xr:uid="{00000000-0005-0000-0000-000069280000}"/>
    <cellStyle name="Navadno 13 48 2 2 2" xfId="10544" xr:uid="{00000000-0005-0000-0000-00006A280000}"/>
    <cellStyle name="Navadno 13 48 2 3" xfId="10545" xr:uid="{00000000-0005-0000-0000-00006B280000}"/>
    <cellStyle name="Navadno 13 48 3" xfId="10546" xr:uid="{00000000-0005-0000-0000-00006C280000}"/>
    <cellStyle name="Navadno 13 48 3 2" xfId="10547" xr:uid="{00000000-0005-0000-0000-00006D280000}"/>
    <cellStyle name="Navadno 13 48 4" xfId="10548" xr:uid="{00000000-0005-0000-0000-00006E280000}"/>
    <cellStyle name="Navadno 13 49" xfId="10549" xr:uid="{00000000-0005-0000-0000-00006F280000}"/>
    <cellStyle name="Navadno 13 49 2" xfId="10550" xr:uid="{00000000-0005-0000-0000-000070280000}"/>
    <cellStyle name="Navadno 13 49 2 2" xfId="10551" xr:uid="{00000000-0005-0000-0000-000071280000}"/>
    <cellStyle name="Navadno 13 49 2 2 2" xfId="10552" xr:uid="{00000000-0005-0000-0000-000072280000}"/>
    <cellStyle name="Navadno 13 49 2 3" xfId="10553" xr:uid="{00000000-0005-0000-0000-000073280000}"/>
    <cellStyle name="Navadno 13 49 3" xfId="10554" xr:uid="{00000000-0005-0000-0000-000074280000}"/>
    <cellStyle name="Navadno 13 49 3 2" xfId="10555" xr:uid="{00000000-0005-0000-0000-000075280000}"/>
    <cellStyle name="Navadno 13 49 4" xfId="10556" xr:uid="{00000000-0005-0000-0000-000076280000}"/>
    <cellStyle name="Navadno 13 5" xfId="10557" xr:uid="{00000000-0005-0000-0000-000077280000}"/>
    <cellStyle name="Navadno 13 5 2" xfId="10558" xr:uid="{00000000-0005-0000-0000-000078280000}"/>
    <cellStyle name="Navadno 13 5 2 2" xfId="10559" xr:uid="{00000000-0005-0000-0000-000079280000}"/>
    <cellStyle name="Navadno 13 5 2 2 2" xfId="10560" xr:uid="{00000000-0005-0000-0000-00007A280000}"/>
    <cellStyle name="Navadno 13 5 2 3" xfId="10561" xr:uid="{00000000-0005-0000-0000-00007B280000}"/>
    <cellStyle name="Navadno 13 5 3" xfId="10562" xr:uid="{00000000-0005-0000-0000-00007C280000}"/>
    <cellStyle name="Navadno 13 5 3 2" xfId="10563" xr:uid="{00000000-0005-0000-0000-00007D280000}"/>
    <cellStyle name="Navadno 13 5 4" xfId="10564" xr:uid="{00000000-0005-0000-0000-00007E280000}"/>
    <cellStyle name="Navadno 13 50" xfId="10565" xr:uid="{00000000-0005-0000-0000-00007F280000}"/>
    <cellStyle name="Navadno 13 50 2" xfId="10566" xr:uid="{00000000-0005-0000-0000-000080280000}"/>
    <cellStyle name="Navadno 13 50 2 2" xfId="10567" xr:uid="{00000000-0005-0000-0000-000081280000}"/>
    <cellStyle name="Navadno 13 50 2 2 2" xfId="10568" xr:uid="{00000000-0005-0000-0000-000082280000}"/>
    <cellStyle name="Navadno 13 50 2 3" xfId="10569" xr:uid="{00000000-0005-0000-0000-000083280000}"/>
    <cellStyle name="Navadno 13 50 3" xfId="10570" xr:uid="{00000000-0005-0000-0000-000084280000}"/>
    <cellStyle name="Navadno 13 50 3 2" xfId="10571" xr:uid="{00000000-0005-0000-0000-000085280000}"/>
    <cellStyle name="Navadno 13 50 4" xfId="10572" xr:uid="{00000000-0005-0000-0000-000086280000}"/>
    <cellStyle name="Navadno 13 51" xfId="10573" xr:uid="{00000000-0005-0000-0000-000087280000}"/>
    <cellStyle name="Navadno 13 51 2" xfId="10574" xr:uid="{00000000-0005-0000-0000-000088280000}"/>
    <cellStyle name="Navadno 13 51 2 2" xfId="10575" xr:uid="{00000000-0005-0000-0000-000089280000}"/>
    <cellStyle name="Navadno 13 51 2 2 2" xfId="10576" xr:uid="{00000000-0005-0000-0000-00008A280000}"/>
    <cellStyle name="Navadno 13 51 2 3" xfId="10577" xr:uid="{00000000-0005-0000-0000-00008B280000}"/>
    <cellStyle name="Navadno 13 51 3" xfId="10578" xr:uid="{00000000-0005-0000-0000-00008C280000}"/>
    <cellStyle name="Navadno 13 51 3 2" xfId="10579" xr:uid="{00000000-0005-0000-0000-00008D280000}"/>
    <cellStyle name="Navadno 13 51 4" xfId="10580" xr:uid="{00000000-0005-0000-0000-00008E280000}"/>
    <cellStyle name="Navadno 13 52" xfId="10581" xr:uid="{00000000-0005-0000-0000-00008F280000}"/>
    <cellStyle name="Navadno 13 52 2" xfId="10582" xr:uid="{00000000-0005-0000-0000-000090280000}"/>
    <cellStyle name="Navadno 13 52 2 2" xfId="10583" xr:uid="{00000000-0005-0000-0000-000091280000}"/>
    <cellStyle name="Navadno 13 52 2 2 2" xfId="10584" xr:uid="{00000000-0005-0000-0000-000092280000}"/>
    <cellStyle name="Navadno 13 52 2 3" xfId="10585" xr:uid="{00000000-0005-0000-0000-000093280000}"/>
    <cellStyle name="Navadno 13 52 3" xfId="10586" xr:uid="{00000000-0005-0000-0000-000094280000}"/>
    <cellStyle name="Navadno 13 52 3 2" xfId="10587" xr:uid="{00000000-0005-0000-0000-000095280000}"/>
    <cellStyle name="Navadno 13 52 4" xfId="10588" xr:uid="{00000000-0005-0000-0000-000096280000}"/>
    <cellStyle name="Navadno 13 53" xfId="10589" xr:uid="{00000000-0005-0000-0000-000097280000}"/>
    <cellStyle name="Navadno 13 53 2" xfId="10590" xr:uid="{00000000-0005-0000-0000-000098280000}"/>
    <cellStyle name="Navadno 13 53 2 2" xfId="10591" xr:uid="{00000000-0005-0000-0000-000099280000}"/>
    <cellStyle name="Navadno 13 53 2 2 2" xfId="10592" xr:uid="{00000000-0005-0000-0000-00009A280000}"/>
    <cellStyle name="Navadno 13 53 2 3" xfId="10593" xr:uid="{00000000-0005-0000-0000-00009B280000}"/>
    <cellStyle name="Navadno 13 53 3" xfId="10594" xr:uid="{00000000-0005-0000-0000-00009C280000}"/>
    <cellStyle name="Navadno 13 53 3 2" xfId="10595" xr:uid="{00000000-0005-0000-0000-00009D280000}"/>
    <cellStyle name="Navadno 13 53 4" xfId="10596" xr:uid="{00000000-0005-0000-0000-00009E280000}"/>
    <cellStyle name="Navadno 13 54" xfId="10597" xr:uid="{00000000-0005-0000-0000-00009F280000}"/>
    <cellStyle name="Navadno 13 54 2" xfId="10598" xr:uid="{00000000-0005-0000-0000-0000A0280000}"/>
    <cellStyle name="Navadno 13 54 2 2" xfId="10599" xr:uid="{00000000-0005-0000-0000-0000A1280000}"/>
    <cellStyle name="Navadno 13 54 2 2 2" xfId="10600" xr:uid="{00000000-0005-0000-0000-0000A2280000}"/>
    <cellStyle name="Navadno 13 54 2 3" xfId="10601" xr:uid="{00000000-0005-0000-0000-0000A3280000}"/>
    <cellStyle name="Navadno 13 54 3" xfId="10602" xr:uid="{00000000-0005-0000-0000-0000A4280000}"/>
    <cellStyle name="Navadno 13 54 3 2" xfId="10603" xr:uid="{00000000-0005-0000-0000-0000A5280000}"/>
    <cellStyle name="Navadno 13 54 4" xfId="10604" xr:uid="{00000000-0005-0000-0000-0000A6280000}"/>
    <cellStyle name="Navadno 13 55" xfId="10605" xr:uid="{00000000-0005-0000-0000-0000A7280000}"/>
    <cellStyle name="Navadno 13 55 2" xfId="10606" xr:uid="{00000000-0005-0000-0000-0000A8280000}"/>
    <cellStyle name="Navadno 13 55 2 2" xfId="10607" xr:uid="{00000000-0005-0000-0000-0000A9280000}"/>
    <cellStyle name="Navadno 13 55 2 2 2" xfId="10608" xr:uid="{00000000-0005-0000-0000-0000AA280000}"/>
    <cellStyle name="Navadno 13 55 2 3" xfId="10609" xr:uid="{00000000-0005-0000-0000-0000AB280000}"/>
    <cellStyle name="Navadno 13 55 3" xfId="10610" xr:uid="{00000000-0005-0000-0000-0000AC280000}"/>
    <cellStyle name="Navadno 13 55 3 2" xfId="10611" xr:uid="{00000000-0005-0000-0000-0000AD280000}"/>
    <cellStyle name="Navadno 13 55 4" xfId="10612" xr:uid="{00000000-0005-0000-0000-0000AE280000}"/>
    <cellStyle name="Navadno 13 56" xfId="10613" xr:uid="{00000000-0005-0000-0000-0000AF280000}"/>
    <cellStyle name="Navadno 13 56 2" xfId="10614" xr:uid="{00000000-0005-0000-0000-0000B0280000}"/>
    <cellStyle name="Navadno 13 56 2 2" xfId="10615" xr:uid="{00000000-0005-0000-0000-0000B1280000}"/>
    <cellStyle name="Navadno 13 56 2 2 2" xfId="10616" xr:uid="{00000000-0005-0000-0000-0000B2280000}"/>
    <cellStyle name="Navadno 13 56 2 3" xfId="10617" xr:uid="{00000000-0005-0000-0000-0000B3280000}"/>
    <cellStyle name="Navadno 13 56 3" xfId="10618" xr:uid="{00000000-0005-0000-0000-0000B4280000}"/>
    <cellStyle name="Navadno 13 56 3 2" xfId="10619" xr:uid="{00000000-0005-0000-0000-0000B5280000}"/>
    <cellStyle name="Navadno 13 56 4" xfId="10620" xr:uid="{00000000-0005-0000-0000-0000B6280000}"/>
    <cellStyle name="Navadno 13 57" xfId="10621" xr:uid="{00000000-0005-0000-0000-0000B7280000}"/>
    <cellStyle name="Navadno 13 57 2" xfId="10622" xr:uid="{00000000-0005-0000-0000-0000B8280000}"/>
    <cellStyle name="Navadno 13 57 2 2" xfId="10623" xr:uid="{00000000-0005-0000-0000-0000B9280000}"/>
    <cellStyle name="Navadno 13 57 2 2 2" xfId="10624" xr:uid="{00000000-0005-0000-0000-0000BA280000}"/>
    <cellStyle name="Navadno 13 57 2 3" xfId="10625" xr:uid="{00000000-0005-0000-0000-0000BB280000}"/>
    <cellStyle name="Navadno 13 57 3" xfId="10626" xr:uid="{00000000-0005-0000-0000-0000BC280000}"/>
    <cellStyle name="Navadno 13 57 3 2" xfId="10627" xr:uid="{00000000-0005-0000-0000-0000BD280000}"/>
    <cellStyle name="Navadno 13 57 4" xfId="10628" xr:uid="{00000000-0005-0000-0000-0000BE280000}"/>
    <cellStyle name="Navadno 13 58" xfId="10629" xr:uid="{00000000-0005-0000-0000-0000BF280000}"/>
    <cellStyle name="Navadno 13 58 2" xfId="10630" xr:uid="{00000000-0005-0000-0000-0000C0280000}"/>
    <cellStyle name="Navadno 13 58 2 2" xfId="10631" xr:uid="{00000000-0005-0000-0000-0000C1280000}"/>
    <cellStyle name="Navadno 13 58 2 2 2" xfId="10632" xr:uid="{00000000-0005-0000-0000-0000C2280000}"/>
    <cellStyle name="Navadno 13 58 2 3" xfId="10633" xr:uid="{00000000-0005-0000-0000-0000C3280000}"/>
    <cellStyle name="Navadno 13 58 3" xfId="10634" xr:uid="{00000000-0005-0000-0000-0000C4280000}"/>
    <cellStyle name="Navadno 13 58 3 2" xfId="10635" xr:uid="{00000000-0005-0000-0000-0000C5280000}"/>
    <cellStyle name="Navadno 13 58 4" xfId="10636" xr:uid="{00000000-0005-0000-0000-0000C6280000}"/>
    <cellStyle name="Navadno 13 59" xfId="10637" xr:uid="{00000000-0005-0000-0000-0000C7280000}"/>
    <cellStyle name="Navadno 13 59 2" xfId="10638" xr:uid="{00000000-0005-0000-0000-0000C8280000}"/>
    <cellStyle name="Navadno 13 59 2 2" xfId="10639" xr:uid="{00000000-0005-0000-0000-0000C9280000}"/>
    <cellStyle name="Navadno 13 59 2 2 2" xfId="10640" xr:uid="{00000000-0005-0000-0000-0000CA280000}"/>
    <cellStyle name="Navadno 13 59 2 3" xfId="10641" xr:uid="{00000000-0005-0000-0000-0000CB280000}"/>
    <cellStyle name="Navadno 13 59 3" xfId="10642" xr:uid="{00000000-0005-0000-0000-0000CC280000}"/>
    <cellStyle name="Navadno 13 59 3 2" xfId="10643" xr:uid="{00000000-0005-0000-0000-0000CD280000}"/>
    <cellStyle name="Navadno 13 59 4" xfId="10644" xr:uid="{00000000-0005-0000-0000-0000CE280000}"/>
    <cellStyle name="Navadno 13 6" xfId="10645" xr:uid="{00000000-0005-0000-0000-0000CF280000}"/>
    <cellStyle name="Navadno 13 6 2" xfId="10646" xr:uid="{00000000-0005-0000-0000-0000D0280000}"/>
    <cellStyle name="Navadno 13 6 2 2" xfId="10647" xr:uid="{00000000-0005-0000-0000-0000D1280000}"/>
    <cellStyle name="Navadno 13 6 2 2 2" xfId="10648" xr:uid="{00000000-0005-0000-0000-0000D2280000}"/>
    <cellStyle name="Navadno 13 6 2 3" xfId="10649" xr:uid="{00000000-0005-0000-0000-0000D3280000}"/>
    <cellStyle name="Navadno 13 6 3" xfId="10650" xr:uid="{00000000-0005-0000-0000-0000D4280000}"/>
    <cellStyle name="Navadno 13 6 3 2" xfId="10651" xr:uid="{00000000-0005-0000-0000-0000D5280000}"/>
    <cellStyle name="Navadno 13 6 4" xfId="10652" xr:uid="{00000000-0005-0000-0000-0000D6280000}"/>
    <cellStyle name="Navadno 13 60" xfId="10653" xr:uid="{00000000-0005-0000-0000-0000D7280000}"/>
    <cellStyle name="Navadno 13 60 2" xfId="10654" xr:uid="{00000000-0005-0000-0000-0000D8280000}"/>
    <cellStyle name="Navadno 13 60 2 2" xfId="10655" xr:uid="{00000000-0005-0000-0000-0000D9280000}"/>
    <cellStyle name="Navadno 13 60 3" xfId="10656" xr:uid="{00000000-0005-0000-0000-0000DA280000}"/>
    <cellStyle name="Navadno 13 61" xfId="10657" xr:uid="{00000000-0005-0000-0000-0000DB280000}"/>
    <cellStyle name="Navadno 13 61 2" xfId="10658" xr:uid="{00000000-0005-0000-0000-0000DC280000}"/>
    <cellStyle name="Navadno 13 62" xfId="10659" xr:uid="{00000000-0005-0000-0000-0000DD280000}"/>
    <cellStyle name="Navadno 13 63" xfId="10660" xr:uid="{00000000-0005-0000-0000-0000DE280000}"/>
    <cellStyle name="Navadno 13 7" xfId="10661" xr:uid="{00000000-0005-0000-0000-0000DF280000}"/>
    <cellStyle name="Navadno 13 7 2" xfId="10662" xr:uid="{00000000-0005-0000-0000-0000E0280000}"/>
    <cellStyle name="Navadno 13 7 2 2" xfId="10663" xr:uid="{00000000-0005-0000-0000-0000E1280000}"/>
    <cellStyle name="Navadno 13 7 2 2 2" xfId="10664" xr:uid="{00000000-0005-0000-0000-0000E2280000}"/>
    <cellStyle name="Navadno 13 7 2 3" xfId="10665" xr:uid="{00000000-0005-0000-0000-0000E3280000}"/>
    <cellStyle name="Navadno 13 7 3" xfId="10666" xr:uid="{00000000-0005-0000-0000-0000E4280000}"/>
    <cellStyle name="Navadno 13 7 3 2" xfId="10667" xr:uid="{00000000-0005-0000-0000-0000E5280000}"/>
    <cellStyle name="Navadno 13 7 4" xfId="10668" xr:uid="{00000000-0005-0000-0000-0000E6280000}"/>
    <cellStyle name="Navadno 13 8" xfId="10669" xr:uid="{00000000-0005-0000-0000-0000E7280000}"/>
    <cellStyle name="Navadno 13 8 2" xfId="10670" xr:uid="{00000000-0005-0000-0000-0000E8280000}"/>
    <cellStyle name="Navadno 13 8 2 2" xfId="10671" xr:uid="{00000000-0005-0000-0000-0000E9280000}"/>
    <cellStyle name="Navadno 13 8 2 2 2" xfId="10672" xr:uid="{00000000-0005-0000-0000-0000EA280000}"/>
    <cellStyle name="Navadno 13 8 2 3" xfId="10673" xr:uid="{00000000-0005-0000-0000-0000EB280000}"/>
    <cellStyle name="Navadno 13 8 3" xfId="10674" xr:uid="{00000000-0005-0000-0000-0000EC280000}"/>
    <cellStyle name="Navadno 13 8 3 2" xfId="10675" xr:uid="{00000000-0005-0000-0000-0000ED280000}"/>
    <cellStyle name="Navadno 13 8 4" xfId="10676" xr:uid="{00000000-0005-0000-0000-0000EE280000}"/>
    <cellStyle name="Navadno 13 9" xfId="10677" xr:uid="{00000000-0005-0000-0000-0000EF280000}"/>
    <cellStyle name="Navadno 13 9 2" xfId="10678" xr:uid="{00000000-0005-0000-0000-0000F0280000}"/>
    <cellStyle name="Navadno 13 9 2 2" xfId="10679" xr:uid="{00000000-0005-0000-0000-0000F1280000}"/>
    <cellStyle name="Navadno 13 9 2 2 2" xfId="10680" xr:uid="{00000000-0005-0000-0000-0000F2280000}"/>
    <cellStyle name="Navadno 13 9 2 3" xfId="10681" xr:uid="{00000000-0005-0000-0000-0000F3280000}"/>
    <cellStyle name="Navadno 13 9 3" xfId="10682" xr:uid="{00000000-0005-0000-0000-0000F4280000}"/>
    <cellStyle name="Navadno 13 9 3 2" xfId="10683" xr:uid="{00000000-0005-0000-0000-0000F5280000}"/>
    <cellStyle name="Navadno 13 9 4" xfId="10684" xr:uid="{00000000-0005-0000-0000-0000F6280000}"/>
    <cellStyle name="Navadno 130" xfId="10685" xr:uid="{00000000-0005-0000-0000-0000F7280000}"/>
    <cellStyle name="Navadno 130 2" xfId="10686" xr:uid="{00000000-0005-0000-0000-0000F8280000}"/>
    <cellStyle name="Navadno 131" xfId="10687" xr:uid="{00000000-0005-0000-0000-0000F9280000}"/>
    <cellStyle name="Navadno 131 2" xfId="10688" xr:uid="{00000000-0005-0000-0000-0000FA280000}"/>
    <cellStyle name="Navadno 132" xfId="10689" xr:uid="{00000000-0005-0000-0000-0000FB280000}"/>
    <cellStyle name="Navadno 132 2" xfId="10690" xr:uid="{00000000-0005-0000-0000-0000FC280000}"/>
    <cellStyle name="Navadno 133" xfId="10691" xr:uid="{00000000-0005-0000-0000-0000FD280000}"/>
    <cellStyle name="Navadno 133 2" xfId="10692" xr:uid="{00000000-0005-0000-0000-0000FE280000}"/>
    <cellStyle name="Navadno 134" xfId="10693" xr:uid="{00000000-0005-0000-0000-0000FF280000}"/>
    <cellStyle name="Navadno 134 2" xfId="10694" xr:uid="{00000000-0005-0000-0000-000000290000}"/>
    <cellStyle name="Navadno 135" xfId="10695" xr:uid="{00000000-0005-0000-0000-000001290000}"/>
    <cellStyle name="Navadno 135 2" xfId="10696" xr:uid="{00000000-0005-0000-0000-000002290000}"/>
    <cellStyle name="Navadno 136" xfId="10697" xr:uid="{00000000-0005-0000-0000-000003290000}"/>
    <cellStyle name="Navadno 136 2" xfId="10698" xr:uid="{00000000-0005-0000-0000-000004290000}"/>
    <cellStyle name="Navadno 137" xfId="10699" xr:uid="{00000000-0005-0000-0000-000005290000}"/>
    <cellStyle name="Navadno 137 2" xfId="10700" xr:uid="{00000000-0005-0000-0000-000006290000}"/>
    <cellStyle name="Navadno 138" xfId="10701" xr:uid="{00000000-0005-0000-0000-000007290000}"/>
    <cellStyle name="Navadno 138 2" xfId="10702" xr:uid="{00000000-0005-0000-0000-000008290000}"/>
    <cellStyle name="Navadno 139" xfId="10703" xr:uid="{00000000-0005-0000-0000-000009290000}"/>
    <cellStyle name="Navadno 139 2" xfId="10704" xr:uid="{00000000-0005-0000-0000-00000A290000}"/>
    <cellStyle name="Navadno 14" xfId="10705" xr:uid="{00000000-0005-0000-0000-00000B290000}"/>
    <cellStyle name="Navadno 14 10" xfId="10706" xr:uid="{00000000-0005-0000-0000-00000C290000}"/>
    <cellStyle name="Navadno 14 10 2" xfId="10707" xr:uid="{00000000-0005-0000-0000-00000D290000}"/>
    <cellStyle name="Navadno 14 10 2 2" xfId="10708" xr:uid="{00000000-0005-0000-0000-00000E290000}"/>
    <cellStyle name="Navadno 14 10 2 2 2" xfId="10709" xr:uid="{00000000-0005-0000-0000-00000F290000}"/>
    <cellStyle name="Navadno 14 10 2 3" xfId="10710" xr:uid="{00000000-0005-0000-0000-000010290000}"/>
    <cellStyle name="Navadno 14 10 3" xfId="10711" xr:uid="{00000000-0005-0000-0000-000011290000}"/>
    <cellStyle name="Navadno 14 10 3 2" xfId="10712" xr:uid="{00000000-0005-0000-0000-000012290000}"/>
    <cellStyle name="Navadno 14 10 4" xfId="10713" xr:uid="{00000000-0005-0000-0000-000013290000}"/>
    <cellStyle name="Navadno 14 11" xfId="10714" xr:uid="{00000000-0005-0000-0000-000014290000}"/>
    <cellStyle name="Navadno 14 11 2" xfId="10715" xr:uid="{00000000-0005-0000-0000-000015290000}"/>
    <cellStyle name="Navadno 14 11 2 2" xfId="10716" xr:uid="{00000000-0005-0000-0000-000016290000}"/>
    <cellStyle name="Navadno 14 11 2 2 2" xfId="10717" xr:uid="{00000000-0005-0000-0000-000017290000}"/>
    <cellStyle name="Navadno 14 11 2 3" xfId="10718" xr:uid="{00000000-0005-0000-0000-000018290000}"/>
    <cellStyle name="Navadno 14 11 3" xfId="10719" xr:uid="{00000000-0005-0000-0000-000019290000}"/>
    <cellStyle name="Navadno 14 11 3 2" xfId="10720" xr:uid="{00000000-0005-0000-0000-00001A290000}"/>
    <cellStyle name="Navadno 14 11 4" xfId="10721" xr:uid="{00000000-0005-0000-0000-00001B290000}"/>
    <cellStyle name="Navadno 14 12" xfId="10722" xr:uid="{00000000-0005-0000-0000-00001C290000}"/>
    <cellStyle name="Navadno 14 12 2" xfId="10723" xr:uid="{00000000-0005-0000-0000-00001D290000}"/>
    <cellStyle name="Navadno 14 12 2 2" xfId="10724" xr:uid="{00000000-0005-0000-0000-00001E290000}"/>
    <cellStyle name="Navadno 14 12 2 2 2" xfId="10725" xr:uid="{00000000-0005-0000-0000-00001F290000}"/>
    <cellStyle name="Navadno 14 12 2 3" xfId="10726" xr:uid="{00000000-0005-0000-0000-000020290000}"/>
    <cellStyle name="Navadno 14 12 3" xfId="10727" xr:uid="{00000000-0005-0000-0000-000021290000}"/>
    <cellStyle name="Navadno 14 12 3 2" xfId="10728" xr:uid="{00000000-0005-0000-0000-000022290000}"/>
    <cellStyle name="Navadno 14 12 4" xfId="10729" xr:uid="{00000000-0005-0000-0000-000023290000}"/>
    <cellStyle name="Navadno 14 13" xfId="10730" xr:uid="{00000000-0005-0000-0000-000024290000}"/>
    <cellStyle name="Navadno 14 13 2" xfId="10731" xr:uid="{00000000-0005-0000-0000-000025290000}"/>
    <cellStyle name="Navadno 14 13 2 2" xfId="10732" xr:uid="{00000000-0005-0000-0000-000026290000}"/>
    <cellStyle name="Navadno 14 13 2 2 2" xfId="10733" xr:uid="{00000000-0005-0000-0000-000027290000}"/>
    <cellStyle name="Navadno 14 13 2 3" xfId="10734" xr:uid="{00000000-0005-0000-0000-000028290000}"/>
    <cellStyle name="Navadno 14 13 3" xfId="10735" xr:uid="{00000000-0005-0000-0000-000029290000}"/>
    <cellStyle name="Navadno 14 13 3 2" xfId="10736" xr:uid="{00000000-0005-0000-0000-00002A290000}"/>
    <cellStyle name="Navadno 14 13 4" xfId="10737" xr:uid="{00000000-0005-0000-0000-00002B290000}"/>
    <cellStyle name="Navadno 14 14" xfId="10738" xr:uid="{00000000-0005-0000-0000-00002C290000}"/>
    <cellStyle name="Navadno 14 14 2" xfId="10739" xr:uid="{00000000-0005-0000-0000-00002D290000}"/>
    <cellStyle name="Navadno 14 14 2 2" xfId="10740" xr:uid="{00000000-0005-0000-0000-00002E290000}"/>
    <cellStyle name="Navadno 14 14 2 2 2" xfId="10741" xr:uid="{00000000-0005-0000-0000-00002F290000}"/>
    <cellStyle name="Navadno 14 14 2 3" xfId="10742" xr:uid="{00000000-0005-0000-0000-000030290000}"/>
    <cellStyle name="Navadno 14 14 3" xfId="10743" xr:uid="{00000000-0005-0000-0000-000031290000}"/>
    <cellStyle name="Navadno 14 14 3 2" xfId="10744" xr:uid="{00000000-0005-0000-0000-000032290000}"/>
    <cellStyle name="Navadno 14 14 4" xfId="10745" xr:uid="{00000000-0005-0000-0000-000033290000}"/>
    <cellStyle name="Navadno 14 15" xfId="10746" xr:uid="{00000000-0005-0000-0000-000034290000}"/>
    <cellStyle name="Navadno 14 15 2" xfId="10747" xr:uid="{00000000-0005-0000-0000-000035290000}"/>
    <cellStyle name="Navadno 14 15 2 2" xfId="10748" xr:uid="{00000000-0005-0000-0000-000036290000}"/>
    <cellStyle name="Navadno 14 15 2 2 2" xfId="10749" xr:uid="{00000000-0005-0000-0000-000037290000}"/>
    <cellStyle name="Navadno 14 15 2 3" xfId="10750" xr:uid="{00000000-0005-0000-0000-000038290000}"/>
    <cellStyle name="Navadno 14 15 3" xfId="10751" xr:uid="{00000000-0005-0000-0000-000039290000}"/>
    <cellStyle name="Navadno 14 15 3 2" xfId="10752" xr:uid="{00000000-0005-0000-0000-00003A290000}"/>
    <cellStyle name="Navadno 14 15 4" xfId="10753" xr:uid="{00000000-0005-0000-0000-00003B290000}"/>
    <cellStyle name="Navadno 14 16" xfId="10754" xr:uid="{00000000-0005-0000-0000-00003C290000}"/>
    <cellStyle name="Navadno 14 16 2" xfId="10755" xr:uid="{00000000-0005-0000-0000-00003D290000}"/>
    <cellStyle name="Navadno 14 16 2 2" xfId="10756" xr:uid="{00000000-0005-0000-0000-00003E290000}"/>
    <cellStyle name="Navadno 14 16 2 2 2" xfId="10757" xr:uid="{00000000-0005-0000-0000-00003F290000}"/>
    <cellStyle name="Navadno 14 16 2 3" xfId="10758" xr:uid="{00000000-0005-0000-0000-000040290000}"/>
    <cellStyle name="Navadno 14 16 3" xfId="10759" xr:uid="{00000000-0005-0000-0000-000041290000}"/>
    <cellStyle name="Navadno 14 16 3 2" xfId="10760" xr:uid="{00000000-0005-0000-0000-000042290000}"/>
    <cellStyle name="Navadno 14 16 4" xfId="10761" xr:uid="{00000000-0005-0000-0000-000043290000}"/>
    <cellStyle name="Navadno 14 17" xfId="10762" xr:uid="{00000000-0005-0000-0000-000044290000}"/>
    <cellStyle name="Navadno 14 17 2" xfId="10763" xr:uid="{00000000-0005-0000-0000-000045290000}"/>
    <cellStyle name="Navadno 14 17 2 2" xfId="10764" xr:uid="{00000000-0005-0000-0000-000046290000}"/>
    <cellStyle name="Navadno 14 17 2 2 2" xfId="10765" xr:uid="{00000000-0005-0000-0000-000047290000}"/>
    <cellStyle name="Navadno 14 17 2 3" xfId="10766" xr:uid="{00000000-0005-0000-0000-000048290000}"/>
    <cellStyle name="Navadno 14 17 3" xfId="10767" xr:uid="{00000000-0005-0000-0000-000049290000}"/>
    <cellStyle name="Navadno 14 17 3 2" xfId="10768" xr:uid="{00000000-0005-0000-0000-00004A290000}"/>
    <cellStyle name="Navadno 14 17 4" xfId="10769" xr:uid="{00000000-0005-0000-0000-00004B290000}"/>
    <cellStyle name="Navadno 14 18" xfId="10770" xr:uid="{00000000-0005-0000-0000-00004C290000}"/>
    <cellStyle name="Navadno 14 18 2" xfId="10771" xr:uid="{00000000-0005-0000-0000-00004D290000}"/>
    <cellStyle name="Navadno 14 18 2 2" xfId="10772" xr:uid="{00000000-0005-0000-0000-00004E290000}"/>
    <cellStyle name="Navadno 14 18 2 2 2" xfId="10773" xr:uid="{00000000-0005-0000-0000-00004F290000}"/>
    <cellStyle name="Navadno 14 18 2 3" xfId="10774" xr:uid="{00000000-0005-0000-0000-000050290000}"/>
    <cellStyle name="Navadno 14 18 3" xfId="10775" xr:uid="{00000000-0005-0000-0000-000051290000}"/>
    <cellStyle name="Navadno 14 18 3 2" xfId="10776" xr:uid="{00000000-0005-0000-0000-000052290000}"/>
    <cellStyle name="Navadno 14 18 4" xfId="10777" xr:uid="{00000000-0005-0000-0000-000053290000}"/>
    <cellStyle name="Navadno 14 19" xfId="10778" xr:uid="{00000000-0005-0000-0000-000054290000}"/>
    <cellStyle name="Navadno 14 19 2" xfId="10779" xr:uid="{00000000-0005-0000-0000-000055290000}"/>
    <cellStyle name="Navadno 14 19 2 2" xfId="10780" xr:uid="{00000000-0005-0000-0000-000056290000}"/>
    <cellStyle name="Navadno 14 19 2 2 2" xfId="10781" xr:uid="{00000000-0005-0000-0000-000057290000}"/>
    <cellStyle name="Navadno 14 19 2 3" xfId="10782" xr:uid="{00000000-0005-0000-0000-000058290000}"/>
    <cellStyle name="Navadno 14 19 3" xfId="10783" xr:uid="{00000000-0005-0000-0000-000059290000}"/>
    <cellStyle name="Navadno 14 19 3 2" xfId="10784" xr:uid="{00000000-0005-0000-0000-00005A290000}"/>
    <cellStyle name="Navadno 14 19 4" xfId="10785" xr:uid="{00000000-0005-0000-0000-00005B290000}"/>
    <cellStyle name="Navadno 14 2" xfId="41" xr:uid="{00000000-0005-0000-0000-00005C290000}"/>
    <cellStyle name="Navadno 14 2 2" xfId="10786" xr:uid="{00000000-0005-0000-0000-00005D290000}"/>
    <cellStyle name="Navadno 14 2 2 2" xfId="10787" xr:uid="{00000000-0005-0000-0000-00005E290000}"/>
    <cellStyle name="Navadno 14 2 2 2 2" xfId="10788" xr:uid="{00000000-0005-0000-0000-00005F290000}"/>
    <cellStyle name="Navadno 14 2 2 3" xfId="10789" xr:uid="{00000000-0005-0000-0000-000060290000}"/>
    <cellStyle name="Navadno 14 2 2 4" xfId="10790" xr:uid="{00000000-0005-0000-0000-000061290000}"/>
    <cellStyle name="Navadno 14 2 2 5" xfId="10791" xr:uid="{00000000-0005-0000-0000-000062290000}"/>
    <cellStyle name="Navadno 14 2 2 6" xfId="10792" xr:uid="{00000000-0005-0000-0000-000063290000}"/>
    <cellStyle name="Navadno 14 2 3" xfId="10793" xr:uid="{00000000-0005-0000-0000-000064290000}"/>
    <cellStyle name="Navadno 14 2 3 2" xfId="10794" xr:uid="{00000000-0005-0000-0000-000065290000}"/>
    <cellStyle name="Navadno 14 2 4" xfId="10795" xr:uid="{00000000-0005-0000-0000-000066290000}"/>
    <cellStyle name="Navadno 14 2 5" xfId="10796" xr:uid="{00000000-0005-0000-0000-000067290000}"/>
    <cellStyle name="Navadno 14 2 6" xfId="10797" xr:uid="{00000000-0005-0000-0000-000068290000}"/>
    <cellStyle name="Navadno 14 2 7" xfId="10798" xr:uid="{00000000-0005-0000-0000-000069290000}"/>
    <cellStyle name="Navadno 14 20" xfId="10799" xr:uid="{00000000-0005-0000-0000-00006A290000}"/>
    <cellStyle name="Navadno 14 20 2" xfId="10800" xr:uid="{00000000-0005-0000-0000-00006B290000}"/>
    <cellStyle name="Navadno 14 20 2 2" xfId="10801" xr:uid="{00000000-0005-0000-0000-00006C290000}"/>
    <cellStyle name="Navadno 14 20 2 2 2" xfId="10802" xr:uid="{00000000-0005-0000-0000-00006D290000}"/>
    <cellStyle name="Navadno 14 20 2 3" xfId="10803" xr:uid="{00000000-0005-0000-0000-00006E290000}"/>
    <cellStyle name="Navadno 14 20 3" xfId="10804" xr:uid="{00000000-0005-0000-0000-00006F290000}"/>
    <cellStyle name="Navadno 14 20 3 2" xfId="10805" xr:uid="{00000000-0005-0000-0000-000070290000}"/>
    <cellStyle name="Navadno 14 20 4" xfId="10806" xr:uid="{00000000-0005-0000-0000-000071290000}"/>
    <cellStyle name="Navadno 14 21" xfId="10807" xr:uid="{00000000-0005-0000-0000-000072290000}"/>
    <cellStyle name="Navadno 14 21 2" xfId="10808" xr:uid="{00000000-0005-0000-0000-000073290000}"/>
    <cellStyle name="Navadno 14 21 2 2" xfId="10809" xr:uid="{00000000-0005-0000-0000-000074290000}"/>
    <cellStyle name="Navadno 14 21 2 2 2" xfId="10810" xr:uid="{00000000-0005-0000-0000-000075290000}"/>
    <cellStyle name="Navadno 14 21 2 3" xfId="10811" xr:uid="{00000000-0005-0000-0000-000076290000}"/>
    <cellStyle name="Navadno 14 21 3" xfId="10812" xr:uid="{00000000-0005-0000-0000-000077290000}"/>
    <cellStyle name="Navadno 14 21 3 2" xfId="10813" xr:uid="{00000000-0005-0000-0000-000078290000}"/>
    <cellStyle name="Navadno 14 21 4" xfId="10814" xr:uid="{00000000-0005-0000-0000-000079290000}"/>
    <cellStyle name="Navadno 14 22" xfId="10815" xr:uid="{00000000-0005-0000-0000-00007A290000}"/>
    <cellStyle name="Navadno 14 22 2" xfId="10816" xr:uid="{00000000-0005-0000-0000-00007B290000}"/>
    <cellStyle name="Navadno 14 22 2 2" xfId="10817" xr:uid="{00000000-0005-0000-0000-00007C290000}"/>
    <cellStyle name="Navadno 14 22 2 2 2" xfId="10818" xr:uid="{00000000-0005-0000-0000-00007D290000}"/>
    <cellStyle name="Navadno 14 22 2 3" xfId="10819" xr:uid="{00000000-0005-0000-0000-00007E290000}"/>
    <cellStyle name="Navadno 14 22 3" xfId="10820" xr:uid="{00000000-0005-0000-0000-00007F290000}"/>
    <cellStyle name="Navadno 14 22 3 2" xfId="10821" xr:uid="{00000000-0005-0000-0000-000080290000}"/>
    <cellStyle name="Navadno 14 22 4" xfId="10822" xr:uid="{00000000-0005-0000-0000-000081290000}"/>
    <cellStyle name="Navadno 14 23" xfId="10823" xr:uid="{00000000-0005-0000-0000-000082290000}"/>
    <cellStyle name="Navadno 14 23 2" xfId="10824" xr:uid="{00000000-0005-0000-0000-000083290000}"/>
    <cellStyle name="Navadno 14 23 2 2" xfId="10825" xr:uid="{00000000-0005-0000-0000-000084290000}"/>
    <cellStyle name="Navadno 14 23 2 2 2" xfId="10826" xr:uid="{00000000-0005-0000-0000-000085290000}"/>
    <cellStyle name="Navadno 14 23 2 3" xfId="10827" xr:uid="{00000000-0005-0000-0000-000086290000}"/>
    <cellStyle name="Navadno 14 23 3" xfId="10828" xr:uid="{00000000-0005-0000-0000-000087290000}"/>
    <cellStyle name="Navadno 14 23 3 2" xfId="10829" xr:uid="{00000000-0005-0000-0000-000088290000}"/>
    <cellStyle name="Navadno 14 23 4" xfId="10830" xr:uid="{00000000-0005-0000-0000-000089290000}"/>
    <cellStyle name="Navadno 14 24" xfId="10831" xr:uid="{00000000-0005-0000-0000-00008A290000}"/>
    <cellStyle name="Navadno 14 24 2" xfId="10832" xr:uid="{00000000-0005-0000-0000-00008B290000}"/>
    <cellStyle name="Navadno 14 24 2 2" xfId="10833" xr:uid="{00000000-0005-0000-0000-00008C290000}"/>
    <cellStyle name="Navadno 14 24 2 2 2" xfId="10834" xr:uid="{00000000-0005-0000-0000-00008D290000}"/>
    <cellStyle name="Navadno 14 24 2 3" xfId="10835" xr:uid="{00000000-0005-0000-0000-00008E290000}"/>
    <cellStyle name="Navadno 14 24 3" xfId="10836" xr:uid="{00000000-0005-0000-0000-00008F290000}"/>
    <cellStyle name="Navadno 14 24 3 2" xfId="10837" xr:uid="{00000000-0005-0000-0000-000090290000}"/>
    <cellStyle name="Navadno 14 24 4" xfId="10838" xr:uid="{00000000-0005-0000-0000-000091290000}"/>
    <cellStyle name="Navadno 14 25" xfId="10839" xr:uid="{00000000-0005-0000-0000-000092290000}"/>
    <cellStyle name="Navadno 14 25 2" xfId="10840" xr:uid="{00000000-0005-0000-0000-000093290000}"/>
    <cellStyle name="Navadno 14 25 2 2" xfId="10841" xr:uid="{00000000-0005-0000-0000-000094290000}"/>
    <cellStyle name="Navadno 14 25 2 2 2" xfId="10842" xr:uid="{00000000-0005-0000-0000-000095290000}"/>
    <cellStyle name="Navadno 14 25 2 3" xfId="10843" xr:uid="{00000000-0005-0000-0000-000096290000}"/>
    <cellStyle name="Navadno 14 25 3" xfId="10844" xr:uid="{00000000-0005-0000-0000-000097290000}"/>
    <cellStyle name="Navadno 14 25 3 2" xfId="10845" xr:uid="{00000000-0005-0000-0000-000098290000}"/>
    <cellStyle name="Navadno 14 25 4" xfId="10846" xr:uid="{00000000-0005-0000-0000-000099290000}"/>
    <cellStyle name="Navadno 14 26" xfId="10847" xr:uid="{00000000-0005-0000-0000-00009A290000}"/>
    <cellStyle name="Navadno 14 26 2" xfId="10848" xr:uid="{00000000-0005-0000-0000-00009B290000}"/>
    <cellStyle name="Navadno 14 26 2 2" xfId="10849" xr:uid="{00000000-0005-0000-0000-00009C290000}"/>
    <cellStyle name="Navadno 14 26 2 2 2" xfId="10850" xr:uid="{00000000-0005-0000-0000-00009D290000}"/>
    <cellStyle name="Navadno 14 26 2 3" xfId="10851" xr:uid="{00000000-0005-0000-0000-00009E290000}"/>
    <cellStyle name="Navadno 14 26 3" xfId="10852" xr:uid="{00000000-0005-0000-0000-00009F290000}"/>
    <cellStyle name="Navadno 14 26 3 2" xfId="10853" xr:uid="{00000000-0005-0000-0000-0000A0290000}"/>
    <cellStyle name="Navadno 14 26 4" xfId="10854" xr:uid="{00000000-0005-0000-0000-0000A1290000}"/>
    <cellStyle name="Navadno 14 27" xfId="10855" xr:uid="{00000000-0005-0000-0000-0000A2290000}"/>
    <cellStyle name="Navadno 14 27 2" xfId="10856" xr:uid="{00000000-0005-0000-0000-0000A3290000}"/>
    <cellStyle name="Navadno 14 27 2 2" xfId="10857" xr:uid="{00000000-0005-0000-0000-0000A4290000}"/>
    <cellStyle name="Navadno 14 27 2 2 2" xfId="10858" xr:uid="{00000000-0005-0000-0000-0000A5290000}"/>
    <cellStyle name="Navadno 14 27 2 3" xfId="10859" xr:uid="{00000000-0005-0000-0000-0000A6290000}"/>
    <cellStyle name="Navadno 14 27 3" xfId="10860" xr:uid="{00000000-0005-0000-0000-0000A7290000}"/>
    <cellStyle name="Navadno 14 27 3 2" xfId="10861" xr:uid="{00000000-0005-0000-0000-0000A8290000}"/>
    <cellStyle name="Navadno 14 27 4" xfId="10862" xr:uid="{00000000-0005-0000-0000-0000A9290000}"/>
    <cellStyle name="Navadno 14 28" xfId="10863" xr:uid="{00000000-0005-0000-0000-0000AA290000}"/>
    <cellStyle name="Navadno 14 28 2" xfId="10864" xr:uid="{00000000-0005-0000-0000-0000AB290000}"/>
    <cellStyle name="Navadno 14 28 2 2" xfId="10865" xr:uid="{00000000-0005-0000-0000-0000AC290000}"/>
    <cellStyle name="Navadno 14 28 2 2 2" xfId="10866" xr:uid="{00000000-0005-0000-0000-0000AD290000}"/>
    <cellStyle name="Navadno 14 28 2 3" xfId="10867" xr:uid="{00000000-0005-0000-0000-0000AE290000}"/>
    <cellStyle name="Navadno 14 28 3" xfId="10868" xr:uid="{00000000-0005-0000-0000-0000AF290000}"/>
    <cellStyle name="Navadno 14 28 3 2" xfId="10869" xr:uid="{00000000-0005-0000-0000-0000B0290000}"/>
    <cellStyle name="Navadno 14 28 4" xfId="10870" xr:uid="{00000000-0005-0000-0000-0000B1290000}"/>
    <cellStyle name="Navadno 14 29" xfId="10871" xr:uid="{00000000-0005-0000-0000-0000B2290000}"/>
    <cellStyle name="Navadno 14 29 2" xfId="10872" xr:uid="{00000000-0005-0000-0000-0000B3290000}"/>
    <cellStyle name="Navadno 14 29 2 2" xfId="10873" xr:uid="{00000000-0005-0000-0000-0000B4290000}"/>
    <cellStyle name="Navadno 14 29 2 2 2" xfId="10874" xr:uid="{00000000-0005-0000-0000-0000B5290000}"/>
    <cellStyle name="Navadno 14 29 2 3" xfId="10875" xr:uid="{00000000-0005-0000-0000-0000B6290000}"/>
    <cellStyle name="Navadno 14 29 3" xfId="10876" xr:uid="{00000000-0005-0000-0000-0000B7290000}"/>
    <cellStyle name="Navadno 14 29 3 2" xfId="10877" xr:uid="{00000000-0005-0000-0000-0000B8290000}"/>
    <cellStyle name="Navadno 14 29 4" xfId="10878" xr:uid="{00000000-0005-0000-0000-0000B9290000}"/>
    <cellStyle name="Navadno 14 3" xfId="42" xr:uid="{00000000-0005-0000-0000-0000BA290000}"/>
    <cellStyle name="Navadno 14 3 2" xfId="10879" xr:uid="{00000000-0005-0000-0000-0000BB290000}"/>
    <cellStyle name="Navadno 14 3 2 2" xfId="10880" xr:uid="{00000000-0005-0000-0000-0000BC290000}"/>
    <cellStyle name="Navadno 14 3 2 2 2" xfId="10881" xr:uid="{00000000-0005-0000-0000-0000BD290000}"/>
    <cellStyle name="Navadno 14 3 2 3" xfId="10882" xr:uid="{00000000-0005-0000-0000-0000BE290000}"/>
    <cellStyle name="Navadno 14 3 3" xfId="10883" xr:uid="{00000000-0005-0000-0000-0000BF290000}"/>
    <cellStyle name="Navadno 14 3 3 2" xfId="10884" xr:uid="{00000000-0005-0000-0000-0000C0290000}"/>
    <cellStyle name="Navadno 14 3 4" xfId="10885" xr:uid="{00000000-0005-0000-0000-0000C1290000}"/>
    <cellStyle name="Navadno 14 3 5" xfId="10886" xr:uid="{00000000-0005-0000-0000-0000C2290000}"/>
    <cellStyle name="Navadno 14 3 6" xfId="10887" xr:uid="{00000000-0005-0000-0000-0000C3290000}"/>
    <cellStyle name="Navadno 14 3 7" xfId="10888" xr:uid="{00000000-0005-0000-0000-0000C4290000}"/>
    <cellStyle name="Navadno 14 30" xfId="10889" xr:uid="{00000000-0005-0000-0000-0000C5290000}"/>
    <cellStyle name="Navadno 14 30 2" xfId="10890" xr:uid="{00000000-0005-0000-0000-0000C6290000}"/>
    <cellStyle name="Navadno 14 30 2 2" xfId="10891" xr:uid="{00000000-0005-0000-0000-0000C7290000}"/>
    <cellStyle name="Navadno 14 30 2 2 2" xfId="10892" xr:uid="{00000000-0005-0000-0000-0000C8290000}"/>
    <cellStyle name="Navadno 14 30 2 3" xfId="10893" xr:uid="{00000000-0005-0000-0000-0000C9290000}"/>
    <cellStyle name="Navadno 14 30 3" xfId="10894" xr:uid="{00000000-0005-0000-0000-0000CA290000}"/>
    <cellStyle name="Navadno 14 30 3 2" xfId="10895" xr:uid="{00000000-0005-0000-0000-0000CB290000}"/>
    <cellStyle name="Navadno 14 30 4" xfId="10896" xr:uid="{00000000-0005-0000-0000-0000CC290000}"/>
    <cellStyle name="Navadno 14 31" xfId="10897" xr:uid="{00000000-0005-0000-0000-0000CD290000}"/>
    <cellStyle name="Navadno 14 31 2" xfId="10898" xr:uid="{00000000-0005-0000-0000-0000CE290000}"/>
    <cellStyle name="Navadno 14 31 2 2" xfId="10899" xr:uid="{00000000-0005-0000-0000-0000CF290000}"/>
    <cellStyle name="Navadno 14 31 2 2 2" xfId="10900" xr:uid="{00000000-0005-0000-0000-0000D0290000}"/>
    <cellStyle name="Navadno 14 31 2 3" xfId="10901" xr:uid="{00000000-0005-0000-0000-0000D1290000}"/>
    <cellStyle name="Navadno 14 31 3" xfId="10902" xr:uid="{00000000-0005-0000-0000-0000D2290000}"/>
    <cellStyle name="Navadno 14 31 3 2" xfId="10903" xr:uid="{00000000-0005-0000-0000-0000D3290000}"/>
    <cellStyle name="Navadno 14 31 4" xfId="10904" xr:uid="{00000000-0005-0000-0000-0000D4290000}"/>
    <cellStyle name="Navadno 14 32" xfId="10905" xr:uid="{00000000-0005-0000-0000-0000D5290000}"/>
    <cellStyle name="Navadno 14 32 2" xfId="10906" xr:uid="{00000000-0005-0000-0000-0000D6290000}"/>
    <cellStyle name="Navadno 14 32 2 2" xfId="10907" xr:uid="{00000000-0005-0000-0000-0000D7290000}"/>
    <cellStyle name="Navadno 14 32 2 2 2" xfId="10908" xr:uid="{00000000-0005-0000-0000-0000D8290000}"/>
    <cellStyle name="Navadno 14 32 2 3" xfId="10909" xr:uid="{00000000-0005-0000-0000-0000D9290000}"/>
    <cellStyle name="Navadno 14 32 3" xfId="10910" xr:uid="{00000000-0005-0000-0000-0000DA290000}"/>
    <cellStyle name="Navadno 14 32 3 2" xfId="10911" xr:uid="{00000000-0005-0000-0000-0000DB290000}"/>
    <cellStyle name="Navadno 14 32 4" xfId="10912" xr:uid="{00000000-0005-0000-0000-0000DC290000}"/>
    <cellStyle name="Navadno 14 33" xfId="10913" xr:uid="{00000000-0005-0000-0000-0000DD290000}"/>
    <cellStyle name="Navadno 14 33 2" xfId="10914" xr:uid="{00000000-0005-0000-0000-0000DE290000}"/>
    <cellStyle name="Navadno 14 33 2 2" xfId="10915" xr:uid="{00000000-0005-0000-0000-0000DF290000}"/>
    <cellStyle name="Navadno 14 33 2 2 2" xfId="10916" xr:uid="{00000000-0005-0000-0000-0000E0290000}"/>
    <cellStyle name="Navadno 14 33 2 3" xfId="10917" xr:uid="{00000000-0005-0000-0000-0000E1290000}"/>
    <cellStyle name="Navadno 14 33 3" xfId="10918" xr:uid="{00000000-0005-0000-0000-0000E2290000}"/>
    <cellStyle name="Navadno 14 33 3 2" xfId="10919" xr:uid="{00000000-0005-0000-0000-0000E3290000}"/>
    <cellStyle name="Navadno 14 33 4" xfId="10920" xr:uid="{00000000-0005-0000-0000-0000E4290000}"/>
    <cellStyle name="Navadno 14 34" xfId="10921" xr:uid="{00000000-0005-0000-0000-0000E5290000}"/>
    <cellStyle name="Navadno 14 34 2" xfId="10922" xr:uid="{00000000-0005-0000-0000-0000E6290000}"/>
    <cellStyle name="Navadno 14 34 2 2" xfId="10923" xr:uid="{00000000-0005-0000-0000-0000E7290000}"/>
    <cellStyle name="Navadno 14 34 2 2 2" xfId="10924" xr:uid="{00000000-0005-0000-0000-0000E8290000}"/>
    <cellStyle name="Navadno 14 34 2 3" xfId="10925" xr:uid="{00000000-0005-0000-0000-0000E9290000}"/>
    <cellStyle name="Navadno 14 34 3" xfId="10926" xr:uid="{00000000-0005-0000-0000-0000EA290000}"/>
    <cellStyle name="Navadno 14 34 3 2" xfId="10927" xr:uid="{00000000-0005-0000-0000-0000EB290000}"/>
    <cellStyle name="Navadno 14 34 4" xfId="10928" xr:uid="{00000000-0005-0000-0000-0000EC290000}"/>
    <cellStyle name="Navadno 14 35" xfId="10929" xr:uid="{00000000-0005-0000-0000-0000ED290000}"/>
    <cellStyle name="Navadno 14 35 2" xfId="10930" xr:uid="{00000000-0005-0000-0000-0000EE290000}"/>
    <cellStyle name="Navadno 14 35 2 2" xfId="10931" xr:uid="{00000000-0005-0000-0000-0000EF290000}"/>
    <cellStyle name="Navadno 14 35 2 2 2" xfId="10932" xr:uid="{00000000-0005-0000-0000-0000F0290000}"/>
    <cellStyle name="Navadno 14 35 2 3" xfId="10933" xr:uid="{00000000-0005-0000-0000-0000F1290000}"/>
    <cellStyle name="Navadno 14 35 3" xfId="10934" xr:uid="{00000000-0005-0000-0000-0000F2290000}"/>
    <cellStyle name="Navadno 14 35 3 2" xfId="10935" xr:uid="{00000000-0005-0000-0000-0000F3290000}"/>
    <cellStyle name="Navadno 14 35 4" xfId="10936" xr:uid="{00000000-0005-0000-0000-0000F4290000}"/>
    <cellStyle name="Navadno 14 36" xfId="10937" xr:uid="{00000000-0005-0000-0000-0000F5290000}"/>
    <cellStyle name="Navadno 14 36 2" xfId="10938" xr:uid="{00000000-0005-0000-0000-0000F6290000}"/>
    <cellStyle name="Navadno 14 36 2 2" xfId="10939" xr:uid="{00000000-0005-0000-0000-0000F7290000}"/>
    <cellStyle name="Navadno 14 36 2 2 2" xfId="10940" xr:uid="{00000000-0005-0000-0000-0000F8290000}"/>
    <cellStyle name="Navadno 14 36 2 3" xfId="10941" xr:uid="{00000000-0005-0000-0000-0000F9290000}"/>
    <cellStyle name="Navadno 14 36 3" xfId="10942" xr:uid="{00000000-0005-0000-0000-0000FA290000}"/>
    <cellStyle name="Navadno 14 36 3 2" xfId="10943" xr:uid="{00000000-0005-0000-0000-0000FB290000}"/>
    <cellStyle name="Navadno 14 36 4" xfId="10944" xr:uid="{00000000-0005-0000-0000-0000FC290000}"/>
    <cellStyle name="Navadno 14 37" xfId="10945" xr:uid="{00000000-0005-0000-0000-0000FD290000}"/>
    <cellStyle name="Navadno 14 37 2" xfId="10946" xr:uid="{00000000-0005-0000-0000-0000FE290000}"/>
    <cellStyle name="Navadno 14 37 2 2" xfId="10947" xr:uid="{00000000-0005-0000-0000-0000FF290000}"/>
    <cellStyle name="Navadno 14 37 2 2 2" xfId="10948" xr:uid="{00000000-0005-0000-0000-0000002A0000}"/>
    <cellStyle name="Navadno 14 37 2 3" xfId="10949" xr:uid="{00000000-0005-0000-0000-0000012A0000}"/>
    <cellStyle name="Navadno 14 37 3" xfId="10950" xr:uid="{00000000-0005-0000-0000-0000022A0000}"/>
    <cellStyle name="Navadno 14 37 3 2" xfId="10951" xr:uid="{00000000-0005-0000-0000-0000032A0000}"/>
    <cellStyle name="Navadno 14 37 4" xfId="10952" xr:uid="{00000000-0005-0000-0000-0000042A0000}"/>
    <cellStyle name="Navadno 14 38" xfId="10953" xr:uid="{00000000-0005-0000-0000-0000052A0000}"/>
    <cellStyle name="Navadno 14 38 2" xfId="10954" xr:uid="{00000000-0005-0000-0000-0000062A0000}"/>
    <cellStyle name="Navadno 14 38 2 2" xfId="10955" xr:uid="{00000000-0005-0000-0000-0000072A0000}"/>
    <cellStyle name="Navadno 14 38 2 2 2" xfId="10956" xr:uid="{00000000-0005-0000-0000-0000082A0000}"/>
    <cellStyle name="Navadno 14 38 2 3" xfId="10957" xr:uid="{00000000-0005-0000-0000-0000092A0000}"/>
    <cellStyle name="Navadno 14 38 3" xfId="10958" xr:uid="{00000000-0005-0000-0000-00000A2A0000}"/>
    <cellStyle name="Navadno 14 38 3 2" xfId="10959" xr:uid="{00000000-0005-0000-0000-00000B2A0000}"/>
    <cellStyle name="Navadno 14 38 4" xfId="10960" xr:uid="{00000000-0005-0000-0000-00000C2A0000}"/>
    <cellStyle name="Navadno 14 39" xfId="10961" xr:uid="{00000000-0005-0000-0000-00000D2A0000}"/>
    <cellStyle name="Navadno 14 39 2" xfId="10962" xr:uid="{00000000-0005-0000-0000-00000E2A0000}"/>
    <cellStyle name="Navadno 14 39 2 2" xfId="10963" xr:uid="{00000000-0005-0000-0000-00000F2A0000}"/>
    <cellStyle name="Navadno 14 39 2 2 2" xfId="10964" xr:uid="{00000000-0005-0000-0000-0000102A0000}"/>
    <cellStyle name="Navadno 14 39 2 3" xfId="10965" xr:uid="{00000000-0005-0000-0000-0000112A0000}"/>
    <cellStyle name="Navadno 14 39 3" xfId="10966" xr:uid="{00000000-0005-0000-0000-0000122A0000}"/>
    <cellStyle name="Navadno 14 39 3 2" xfId="10967" xr:uid="{00000000-0005-0000-0000-0000132A0000}"/>
    <cellStyle name="Navadno 14 39 4" xfId="10968" xr:uid="{00000000-0005-0000-0000-0000142A0000}"/>
    <cellStyle name="Navadno 14 4" xfId="10969" xr:uid="{00000000-0005-0000-0000-0000152A0000}"/>
    <cellStyle name="Navadno 14 4 2" xfId="10970" xr:uid="{00000000-0005-0000-0000-0000162A0000}"/>
    <cellStyle name="Navadno 14 4 2 2" xfId="10971" xr:uid="{00000000-0005-0000-0000-0000172A0000}"/>
    <cellStyle name="Navadno 14 4 2 2 2" xfId="10972" xr:uid="{00000000-0005-0000-0000-0000182A0000}"/>
    <cellStyle name="Navadno 14 4 2 3" xfId="10973" xr:uid="{00000000-0005-0000-0000-0000192A0000}"/>
    <cellStyle name="Navadno 14 4 3" xfId="10974" xr:uid="{00000000-0005-0000-0000-00001A2A0000}"/>
    <cellStyle name="Navadno 14 4 3 2" xfId="10975" xr:uid="{00000000-0005-0000-0000-00001B2A0000}"/>
    <cellStyle name="Navadno 14 4 4" xfId="10976" xr:uid="{00000000-0005-0000-0000-00001C2A0000}"/>
    <cellStyle name="Navadno 14 4 5" xfId="10977" xr:uid="{00000000-0005-0000-0000-00001D2A0000}"/>
    <cellStyle name="Navadno 14 4 6" xfId="10978" xr:uid="{00000000-0005-0000-0000-00001E2A0000}"/>
    <cellStyle name="Navadno 14 40" xfId="10979" xr:uid="{00000000-0005-0000-0000-00001F2A0000}"/>
    <cellStyle name="Navadno 14 40 2" xfId="10980" xr:uid="{00000000-0005-0000-0000-0000202A0000}"/>
    <cellStyle name="Navadno 14 40 2 2" xfId="10981" xr:uid="{00000000-0005-0000-0000-0000212A0000}"/>
    <cellStyle name="Navadno 14 40 2 2 2" xfId="10982" xr:uid="{00000000-0005-0000-0000-0000222A0000}"/>
    <cellStyle name="Navadno 14 40 2 3" xfId="10983" xr:uid="{00000000-0005-0000-0000-0000232A0000}"/>
    <cellStyle name="Navadno 14 40 3" xfId="10984" xr:uid="{00000000-0005-0000-0000-0000242A0000}"/>
    <cellStyle name="Navadno 14 40 3 2" xfId="10985" xr:uid="{00000000-0005-0000-0000-0000252A0000}"/>
    <cellStyle name="Navadno 14 40 4" xfId="10986" xr:uid="{00000000-0005-0000-0000-0000262A0000}"/>
    <cellStyle name="Navadno 14 41" xfId="10987" xr:uid="{00000000-0005-0000-0000-0000272A0000}"/>
    <cellStyle name="Navadno 14 41 2" xfId="10988" xr:uid="{00000000-0005-0000-0000-0000282A0000}"/>
    <cellStyle name="Navadno 14 41 2 2" xfId="10989" xr:uid="{00000000-0005-0000-0000-0000292A0000}"/>
    <cellStyle name="Navadno 14 41 2 2 2" xfId="10990" xr:uid="{00000000-0005-0000-0000-00002A2A0000}"/>
    <cellStyle name="Navadno 14 41 2 3" xfId="10991" xr:uid="{00000000-0005-0000-0000-00002B2A0000}"/>
    <cellStyle name="Navadno 14 41 3" xfId="10992" xr:uid="{00000000-0005-0000-0000-00002C2A0000}"/>
    <cellStyle name="Navadno 14 41 3 2" xfId="10993" xr:uid="{00000000-0005-0000-0000-00002D2A0000}"/>
    <cellStyle name="Navadno 14 41 4" xfId="10994" xr:uid="{00000000-0005-0000-0000-00002E2A0000}"/>
    <cellStyle name="Navadno 14 42" xfId="10995" xr:uid="{00000000-0005-0000-0000-00002F2A0000}"/>
    <cellStyle name="Navadno 14 42 2" xfId="10996" xr:uid="{00000000-0005-0000-0000-0000302A0000}"/>
    <cellStyle name="Navadno 14 42 2 2" xfId="10997" xr:uid="{00000000-0005-0000-0000-0000312A0000}"/>
    <cellStyle name="Navadno 14 42 2 2 2" xfId="10998" xr:uid="{00000000-0005-0000-0000-0000322A0000}"/>
    <cellStyle name="Navadno 14 42 2 3" xfId="10999" xr:uid="{00000000-0005-0000-0000-0000332A0000}"/>
    <cellStyle name="Navadno 14 42 3" xfId="11000" xr:uid="{00000000-0005-0000-0000-0000342A0000}"/>
    <cellStyle name="Navadno 14 42 3 2" xfId="11001" xr:uid="{00000000-0005-0000-0000-0000352A0000}"/>
    <cellStyle name="Navadno 14 42 4" xfId="11002" xr:uid="{00000000-0005-0000-0000-0000362A0000}"/>
    <cellStyle name="Navadno 14 43" xfId="11003" xr:uid="{00000000-0005-0000-0000-0000372A0000}"/>
    <cellStyle name="Navadno 14 43 2" xfId="11004" xr:uid="{00000000-0005-0000-0000-0000382A0000}"/>
    <cellStyle name="Navadno 14 43 2 2" xfId="11005" xr:uid="{00000000-0005-0000-0000-0000392A0000}"/>
    <cellStyle name="Navadno 14 43 2 2 2" xfId="11006" xr:uid="{00000000-0005-0000-0000-00003A2A0000}"/>
    <cellStyle name="Navadno 14 43 2 3" xfId="11007" xr:uid="{00000000-0005-0000-0000-00003B2A0000}"/>
    <cellStyle name="Navadno 14 43 3" xfId="11008" xr:uid="{00000000-0005-0000-0000-00003C2A0000}"/>
    <cellStyle name="Navadno 14 43 3 2" xfId="11009" xr:uid="{00000000-0005-0000-0000-00003D2A0000}"/>
    <cellStyle name="Navadno 14 43 4" xfId="11010" xr:uid="{00000000-0005-0000-0000-00003E2A0000}"/>
    <cellStyle name="Navadno 14 44" xfId="11011" xr:uid="{00000000-0005-0000-0000-00003F2A0000}"/>
    <cellStyle name="Navadno 14 44 2" xfId="11012" xr:uid="{00000000-0005-0000-0000-0000402A0000}"/>
    <cellStyle name="Navadno 14 44 2 2" xfId="11013" xr:uid="{00000000-0005-0000-0000-0000412A0000}"/>
    <cellStyle name="Navadno 14 44 2 2 2" xfId="11014" xr:uid="{00000000-0005-0000-0000-0000422A0000}"/>
    <cellStyle name="Navadno 14 44 2 3" xfId="11015" xr:uid="{00000000-0005-0000-0000-0000432A0000}"/>
    <cellStyle name="Navadno 14 44 3" xfId="11016" xr:uid="{00000000-0005-0000-0000-0000442A0000}"/>
    <cellStyle name="Navadno 14 44 3 2" xfId="11017" xr:uid="{00000000-0005-0000-0000-0000452A0000}"/>
    <cellStyle name="Navadno 14 44 4" xfId="11018" xr:uid="{00000000-0005-0000-0000-0000462A0000}"/>
    <cellStyle name="Navadno 14 45" xfId="11019" xr:uid="{00000000-0005-0000-0000-0000472A0000}"/>
    <cellStyle name="Navadno 14 45 2" xfId="11020" xr:uid="{00000000-0005-0000-0000-0000482A0000}"/>
    <cellStyle name="Navadno 14 45 2 2" xfId="11021" xr:uid="{00000000-0005-0000-0000-0000492A0000}"/>
    <cellStyle name="Navadno 14 45 2 2 2" xfId="11022" xr:uid="{00000000-0005-0000-0000-00004A2A0000}"/>
    <cellStyle name="Navadno 14 45 2 3" xfId="11023" xr:uid="{00000000-0005-0000-0000-00004B2A0000}"/>
    <cellStyle name="Navadno 14 45 3" xfId="11024" xr:uid="{00000000-0005-0000-0000-00004C2A0000}"/>
    <cellStyle name="Navadno 14 45 3 2" xfId="11025" xr:uid="{00000000-0005-0000-0000-00004D2A0000}"/>
    <cellStyle name="Navadno 14 45 4" xfId="11026" xr:uid="{00000000-0005-0000-0000-00004E2A0000}"/>
    <cellStyle name="Navadno 14 46" xfId="11027" xr:uid="{00000000-0005-0000-0000-00004F2A0000}"/>
    <cellStyle name="Navadno 14 46 2" xfId="11028" xr:uid="{00000000-0005-0000-0000-0000502A0000}"/>
    <cellStyle name="Navadno 14 46 2 2" xfId="11029" xr:uid="{00000000-0005-0000-0000-0000512A0000}"/>
    <cellStyle name="Navadno 14 46 2 2 2" xfId="11030" xr:uid="{00000000-0005-0000-0000-0000522A0000}"/>
    <cellStyle name="Navadno 14 46 2 3" xfId="11031" xr:uid="{00000000-0005-0000-0000-0000532A0000}"/>
    <cellStyle name="Navadno 14 46 3" xfId="11032" xr:uid="{00000000-0005-0000-0000-0000542A0000}"/>
    <cellStyle name="Navadno 14 46 3 2" xfId="11033" xr:uid="{00000000-0005-0000-0000-0000552A0000}"/>
    <cellStyle name="Navadno 14 46 4" xfId="11034" xr:uid="{00000000-0005-0000-0000-0000562A0000}"/>
    <cellStyle name="Navadno 14 47" xfId="11035" xr:uid="{00000000-0005-0000-0000-0000572A0000}"/>
    <cellStyle name="Navadno 14 47 2" xfId="11036" xr:uid="{00000000-0005-0000-0000-0000582A0000}"/>
    <cellStyle name="Navadno 14 47 2 2" xfId="11037" xr:uid="{00000000-0005-0000-0000-0000592A0000}"/>
    <cellStyle name="Navadno 14 47 2 2 2" xfId="11038" xr:uid="{00000000-0005-0000-0000-00005A2A0000}"/>
    <cellStyle name="Navadno 14 47 2 3" xfId="11039" xr:uid="{00000000-0005-0000-0000-00005B2A0000}"/>
    <cellStyle name="Navadno 14 47 3" xfId="11040" xr:uid="{00000000-0005-0000-0000-00005C2A0000}"/>
    <cellStyle name="Navadno 14 47 3 2" xfId="11041" xr:uid="{00000000-0005-0000-0000-00005D2A0000}"/>
    <cellStyle name="Navadno 14 47 4" xfId="11042" xr:uid="{00000000-0005-0000-0000-00005E2A0000}"/>
    <cellStyle name="Navadno 14 48" xfId="11043" xr:uid="{00000000-0005-0000-0000-00005F2A0000}"/>
    <cellStyle name="Navadno 14 48 2" xfId="11044" xr:uid="{00000000-0005-0000-0000-0000602A0000}"/>
    <cellStyle name="Navadno 14 48 2 2" xfId="11045" xr:uid="{00000000-0005-0000-0000-0000612A0000}"/>
    <cellStyle name="Navadno 14 48 2 2 2" xfId="11046" xr:uid="{00000000-0005-0000-0000-0000622A0000}"/>
    <cellStyle name="Navadno 14 48 2 3" xfId="11047" xr:uid="{00000000-0005-0000-0000-0000632A0000}"/>
    <cellStyle name="Navadno 14 48 3" xfId="11048" xr:uid="{00000000-0005-0000-0000-0000642A0000}"/>
    <cellStyle name="Navadno 14 48 3 2" xfId="11049" xr:uid="{00000000-0005-0000-0000-0000652A0000}"/>
    <cellStyle name="Navadno 14 48 4" xfId="11050" xr:uid="{00000000-0005-0000-0000-0000662A0000}"/>
    <cellStyle name="Navadno 14 49" xfId="11051" xr:uid="{00000000-0005-0000-0000-0000672A0000}"/>
    <cellStyle name="Navadno 14 49 2" xfId="11052" xr:uid="{00000000-0005-0000-0000-0000682A0000}"/>
    <cellStyle name="Navadno 14 49 2 2" xfId="11053" xr:uid="{00000000-0005-0000-0000-0000692A0000}"/>
    <cellStyle name="Navadno 14 49 2 2 2" xfId="11054" xr:uid="{00000000-0005-0000-0000-00006A2A0000}"/>
    <cellStyle name="Navadno 14 49 2 3" xfId="11055" xr:uid="{00000000-0005-0000-0000-00006B2A0000}"/>
    <cellStyle name="Navadno 14 49 3" xfId="11056" xr:uid="{00000000-0005-0000-0000-00006C2A0000}"/>
    <cellStyle name="Navadno 14 49 3 2" xfId="11057" xr:uid="{00000000-0005-0000-0000-00006D2A0000}"/>
    <cellStyle name="Navadno 14 49 4" xfId="11058" xr:uid="{00000000-0005-0000-0000-00006E2A0000}"/>
    <cellStyle name="Navadno 14 5" xfId="11059" xr:uid="{00000000-0005-0000-0000-00006F2A0000}"/>
    <cellStyle name="Navadno 14 5 2" xfId="11060" xr:uid="{00000000-0005-0000-0000-0000702A0000}"/>
    <cellStyle name="Navadno 14 5 2 2" xfId="11061" xr:uid="{00000000-0005-0000-0000-0000712A0000}"/>
    <cellStyle name="Navadno 14 5 2 2 2" xfId="11062" xr:uid="{00000000-0005-0000-0000-0000722A0000}"/>
    <cellStyle name="Navadno 14 5 2 3" xfId="11063" xr:uid="{00000000-0005-0000-0000-0000732A0000}"/>
    <cellStyle name="Navadno 14 5 3" xfId="11064" xr:uid="{00000000-0005-0000-0000-0000742A0000}"/>
    <cellStyle name="Navadno 14 5 3 2" xfId="11065" xr:uid="{00000000-0005-0000-0000-0000752A0000}"/>
    <cellStyle name="Navadno 14 5 4" xfId="11066" xr:uid="{00000000-0005-0000-0000-0000762A0000}"/>
    <cellStyle name="Navadno 14 50" xfId="11067" xr:uid="{00000000-0005-0000-0000-0000772A0000}"/>
    <cellStyle name="Navadno 14 50 2" xfId="11068" xr:uid="{00000000-0005-0000-0000-0000782A0000}"/>
    <cellStyle name="Navadno 14 50 2 2" xfId="11069" xr:uid="{00000000-0005-0000-0000-0000792A0000}"/>
    <cellStyle name="Navadno 14 50 2 2 2" xfId="11070" xr:uid="{00000000-0005-0000-0000-00007A2A0000}"/>
    <cellStyle name="Navadno 14 50 2 3" xfId="11071" xr:uid="{00000000-0005-0000-0000-00007B2A0000}"/>
    <cellStyle name="Navadno 14 50 3" xfId="11072" xr:uid="{00000000-0005-0000-0000-00007C2A0000}"/>
    <cellStyle name="Navadno 14 50 3 2" xfId="11073" xr:uid="{00000000-0005-0000-0000-00007D2A0000}"/>
    <cellStyle name="Navadno 14 50 4" xfId="11074" xr:uid="{00000000-0005-0000-0000-00007E2A0000}"/>
    <cellStyle name="Navadno 14 51" xfId="11075" xr:uid="{00000000-0005-0000-0000-00007F2A0000}"/>
    <cellStyle name="Navadno 14 51 2" xfId="11076" xr:uid="{00000000-0005-0000-0000-0000802A0000}"/>
    <cellStyle name="Navadno 14 51 2 2" xfId="11077" xr:uid="{00000000-0005-0000-0000-0000812A0000}"/>
    <cellStyle name="Navadno 14 51 2 2 2" xfId="11078" xr:uid="{00000000-0005-0000-0000-0000822A0000}"/>
    <cellStyle name="Navadno 14 51 2 3" xfId="11079" xr:uid="{00000000-0005-0000-0000-0000832A0000}"/>
    <cellStyle name="Navadno 14 51 3" xfId="11080" xr:uid="{00000000-0005-0000-0000-0000842A0000}"/>
    <cellStyle name="Navadno 14 51 3 2" xfId="11081" xr:uid="{00000000-0005-0000-0000-0000852A0000}"/>
    <cellStyle name="Navadno 14 51 4" xfId="11082" xr:uid="{00000000-0005-0000-0000-0000862A0000}"/>
    <cellStyle name="Navadno 14 52" xfId="11083" xr:uid="{00000000-0005-0000-0000-0000872A0000}"/>
    <cellStyle name="Navadno 14 52 2" xfId="11084" xr:uid="{00000000-0005-0000-0000-0000882A0000}"/>
    <cellStyle name="Navadno 14 52 2 2" xfId="11085" xr:uid="{00000000-0005-0000-0000-0000892A0000}"/>
    <cellStyle name="Navadno 14 52 2 2 2" xfId="11086" xr:uid="{00000000-0005-0000-0000-00008A2A0000}"/>
    <cellStyle name="Navadno 14 52 2 3" xfId="11087" xr:uid="{00000000-0005-0000-0000-00008B2A0000}"/>
    <cellStyle name="Navadno 14 52 3" xfId="11088" xr:uid="{00000000-0005-0000-0000-00008C2A0000}"/>
    <cellStyle name="Navadno 14 52 3 2" xfId="11089" xr:uid="{00000000-0005-0000-0000-00008D2A0000}"/>
    <cellStyle name="Navadno 14 52 4" xfId="11090" xr:uid="{00000000-0005-0000-0000-00008E2A0000}"/>
    <cellStyle name="Navadno 14 53" xfId="11091" xr:uid="{00000000-0005-0000-0000-00008F2A0000}"/>
    <cellStyle name="Navadno 14 53 2" xfId="11092" xr:uid="{00000000-0005-0000-0000-0000902A0000}"/>
    <cellStyle name="Navadno 14 53 2 2" xfId="11093" xr:uid="{00000000-0005-0000-0000-0000912A0000}"/>
    <cellStyle name="Navadno 14 53 2 2 2" xfId="11094" xr:uid="{00000000-0005-0000-0000-0000922A0000}"/>
    <cellStyle name="Navadno 14 53 2 3" xfId="11095" xr:uid="{00000000-0005-0000-0000-0000932A0000}"/>
    <cellStyle name="Navadno 14 53 3" xfId="11096" xr:uid="{00000000-0005-0000-0000-0000942A0000}"/>
    <cellStyle name="Navadno 14 53 3 2" xfId="11097" xr:uid="{00000000-0005-0000-0000-0000952A0000}"/>
    <cellStyle name="Navadno 14 53 4" xfId="11098" xr:uid="{00000000-0005-0000-0000-0000962A0000}"/>
    <cellStyle name="Navadno 14 54" xfId="11099" xr:uid="{00000000-0005-0000-0000-0000972A0000}"/>
    <cellStyle name="Navadno 14 54 2" xfId="11100" xr:uid="{00000000-0005-0000-0000-0000982A0000}"/>
    <cellStyle name="Navadno 14 54 2 2" xfId="11101" xr:uid="{00000000-0005-0000-0000-0000992A0000}"/>
    <cellStyle name="Navadno 14 54 2 2 2" xfId="11102" xr:uid="{00000000-0005-0000-0000-00009A2A0000}"/>
    <cellStyle name="Navadno 14 54 2 3" xfId="11103" xr:uid="{00000000-0005-0000-0000-00009B2A0000}"/>
    <cellStyle name="Navadno 14 54 3" xfId="11104" xr:uid="{00000000-0005-0000-0000-00009C2A0000}"/>
    <cellStyle name="Navadno 14 54 3 2" xfId="11105" xr:uid="{00000000-0005-0000-0000-00009D2A0000}"/>
    <cellStyle name="Navadno 14 54 4" xfId="11106" xr:uid="{00000000-0005-0000-0000-00009E2A0000}"/>
    <cellStyle name="Navadno 14 55" xfId="11107" xr:uid="{00000000-0005-0000-0000-00009F2A0000}"/>
    <cellStyle name="Navadno 14 55 2" xfId="11108" xr:uid="{00000000-0005-0000-0000-0000A02A0000}"/>
    <cellStyle name="Navadno 14 55 2 2" xfId="11109" xr:uid="{00000000-0005-0000-0000-0000A12A0000}"/>
    <cellStyle name="Navadno 14 55 2 2 2" xfId="11110" xr:uid="{00000000-0005-0000-0000-0000A22A0000}"/>
    <cellStyle name="Navadno 14 55 2 3" xfId="11111" xr:uid="{00000000-0005-0000-0000-0000A32A0000}"/>
    <cellStyle name="Navadno 14 55 3" xfId="11112" xr:uid="{00000000-0005-0000-0000-0000A42A0000}"/>
    <cellStyle name="Navadno 14 55 3 2" xfId="11113" xr:uid="{00000000-0005-0000-0000-0000A52A0000}"/>
    <cellStyle name="Navadno 14 55 4" xfId="11114" xr:uid="{00000000-0005-0000-0000-0000A62A0000}"/>
    <cellStyle name="Navadno 14 56" xfId="11115" xr:uid="{00000000-0005-0000-0000-0000A72A0000}"/>
    <cellStyle name="Navadno 14 56 2" xfId="11116" xr:uid="{00000000-0005-0000-0000-0000A82A0000}"/>
    <cellStyle name="Navadno 14 56 2 2" xfId="11117" xr:uid="{00000000-0005-0000-0000-0000A92A0000}"/>
    <cellStyle name="Navadno 14 56 2 2 2" xfId="11118" xr:uid="{00000000-0005-0000-0000-0000AA2A0000}"/>
    <cellStyle name="Navadno 14 56 2 3" xfId="11119" xr:uid="{00000000-0005-0000-0000-0000AB2A0000}"/>
    <cellStyle name="Navadno 14 56 3" xfId="11120" xr:uid="{00000000-0005-0000-0000-0000AC2A0000}"/>
    <cellStyle name="Navadno 14 56 3 2" xfId="11121" xr:uid="{00000000-0005-0000-0000-0000AD2A0000}"/>
    <cellStyle name="Navadno 14 56 4" xfId="11122" xr:uid="{00000000-0005-0000-0000-0000AE2A0000}"/>
    <cellStyle name="Navadno 14 57" xfId="11123" xr:uid="{00000000-0005-0000-0000-0000AF2A0000}"/>
    <cellStyle name="Navadno 14 57 2" xfId="11124" xr:uid="{00000000-0005-0000-0000-0000B02A0000}"/>
    <cellStyle name="Navadno 14 57 2 2" xfId="11125" xr:uid="{00000000-0005-0000-0000-0000B12A0000}"/>
    <cellStyle name="Navadno 14 57 2 2 2" xfId="11126" xr:uid="{00000000-0005-0000-0000-0000B22A0000}"/>
    <cellStyle name="Navadno 14 57 2 3" xfId="11127" xr:uid="{00000000-0005-0000-0000-0000B32A0000}"/>
    <cellStyle name="Navadno 14 57 3" xfId="11128" xr:uid="{00000000-0005-0000-0000-0000B42A0000}"/>
    <cellStyle name="Navadno 14 57 3 2" xfId="11129" xr:uid="{00000000-0005-0000-0000-0000B52A0000}"/>
    <cellStyle name="Navadno 14 57 4" xfId="11130" xr:uid="{00000000-0005-0000-0000-0000B62A0000}"/>
    <cellStyle name="Navadno 14 58" xfId="11131" xr:uid="{00000000-0005-0000-0000-0000B72A0000}"/>
    <cellStyle name="Navadno 14 58 2" xfId="11132" xr:uid="{00000000-0005-0000-0000-0000B82A0000}"/>
    <cellStyle name="Navadno 14 58 2 2" xfId="11133" xr:uid="{00000000-0005-0000-0000-0000B92A0000}"/>
    <cellStyle name="Navadno 14 58 2 2 2" xfId="11134" xr:uid="{00000000-0005-0000-0000-0000BA2A0000}"/>
    <cellStyle name="Navadno 14 58 2 3" xfId="11135" xr:uid="{00000000-0005-0000-0000-0000BB2A0000}"/>
    <cellStyle name="Navadno 14 58 3" xfId="11136" xr:uid="{00000000-0005-0000-0000-0000BC2A0000}"/>
    <cellStyle name="Navadno 14 58 3 2" xfId="11137" xr:uid="{00000000-0005-0000-0000-0000BD2A0000}"/>
    <cellStyle name="Navadno 14 58 4" xfId="11138" xr:uid="{00000000-0005-0000-0000-0000BE2A0000}"/>
    <cellStyle name="Navadno 14 59" xfId="11139" xr:uid="{00000000-0005-0000-0000-0000BF2A0000}"/>
    <cellStyle name="Navadno 14 59 2" xfId="11140" xr:uid="{00000000-0005-0000-0000-0000C02A0000}"/>
    <cellStyle name="Navadno 14 59 2 2" xfId="11141" xr:uid="{00000000-0005-0000-0000-0000C12A0000}"/>
    <cellStyle name="Navadno 14 59 2 2 2" xfId="11142" xr:uid="{00000000-0005-0000-0000-0000C22A0000}"/>
    <cellStyle name="Navadno 14 59 2 3" xfId="11143" xr:uid="{00000000-0005-0000-0000-0000C32A0000}"/>
    <cellStyle name="Navadno 14 59 3" xfId="11144" xr:uid="{00000000-0005-0000-0000-0000C42A0000}"/>
    <cellStyle name="Navadno 14 59 3 2" xfId="11145" xr:uid="{00000000-0005-0000-0000-0000C52A0000}"/>
    <cellStyle name="Navadno 14 59 4" xfId="11146" xr:uid="{00000000-0005-0000-0000-0000C62A0000}"/>
    <cellStyle name="Navadno 14 6" xfId="11147" xr:uid="{00000000-0005-0000-0000-0000C72A0000}"/>
    <cellStyle name="Navadno 14 6 2" xfId="11148" xr:uid="{00000000-0005-0000-0000-0000C82A0000}"/>
    <cellStyle name="Navadno 14 6 2 2" xfId="11149" xr:uid="{00000000-0005-0000-0000-0000C92A0000}"/>
    <cellStyle name="Navadno 14 6 2 2 2" xfId="11150" xr:uid="{00000000-0005-0000-0000-0000CA2A0000}"/>
    <cellStyle name="Navadno 14 6 2 3" xfId="11151" xr:uid="{00000000-0005-0000-0000-0000CB2A0000}"/>
    <cellStyle name="Navadno 14 6 3" xfId="11152" xr:uid="{00000000-0005-0000-0000-0000CC2A0000}"/>
    <cellStyle name="Navadno 14 6 3 2" xfId="11153" xr:uid="{00000000-0005-0000-0000-0000CD2A0000}"/>
    <cellStyle name="Navadno 14 6 4" xfId="11154" xr:uid="{00000000-0005-0000-0000-0000CE2A0000}"/>
    <cellStyle name="Navadno 14 60" xfId="11155" xr:uid="{00000000-0005-0000-0000-0000CF2A0000}"/>
    <cellStyle name="Navadno 14 61" xfId="11156" xr:uid="{00000000-0005-0000-0000-0000D02A0000}"/>
    <cellStyle name="Navadno 14 7" xfId="11157" xr:uid="{00000000-0005-0000-0000-0000D12A0000}"/>
    <cellStyle name="Navadno 14 7 2" xfId="11158" xr:uid="{00000000-0005-0000-0000-0000D22A0000}"/>
    <cellStyle name="Navadno 14 7 2 2" xfId="11159" xr:uid="{00000000-0005-0000-0000-0000D32A0000}"/>
    <cellStyle name="Navadno 14 7 2 2 2" xfId="11160" xr:uid="{00000000-0005-0000-0000-0000D42A0000}"/>
    <cellStyle name="Navadno 14 7 2 3" xfId="11161" xr:uid="{00000000-0005-0000-0000-0000D52A0000}"/>
    <cellStyle name="Navadno 14 7 3" xfId="11162" xr:uid="{00000000-0005-0000-0000-0000D62A0000}"/>
    <cellStyle name="Navadno 14 7 3 2" xfId="11163" xr:uid="{00000000-0005-0000-0000-0000D72A0000}"/>
    <cellStyle name="Navadno 14 7 4" xfId="11164" xr:uid="{00000000-0005-0000-0000-0000D82A0000}"/>
    <cellStyle name="Navadno 14 8" xfId="11165" xr:uid="{00000000-0005-0000-0000-0000D92A0000}"/>
    <cellStyle name="Navadno 14 8 2" xfId="11166" xr:uid="{00000000-0005-0000-0000-0000DA2A0000}"/>
    <cellStyle name="Navadno 14 8 2 2" xfId="11167" xr:uid="{00000000-0005-0000-0000-0000DB2A0000}"/>
    <cellStyle name="Navadno 14 8 2 2 2" xfId="11168" xr:uid="{00000000-0005-0000-0000-0000DC2A0000}"/>
    <cellStyle name="Navadno 14 8 2 3" xfId="11169" xr:uid="{00000000-0005-0000-0000-0000DD2A0000}"/>
    <cellStyle name="Navadno 14 8 3" xfId="11170" xr:uid="{00000000-0005-0000-0000-0000DE2A0000}"/>
    <cellStyle name="Navadno 14 8 3 2" xfId="11171" xr:uid="{00000000-0005-0000-0000-0000DF2A0000}"/>
    <cellStyle name="Navadno 14 8 4" xfId="11172" xr:uid="{00000000-0005-0000-0000-0000E02A0000}"/>
    <cellStyle name="Navadno 14 9" xfId="11173" xr:uid="{00000000-0005-0000-0000-0000E12A0000}"/>
    <cellStyle name="Navadno 14 9 2" xfId="11174" xr:uid="{00000000-0005-0000-0000-0000E22A0000}"/>
    <cellStyle name="Navadno 14 9 2 2" xfId="11175" xr:uid="{00000000-0005-0000-0000-0000E32A0000}"/>
    <cellStyle name="Navadno 14 9 2 2 2" xfId="11176" xr:uid="{00000000-0005-0000-0000-0000E42A0000}"/>
    <cellStyle name="Navadno 14 9 2 3" xfId="11177" xr:uid="{00000000-0005-0000-0000-0000E52A0000}"/>
    <cellStyle name="Navadno 14 9 3" xfId="11178" xr:uid="{00000000-0005-0000-0000-0000E62A0000}"/>
    <cellStyle name="Navadno 14 9 3 2" xfId="11179" xr:uid="{00000000-0005-0000-0000-0000E72A0000}"/>
    <cellStyle name="Navadno 14 9 4" xfId="11180" xr:uid="{00000000-0005-0000-0000-0000E82A0000}"/>
    <cellStyle name="Navadno 140" xfId="11181" xr:uid="{00000000-0005-0000-0000-0000E92A0000}"/>
    <cellStyle name="Navadno 140 2" xfId="11182" xr:uid="{00000000-0005-0000-0000-0000EA2A0000}"/>
    <cellStyle name="Navadno 141" xfId="11183" xr:uid="{00000000-0005-0000-0000-0000EB2A0000}"/>
    <cellStyle name="Navadno 141 2" xfId="11184" xr:uid="{00000000-0005-0000-0000-0000EC2A0000}"/>
    <cellStyle name="Navadno 142" xfId="11185" xr:uid="{00000000-0005-0000-0000-0000ED2A0000}"/>
    <cellStyle name="Navadno 142 2" xfId="11186" xr:uid="{00000000-0005-0000-0000-0000EE2A0000}"/>
    <cellStyle name="Navadno 143" xfId="11187" xr:uid="{00000000-0005-0000-0000-0000EF2A0000}"/>
    <cellStyle name="Navadno 143 2" xfId="11188" xr:uid="{00000000-0005-0000-0000-0000F02A0000}"/>
    <cellStyle name="Navadno 144" xfId="11189" xr:uid="{00000000-0005-0000-0000-0000F12A0000}"/>
    <cellStyle name="Navadno 144 2" xfId="11190" xr:uid="{00000000-0005-0000-0000-0000F22A0000}"/>
    <cellStyle name="Navadno 145" xfId="11191" xr:uid="{00000000-0005-0000-0000-0000F32A0000}"/>
    <cellStyle name="Navadno 145 2" xfId="11192" xr:uid="{00000000-0005-0000-0000-0000F42A0000}"/>
    <cellStyle name="Navadno 146" xfId="11193" xr:uid="{00000000-0005-0000-0000-0000F52A0000}"/>
    <cellStyle name="Navadno 146 2" xfId="11194" xr:uid="{00000000-0005-0000-0000-0000F62A0000}"/>
    <cellStyle name="Navadno 147" xfId="11195" xr:uid="{00000000-0005-0000-0000-0000F72A0000}"/>
    <cellStyle name="Navadno 147 2" xfId="11196" xr:uid="{00000000-0005-0000-0000-0000F82A0000}"/>
    <cellStyle name="Navadno 148" xfId="11197" xr:uid="{00000000-0005-0000-0000-0000F92A0000}"/>
    <cellStyle name="Navadno 148 2" xfId="11198" xr:uid="{00000000-0005-0000-0000-0000FA2A0000}"/>
    <cellStyle name="Navadno 149" xfId="11199" xr:uid="{00000000-0005-0000-0000-0000FB2A0000}"/>
    <cellStyle name="Navadno 149 2" xfId="11200" xr:uid="{00000000-0005-0000-0000-0000FC2A0000}"/>
    <cellStyle name="Navadno 15" xfId="34089" xr:uid="{00000000-0005-0000-0000-0000FD2A0000}"/>
    <cellStyle name="Navadno 15 10" xfId="11201" xr:uid="{00000000-0005-0000-0000-0000FE2A0000}"/>
    <cellStyle name="Navadno 15 10 2" xfId="11202" xr:uid="{00000000-0005-0000-0000-0000FF2A0000}"/>
    <cellStyle name="Navadno 15 10 2 2" xfId="11203" xr:uid="{00000000-0005-0000-0000-0000002B0000}"/>
    <cellStyle name="Navadno 15 10 2 2 2" xfId="11204" xr:uid="{00000000-0005-0000-0000-0000012B0000}"/>
    <cellStyle name="Navadno 15 10 2 3" xfId="11205" xr:uid="{00000000-0005-0000-0000-0000022B0000}"/>
    <cellStyle name="Navadno 15 10 3" xfId="11206" xr:uid="{00000000-0005-0000-0000-0000032B0000}"/>
    <cellStyle name="Navadno 15 10 3 2" xfId="11207" xr:uid="{00000000-0005-0000-0000-0000042B0000}"/>
    <cellStyle name="Navadno 15 10 4" xfId="11208" xr:uid="{00000000-0005-0000-0000-0000052B0000}"/>
    <cellStyle name="Navadno 15 11" xfId="11209" xr:uid="{00000000-0005-0000-0000-0000062B0000}"/>
    <cellStyle name="Navadno 15 11 2" xfId="11210" xr:uid="{00000000-0005-0000-0000-0000072B0000}"/>
    <cellStyle name="Navadno 15 11 2 2" xfId="11211" xr:uid="{00000000-0005-0000-0000-0000082B0000}"/>
    <cellStyle name="Navadno 15 11 2 2 2" xfId="11212" xr:uid="{00000000-0005-0000-0000-0000092B0000}"/>
    <cellStyle name="Navadno 15 11 2 3" xfId="11213" xr:uid="{00000000-0005-0000-0000-00000A2B0000}"/>
    <cellStyle name="Navadno 15 11 3" xfId="11214" xr:uid="{00000000-0005-0000-0000-00000B2B0000}"/>
    <cellStyle name="Navadno 15 11 3 2" xfId="11215" xr:uid="{00000000-0005-0000-0000-00000C2B0000}"/>
    <cellStyle name="Navadno 15 11 4" xfId="11216" xr:uid="{00000000-0005-0000-0000-00000D2B0000}"/>
    <cellStyle name="Navadno 15 12" xfId="11217" xr:uid="{00000000-0005-0000-0000-00000E2B0000}"/>
    <cellStyle name="Navadno 15 12 2" xfId="11218" xr:uid="{00000000-0005-0000-0000-00000F2B0000}"/>
    <cellStyle name="Navadno 15 12 2 2" xfId="11219" xr:uid="{00000000-0005-0000-0000-0000102B0000}"/>
    <cellStyle name="Navadno 15 12 2 2 2" xfId="11220" xr:uid="{00000000-0005-0000-0000-0000112B0000}"/>
    <cellStyle name="Navadno 15 12 2 3" xfId="11221" xr:uid="{00000000-0005-0000-0000-0000122B0000}"/>
    <cellStyle name="Navadno 15 12 3" xfId="11222" xr:uid="{00000000-0005-0000-0000-0000132B0000}"/>
    <cellStyle name="Navadno 15 12 3 2" xfId="11223" xr:uid="{00000000-0005-0000-0000-0000142B0000}"/>
    <cellStyle name="Navadno 15 12 4" xfId="11224" xr:uid="{00000000-0005-0000-0000-0000152B0000}"/>
    <cellStyle name="Navadno 15 13" xfId="11225" xr:uid="{00000000-0005-0000-0000-0000162B0000}"/>
    <cellStyle name="Navadno 15 13 2" xfId="11226" xr:uid="{00000000-0005-0000-0000-0000172B0000}"/>
    <cellStyle name="Navadno 15 13 2 2" xfId="11227" xr:uid="{00000000-0005-0000-0000-0000182B0000}"/>
    <cellStyle name="Navadno 15 13 2 2 2" xfId="11228" xr:uid="{00000000-0005-0000-0000-0000192B0000}"/>
    <cellStyle name="Navadno 15 13 2 3" xfId="11229" xr:uid="{00000000-0005-0000-0000-00001A2B0000}"/>
    <cellStyle name="Navadno 15 13 3" xfId="11230" xr:uid="{00000000-0005-0000-0000-00001B2B0000}"/>
    <cellStyle name="Navadno 15 13 3 2" xfId="11231" xr:uid="{00000000-0005-0000-0000-00001C2B0000}"/>
    <cellStyle name="Navadno 15 13 4" xfId="11232" xr:uid="{00000000-0005-0000-0000-00001D2B0000}"/>
    <cellStyle name="Navadno 15 14" xfId="11233" xr:uid="{00000000-0005-0000-0000-00001E2B0000}"/>
    <cellStyle name="Navadno 15 14 2" xfId="11234" xr:uid="{00000000-0005-0000-0000-00001F2B0000}"/>
    <cellStyle name="Navadno 15 14 2 2" xfId="11235" xr:uid="{00000000-0005-0000-0000-0000202B0000}"/>
    <cellStyle name="Navadno 15 14 2 2 2" xfId="11236" xr:uid="{00000000-0005-0000-0000-0000212B0000}"/>
    <cellStyle name="Navadno 15 14 2 3" xfId="11237" xr:uid="{00000000-0005-0000-0000-0000222B0000}"/>
    <cellStyle name="Navadno 15 14 3" xfId="11238" xr:uid="{00000000-0005-0000-0000-0000232B0000}"/>
    <cellStyle name="Navadno 15 14 3 2" xfId="11239" xr:uid="{00000000-0005-0000-0000-0000242B0000}"/>
    <cellStyle name="Navadno 15 14 4" xfId="11240" xr:uid="{00000000-0005-0000-0000-0000252B0000}"/>
    <cellStyle name="Navadno 15 15" xfId="11241" xr:uid="{00000000-0005-0000-0000-0000262B0000}"/>
    <cellStyle name="Navadno 15 15 2" xfId="11242" xr:uid="{00000000-0005-0000-0000-0000272B0000}"/>
    <cellStyle name="Navadno 15 15 2 2" xfId="11243" xr:uid="{00000000-0005-0000-0000-0000282B0000}"/>
    <cellStyle name="Navadno 15 15 2 2 2" xfId="11244" xr:uid="{00000000-0005-0000-0000-0000292B0000}"/>
    <cellStyle name="Navadno 15 15 2 3" xfId="11245" xr:uid="{00000000-0005-0000-0000-00002A2B0000}"/>
    <cellStyle name="Navadno 15 15 3" xfId="11246" xr:uid="{00000000-0005-0000-0000-00002B2B0000}"/>
    <cellStyle name="Navadno 15 15 3 2" xfId="11247" xr:uid="{00000000-0005-0000-0000-00002C2B0000}"/>
    <cellStyle name="Navadno 15 15 4" xfId="11248" xr:uid="{00000000-0005-0000-0000-00002D2B0000}"/>
    <cellStyle name="Navadno 15 16" xfId="11249" xr:uid="{00000000-0005-0000-0000-00002E2B0000}"/>
    <cellStyle name="Navadno 15 16 2" xfId="11250" xr:uid="{00000000-0005-0000-0000-00002F2B0000}"/>
    <cellStyle name="Navadno 15 16 2 2" xfId="11251" xr:uid="{00000000-0005-0000-0000-0000302B0000}"/>
    <cellStyle name="Navadno 15 16 2 2 2" xfId="11252" xr:uid="{00000000-0005-0000-0000-0000312B0000}"/>
    <cellStyle name="Navadno 15 16 2 3" xfId="11253" xr:uid="{00000000-0005-0000-0000-0000322B0000}"/>
    <cellStyle name="Navadno 15 16 3" xfId="11254" xr:uid="{00000000-0005-0000-0000-0000332B0000}"/>
    <cellStyle name="Navadno 15 16 3 2" xfId="11255" xr:uid="{00000000-0005-0000-0000-0000342B0000}"/>
    <cellStyle name="Navadno 15 16 4" xfId="11256" xr:uid="{00000000-0005-0000-0000-0000352B0000}"/>
    <cellStyle name="Navadno 15 17" xfId="11257" xr:uid="{00000000-0005-0000-0000-0000362B0000}"/>
    <cellStyle name="Navadno 15 17 2" xfId="11258" xr:uid="{00000000-0005-0000-0000-0000372B0000}"/>
    <cellStyle name="Navadno 15 17 2 2" xfId="11259" xr:uid="{00000000-0005-0000-0000-0000382B0000}"/>
    <cellStyle name="Navadno 15 17 2 2 2" xfId="11260" xr:uid="{00000000-0005-0000-0000-0000392B0000}"/>
    <cellStyle name="Navadno 15 17 2 3" xfId="11261" xr:uid="{00000000-0005-0000-0000-00003A2B0000}"/>
    <cellStyle name="Navadno 15 17 3" xfId="11262" xr:uid="{00000000-0005-0000-0000-00003B2B0000}"/>
    <cellStyle name="Navadno 15 17 3 2" xfId="11263" xr:uid="{00000000-0005-0000-0000-00003C2B0000}"/>
    <cellStyle name="Navadno 15 17 4" xfId="11264" xr:uid="{00000000-0005-0000-0000-00003D2B0000}"/>
    <cellStyle name="Navadno 15 18" xfId="11265" xr:uid="{00000000-0005-0000-0000-00003E2B0000}"/>
    <cellStyle name="Navadno 15 18 2" xfId="11266" xr:uid="{00000000-0005-0000-0000-00003F2B0000}"/>
    <cellStyle name="Navadno 15 18 2 2" xfId="11267" xr:uid="{00000000-0005-0000-0000-0000402B0000}"/>
    <cellStyle name="Navadno 15 18 2 2 2" xfId="11268" xr:uid="{00000000-0005-0000-0000-0000412B0000}"/>
    <cellStyle name="Navadno 15 18 2 3" xfId="11269" xr:uid="{00000000-0005-0000-0000-0000422B0000}"/>
    <cellStyle name="Navadno 15 18 3" xfId="11270" xr:uid="{00000000-0005-0000-0000-0000432B0000}"/>
    <cellStyle name="Navadno 15 18 3 2" xfId="11271" xr:uid="{00000000-0005-0000-0000-0000442B0000}"/>
    <cellStyle name="Navadno 15 18 4" xfId="11272" xr:uid="{00000000-0005-0000-0000-0000452B0000}"/>
    <cellStyle name="Navadno 15 19" xfId="11273" xr:uid="{00000000-0005-0000-0000-0000462B0000}"/>
    <cellStyle name="Navadno 15 19 2" xfId="11274" xr:uid="{00000000-0005-0000-0000-0000472B0000}"/>
    <cellStyle name="Navadno 15 19 2 2" xfId="11275" xr:uid="{00000000-0005-0000-0000-0000482B0000}"/>
    <cellStyle name="Navadno 15 19 2 2 2" xfId="11276" xr:uid="{00000000-0005-0000-0000-0000492B0000}"/>
    <cellStyle name="Navadno 15 19 2 3" xfId="11277" xr:uid="{00000000-0005-0000-0000-00004A2B0000}"/>
    <cellStyle name="Navadno 15 19 3" xfId="11278" xr:uid="{00000000-0005-0000-0000-00004B2B0000}"/>
    <cellStyle name="Navadno 15 19 3 2" xfId="11279" xr:uid="{00000000-0005-0000-0000-00004C2B0000}"/>
    <cellStyle name="Navadno 15 19 4" xfId="11280" xr:uid="{00000000-0005-0000-0000-00004D2B0000}"/>
    <cellStyle name="Navadno 15 2" xfId="43" xr:uid="{00000000-0005-0000-0000-00004E2B0000}"/>
    <cellStyle name="Navadno 15 2 2" xfId="11281" xr:uid="{00000000-0005-0000-0000-00004F2B0000}"/>
    <cellStyle name="Navadno 15 2 2 2" xfId="11282" xr:uid="{00000000-0005-0000-0000-0000502B0000}"/>
    <cellStyle name="Navadno 15 2 2 2 2" xfId="11283" xr:uid="{00000000-0005-0000-0000-0000512B0000}"/>
    <cellStyle name="Navadno 15 2 2 3" xfId="11284" xr:uid="{00000000-0005-0000-0000-0000522B0000}"/>
    <cellStyle name="Navadno 15 2 2 4" xfId="11285" xr:uid="{00000000-0005-0000-0000-0000532B0000}"/>
    <cellStyle name="Navadno 15 2 2 5" xfId="11286" xr:uid="{00000000-0005-0000-0000-0000542B0000}"/>
    <cellStyle name="Navadno 15 2 2 6" xfId="11287" xr:uid="{00000000-0005-0000-0000-0000552B0000}"/>
    <cellStyle name="Navadno 15 2 3" xfId="11288" xr:uid="{00000000-0005-0000-0000-0000562B0000}"/>
    <cellStyle name="Navadno 15 2 3 2" xfId="11289" xr:uid="{00000000-0005-0000-0000-0000572B0000}"/>
    <cellStyle name="Navadno 15 2 3 3" xfId="11290" xr:uid="{00000000-0005-0000-0000-0000582B0000}"/>
    <cellStyle name="Navadno 15 2 3 4" xfId="11291" xr:uid="{00000000-0005-0000-0000-0000592B0000}"/>
    <cellStyle name="Navadno 15 2 3 5" xfId="11292" xr:uid="{00000000-0005-0000-0000-00005A2B0000}"/>
    <cellStyle name="Navadno 15 2 4" xfId="11293" xr:uid="{00000000-0005-0000-0000-00005B2B0000}"/>
    <cellStyle name="Navadno 15 2 4 2" xfId="11294" xr:uid="{00000000-0005-0000-0000-00005C2B0000}"/>
    <cellStyle name="Navadno 15 2 5" xfId="11295" xr:uid="{00000000-0005-0000-0000-00005D2B0000}"/>
    <cellStyle name="Navadno 15 2 6" xfId="11296" xr:uid="{00000000-0005-0000-0000-00005E2B0000}"/>
    <cellStyle name="Navadno 15 2 7" xfId="11297" xr:uid="{00000000-0005-0000-0000-00005F2B0000}"/>
    <cellStyle name="Navadno 15 2 8" xfId="11298" xr:uid="{00000000-0005-0000-0000-0000602B0000}"/>
    <cellStyle name="Navadno 15 20" xfId="11299" xr:uid="{00000000-0005-0000-0000-0000612B0000}"/>
    <cellStyle name="Navadno 15 20 2" xfId="11300" xr:uid="{00000000-0005-0000-0000-0000622B0000}"/>
    <cellStyle name="Navadno 15 20 2 2" xfId="11301" xr:uid="{00000000-0005-0000-0000-0000632B0000}"/>
    <cellStyle name="Navadno 15 20 2 2 2" xfId="11302" xr:uid="{00000000-0005-0000-0000-0000642B0000}"/>
    <cellStyle name="Navadno 15 20 2 3" xfId="11303" xr:uid="{00000000-0005-0000-0000-0000652B0000}"/>
    <cellStyle name="Navadno 15 20 3" xfId="11304" xr:uid="{00000000-0005-0000-0000-0000662B0000}"/>
    <cellStyle name="Navadno 15 20 3 2" xfId="11305" xr:uid="{00000000-0005-0000-0000-0000672B0000}"/>
    <cellStyle name="Navadno 15 20 4" xfId="11306" xr:uid="{00000000-0005-0000-0000-0000682B0000}"/>
    <cellStyle name="Navadno 15 21" xfId="11307" xr:uid="{00000000-0005-0000-0000-0000692B0000}"/>
    <cellStyle name="Navadno 15 21 2" xfId="11308" xr:uid="{00000000-0005-0000-0000-00006A2B0000}"/>
    <cellStyle name="Navadno 15 21 2 2" xfId="11309" xr:uid="{00000000-0005-0000-0000-00006B2B0000}"/>
    <cellStyle name="Navadno 15 21 2 2 2" xfId="11310" xr:uid="{00000000-0005-0000-0000-00006C2B0000}"/>
    <cellStyle name="Navadno 15 21 2 3" xfId="11311" xr:uid="{00000000-0005-0000-0000-00006D2B0000}"/>
    <cellStyle name="Navadno 15 21 3" xfId="11312" xr:uid="{00000000-0005-0000-0000-00006E2B0000}"/>
    <cellStyle name="Navadno 15 21 3 2" xfId="11313" xr:uid="{00000000-0005-0000-0000-00006F2B0000}"/>
    <cellStyle name="Navadno 15 21 4" xfId="11314" xr:uid="{00000000-0005-0000-0000-0000702B0000}"/>
    <cellStyle name="Navadno 15 22" xfId="11315" xr:uid="{00000000-0005-0000-0000-0000712B0000}"/>
    <cellStyle name="Navadno 15 22 2" xfId="11316" xr:uid="{00000000-0005-0000-0000-0000722B0000}"/>
    <cellStyle name="Navadno 15 22 2 2" xfId="11317" xr:uid="{00000000-0005-0000-0000-0000732B0000}"/>
    <cellStyle name="Navadno 15 22 2 2 2" xfId="11318" xr:uid="{00000000-0005-0000-0000-0000742B0000}"/>
    <cellStyle name="Navadno 15 22 2 3" xfId="11319" xr:uid="{00000000-0005-0000-0000-0000752B0000}"/>
    <cellStyle name="Navadno 15 22 3" xfId="11320" xr:uid="{00000000-0005-0000-0000-0000762B0000}"/>
    <cellStyle name="Navadno 15 22 3 2" xfId="11321" xr:uid="{00000000-0005-0000-0000-0000772B0000}"/>
    <cellStyle name="Navadno 15 22 4" xfId="11322" xr:uid="{00000000-0005-0000-0000-0000782B0000}"/>
    <cellStyle name="Navadno 15 23" xfId="11323" xr:uid="{00000000-0005-0000-0000-0000792B0000}"/>
    <cellStyle name="Navadno 15 23 2" xfId="11324" xr:uid="{00000000-0005-0000-0000-00007A2B0000}"/>
    <cellStyle name="Navadno 15 23 2 2" xfId="11325" xr:uid="{00000000-0005-0000-0000-00007B2B0000}"/>
    <cellStyle name="Navadno 15 23 2 2 2" xfId="11326" xr:uid="{00000000-0005-0000-0000-00007C2B0000}"/>
    <cellStyle name="Navadno 15 23 2 3" xfId="11327" xr:uid="{00000000-0005-0000-0000-00007D2B0000}"/>
    <cellStyle name="Navadno 15 23 3" xfId="11328" xr:uid="{00000000-0005-0000-0000-00007E2B0000}"/>
    <cellStyle name="Navadno 15 23 3 2" xfId="11329" xr:uid="{00000000-0005-0000-0000-00007F2B0000}"/>
    <cellStyle name="Navadno 15 23 4" xfId="11330" xr:uid="{00000000-0005-0000-0000-0000802B0000}"/>
    <cellStyle name="Navadno 15 24" xfId="11331" xr:uid="{00000000-0005-0000-0000-0000812B0000}"/>
    <cellStyle name="Navadno 15 24 2" xfId="11332" xr:uid="{00000000-0005-0000-0000-0000822B0000}"/>
    <cellStyle name="Navadno 15 24 2 2" xfId="11333" xr:uid="{00000000-0005-0000-0000-0000832B0000}"/>
    <cellStyle name="Navadno 15 24 2 2 2" xfId="11334" xr:uid="{00000000-0005-0000-0000-0000842B0000}"/>
    <cellStyle name="Navadno 15 24 2 3" xfId="11335" xr:uid="{00000000-0005-0000-0000-0000852B0000}"/>
    <cellStyle name="Navadno 15 24 3" xfId="11336" xr:uid="{00000000-0005-0000-0000-0000862B0000}"/>
    <cellStyle name="Navadno 15 24 3 2" xfId="11337" xr:uid="{00000000-0005-0000-0000-0000872B0000}"/>
    <cellStyle name="Navadno 15 24 4" xfId="11338" xr:uid="{00000000-0005-0000-0000-0000882B0000}"/>
    <cellStyle name="Navadno 15 25" xfId="11339" xr:uid="{00000000-0005-0000-0000-0000892B0000}"/>
    <cellStyle name="Navadno 15 25 2" xfId="11340" xr:uid="{00000000-0005-0000-0000-00008A2B0000}"/>
    <cellStyle name="Navadno 15 25 2 2" xfId="11341" xr:uid="{00000000-0005-0000-0000-00008B2B0000}"/>
    <cellStyle name="Navadno 15 25 2 2 2" xfId="11342" xr:uid="{00000000-0005-0000-0000-00008C2B0000}"/>
    <cellStyle name="Navadno 15 25 2 3" xfId="11343" xr:uid="{00000000-0005-0000-0000-00008D2B0000}"/>
    <cellStyle name="Navadno 15 25 3" xfId="11344" xr:uid="{00000000-0005-0000-0000-00008E2B0000}"/>
    <cellStyle name="Navadno 15 25 3 2" xfId="11345" xr:uid="{00000000-0005-0000-0000-00008F2B0000}"/>
    <cellStyle name="Navadno 15 25 4" xfId="11346" xr:uid="{00000000-0005-0000-0000-0000902B0000}"/>
    <cellStyle name="Navadno 15 26" xfId="11347" xr:uid="{00000000-0005-0000-0000-0000912B0000}"/>
    <cellStyle name="Navadno 15 26 2" xfId="11348" xr:uid="{00000000-0005-0000-0000-0000922B0000}"/>
    <cellStyle name="Navadno 15 26 2 2" xfId="11349" xr:uid="{00000000-0005-0000-0000-0000932B0000}"/>
    <cellStyle name="Navadno 15 26 2 2 2" xfId="11350" xr:uid="{00000000-0005-0000-0000-0000942B0000}"/>
    <cellStyle name="Navadno 15 26 2 3" xfId="11351" xr:uid="{00000000-0005-0000-0000-0000952B0000}"/>
    <cellStyle name="Navadno 15 26 3" xfId="11352" xr:uid="{00000000-0005-0000-0000-0000962B0000}"/>
    <cellStyle name="Navadno 15 26 3 2" xfId="11353" xr:uid="{00000000-0005-0000-0000-0000972B0000}"/>
    <cellStyle name="Navadno 15 26 4" xfId="11354" xr:uid="{00000000-0005-0000-0000-0000982B0000}"/>
    <cellStyle name="Navadno 15 27" xfId="11355" xr:uid="{00000000-0005-0000-0000-0000992B0000}"/>
    <cellStyle name="Navadno 15 27 2" xfId="11356" xr:uid="{00000000-0005-0000-0000-00009A2B0000}"/>
    <cellStyle name="Navadno 15 27 2 2" xfId="11357" xr:uid="{00000000-0005-0000-0000-00009B2B0000}"/>
    <cellStyle name="Navadno 15 27 2 2 2" xfId="11358" xr:uid="{00000000-0005-0000-0000-00009C2B0000}"/>
    <cellStyle name="Navadno 15 27 2 3" xfId="11359" xr:uid="{00000000-0005-0000-0000-00009D2B0000}"/>
    <cellStyle name="Navadno 15 27 3" xfId="11360" xr:uid="{00000000-0005-0000-0000-00009E2B0000}"/>
    <cellStyle name="Navadno 15 27 3 2" xfId="11361" xr:uid="{00000000-0005-0000-0000-00009F2B0000}"/>
    <cellStyle name="Navadno 15 27 4" xfId="11362" xr:uid="{00000000-0005-0000-0000-0000A02B0000}"/>
    <cellStyle name="Navadno 15 28" xfId="11363" xr:uid="{00000000-0005-0000-0000-0000A12B0000}"/>
    <cellStyle name="Navadno 15 28 2" xfId="11364" xr:uid="{00000000-0005-0000-0000-0000A22B0000}"/>
    <cellStyle name="Navadno 15 28 2 2" xfId="11365" xr:uid="{00000000-0005-0000-0000-0000A32B0000}"/>
    <cellStyle name="Navadno 15 28 2 2 2" xfId="11366" xr:uid="{00000000-0005-0000-0000-0000A42B0000}"/>
    <cellStyle name="Navadno 15 28 2 3" xfId="11367" xr:uid="{00000000-0005-0000-0000-0000A52B0000}"/>
    <cellStyle name="Navadno 15 28 3" xfId="11368" xr:uid="{00000000-0005-0000-0000-0000A62B0000}"/>
    <cellStyle name="Navadno 15 28 3 2" xfId="11369" xr:uid="{00000000-0005-0000-0000-0000A72B0000}"/>
    <cellStyle name="Navadno 15 28 4" xfId="11370" xr:uid="{00000000-0005-0000-0000-0000A82B0000}"/>
    <cellStyle name="Navadno 15 29" xfId="11371" xr:uid="{00000000-0005-0000-0000-0000A92B0000}"/>
    <cellStyle name="Navadno 15 29 2" xfId="11372" xr:uid="{00000000-0005-0000-0000-0000AA2B0000}"/>
    <cellStyle name="Navadno 15 29 2 2" xfId="11373" xr:uid="{00000000-0005-0000-0000-0000AB2B0000}"/>
    <cellStyle name="Navadno 15 29 2 2 2" xfId="11374" xr:uid="{00000000-0005-0000-0000-0000AC2B0000}"/>
    <cellStyle name="Navadno 15 29 2 3" xfId="11375" xr:uid="{00000000-0005-0000-0000-0000AD2B0000}"/>
    <cellStyle name="Navadno 15 29 3" xfId="11376" xr:uid="{00000000-0005-0000-0000-0000AE2B0000}"/>
    <cellStyle name="Navadno 15 29 3 2" xfId="11377" xr:uid="{00000000-0005-0000-0000-0000AF2B0000}"/>
    <cellStyle name="Navadno 15 29 4" xfId="11378" xr:uid="{00000000-0005-0000-0000-0000B02B0000}"/>
    <cellStyle name="Navadno 15 3" xfId="44" xr:uid="{00000000-0005-0000-0000-0000B12B0000}"/>
    <cellStyle name="Navadno 15 3 2" xfId="11379" xr:uid="{00000000-0005-0000-0000-0000B22B0000}"/>
    <cellStyle name="Navadno 15 3 2 2" xfId="11380" xr:uid="{00000000-0005-0000-0000-0000B32B0000}"/>
    <cellStyle name="Navadno 15 3 2 2 2" xfId="11381" xr:uid="{00000000-0005-0000-0000-0000B42B0000}"/>
    <cellStyle name="Navadno 15 3 2 3" xfId="11382" xr:uid="{00000000-0005-0000-0000-0000B52B0000}"/>
    <cellStyle name="Navadno 15 3 3" xfId="11383" xr:uid="{00000000-0005-0000-0000-0000B62B0000}"/>
    <cellStyle name="Navadno 15 3 3 2" xfId="11384" xr:uid="{00000000-0005-0000-0000-0000B72B0000}"/>
    <cellStyle name="Navadno 15 3 4" xfId="11385" xr:uid="{00000000-0005-0000-0000-0000B82B0000}"/>
    <cellStyle name="Navadno 15 3 5" xfId="11386" xr:uid="{00000000-0005-0000-0000-0000B92B0000}"/>
    <cellStyle name="Navadno 15 3 6" xfId="11387" xr:uid="{00000000-0005-0000-0000-0000BA2B0000}"/>
    <cellStyle name="Navadno 15 3 7" xfId="11388" xr:uid="{00000000-0005-0000-0000-0000BB2B0000}"/>
    <cellStyle name="Navadno 15 30" xfId="11389" xr:uid="{00000000-0005-0000-0000-0000BC2B0000}"/>
    <cellStyle name="Navadno 15 30 2" xfId="11390" xr:uid="{00000000-0005-0000-0000-0000BD2B0000}"/>
    <cellStyle name="Navadno 15 30 2 2" xfId="11391" xr:uid="{00000000-0005-0000-0000-0000BE2B0000}"/>
    <cellStyle name="Navadno 15 30 2 2 2" xfId="11392" xr:uid="{00000000-0005-0000-0000-0000BF2B0000}"/>
    <cellStyle name="Navadno 15 30 2 3" xfId="11393" xr:uid="{00000000-0005-0000-0000-0000C02B0000}"/>
    <cellStyle name="Navadno 15 30 3" xfId="11394" xr:uid="{00000000-0005-0000-0000-0000C12B0000}"/>
    <cellStyle name="Navadno 15 30 3 2" xfId="11395" xr:uid="{00000000-0005-0000-0000-0000C22B0000}"/>
    <cellStyle name="Navadno 15 30 4" xfId="11396" xr:uid="{00000000-0005-0000-0000-0000C32B0000}"/>
    <cellStyle name="Navadno 15 31" xfId="11397" xr:uid="{00000000-0005-0000-0000-0000C42B0000}"/>
    <cellStyle name="Navadno 15 31 2" xfId="11398" xr:uid="{00000000-0005-0000-0000-0000C52B0000}"/>
    <cellStyle name="Navadno 15 31 2 2" xfId="11399" xr:uid="{00000000-0005-0000-0000-0000C62B0000}"/>
    <cellStyle name="Navadno 15 31 2 2 2" xfId="11400" xr:uid="{00000000-0005-0000-0000-0000C72B0000}"/>
    <cellStyle name="Navadno 15 31 2 3" xfId="11401" xr:uid="{00000000-0005-0000-0000-0000C82B0000}"/>
    <cellStyle name="Navadno 15 31 3" xfId="11402" xr:uid="{00000000-0005-0000-0000-0000C92B0000}"/>
    <cellStyle name="Navadno 15 31 3 2" xfId="11403" xr:uid="{00000000-0005-0000-0000-0000CA2B0000}"/>
    <cellStyle name="Navadno 15 31 4" xfId="11404" xr:uid="{00000000-0005-0000-0000-0000CB2B0000}"/>
    <cellStyle name="Navadno 15 32" xfId="11405" xr:uid="{00000000-0005-0000-0000-0000CC2B0000}"/>
    <cellStyle name="Navadno 15 32 2" xfId="11406" xr:uid="{00000000-0005-0000-0000-0000CD2B0000}"/>
    <cellStyle name="Navadno 15 32 2 2" xfId="11407" xr:uid="{00000000-0005-0000-0000-0000CE2B0000}"/>
    <cellStyle name="Navadno 15 32 2 2 2" xfId="11408" xr:uid="{00000000-0005-0000-0000-0000CF2B0000}"/>
    <cellStyle name="Navadno 15 32 2 3" xfId="11409" xr:uid="{00000000-0005-0000-0000-0000D02B0000}"/>
    <cellStyle name="Navadno 15 32 3" xfId="11410" xr:uid="{00000000-0005-0000-0000-0000D12B0000}"/>
    <cellStyle name="Navadno 15 32 3 2" xfId="11411" xr:uid="{00000000-0005-0000-0000-0000D22B0000}"/>
    <cellStyle name="Navadno 15 32 4" xfId="11412" xr:uid="{00000000-0005-0000-0000-0000D32B0000}"/>
    <cellStyle name="Navadno 15 33" xfId="11413" xr:uid="{00000000-0005-0000-0000-0000D42B0000}"/>
    <cellStyle name="Navadno 15 33 2" xfId="11414" xr:uid="{00000000-0005-0000-0000-0000D52B0000}"/>
    <cellStyle name="Navadno 15 33 2 2" xfId="11415" xr:uid="{00000000-0005-0000-0000-0000D62B0000}"/>
    <cellStyle name="Navadno 15 33 2 2 2" xfId="11416" xr:uid="{00000000-0005-0000-0000-0000D72B0000}"/>
    <cellStyle name="Navadno 15 33 2 3" xfId="11417" xr:uid="{00000000-0005-0000-0000-0000D82B0000}"/>
    <cellStyle name="Navadno 15 33 3" xfId="11418" xr:uid="{00000000-0005-0000-0000-0000D92B0000}"/>
    <cellStyle name="Navadno 15 33 3 2" xfId="11419" xr:uid="{00000000-0005-0000-0000-0000DA2B0000}"/>
    <cellStyle name="Navadno 15 33 4" xfId="11420" xr:uid="{00000000-0005-0000-0000-0000DB2B0000}"/>
    <cellStyle name="Navadno 15 34" xfId="11421" xr:uid="{00000000-0005-0000-0000-0000DC2B0000}"/>
    <cellStyle name="Navadno 15 34 2" xfId="11422" xr:uid="{00000000-0005-0000-0000-0000DD2B0000}"/>
    <cellStyle name="Navadno 15 34 2 2" xfId="11423" xr:uid="{00000000-0005-0000-0000-0000DE2B0000}"/>
    <cellStyle name="Navadno 15 34 2 2 2" xfId="11424" xr:uid="{00000000-0005-0000-0000-0000DF2B0000}"/>
    <cellStyle name="Navadno 15 34 2 3" xfId="11425" xr:uid="{00000000-0005-0000-0000-0000E02B0000}"/>
    <cellStyle name="Navadno 15 34 3" xfId="11426" xr:uid="{00000000-0005-0000-0000-0000E12B0000}"/>
    <cellStyle name="Navadno 15 34 3 2" xfId="11427" xr:uid="{00000000-0005-0000-0000-0000E22B0000}"/>
    <cellStyle name="Navadno 15 34 4" xfId="11428" xr:uid="{00000000-0005-0000-0000-0000E32B0000}"/>
    <cellStyle name="Navadno 15 35" xfId="11429" xr:uid="{00000000-0005-0000-0000-0000E42B0000}"/>
    <cellStyle name="Navadno 15 35 2" xfId="11430" xr:uid="{00000000-0005-0000-0000-0000E52B0000}"/>
    <cellStyle name="Navadno 15 35 2 2" xfId="11431" xr:uid="{00000000-0005-0000-0000-0000E62B0000}"/>
    <cellStyle name="Navadno 15 35 2 2 2" xfId="11432" xr:uid="{00000000-0005-0000-0000-0000E72B0000}"/>
    <cellStyle name="Navadno 15 35 2 3" xfId="11433" xr:uid="{00000000-0005-0000-0000-0000E82B0000}"/>
    <cellStyle name="Navadno 15 35 3" xfId="11434" xr:uid="{00000000-0005-0000-0000-0000E92B0000}"/>
    <cellStyle name="Navadno 15 35 3 2" xfId="11435" xr:uid="{00000000-0005-0000-0000-0000EA2B0000}"/>
    <cellStyle name="Navadno 15 35 4" xfId="11436" xr:uid="{00000000-0005-0000-0000-0000EB2B0000}"/>
    <cellStyle name="Navadno 15 36" xfId="11437" xr:uid="{00000000-0005-0000-0000-0000EC2B0000}"/>
    <cellStyle name="Navadno 15 36 2" xfId="11438" xr:uid="{00000000-0005-0000-0000-0000ED2B0000}"/>
    <cellStyle name="Navadno 15 36 2 2" xfId="11439" xr:uid="{00000000-0005-0000-0000-0000EE2B0000}"/>
    <cellStyle name="Navadno 15 36 2 2 2" xfId="11440" xr:uid="{00000000-0005-0000-0000-0000EF2B0000}"/>
    <cellStyle name="Navadno 15 36 2 3" xfId="11441" xr:uid="{00000000-0005-0000-0000-0000F02B0000}"/>
    <cellStyle name="Navadno 15 36 3" xfId="11442" xr:uid="{00000000-0005-0000-0000-0000F12B0000}"/>
    <cellStyle name="Navadno 15 36 3 2" xfId="11443" xr:uid="{00000000-0005-0000-0000-0000F22B0000}"/>
    <cellStyle name="Navadno 15 36 4" xfId="11444" xr:uid="{00000000-0005-0000-0000-0000F32B0000}"/>
    <cellStyle name="Navadno 15 37" xfId="11445" xr:uid="{00000000-0005-0000-0000-0000F42B0000}"/>
    <cellStyle name="Navadno 15 37 2" xfId="11446" xr:uid="{00000000-0005-0000-0000-0000F52B0000}"/>
    <cellStyle name="Navadno 15 37 2 2" xfId="11447" xr:uid="{00000000-0005-0000-0000-0000F62B0000}"/>
    <cellStyle name="Navadno 15 37 2 2 2" xfId="11448" xr:uid="{00000000-0005-0000-0000-0000F72B0000}"/>
    <cellStyle name="Navadno 15 37 2 3" xfId="11449" xr:uid="{00000000-0005-0000-0000-0000F82B0000}"/>
    <cellStyle name="Navadno 15 37 3" xfId="11450" xr:uid="{00000000-0005-0000-0000-0000F92B0000}"/>
    <cellStyle name="Navadno 15 37 3 2" xfId="11451" xr:uid="{00000000-0005-0000-0000-0000FA2B0000}"/>
    <cellStyle name="Navadno 15 37 4" xfId="11452" xr:uid="{00000000-0005-0000-0000-0000FB2B0000}"/>
    <cellStyle name="Navadno 15 38" xfId="11453" xr:uid="{00000000-0005-0000-0000-0000FC2B0000}"/>
    <cellStyle name="Navadno 15 38 2" xfId="11454" xr:uid="{00000000-0005-0000-0000-0000FD2B0000}"/>
    <cellStyle name="Navadno 15 38 2 2" xfId="11455" xr:uid="{00000000-0005-0000-0000-0000FE2B0000}"/>
    <cellStyle name="Navadno 15 38 2 2 2" xfId="11456" xr:uid="{00000000-0005-0000-0000-0000FF2B0000}"/>
    <cellStyle name="Navadno 15 38 2 3" xfId="11457" xr:uid="{00000000-0005-0000-0000-0000002C0000}"/>
    <cellStyle name="Navadno 15 38 3" xfId="11458" xr:uid="{00000000-0005-0000-0000-0000012C0000}"/>
    <cellStyle name="Navadno 15 38 3 2" xfId="11459" xr:uid="{00000000-0005-0000-0000-0000022C0000}"/>
    <cellStyle name="Navadno 15 38 4" xfId="11460" xr:uid="{00000000-0005-0000-0000-0000032C0000}"/>
    <cellStyle name="Navadno 15 39" xfId="11461" xr:uid="{00000000-0005-0000-0000-0000042C0000}"/>
    <cellStyle name="Navadno 15 39 2" xfId="11462" xr:uid="{00000000-0005-0000-0000-0000052C0000}"/>
    <cellStyle name="Navadno 15 39 2 2" xfId="11463" xr:uid="{00000000-0005-0000-0000-0000062C0000}"/>
    <cellStyle name="Navadno 15 39 2 2 2" xfId="11464" xr:uid="{00000000-0005-0000-0000-0000072C0000}"/>
    <cellStyle name="Navadno 15 39 2 3" xfId="11465" xr:uid="{00000000-0005-0000-0000-0000082C0000}"/>
    <cellStyle name="Navadno 15 39 3" xfId="11466" xr:uid="{00000000-0005-0000-0000-0000092C0000}"/>
    <cellStyle name="Navadno 15 39 3 2" xfId="11467" xr:uid="{00000000-0005-0000-0000-00000A2C0000}"/>
    <cellStyle name="Navadno 15 39 4" xfId="11468" xr:uid="{00000000-0005-0000-0000-00000B2C0000}"/>
    <cellStyle name="Navadno 15 4" xfId="11469" xr:uid="{00000000-0005-0000-0000-00000C2C0000}"/>
    <cellStyle name="Navadno 15 4 2" xfId="11470" xr:uid="{00000000-0005-0000-0000-00000D2C0000}"/>
    <cellStyle name="Navadno 15 4 2 2" xfId="11471" xr:uid="{00000000-0005-0000-0000-00000E2C0000}"/>
    <cellStyle name="Navadno 15 4 2 2 2" xfId="11472" xr:uid="{00000000-0005-0000-0000-00000F2C0000}"/>
    <cellStyle name="Navadno 15 4 2 3" xfId="11473" xr:uid="{00000000-0005-0000-0000-0000102C0000}"/>
    <cellStyle name="Navadno 15 4 3" xfId="11474" xr:uid="{00000000-0005-0000-0000-0000112C0000}"/>
    <cellStyle name="Navadno 15 4 3 2" xfId="11475" xr:uid="{00000000-0005-0000-0000-0000122C0000}"/>
    <cellStyle name="Navadno 15 4 4" xfId="11476" xr:uid="{00000000-0005-0000-0000-0000132C0000}"/>
    <cellStyle name="Navadno 15 4 5" xfId="11477" xr:uid="{00000000-0005-0000-0000-0000142C0000}"/>
    <cellStyle name="Navadno 15 4 6" xfId="11478" xr:uid="{00000000-0005-0000-0000-0000152C0000}"/>
    <cellStyle name="Navadno 15 40" xfId="11479" xr:uid="{00000000-0005-0000-0000-0000162C0000}"/>
    <cellStyle name="Navadno 15 40 2" xfId="11480" xr:uid="{00000000-0005-0000-0000-0000172C0000}"/>
    <cellStyle name="Navadno 15 40 2 2" xfId="11481" xr:uid="{00000000-0005-0000-0000-0000182C0000}"/>
    <cellStyle name="Navadno 15 40 2 2 2" xfId="11482" xr:uid="{00000000-0005-0000-0000-0000192C0000}"/>
    <cellStyle name="Navadno 15 40 2 3" xfId="11483" xr:uid="{00000000-0005-0000-0000-00001A2C0000}"/>
    <cellStyle name="Navadno 15 40 3" xfId="11484" xr:uid="{00000000-0005-0000-0000-00001B2C0000}"/>
    <cellStyle name="Navadno 15 40 3 2" xfId="11485" xr:uid="{00000000-0005-0000-0000-00001C2C0000}"/>
    <cellStyle name="Navadno 15 40 4" xfId="11486" xr:uid="{00000000-0005-0000-0000-00001D2C0000}"/>
    <cellStyle name="Navadno 15 41" xfId="11487" xr:uid="{00000000-0005-0000-0000-00001E2C0000}"/>
    <cellStyle name="Navadno 15 41 2" xfId="11488" xr:uid="{00000000-0005-0000-0000-00001F2C0000}"/>
    <cellStyle name="Navadno 15 41 2 2" xfId="11489" xr:uid="{00000000-0005-0000-0000-0000202C0000}"/>
    <cellStyle name="Navadno 15 41 2 2 2" xfId="11490" xr:uid="{00000000-0005-0000-0000-0000212C0000}"/>
    <cellStyle name="Navadno 15 41 2 3" xfId="11491" xr:uid="{00000000-0005-0000-0000-0000222C0000}"/>
    <cellStyle name="Navadno 15 41 3" xfId="11492" xr:uid="{00000000-0005-0000-0000-0000232C0000}"/>
    <cellStyle name="Navadno 15 41 3 2" xfId="11493" xr:uid="{00000000-0005-0000-0000-0000242C0000}"/>
    <cellStyle name="Navadno 15 41 4" xfId="11494" xr:uid="{00000000-0005-0000-0000-0000252C0000}"/>
    <cellStyle name="Navadno 15 42" xfId="11495" xr:uid="{00000000-0005-0000-0000-0000262C0000}"/>
    <cellStyle name="Navadno 15 42 2" xfId="11496" xr:uid="{00000000-0005-0000-0000-0000272C0000}"/>
    <cellStyle name="Navadno 15 42 2 2" xfId="11497" xr:uid="{00000000-0005-0000-0000-0000282C0000}"/>
    <cellStyle name="Navadno 15 42 2 2 2" xfId="11498" xr:uid="{00000000-0005-0000-0000-0000292C0000}"/>
    <cellStyle name="Navadno 15 42 2 3" xfId="11499" xr:uid="{00000000-0005-0000-0000-00002A2C0000}"/>
    <cellStyle name="Navadno 15 42 3" xfId="11500" xr:uid="{00000000-0005-0000-0000-00002B2C0000}"/>
    <cellStyle name="Navadno 15 42 3 2" xfId="11501" xr:uid="{00000000-0005-0000-0000-00002C2C0000}"/>
    <cellStyle name="Navadno 15 42 4" xfId="11502" xr:uid="{00000000-0005-0000-0000-00002D2C0000}"/>
    <cellStyle name="Navadno 15 43" xfId="11503" xr:uid="{00000000-0005-0000-0000-00002E2C0000}"/>
    <cellStyle name="Navadno 15 43 2" xfId="11504" xr:uid="{00000000-0005-0000-0000-00002F2C0000}"/>
    <cellStyle name="Navadno 15 43 2 2" xfId="11505" xr:uid="{00000000-0005-0000-0000-0000302C0000}"/>
    <cellStyle name="Navadno 15 43 2 2 2" xfId="11506" xr:uid="{00000000-0005-0000-0000-0000312C0000}"/>
    <cellStyle name="Navadno 15 43 2 3" xfId="11507" xr:uid="{00000000-0005-0000-0000-0000322C0000}"/>
    <cellStyle name="Navadno 15 43 3" xfId="11508" xr:uid="{00000000-0005-0000-0000-0000332C0000}"/>
    <cellStyle name="Navadno 15 43 3 2" xfId="11509" xr:uid="{00000000-0005-0000-0000-0000342C0000}"/>
    <cellStyle name="Navadno 15 43 4" xfId="11510" xr:uid="{00000000-0005-0000-0000-0000352C0000}"/>
    <cellStyle name="Navadno 15 44" xfId="11511" xr:uid="{00000000-0005-0000-0000-0000362C0000}"/>
    <cellStyle name="Navadno 15 44 2" xfId="11512" xr:uid="{00000000-0005-0000-0000-0000372C0000}"/>
    <cellStyle name="Navadno 15 44 2 2" xfId="11513" xr:uid="{00000000-0005-0000-0000-0000382C0000}"/>
    <cellStyle name="Navadno 15 44 2 2 2" xfId="11514" xr:uid="{00000000-0005-0000-0000-0000392C0000}"/>
    <cellStyle name="Navadno 15 44 2 3" xfId="11515" xr:uid="{00000000-0005-0000-0000-00003A2C0000}"/>
    <cellStyle name="Navadno 15 44 3" xfId="11516" xr:uid="{00000000-0005-0000-0000-00003B2C0000}"/>
    <cellStyle name="Navadno 15 44 3 2" xfId="11517" xr:uid="{00000000-0005-0000-0000-00003C2C0000}"/>
    <cellStyle name="Navadno 15 44 4" xfId="11518" xr:uid="{00000000-0005-0000-0000-00003D2C0000}"/>
    <cellStyle name="Navadno 15 45" xfId="11519" xr:uid="{00000000-0005-0000-0000-00003E2C0000}"/>
    <cellStyle name="Navadno 15 45 2" xfId="11520" xr:uid="{00000000-0005-0000-0000-00003F2C0000}"/>
    <cellStyle name="Navadno 15 45 2 2" xfId="11521" xr:uid="{00000000-0005-0000-0000-0000402C0000}"/>
    <cellStyle name="Navadno 15 45 2 2 2" xfId="11522" xr:uid="{00000000-0005-0000-0000-0000412C0000}"/>
    <cellStyle name="Navadno 15 45 2 3" xfId="11523" xr:uid="{00000000-0005-0000-0000-0000422C0000}"/>
    <cellStyle name="Navadno 15 45 3" xfId="11524" xr:uid="{00000000-0005-0000-0000-0000432C0000}"/>
    <cellStyle name="Navadno 15 45 3 2" xfId="11525" xr:uid="{00000000-0005-0000-0000-0000442C0000}"/>
    <cellStyle name="Navadno 15 45 4" xfId="11526" xr:uid="{00000000-0005-0000-0000-0000452C0000}"/>
    <cellStyle name="Navadno 15 46" xfId="11527" xr:uid="{00000000-0005-0000-0000-0000462C0000}"/>
    <cellStyle name="Navadno 15 46 2" xfId="11528" xr:uid="{00000000-0005-0000-0000-0000472C0000}"/>
    <cellStyle name="Navadno 15 46 2 2" xfId="11529" xr:uid="{00000000-0005-0000-0000-0000482C0000}"/>
    <cellStyle name="Navadno 15 46 2 2 2" xfId="11530" xr:uid="{00000000-0005-0000-0000-0000492C0000}"/>
    <cellStyle name="Navadno 15 46 2 3" xfId="11531" xr:uid="{00000000-0005-0000-0000-00004A2C0000}"/>
    <cellStyle name="Navadno 15 46 3" xfId="11532" xr:uid="{00000000-0005-0000-0000-00004B2C0000}"/>
    <cellStyle name="Navadno 15 46 3 2" xfId="11533" xr:uid="{00000000-0005-0000-0000-00004C2C0000}"/>
    <cellStyle name="Navadno 15 46 4" xfId="11534" xr:uid="{00000000-0005-0000-0000-00004D2C0000}"/>
    <cellStyle name="Navadno 15 47" xfId="11535" xr:uid="{00000000-0005-0000-0000-00004E2C0000}"/>
    <cellStyle name="Navadno 15 47 2" xfId="11536" xr:uid="{00000000-0005-0000-0000-00004F2C0000}"/>
    <cellStyle name="Navadno 15 47 2 2" xfId="11537" xr:uid="{00000000-0005-0000-0000-0000502C0000}"/>
    <cellStyle name="Navadno 15 47 2 2 2" xfId="11538" xr:uid="{00000000-0005-0000-0000-0000512C0000}"/>
    <cellStyle name="Navadno 15 47 2 3" xfId="11539" xr:uid="{00000000-0005-0000-0000-0000522C0000}"/>
    <cellStyle name="Navadno 15 47 3" xfId="11540" xr:uid="{00000000-0005-0000-0000-0000532C0000}"/>
    <cellStyle name="Navadno 15 47 3 2" xfId="11541" xr:uid="{00000000-0005-0000-0000-0000542C0000}"/>
    <cellStyle name="Navadno 15 47 4" xfId="11542" xr:uid="{00000000-0005-0000-0000-0000552C0000}"/>
    <cellStyle name="Navadno 15 48" xfId="11543" xr:uid="{00000000-0005-0000-0000-0000562C0000}"/>
    <cellStyle name="Navadno 15 48 2" xfId="11544" xr:uid="{00000000-0005-0000-0000-0000572C0000}"/>
    <cellStyle name="Navadno 15 48 2 2" xfId="11545" xr:uid="{00000000-0005-0000-0000-0000582C0000}"/>
    <cellStyle name="Navadno 15 48 2 2 2" xfId="11546" xr:uid="{00000000-0005-0000-0000-0000592C0000}"/>
    <cellStyle name="Navadno 15 48 2 3" xfId="11547" xr:uid="{00000000-0005-0000-0000-00005A2C0000}"/>
    <cellStyle name="Navadno 15 48 3" xfId="11548" xr:uid="{00000000-0005-0000-0000-00005B2C0000}"/>
    <cellStyle name="Navadno 15 48 3 2" xfId="11549" xr:uid="{00000000-0005-0000-0000-00005C2C0000}"/>
    <cellStyle name="Navadno 15 48 4" xfId="11550" xr:uid="{00000000-0005-0000-0000-00005D2C0000}"/>
    <cellStyle name="Navadno 15 49" xfId="11551" xr:uid="{00000000-0005-0000-0000-00005E2C0000}"/>
    <cellStyle name="Navadno 15 49 2" xfId="11552" xr:uid="{00000000-0005-0000-0000-00005F2C0000}"/>
    <cellStyle name="Navadno 15 49 2 2" xfId="11553" xr:uid="{00000000-0005-0000-0000-0000602C0000}"/>
    <cellStyle name="Navadno 15 49 2 2 2" xfId="11554" xr:uid="{00000000-0005-0000-0000-0000612C0000}"/>
    <cellStyle name="Navadno 15 49 2 3" xfId="11555" xr:uid="{00000000-0005-0000-0000-0000622C0000}"/>
    <cellStyle name="Navadno 15 49 3" xfId="11556" xr:uid="{00000000-0005-0000-0000-0000632C0000}"/>
    <cellStyle name="Navadno 15 49 3 2" xfId="11557" xr:uid="{00000000-0005-0000-0000-0000642C0000}"/>
    <cellStyle name="Navadno 15 49 4" xfId="11558" xr:uid="{00000000-0005-0000-0000-0000652C0000}"/>
    <cellStyle name="Navadno 15 5" xfId="11559" xr:uid="{00000000-0005-0000-0000-0000662C0000}"/>
    <cellStyle name="Navadno 15 5 2" xfId="11560" xr:uid="{00000000-0005-0000-0000-0000672C0000}"/>
    <cellStyle name="Navadno 15 5 2 2" xfId="11561" xr:uid="{00000000-0005-0000-0000-0000682C0000}"/>
    <cellStyle name="Navadno 15 5 2 2 2" xfId="11562" xr:uid="{00000000-0005-0000-0000-0000692C0000}"/>
    <cellStyle name="Navadno 15 5 2 3" xfId="11563" xr:uid="{00000000-0005-0000-0000-00006A2C0000}"/>
    <cellStyle name="Navadno 15 5 3" xfId="11564" xr:uid="{00000000-0005-0000-0000-00006B2C0000}"/>
    <cellStyle name="Navadno 15 5 3 2" xfId="11565" xr:uid="{00000000-0005-0000-0000-00006C2C0000}"/>
    <cellStyle name="Navadno 15 5 4" xfId="11566" xr:uid="{00000000-0005-0000-0000-00006D2C0000}"/>
    <cellStyle name="Navadno 15 50" xfId="11567" xr:uid="{00000000-0005-0000-0000-00006E2C0000}"/>
    <cellStyle name="Navadno 15 50 2" xfId="11568" xr:uid="{00000000-0005-0000-0000-00006F2C0000}"/>
    <cellStyle name="Navadno 15 50 2 2" xfId="11569" xr:uid="{00000000-0005-0000-0000-0000702C0000}"/>
    <cellStyle name="Navadno 15 50 2 2 2" xfId="11570" xr:uid="{00000000-0005-0000-0000-0000712C0000}"/>
    <cellStyle name="Navadno 15 50 2 3" xfId="11571" xr:uid="{00000000-0005-0000-0000-0000722C0000}"/>
    <cellStyle name="Navadno 15 50 3" xfId="11572" xr:uid="{00000000-0005-0000-0000-0000732C0000}"/>
    <cellStyle name="Navadno 15 50 3 2" xfId="11573" xr:uid="{00000000-0005-0000-0000-0000742C0000}"/>
    <cellStyle name="Navadno 15 50 4" xfId="11574" xr:uid="{00000000-0005-0000-0000-0000752C0000}"/>
    <cellStyle name="Navadno 15 51" xfId="11575" xr:uid="{00000000-0005-0000-0000-0000762C0000}"/>
    <cellStyle name="Navadno 15 51 2" xfId="11576" xr:uid="{00000000-0005-0000-0000-0000772C0000}"/>
    <cellStyle name="Navadno 15 51 2 2" xfId="11577" xr:uid="{00000000-0005-0000-0000-0000782C0000}"/>
    <cellStyle name="Navadno 15 51 2 2 2" xfId="11578" xr:uid="{00000000-0005-0000-0000-0000792C0000}"/>
    <cellStyle name="Navadno 15 51 2 3" xfId="11579" xr:uid="{00000000-0005-0000-0000-00007A2C0000}"/>
    <cellStyle name="Navadno 15 51 3" xfId="11580" xr:uid="{00000000-0005-0000-0000-00007B2C0000}"/>
    <cellStyle name="Navadno 15 51 3 2" xfId="11581" xr:uid="{00000000-0005-0000-0000-00007C2C0000}"/>
    <cellStyle name="Navadno 15 51 4" xfId="11582" xr:uid="{00000000-0005-0000-0000-00007D2C0000}"/>
    <cellStyle name="Navadno 15 52" xfId="11583" xr:uid="{00000000-0005-0000-0000-00007E2C0000}"/>
    <cellStyle name="Navadno 15 52 2" xfId="11584" xr:uid="{00000000-0005-0000-0000-00007F2C0000}"/>
    <cellStyle name="Navadno 15 52 2 2" xfId="11585" xr:uid="{00000000-0005-0000-0000-0000802C0000}"/>
    <cellStyle name="Navadno 15 52 2 2 2" xfId="11586" xr:uid="{00000000-0005-0000-0000-0000812C0000}"/>
    <cellStyle name="Navadno 15 52 2 3" xfId="11587" xr:uid="{00000000-0005-0000-0000-0000822C0000}"/>
    <cellStyle name="Navadno 15 52 3" xfId="11588" xr:uid="{00000000-0005-0000-0000-0000832C0000}"/>
    <cellStyle name="Navadno 15 52 3 2" xfId="11589" xr:uid="{00000000-0005-0000-0000-0000842C0000}"/>
    <cellStyle name="Navadno 15 52 4" xfId="11590" xr:uid="{00000000-0005-0000-0000-0000852C0000}"/>
    <cellStyle name="Navadno 15 53" xfId="11591" xr:uid="{00000000-0005-0000-0000-0000862C0000}"/>
    <cellStyle name="Navadno 15 53 2" xfId="11592" xr:uid="{00000000-0005-0000-0000-0000872C0000}"/>
    <cellStyle name="Navadno 15 53 2 2" xfId="11593" xr:uid="{00000000-0005-0000-0000-0000882C0000}"/>
    <cellStyle name="Navadno 15 53 2 2 2" xfId="11594" xr:uid="{00000000-0005-0000-0000-0000892C0000}"/>
    <cellStyle name="Navadno 15 53 2 3" xfId="11595" xr:uid="{00000000-0005-0000-0000-00008A2C0000}"/>
    <cellStyle name="Navadno 15 53 3" xfId="11596" xr:uid="{00000000-0005-0000-0000-00008B2C0000}"/>
    <cellStyle name="Navadno 15 53 3 2" xfId="11597" xr:uid="{00000000-0005-0000-0000-00008C2C0000}"/>
    <cellStyle name="Navadno 15 53 4" xfId="11598" xr:uid="{00000000-0005-0000-0000-00008D2C0000}"/>
    <cellStyle name="Navadno 15 54" xfId="11599" xr:uid="{00000000-0005-0000-0000-00008E2C0000}"/>
    <cellStyle name="Navadno 15 54 2" xfId="11600" xr:uid="{00000000-0005-0000-0000-00008F2C0000}"/>
    <cellStyle name="Navadno 15 54 2 2" xfId="11601" xr:uid="{00000000-0005-0000-0000-0000902C0000}"/>
    <cellStyle name="Navadno 15 54 2 2 2" xfId="11602" xr:uid="{00000000-0005-0000-0000-0000912C0000}"/>
    <cellStyle name="Navadno 15 54 2 3" xfId="11603" xr:uid="{00000000-0005-0000-0000-0000922C0000}"/>
    <cellStyle name="Navadno 15 54 3" xfId="11604" xr:uid="{00000000-0005-0000-0000-0000932C0000}"/>
    <cellStyle name="Navadno 15 54 3 2" xfId="11605" xr:uid="{00000000-0005-0000-0000-0000942C0000}"/>
    <cellStyle name="Navadno 15 54 4" xfId="11606" xr:uid="{00000000-0005-0000-0000-0000952C0000}"/>
    <cellStyle name="Navadno 15 55" xfId="11607" xr:uid="{00000000-0005-0000-0000-0000962C0000}"/>
    <cellStyle name="Navadno 15 55 2" xfId="11608" xr:uid="{00000000-0005-0000-0000-0000972C0000}"/>
    <cellStyle name="Navadno 15 55 2 2" xfId="11609" xr:uid="{00000000-0005-0000-0000-0000982C0000}"/>
    <cellStyle name="Navadno 15 55 2 2 2" xfId="11610" xr:uid="{00000000-0005-0000-0000-0000992C0000}"/>
    <cellStyle name="Navadno 15 55 2 3" xfId="11611" xr:uid="{00000000-0005-0000-0000-00009A2C0000}"/>
    <cellStyle name="Navadno 15 55 3" xfId="11612" xr:uid="{00000000-0005-0000-0000-00009B2C0000}"/>
    <cellStyle name="Navadno 15 55 3 2" xfId="11613" xr:uid="{00000000-0005-0000-0000-00009C2C0000}"/>
    <cellStyle name="Navadno 15 55 4" xfId="11614" xr:uid="{00000000-0005-0000-0000-00009D2C0000}"/>
    <cellStyle name="Navadno 15 56" xfId="11615" xr:uid="{00000000-0005-0000-0000-00009E2C0000}"/>
    <cellStyle name="Navadno 15 56 2" xfId="11616" xr:uid="{00000000-0005-0000-0000-00009F2C0000}"/>
    <cellStyle name="Navadno 15 56 2 2" xfId="11617" xr:uid="{00000000-0005-0000-0000-0000A02C0000}"/>
    <cellStyle name="Navadno 15 56 2 2 2" xfId="11618" xr:uid="{00000000-0005-0000-0000-0000A12C0000}"/>
    <cellStyle name="Navadno 15 56 2 3" xfId="11619" xr:uid="{00000000-0005-0000-0000-0000A22C0000}"/>
    <cellStyle name="Navadno 15 56 3" xfId="11620" xr:uid="{00000000-0005-0000-0000-0000A32C0000}"/>
    <cellStyle name="Navadno 15 56 3 2" xfId="11621" xr:uid="{00000000-0005-0000-0000-0000A42C0000}"/>
    <cellStyle name="Navadno 15 56 4" xfId="11622" xr:uid="{00000000-0005-0000-0000-0000A52C0000}"/>
    <cellStyle name="Navadno 15 57" xfId="11623" xr:uid="{00000000-0005-0000-0000-0000A62C0000}"/>
    <cellStyle name="Navadno 15 57 2" xfId="11624" xr:uid="{00000000-0005-0000-0000-0000A72C0000}"/>
    <cellStyle name="Navadno 15 57 2 2" xfId="11625" xr:uid="{00000000-0005-0000-0000-0000A82C0000}"/>
    <cellStyle name="Navadno 15 57 2 2 2" xfId="11626" xr:uid="{00000000-0005-0000-0000-0000A92C0000}"/>
    <cellStyle name="Navadno 15 57 2 3" xfId="11627" xr:uid="{00000000-0005-0000-0000-0000AA2C0000}"/>
    <cellStyle name="Navadno 15 57 3" xfId="11628" xr:uid="{00000000-0005-0000-0000-0000AB2C0000}"/>
    <cellStyle name="Navadno 15 57 3 2" xfId="11629" xr:uid="{00000000-0005-0000-0000-0000AC2C0000}"/>
    <cellStyle name="Navadno 15 57 4" xfId="11630" xr:uid="{00000000-0005-0000-0000-0000AD2C0000}"/>
    <cellStyle name="Navadno 15 58" xfId="11631" xr:uid="{00000000-0005-0000-0000-0000AE2C0000}"/>
    <cellStyle name="Navadno 15 58 2" xfId="11632" xr:uid="{00000000-0005-0000-0000-0000AF2C0000}"/>
    <cellStyle name="Navadno 15 58 2 2" xfId="11633" xr:uid="{00000000-0005-0000-0000-0000B02C0000}"/>
    <cellStyle name="Navadno 15 58 2 2 2" xfId="11634" xr:uid="{00000000-0005-0000-0000-0000B12C0000}"/>
    <cellStyle name="Navadno 15 58 2 3" xfId="11635" xr:uid="{00000000-0005-0000-0000-0000B22C0000}"/>
    <cellStyle name="Navadno 15 58 3" xfId="11636" xr:uid="{00000000-0005-0000-0000-0000B32C0000}"/>
    <cellStyle name="Navadno 15 58 3 2" xfId="11637" xr:uid="{00000000-0005-0000-0000-0000B42C0000}"/>
    <cellStyle name="Navadno 15 58 4" xfId="11638" xr:uid="{00000000-0005-0000-0000-0000B52C0000}"/>
    <cellStyle name="Navadno 15 59" xfId="11639" xr:uid="{00000000-0005-0000-0000-0000B62C0000}"/>
    <cellStyle name="Navadno 15 59 2" xfId="11640" xr:uid="{00000000-0005-0000-0000-0000B72C0000}"/>
    <cellStyle name="Navadno 15 59 2 2" xfId="11641" xr:uid="{00000000-0005-0000-0000-0000B82C0000}"/>
    <cellStyle name="Navadno 15 59 2 2 2" xfId="11642" xr:uid="{00000000-0005-0000-0000-0000B92C0000}"/>
    <cellStyle name="Navadno 15 59 2 3" xfId="11643" xr:uid="{00000000-0005-0000-0000-0000BA2C0000}"/>
    <cellStyle name="Navadno 15 59 3" xfId="11644" xr:uid="{00000000-0005-0000-0000-0000BB2C0000}"/>
    <cellStyle name="Navadno 15 59 3 2" xfId="11645" xr:uid="{00000000-0005-0000-0000-0000BC2C0000}"/>
    <cellStyle name="Navadno 15 59 4" xfId="11646" xr:uid="{00000000-0005-0000-0000-0000BD2C0000}"/>
    <cellStyle name="Navadno 15 6" xfId="11647" xr:uid="{00000000-0005-0000-0000-0000BE2C0000}"/>
    <cellStyle name="Navadno 15 6 2" xfId="11648" xr:uid="{00000000-0005-0000-0000-0000BF2C0000}"/>
    <cellStyle name="Navadno 15 6 2 2" xfId="11649" xr:uid="{00000000-0005-0000-0000-0000C02C0000}"/>
    <cellStyle name="Navadno 15 6 2 2 2" xfId="11650" xr:uid="{00000000-0005-0000-0000-0000C12C0000}"/>
    <cellStyle name="Navadno 15 6 2 3" xfId="11651" xr:uid="{00000000-0005-0000-0000-0000C22C0000}"/>
    <cellStyle name="Navadno 15 6 3" xfId="11652" xr:uid="{00000000-0005-0000-0000-0000C32C0000}"/>
    <cellStyle name="Navadno 15 6 3 2" xfId="11653" xr:uid="{00000000-0005-0000-0000-0000C42C0000}"/>
    <cellStyle name="Navadno 15 6 4" xfId="11654" xr:uid="{00000000-0005-0000-0000-0000C52C0000}"/>
    <cellStyle name="Navadno 15 60" xfId="11655" xr:uid="{00000000-0005-0000-0000-0000C62C0000}"/>
    <cellStyle name="Navadno 15 61" xfId="11656" xr:uid="{00000000-0005-0000-0000-0000C72C0000}"/>
    <cellStyle name="Navadno 15 62" xfId="11657" xr:uid="{00000000-0005-0000-0000-0000C82C0000}"/>
    <cellStyle name="Navadno 15 7" xfId="11658" xr:uid="{00000000-0005-0000-0000-0000C92C0000}"/>
    <cellStyle name="Navadno 15 7 2" xfId="11659" xr:uid="{00000000-0005-0000-0000-0000CA2C0000}"/>
    <cellStyle name="Navadno 15 7 2 2" xfId="11660" xr:uid="{00000000-0005-0000-0000-0000CB2C0000}"/>
    <cellStyle name="Navadno 15 7 2 2 2" xfId="11661" xr:uid="{00000000-0005-0000-0000-0000CC2C0000}"/>
    <cellStyle name="Navadno 15 7 2 3" xfId="11662" xr:uid="{00000000-0005-0000-0000-0000CD2C0000}"/>
    <cellStyle name="Navadno 15 7 3" xfId="11663" xr:uid="{00000000-0005-0000-0000-0000CE2C0000}"/>
    <cellStyle name="Navadno 15 7 3 2" xfId="11664" xr:uid="{00000000-0005-0000-0000-0000CF2C0000}"/>
    <cellStyle name="Navadno 15 7 4" xfId="11665" xr:uid="{00000000-0005-0000-0000-0000D02C0000}"/>
    <cellStyle name="Navadno 15 8" xfId="11666" xr:uid="{00000000-0005-0000-0000-0000D12C0000}"/>
    <cellStyle name="Navadno 15 8 2" xfId="11667" xr:uid="{00000000-0005-0000-0000-0000D22C0000}"/>
    <cellStyle name="Navadno 15 8 2 2" xfId="11668" xr:uid="{00000000-0005-0000-0000-0000D32C0000}"/>
    <cellStyle name="Navadno 15 8 2 2 2" xfId="11669" xr:uid="{00000000-0005-0000-0000-0000D42C0000}"/>
    <cellStyle name="Navadno 15 8 2 3" xfId="11670" xr:uid="{00000000-0005-0000-0000-0000D52C0000}"/>
    <cellStyle name="Navadno 15 8 3" xfId="11671" xr:uid="{00000000-0005-0000-0000-0000D62C0000}"/>
    <cellStyle name="Navadno 15 8 3 2" xfId="11672" xr:uid="{00000000-0005-0000-0000-0000D72C0000}"/>
    <cellStyle name="Navadno 15 8 4" xfId="11673" xr:uid="{00000000-0005-0000-0000-0000D82C0000}"/>
    <cellStyle name="Navadno 15 9" xfId="11674" xr:uid="{00000000-0005-0000-0000-0000D92C0000}"/>
    <cellStyle name="Navadno 15 9 2" xfId="11675" xr:uid="{00000000-0005-0000-0000-0000DA2C0000}"/>
    <cellStyle name="Navadno 15 9 2 2" xfId="11676" xr:uid="{00000000-0005-0000-0000-0000DB2C0000}"/>
    <cellStyle name="Navadno 15 9 2 2 2" xfId="11677" xr:uid="{00000000-0005-0000-0000-0000DC2C0000}"/>
    <cellStyle name="Navadno 15 9 2 3" xfId="11678" xr:uid="{00000000-0005-0000-0000-0000DD2C0000}"/>
    <cellStyle name="Navadno 15 9 3" xfId="11679" xr:uid="{00000000-0005-0000-0000-0000DE2C0000}"/>
    <cellStyle name="Navadno 15 9 3 2" xfId="11680" xr:uid="{00000000-0005-0000-0000-0000DF2C0000}"/>
    <cellStyle name="Navadno 15 9 4" xfId="11681" xr:uid="{00000000-0005-0000-0000-0000E02C0000}"/>
    <cellStyle name="Navadno 150" xfId="11682" xr:uid="{00000000-0005-0000-0000-0000E12C0000}"/>
    <cellStyle name="Navadno 150 2" xfId="11683" xr:uid="{00000000-0005-0000-0000-0000E22C0000}"/>
    <cellStyle name="Navadno 150 2 2" xfId="11684" xr:uid="{00000000-0005-0000-0000-0000E32C0000}"/>
    <cellStyle name="Navadno 150 3" xfId="11685" xr:uid="{00000000-0005-0000-0000-0000E42C0000}"/>
    <cellStyle name="Navadno 151" xfId="11686" xr:uid="{00000000-0005-0000-0000-0000E52C0000}"/>
    <cellStyle name="Navadno 151 2" xfId="11687" xr:uid="{00000000-0005-0000-0000-0000E62C0000}"/>
    <cellStyle name="Navadno 152" xfId="11688" xr:uid="{00000000-0005-0000-0000-0000E72C0000}"/>
    <cellStyle name="Navadno 152 2" xfId="11689" xr:uid="{00000000-0005-0000-0000-0000E82C0000}"/>
    <cellStyle name="Navadno 152 2 2" xfId="11690" xr:uid="{00000000-0005-0000-0000-0000E92C0000}"/>
    <cellStyle name="Navadno 152 3" xfId="11691" xr:uid="{00000000-0005-0000-0000-0000EA2C0000}"/>
    <cellStyle name="Navadno 153" xfId="11692" xr:uid="{00000000-0005-0000-0000-0000EB2C0000}"/>
    <cellStyle name="Navadno 153 2" xfId="11693" xr:uid="{00000000-0005-0000-0000-0000EC2C0000}"/>
    <cellStyle name="Navadno 154" xfId="11694" xr:uid="{00000000-0005-0000-0000-0000ED2C0000}"/>
    <cellStyle name="Navadno 154 2" xfId="11695" xr:uid="{00000000-0005-0000-0000-0000EE2C0000}"/>
    <cellStyle name="Navadno 155" xfId="11696" xr:uid="{00000000-0005-0000-0000-0000EF2C0000}"/>
    <cellStyle name="Navadno 155 2" xfId="11697" xr:uid="{00000000-0005-0000-0000-0000F02C0000}"/>
    <cellStyle name="Navadno 156" xfId="11698" xr:uid="{00000000-0005-0000-0000-0000F12C0000}"/>
    <cellStyle name="Navadno 156 2" xfId="11699" xr:uid="{00000000-0005-0000-0000-0000F22C0000}"/>
    <cellStyle name="Navadno 156 2 2" xfId="11700" xr:uid="{00000000-0005-0000-0000-0000F32C0000}"/>
    <cellStyle name="Navadno 156 3" xfId="11701" xr:uid="{00000000-0005-0000-0000-0000F42C0000}"/>
    <cellStyle name="Navadno 157" xfId="11702" xr:uid="{00000000-0005-0000-0000-0000F52C0000}"/>
    <cellStyle name="Navadno 157 2" xfId="11703" xr:uid="{00000000-0005-0000-0000-0000F62C0000}"/>
    <cellStyle name="Navadno 158" xfId="11704" xr:uid="{00000000-0005-0000-0000-0000F72C0000}"/>
    <cellStyle name="Navadno 158 2" xfId="11705" xr:uid="{00000000-0005-0000-0000-0000F82C0000}"/>
    <cellStyle name="Navadno 158 2 2" xfId="11706" xr:uid="{00000000-0005-0000-0000-0000F92C0000}"/>
    <cellStyle name="Navadno 158 3" xfId="11707" xr:uid="{00000000-0005-0000-0000-0000FA2C0000}"/>
    <cellStyle name="Navadno 159" xfId="11708" xr:uid="{00000000-0005-0000-0000-0000FB2C0000}"/>
    <cellStyle name="Navadno 159 2" xfId="11709" xr:uid="{00000000-0005-0000-0000-0000FC2C0000}"/>
    <cellStyle name="Navadno 16 10" xfId="11710" xr:uid="{00000000-0005-0000-0000-0000FD2C0000}"/>
    <cellStyle name="Navadno 16 10 2" xfId="11711" xr:uid="{00000000-0005-0000-0000-0000FE2C0000}"/>
    <cellStyle name="Navadno 16 10 2 2" xfId="11712" xr:uid="{00000000-0005-0000-0000-0000FF2C0000}"/>
    <cellStyle name="Navadno 16 10 2 2 2" xfId="11713" xr:uid="{00000000-0005-0000-0000-0000002D0000}"/>
    <cellStyle name="Navadno 16 10 2 3" xfId="11714" xr:uid="{00000000-0005-0000-0000-0000012D0000}"/>
    <cellStyle name="Navadno 16 10 3" xfId="11715" xr:uid="{00000000-0005-0000-0000-0000022D0000}"/>
    <cellStyle name="Navadno 16 10 3 2" xfId="11716" xr:uid="{00000000-0005-0000-0000-0000032D0000}"/>
    <cellStyle name="Navadno 16 10 4" xfId="11717" xr:uid="{00000000-0005-0000-0000-0000042D0000}"/>
    <cellStyle name="Navadno 16 11" xfId="11718" xr:uid="{00000000-0005-0000-0000-0000052D0000}"/>
    <cellStyle name="Navadno 16 11 2" xfId="11719" xr:uid="{00000000-0005-0000-0000-0000062D0000}"/>
    <cellStyle name="Navadno 16 11 2 2" xfId="11720" xr:uid="{00000000-0005-0000-0000-0000072D0000}"/>
    <cellStyle name="Navadno 16 11 2 2 2" xfId="11721" xr:uid="{00000000-0005-0000-0000-0000082D0000}"/>
    <cellStyle name="Navadno 16 11 2 3" xfId="11722" xr:uid="{00000000-0005-0000-0000-0000092D0000}"/>
    <cellStyle name="Navadno 16 11 3" xfId="11723" xr:uid="{00000000-0005-0000-0000-00000A2D0000}"/>
    <cellStyle name="Navadno 16 11 3 2" xfId="11724" xr:uid="{00000000-0005-0000-0000-00000B2D0000}"/>
    <cellStyle name="Navadno 16 11 4" xfId="11725" xr:uid="{00000000-0005-0000-0000-00000C2D0000}"/>
    <cellStyle name="Navadno 16 12" xfId="11726" xr:uid="{00000000-0005-0000-0000-00000D2D0000}"/>
    <cellStyle name="Navadno 16 12 2" xfId="11727" xr:uid="{00000000-0005-0000-0000-00000E2D0000}"/>
    <cellStyle name="Navadno 16 12 2 2" xfId="11728" xr:uid="{00000000-0005-0000-0000-00000F2D0000}"/>
    <cellStyle name="Navadno 16 12 2 2 2" xfId="11729" xr:uid="{00000000-0005-0000-0000-0000102D0000}"/>
    <cellStyle name="Navadno 16 12 2 3" xfId="11730" xr:uid="{00000000-0005-0000-0000-0000112D0000}"/>
    <cellStyle name="Navadno 16 12 3" xfId="11731" xr:uid="{00000000-0005-0000-0000-0000122D0000}"/>
    <cellStyle name="Navadno 16 12 3 2" xfId="11732" xr:uid="{00000000-0005-0000-0000-0000132D0000}"/>
    <cellStyle name="Navadno 16 12 4" xfId="11733" xr:uid="{00000000-0005-0000-0000-0000142D0000}"/>
    <cellStyle name="Navadno 16 13" xfId="11734" xr:uid="{00000000-0005-0000-0000-0000152D0000}"/>
    <cellStyle name="Navadno 16 13 2" xfId="11735" xr:uid="{00000000-0005-0000-0000-0000162D0000}"/>
    <cellStyle name="Navadno 16 13 2 2" xfId="11736" xr:uid="{00000000-0005-0000-0000-0000172D0000}"/>
    <cellStyle name="Navadno 16 13 2 2 2" xfId="11737" xr:uid="{00000000-0005-0000-0000-0000182D0000}"/>
    <cellStyle name="Navadno 16 13 2 3" xfId="11738" xr:uid="{00000000-0005-0000-0000-0000192D0000}"/>
    <cellStyle name="Navadno 16 13 3" xfId="11739" xr:uid="{00000000-0005-0000-0000-00001A2D0000}"/>
    <cellStyle name="Navadno 16 13 3 2" xfId="11740" xr:uid="{00000000-0005-0000-0000-00001B2D0000}"/>
    <cellStyle name="Navadno 16 13 4" xfId="11741" xr:uid="{00000000-0005-0000-0000-00001C2D0000}"/>
    <cellStyle name="Navadno 16 14" xfId="11742" xr:uid="{00000000-0005-0000-0000-00001D2D0000}"/>
    <cellStyle name="Navadno 16 14 2" xfId="11743" xr:uid="{00000000-0005-0000-0000-00001E2D0000}"/>
    <cellStyle name="Navadno 16 14 2 2" xfId="11744" xr:uid="{00000000-0005-0000-0000-00001F2D0000}"/>
    <cellStyle name="Navadno 16 14 2 2 2" xfId="11745" xr:uid="{00000000-0005-0000-0000-0000202D0000}"/>
    <cellStyle name="Navadno 16 14 2 3" xfId="11746" xr:uid="{00000000-0005-0000-0000-0000212D0000}"/>
    <cellStyle name="Navadno 16 14 3" xfId="11747" xr:uid="{00000000-0005-0000-0000-0000222D0000}"/>
    <cellStyle name="Navadno 16 14 3 2" xfId="11748" xr:uid="{00000000-0005-0000-0000-0000232D0000}"/>
    <cellStyle name="Navadno 16 14 4" xfId="11749" xr:uid="{00000000-0005-0000-0000-0000242D0000}"/>
    <cellStyle name="Navadno 16 15" xfId="11750" xr:uid="{00000000-0005-0000-0000-0000252D0000}"/>
    <cellStyle name="Navadno 16 15 2" xfId="11751" xr:uid="{00000000-0005-0000-0000-0000262D0000}"/>
    <cellStyle name="Navadno 16 15 2 2" xfId="11752" xr:uid="{00000000-0005-0000-0000-0000272D0000}"/>
    <cellStyle name="Navadno 16 15 2 2 2" xfId="11753" xr:uid="{00000000-0005-0000-0000-0000282D0000}"/>
    <cellStyle name="Navadno 16 15 2 3" xfId="11754" xr:uid="{00000000-0005-0000-0000-0000292D0000}"/>
    <cellStyle name="Navadno 16 15 3" xfId="11755" xr:uid="{00000000-0005-0000-0000-00002A2D0000}"/>
    <cellStyle name="Navadno 16 15 3 2" xfId="11756" xr:uid="{00000000-0005-0000-0000-00002B2D0000}"/>
    <cellStyle name="Navadno 16 15 4" xfId="11757" xr:uid="{00000000-0005-0000-0000-00002C2D0000}"/>
    <cellStyle name="Navadno 16 16" xfId="11758" xr:uid="{00000000-0005-0000-0000-00002D2D0000}"/>
    <cellStyle name="Navadno 16 16 2" xfId="11759" xr:uid="{00000000-0005-0000-0000-00002E2D0000}"/>
    <cellStyle name="Navadno 16 16 2 2" xfId="11760" xr:uid="{00000000-0005-0000-0000-00002F2D0000}"/>
    <cellStyle name="Navadno 16 16 2 2 2" xfId="11761" xr:uid="{00000000-0005-0000-0000-0000302D0000}"/>
    <cellStyle name="Navadno 16 16 2 3" xfId="11762" xr:uid="{00000000-0005-0000-0000-0000312D0000}"/>
    <cellStyle name="Navadno 16 16 3" xfId="11763" xr:uid="{00000000-0005-0000-0000-0000322D0000}"/>
    <cellStyle name="Navadno 16 16 3 2" xfId="11764" xr:uid="{00000000-0005-0000-0000-0000332D0000}"/>
    <cellStyle name="Navadno 16 16 4" xfId="11765" xr:uid="{00000000-0005-0000-0000-0000342D0000}"/>
    <cellStyle name="Navadno 16 17" xfId="11766" xr:uid="{00000000-0005-0000-0000-0000352D0000}"/>
    <cellStyle name="Navadno 16 17 2" xfId="11767" xr:uid="{00000000-0005-0000-0000-0000362D0000}"/>
    <cellStyle name="Navadno 16 17 2 2" xfId="11768" xr:uid="{00000000-0005-0000-0000-0000372D0000}"/>
    <cellStyle name="Navadno 16 17 2 2 2" xfId="11769" xr:uid="{00000000-0005-0000-0000-0000382D0000}"/>
    <cellStyle name="Navadno 16 17 2 3" xfId="11770" xr:uid="{00000000-0005-0000-0000-0000392D0000}"/>
    <cellStyle name="Navadno 16 17 3" xfId="11771" xr:uid="{00000000-0005-0000-0000-00003A2D0000}"/>
    <cellStyle name="Navadno 16 17 3 2" xfId="11772" xr:uid="{00000000-0005-0000-0000-00003B2D0000}"/>
    <cellStyle name="Navadno 16 17 4" xfId="11773" xr:uid="{00000000-0005-0000-0000-00003C2D0000}"/>
    <cellStyle name="Navadno 16 18" xfId="11774" xr:uid="{00000000-0005-0000-0000-00003D2D0000}"/>
    <cellStyle name="Navadno 16 18 2" xfId="11775" xr:uid="{00000000-0005-0000-0000-00003E2D0000}"/>
    <cellStyle name="Navadno 16 18 2 2" xfId="11776" xr:uid="{00000000-0005-0000-0000-00003F2D0000}"/>
    <cellStyle name="Navadno 16 18 2 2 2" xfId="11777" xr:uid="{00000000-0005-0000-0000-0000402D0000}"/>
    <cellStyle name="Navadno 16 18 2 3" xfId="11778" xr:uid="{00000000-0005-0000-0000-0000412D0000}"/>
    <cellStyle name="Navadno 16 18 3" xfId="11779" xr:uid="{00000000-0005-0000-0000-0000422D0000}"/>
    <cellStyle name="Navadno 16 18 3 2" xfId="11780" xr:uid="{00000000-0005-0000-0000-0000432D0000}"/>
    <cellStyle name="Navadno 16 18 4" xfId="11781" xr:uid="{00000000-0005-0000-0000-0000442D0000}"/>
    <cellStyle name="Navadno 16 19" xfId="11782" xr:uid="{00000000-0005-0000-0000-0000452D0000}"/>
    <cellStyle name="Navadno 16 19 2" xfId="11783" xr:uid="{00000000-0005-0000-0000-0000462D0000}"/>
    <cellStyle name="Navadno 16 19 2 2" xfId="11784" xr:uid="{00000000-0005-0000-0000-0000472D0000}"/>
    <cellStyle name="Navadno 16 19 2 2 2" xfId="11785" xr:uid="{00000000-0005-0000-0000-0000482D0000}"/>
    <cellStyle name="Navadno 16 19 2 3" xfId="11786" xr:uid="{00000000-0005-0000-0000-0000492D0000}"/>
    <cellStyle name="Navadno 16 19 3" xfId="11787" xr:uid="{00000000-0005-0000-0000-00004A2D0000}"/>
    <cellStyle name="Navadno 16 19 3 2" xfId="11788" xr:uid="{00000000-0005-0000-0000-00004B2D0000}"/>
    <cellStyle name="Navadno 16 19 4" xfId="11789" xr:uid="{00000000-0005-0000-0000-00004C2D0000}"/>
    <cellStyle name="Navadno 16 2" xfId="45" xr:uid="{00000000-0005-0000-0000-00004D2D0000}"/>
    <cellStyle name="Navadno 16 2 2" xfId="11790" xr:uid="{00000000-0005-0000-0000-00004E2D0000}"/>
    <cellStyle name="Navadno 16 2 2 2" xfId="11791" xr:uid="{00000000-0005-0000-0000-00004F2D0000}"/>
    <cellStyle name="Navadno 16 2 2 2 2" xfId="11792" xr:uid="{00000000-0005-0000-0000-0000502D0000}"/>
    <cellStyle name="Navadno 16 2 2 3" xfId="11793" xr:uid="{00000000-0005-0000-0000-0000512D0000}"/>
    <cellStyle name="Navadno 16 2 2 4" xfId="11794" xr:uid="{00000000-0005-0000-0000-0000522D0000}"/>
    <cellStyle name="Navadno 16 2 2 5" xfId="11795" xr:uid="{00000000-0005-0000-0000-0000532D0000}"/>
    <cellStyle name="Navadno 16 2 2 6" xfId="11796" xr:uid="{00000000-0005-0000-0000-0000542D0000}"/>
    <cellStyle name="Navadno 16 2 3" xfId="11797" xr:uid="{00000000-0005-0000-0000-0000552D0000}"/>
    <cellStyle name="Navadno 16 2 3 2" xfId="11798" xr:uid="{00000000-0005-0000-0000-0000562D0000}"/>
    <cellStyle name="Navadno 16 2 3 3" xfId="11799" xr:uid="{00000000-0005-0000-0000-0000572D0000}"/>
    <cellStyle name="Navadno 16 2 3 4" xfId="11800" xr:uid="{00000000-0005-0000-0000-0000582D0000}"/>
    <cellStyle name="Navadno 16 2 3 5" xfId="11801" xr:uid="{00000000-0005-0000-0000-0000592D0000}"/>
    <cellStyle name="Navadno 16 2 4" xfId="11802" xr:uid="{00000000-0005-0000-0000-00005A2D0000}"/>
    <cellStyle name="Navadno 16 2 5" xfId="11803" xr:uid="{00000000-0005-0000-0000-00005B2D0000}"/>
    <cellStyle name="Navadno 16 2 6" xfId="11804" xr:uid="{00000000-0005-0000-0000-00005C2D0000}"/>
    <cellStyle name="Navadno 16 2 7" xfId="11805" xr:uid="{00000000-0005-0000-0000-00005D2D0000}"/>
    <cellStyle name="Navadno 16 20" xfId="11806" xr:uid="{00000000-0005-0000-0000-00005E2D0000}"/>
    <cellStyle name="Navadno 16 20 2" xfId="11807" xr:uid="{00000000-0005-0000-0000-00005F2D0000}"/>
    <cellStyle name="Navadno 16 20 2 2" xfId="11808" xr:uid="{00000000-0005-0000-0000-0000602D0000}"/>
    <cellStyle name="Navadno 16 20 2 2 2" xfId="11809" xr:uid="{00000000-0005-0000-0000-0000612D0000}"/>
    <cellStyle name="Navadno 16 20 2 3" xfId="11810" xr:uid="{00000000-0005-0000-0000-0000622D0000}"/>
    <cellStyle name="Navadno 16 20 3" xfId="11811" xr:uid="{00000000-0005-0000-0000-0000632D0000}"/>
    <cellStyle name="Navadno 16 20 3 2" xfId="11812" xr:uid="{00000000-0005-0000-0000-0000642D0000}"/>
    <cellStyle name="Navadno 16 20 4" xfId="11813" xr:uid="{00000000-0005-0000-0000-0000652D0000}"/>
    <cellStyle name="Navadno 16 21" xfId="11814" xr:uid="{00000000-0005-0000-0000-0000662D0000}"/>
    <cellStyle name="Navadno 16 21 2" xfId="11815" xr:uid="{00000000-0005-0000-0000-0000672D0000}"/>
    <cellStyle name="Navadno 16 21 2 2" xfId="11816" xr:uid="{00000000-0005-0000-0000-0000682D0000}"/>
    <cellStyle name="Navadno 16 21 2 2 2" xfId="11817" xr:uid="{00000000-0005-0000-0000-0000692D0000}"/>
    <cellStyle name="Navadno 16 21 2 3" xfId="11818" xr:uid="{00000000-0005-0000-0000-00006A2D0000}"/>
    <cellStyle name="Navadno 16 21 3" xfId="11819" xr:uid="{00000000-0005-0000-0000-00006B2D0000}"/>
    <cellStyle name="Navadno 16 21 3 2" xfId="11820" xr:uid="{00000000-0005-0000-0000-00006C2D0000}"/>
    <cellStyle name="Navadno 16 21 4" xfId="11821" xr:uid="{00000000-0005-0000-0000-00006D2D0000}"/>
    <cellStyle name="Navadno 16 22" xfId="11822" xr:uid="{00000000-0005-0000-0000-00006E2D0000}"/>
    <cellStyle name="Navadno 16 22 2" xfId="11823" xr:uid="{00000000-0005-0000-0000-00006F2D0000}"/>
    <cellStyle name="Navadno 16 22 2 2" xfId="11824" xr:uid="{00000000-0005-0000-0000-0000702D0000}"/>
    <cellStyle name="Navadno 16 22 2 2 2" xfId="11825" xr:uid="{00000000-0005-0000-0000-0000712D0000}"/>
    <cellStyle name="Navadno 16 22 2 3" xfId="11826" xr:uid="{00000000-0005-0000-0000-0000722D0000}"/>
    <cellStyle name="Navadno 16 22 3" xfId="11827" xr:uid="{00000000-0005-0000-0000-0000732D0000}"/>
    <cellStyle name="Navadno 16 22 3 2" xfId="11828" xr:uid="{00000000-0005-0000-0000-0000742D0000}"/>
    <cellStyle name="Navadno 16 22 4" xfId="11829" xr:uid="{00000000-0005-0000-0000-0000752D0000}"/>
    <cellStyle name="Navadno 16 23" xfId="11830" xr:uid="{00000000-0005-0000-0000-0000762D0000}"/>
    <cellStyle name="Navadno 16 23 2" xfId="11831" xr:uid="{00000000-0005-0000-0000-0000772D0000}"/>
    <cellStyle name="Navadno 16 23 2 2" xfId="11832" xr:uid="{00000000-0005-0000-0000-0000782D0000}"/>
    <cellStyle name="Navadno 16 23 2 2 2" xfId="11833" xr:uid="{00000000-0005-0000-0000-0000792D0000}"/>
    <cellStyle name="Navadno 16 23 2 3" xfId="11834" xr:uid="{00000000-0005-0000-0000-00007A2D0000}"/>
    <cellStyle name="Navadno 16 23 3" xfId="11835" xr:uid="{00000000-0005-0000-0000-00007B2D0000}"/>
    <cellStyle name="Navadno 16 23 3 2" xfId="11836" xr:uid="{00000000-0005-0000-0000-00007C2D0000}"/>
    <cellStyle name="Navadno 16 23 4" xfId="11837" xr:uid="{00000000-0005-0000-0000-00007D2D0000}"/>
    <cellStyle name="Navadno 16 24" xfId="11838" xr:uid="{00000000-0005-0000-0000-00007E2D0000}"/>
    <cellStyle name="Navadno 16 24 2" xfId="11839" xr:uid="{00000000-0005-0000-0000-00007F2D0000}"/>
    <cellStyle name="Navadno 16 24 2 2" xfId="11840" xr:uid="{00000000-0005-0000-0000-0000802D0000}"/>
    <cellStyle name="Navadno 16 24 2 2 2" xfId="11841" xr:uid="{00000000-0005-0000-0000-0000812D0000}"/>
    <cellStyle name="Navadno 16 24 2 3" xfId="11842" xr:uid="{00000000-0005-0000-0000-0000822D0000}"/>
    <cellStyle name="Navadno 16 24 3" xfId="11843" xr:uid="{00000000-0005-0000-0000-0000832D0000}"/>
    <cellStyle name="Navadno 16 24 3 2" xfId="11844" xr:uid="{00000000-0005-0000-0000-0000842D0000}"/>
    <cellStyle name="Navadno 16 24 4" xfId="11845" xr:uid="{00000000-0005-0000-0000-0000852D0000}"/>
    <cellStyle name="Navadno 16 25" xfId="11846" xr:uid="{00000000-0005-0000-0000-0000862D0000}"/>
    <cellStyle name="Navadno 16 25 2" xfId="11847" xr:uid="{00000000-0005-0000-0000-0000872D0000}"/>
    <cellStyle name="Navadno 16 25 2 2" xfId="11848" xr:uid="{00000000-0005-0000-0000-0000882D0000}"/>
    <cellStyle name="Navadno 16 25 2 2 2" xfId="11849" xr:uid="{00000000-0005-0000-0000-0000892D0000}"/>
    <cellStyle name="Navadno 16 25 2 3" xfId="11850" xr:uid="{00000000-0005-0000-0000-00008A2D0000}"/>
    <cellStyle name="Navadno 16 25 3" xfId="11851" xr:uid="{00000000-0005-0000-0000-00008B2D0000}"/>
    <cellStyle name="Navadno 16 25 3 2" xfId="11852" xr:uid="{00000000-0005-0000-0000-00008C2D0000}"/>
    <cellStyle name="Navadno 16 25 4" xfId="11853" xr:uid="{00000000-0005-0000-0000-00008D2D0000}"/>
    <cellStyle name="Navadno 16 26" xfId="11854" xr:uid="{00000000-0005-0000-0000-00008E2D0000}"/>
    <cellStyle name="Navadno 16 26 2" xfId="11855" xr:uid="{00000000-0005-0000-0000-00008F2D0000}"/>
    <cellStyle name="Navadno 16 26 2 2" xfId="11856" xr:uid="{00000000-0005-0000-0000-0000902D0000}"/>
    <cellStyle name="Navadno 16 26 2 2 2" xfId="11857" xr:uid="{00000000-0005-0000-0000-0000912D0000}"/>
    <cellStyle name="Navadno 16 26 2 3" xfId="11858" xr:uid="{00000000-0005-0000-0000-0000922D0000}"/>
    <cellStyle name="Navadno 16 26 3" xfId="11859" xr:uid="{00000000-0005-0000-0000-0000932D0000}"/>
    <cellStyle name="Navadno 16 26 3 2" xfId="11860" xr:uid="{00000000-0005-0000-0000-0000942D0000}"/>
    <cellStyle name="Navadno 16 26 4" xfId="11861" xr:uid="{00000000-0005-0000-0000-0000952D0000}"/>
    <cellStyle name="Navadno 16 27" xfId="11862" xr:uid="{00000000-0005-0000-0000-0000962D0000}"/>
    <cellStyle name="Navadno 16 27 2" xfId="11863" xr:uid="{00000000-0005-0000-0000-0000972D0000}"/>
    <cellStyle name="Navadno 16 27 2 2" xfId="11864" xr:uid="{00000000-0005-0000-0000-0000982D0000}"/>
    <cellStyle name="Navadno 16 27 2 2 2" xfId="11865" xr:uid="{00000000-0005-0000-0000-0000992D0000}"/>
    <cellStyle name="Navadno 16 27 2 3" xfId="11866" xr:uid="{00000000-0005-0000-0000-00009A2D0000}"/>
    <cellStyle name="Navadno 16 27 3" xfId="11867" xr:uid="{00000000-0005-0000-0000-00009B2D0000}"/>
    <cellStyle name="Navadno 16 27 3 2" xfId="11868" xr:uid="{00000000-0005-0000-0000-00009C2D0000}"/>
    <cellStyle name="Navadno 16 27 4" xfId="11869" xr:uid="{00000000-0005-0000-0000-00009D2D0000}"/>
    <cellStyle name="Navadno 16 28" xfId="11870" xr:uid="{00000000-0005-0000-0000-00009E2D0000}"/>
    <cellStyle name="Navadno 16 28 2" xfId="11871" xr:uid="{00000000-0005-0000-0000-00009F2D0000}"/>
    <cellStyle name="Navadno 16 28 2 2" xfId="11872" xr:uid="{00000000-0005-0000-0000-0000A02D0000}"/>
    <cellStyle name="Navadno 16 28 2 2 2" xfId="11873" xr:uid="{00000000-0005-0000-0000-0000A12D0000}"/>
    <cellStyle name="Navadno 16 28 2 3" xfId="11874" xr:uid="{00000000-0005-0000-0000-0000A22D0000}"/>
    <cellStyle name="Navadno 16 28 3" xfId="11875" xr:uid="{00000000-0005-0000-0000-0000A32D0000}"/>
    <cellStyle name="Navadno 16 28 3 2" xfId="11876" xr:uid="{00000000-0005-0000-0000-0000A42D0000}"/>
    <cellStyle name="Navadno 16 28 4" xfId="11877" xr:uid="{00000000-0005-0000-0000-0000A52D0000}"/>
    <cellStyle name="Navadno 16 29" xfId="11878" xr:uid="{00000000-0005-0000-0000-0000A62D0000}"/>
    <cellStyle name="Navadno 16 29 2" xfId="11879" xr:uid="{00000000-0005-0000-0000-0000A72D0000}"/>
    <cellStyle name="Navadno 16 29 2 2" xfId="11880" xr:uid="{00000000-0005-0000-0000-0000A82D0000}"/>
    <cellStyle name="Navadno 16 29 2 2 2" xfId="11881" xr:uid="{00000000-0005-0000-0000-0000A92D0000}"/>
    <cellStyle name="Navadno 16 29 2 3" xfId="11882" xr:uid="{00000000-0005-0000-0000-0000AA2D0000}"/>
    <cellStyle name="Navadno 16 29 3" xfId="11883" xr:uid="{00000000-0005-0000-0000-0000AB2D0000}"/>
    <cellStyle name="Navadno 16 29 3 2" xfId="11884" xr:uid="{00000000-0005-0000-0000-0000AC2D0000}"/>
    <cellStyle name="Navadno 16 29 4" xfId="11885" xr:uid="{00000000-0005-0000-0000-0000AD2D0000}"/>
    <cellStyle name="Navadno 16 3" xfId="46" xr:uid="{00000000-0005-0000-0000-0000AE2D0000}"/>
    <cellStyle name="Navadno 16 3 2" xfId="11886" xr:uid="{00000000-0005-0000-0000-0000AF2D0000}"/>
    <cellStyle name="Navadno 16 3 2 2" xfId="11887" xr:uid="{00000000-0005-0000-0000-0000B02D0000}"/>
    <cellStyle name="Navadno 16 3 2 2 2" xfId="11888" xr:uid="{00000000-0005-0000-0000-0000B12D0000}"/>
    <cellStyle name="Navadno 16 3 2 3" xfId="11889" xr:uid="{00000000-0005-0000-0000-0000B22D0000}"/>
    <cellStyle name="Navadno 16 3 3" xfId="11890" xr:uid="{00000000-0005-0000-0000-0000B32D0000}"/>
    <cellStyle name="Navadno 16 3 3 2" xfId="11891" xr:uid="{00000000-0005-0000-0000-0000B42D0000}"/>
    <cellStyle name="Navadno 16 3 4" xfId="11892" xr:uid="{00000000-0005-0000-0000-0000B52D0000}"/>
    <cellStyle name="Navadno 16 3 5" xfId="11893" xr:uid="{00000000-0005-0000-0000-0000B62D0000}"/>
    <cellStyle name="Navadno 16 3 6" xfId="11894" xr:uid="{00000000-0005-0000-0000-0000B72D0000}"/>
    <cellStyle name="Navadno 16 30" xfId="11895" xr:uid="{00000000-0005-0000-0000-0000B82D0000}"/>
    <cellStyle name="Navadno 16 30 2" xfId="11896" xr:uid="{00000000-0005-0000-0000-0000B92D0000}"/>
    <cellStyle name="Navadno 16 30 2 2" xfId="11897" xr:uid="{00000000-0005-0000-0000-0000BA2D0000}"/>
    <cellStyle name="Navadno 16 30 2 2 2" xfId="11898" xr:uid="{00000000-0005-0000-0000-0000BB2D0000}"/>
    <cellStyle name="Navadno 16 30 2 3" xfId="11899" xr:uid="{00000000-0005-0000-0000-0000BC2D0000}"/>
    <cellStyle name="Navadno 16 30 3" xfId="11900" xr:uid="{00000000-0005-0000-0000-0000BD2D0000}"/>
    <cellStyle name="Navadno 16 30 3 2" xfId="11901" xr:uid="{00000000-0005-0000-0000-0000BE2D0000}"/>
    <cellStyle name="Navadno 16 30 4" xfId="11902" xr:uid="{00000000-0005-0000-0000-0000BF2D0000}"/>
    <cellStyle name="Navadno 16 31" xfId="11903" xr:uid="{00000000-0005-0000-0000-0000C02D0000}"/>
    <cellStyle name="Navadno 16 31 2" xfId="11904" xr:uid="{00000000-0005-0000-0000-0000C12D0000}"/>
    <cellStyle name="Navadno 16 31 2 2" xfId="11905" xr:uid="{00000000-0005-0000-0000-0000C22D0000}"/>
    <cellStyle name="Navadno 16 31 2 2 2" xfId="11906" xr:uid="{00000000-0005-0000-0000-0000C32D0000}"/>
    <cellStyle name="Navadno 16 31 2 3" xfId="11907" xr:uid="{00000000-0005-0000-0000-0000C42D0000}"/>
    <cellStyle name="Navadno 16 31 3" xfId="11908" xr:uid="{00000000-0005-0000-0000-0000C52D0000}"/>
    <cellStyle name="Navadno 16 31 3 2" xfId="11909" xr:uid="{00000000-0005-0000-0000-0000C62D0000}"/>
    <cellStyle name="Navadno 16 31 4" xfId="11910" xr:uid="{00000000-0005-0000-0000-0000C72D0000}"/>
    <cellStyle name="Navadno 16 32" xfId="11911" xr:uid="{00000000-0005-0000-0000-0000C82D0000}"/>
    <cellStyle name="Navadno 16 32 2" xfId="11912" xr:uid="{00000000-0005-0000-0000-0000C92D0000}"/>
    <cellStyle name="Navadno 16 32 2 2" xfId="11913" xr:uid="{00000000-0005-0000-0000-0000CA2D0000}"/>
    <cellStyle name="Navadno 16 32 2 2 2" xfId="11914" xr:uid="{00000000-0005-0000-0000-0000CB2D0000}"/>
    <cellStyle name="Navadno 16 32 2 3" xfId="11915" xr:uid="{00000000-0005-0000-0000-0000CC2D0000}"/>
    <cellStyle name="Navadno 16 32 3" xfId="11916" xr:uid="{00000000-0005-0000-0000-0000CD2D0000}"/>
    <cellStyle name="Navadno 16 32 3 2" xfId="11917" xr:uid="{00000000-0005-0000-0000-0000CE2D0000}"/>
    <cellStyle name="Navadno 16 32 4" xfId="11918" xr:uid="{00000000-0005-0000-0000-0000CF2D0000}"/>
    <cellStyle name="Navadno 16 33" xfId="11919" xr:uid="{00000000-0005-0000-0000-0000D02D0000}"/>
    <cellStyle name="Navadno 16 33 2" xfId="11920" xr:uid="{00000000-0005-0000-0000-0000D12D0000}"/>
    <cellStyle name="Navadno 16 33 2 2" xfId="11921" xr:uid="{00000000-0005-0000-0000-0000D22D0000}"/>
    <cellStyle name="Navadno 16 33 2 2 2" xfId="11922" xr:uid="{00000000-0005-0000-0000-0000D32D0000}"/>
    <cellStyle name="Navadno 16 33 2 3" xfId="11923" xr:uid="{00000000-0005-0000-0000-0000D42D0000}"/>
    <cellStyle name="Navadno 16 33 3" xfId="11924" xr:uid="{00000000-0005-0000-0000-0000D52D0000}"/>
    <cellStyle name="Navadno 16 33 3 2" xfId="11925" xr:uid="{00000000-0005-0000-0000-0000D62D0000}"/>
    <cellStyle name="Navadno 16 33 4" xfId="11926" xr:uid="{00000000-0005-0000-0000-0000D72D0000}"/>
    <cellStyle name="Navadno 16 34" xfId="11927" xr:uid="{00000000-0005-0000-0000-0000D82D0000}"/>
    <cellStyle name="Navadno 16 34 2" xfId="11928" xr:uid="{00000000-0005-0000-0000-0000D92D0000}"/>
    <cellStyle name="Navadno 16 34 2 2" xfId="11929" xr:uid="{00000000-0005-0000-0000-0000DA2D0000}"/>
    <cellStyle name="Navadno 16 34 2 2 2" xfId="11930" xr:uid="{00000000-0005-0000-0000-0000DB2D0000}"/>
    <cellStyle name="Navadno 16 34 2 3" xfId="11931" xr:uid="{00000000-0005-0000-0000-0000DC2D0000}"/>
    <cellStyle name="Navadno 16 34 3" xfId="11932" xr:uid="{00000000-0005-0000-0000-0000DD2D0000}"/>
    <cellStyle name="Navadno 16 34 3 2" xfId="11933" xr:uid="{00000000-0005-0000-0000-0000DE2D0000}"/>
    <cellStyle name="Navadno 16 34 4" xfId="11934" xr:uid="{00000000-0005-0000-0000-0000DF2D0000}"/>
    <cellStyle name="Navadno 16 35" xfId="11935" xr:uid="{00000000-0005-0000-0000-0000E02D0000}"/>
    <cellStyle name="Navadno 16 35 2" xfId="11936" xr:uid="{00000000-0005-0000-0000-0000E12D0000}"/>
    <cellStyle name="Navadno 16 35 2 2" xfId="11937" xr:uid="{00000000-0005-0000-0000-0000E22D0000}"/>
    <cellStyle name="Navadno 16 35 2 2 2" xfId="11938" xr:uid="{00000000-0005-0000-0000-0000E32D0000}"/>
    <cellStyle name="Navadno 16 35 2 3" xfId="11939" xr:uid="{00000000-0005-0000-0000-0000E42D0000}"/>
    <cellStyle name="Navadno 16 35 3" xfId="11940" xr:uid="{00000000-0005-0000-0000-0000E52D0000}"/>
    <cellStyle name="Navadno 16 35 3 2" xfId="11941" xr:uid="{00000000-0005-0000-0000-0000E62D0000}"/>
    <cellStyle name="Navadno 16 35 4" xfId="11942" xr:uid="{00000000-0005-0000-0000-0000E72D0000}"/>
    <cellStyle name="Navadno 16 36" xfId="11943" xr:uid="{00000000-0005-0000-0000-0000E82D0000}"/>
    <cellStyle name="Navadno 16 36 2" xfId="11944" xr:uid="{00000000-0005-0000-0000-0000E92D0000}"/>
    <cellStyle name="Navadno 16 36 2 2" xfId="11945" xr:uid="{00000000-0005-0000-0000-0000EA2D0000}"/>
    <cellStyle name="Navadno 16 36 2 2 2" xfId="11946" xr:uid="{00000000-0005-0000-0000-0000EB2D0000}"/>
    <cellStyle name="Navadno 16 36 2 3" xfId="11947" xr:uid="{00000000-0005-0000-0000-0000EC2D0000}"/>
    <cellStyle name="Navadno 16 36 3" xfId="11948" xr:uid="{00000000-0005-0000-0000-0000ED2D0000}"/>
    <cellStyle name="Navadno 16 36 3 2" xfId="11949" xr:uid="{00000000-0005-0000-0000-0000EE2D0000}"/>
    <cellStyle name="Navadno 16 36 4" xfId="11950" xr:uid="{00000000-0005-0000-0000-0000EF2D0000}"/>
    <cellStyle name="Navadno 16 37" xfId="11951" xr:uid="{00000000-0005-0000-0000-0000F02D0000}"/>
    <cellStyle name="Navadno 16 37 2" xfId="11952" xr:uid="{00000000-0005-0000-0000-0000F12D0000}"/>
    <cellStyle name="Navadno 16 37 2 2" xfId="11953" xr:uid="{00000000-0005-0000-0000-0000F22D0000}"/>
    <cellStyle name="Navadno 16 37 2 2 2" xfId="11954" xr:uid="{00000000-0005-0000-0000-0000F32D0000}"/>
    <cellStyle name="Navadno 16 37 2 3" xfId="11955" xr:uid="{00000000-0005-0000-0000-0000F42D0000}"/>
    <cellStyle name="Navadno 16 37 3" xfId="11956" xr:uid="{00000000-0005-0000-0000-0000F52D0000}"/>
    <cellStyle name="Navadno 16 37 3 2" xfId="11957" xr:uid="{00000000-0005-0000-0000-0000F62D0000}"/>
    <cellStyle name="Navadno 16 37 4" xfId="11958" xr:uid="{00000000-0005-0000-0000-0000F72D0000}"/>
    <cellStyle name="Navadno 16 38" xfId="11959" xr:uid="{00000000-0005-0000-0000-0000F82D0000}"/>
    <cellStyle name="Navadno 16 38 2" xfId="11960" xr:uid="{00000000-0005-0000-0000-0000F92D0000}"/>
    <cellStyle name="Navadno 16 38 2 2" xfId="11961" xr:uid="{00000000-0005-0000-0000-0000FA2D0000}"/>
    <cellStyle name="Navadno 16 38 2 2 2" xfId="11962" xr:uid="{00000000-0005-0000-0000-0000FB2D0000}"/>
    <cellStyle name="Navadno 16 38 2 3" xfId="11963" xr:uid="{00000000-0005-0000-0000-0000FC2D0000}"/>
    <cellStyle name="Navadno 16 38 3" xfId="11964" xr:uid="{00000000-0005-0000-0000-0000FD2D0000}"/>
    <cellStyle name="Navadno 16 38 3 2" xfId="11965" xr:uid="{00000000-0005-0000-0000-0000FE2D0000}"/>
    <cellStyle name="Navadno 16 38 4" xfId="11966" xr:uid="{00000000-0005-0000-0000-0000FF2D0000}"/>
    <cellStyle name="Navadno 16 39" xfId="11967" xr:uid="{00000000-0005-0000-0000-0000002E0000}"/>
    <cellStyle name="Navadno 16 39 2" xfId="11968" xr:uid="{00000000-0005-0000-0000-0000012E0000}"/>
    <cellStyle name="Navadno 16 39 2 2" xfId="11969" xr:uid="{00000000-0005-0000-0000-0000022E0000}"/>
    <cellStyle name="Navadno 16 39 2 2 2" xfId="11970" xr:uid="{00000000-0005-0000-0000-0000032E0000}"/>
    <cellStyle name="Navadno 16 39 2 3" xfId="11971" xr:uid="{00000000-0005-0000-0000-0000042E0000}"/>
    <cellStyle name="Navadno 16 39 3" xfId="11972" xr:uid="{00000000-0005-0000-0000-0000052E0000}"/>
    <cellStyle name="Navadno 16 39 3 2" xfId="11973" xr:uid="{00000000-0005-0000-0000-0000062E0000}"/>
    <cellStyle name="Navadno 16 39 4" xfId="11974" xr:uid="{00000000-0005-0000-0000-0000072E0000}"/>
    <cellStyle name="Navadno 16 4" xfId="11975" xr:uid="{00000000-0005-0000-0000-0000082E0000}"/>
    <cellStyle name="Navadno 16 4 2" xfId="11976" xr:uid="{00000000-0005-0000-0000-0000092E0000}"/>
    <cellStyle name="Navadno 16 4 2 2" xfId="11977" xr:uid="{00000000-0005-0000-0000-00000A2E0000}"/>
    <cellStyle name="Navadno 16 4 2 2 2" xfId="11978" xr:uid="{00000000-0005-0000-0000-00000B2E0000}"/>
    <cellStyle name="Navadno 16 4 2 3" xfId="11979" xr:uid="{00000000-0005-0000-0000-00000C2E0000}"/>
    <cellStyle name="Navadno 16 4 3" xfId="11980" xr:uid="{00000000-0005-0000-0000-00000D2E0000}"/>
    <cellStyle name="Navadno 16 4 3 2" xfId="11981" xr:uid="{00000000-0005-0000-0000-00000E2E0000}"/>
    <cellStyle name="Navadno 16 4 4" xfId="11982" xr:uid="{00000000-0005-0000-0000-00000F2E0000}"/>
    <cellStyle name="Navadno 16 40" xfId="11983" xr:uid="{00000000-0005-0000-0000-0000102E0000}"/>
    <cellStyle name="Navadno 16 40 2" xfId="11984" xr:uid="{00000000-0005-0000-0000-0000112E0000}"/>
    <cellStyle name="Navadno 16 40 2 2" xfId="11985" xr:uid="{00000000-0005-0000-0000-0000122E0000}"/>
    <cellStyle name="Navadno 16 40 2 2 2" xfId="11986" xr:uid="{00000000-0005-0000-0000-0000132E0000}"/>
    <cellStyle name="Navadno 16 40 2 3" xfId="11987" xr:uid="{00000000-0005-0000-0000-0000142E0000}"/>
    <cellStyle name="Navadno 16 40 3" xfId="11988" xr:uid="{00000000-0005-0000-0000-0000152E0000}"/>
    <cellStyle name="Navadno 16 40 3 2" xfId="11989" xr:uid="{00000000-0005-0000-0000-0000162E0000}"/>
    <cellStyle name="Navadno 16 40 4" xfId="11990" xr:uid="{00000000-0005-0000-0000-0000172E0000}"/>
    <cellStyle name="Navadno 16 41" xfId="11991" xr:uid="{00000000-0005-0000-0000-0000182E0000}"/>
    <cellStyle name="Navadno 16 41 2" xfId="11992" xr:uid="{00000000-0005-0000-0000-0000192E0000}"/>
    <cellStyle name="Navadno 16 41 2 2" xfId="11993" xr:uid="{00000000-0005-0000-0000-00001A2E0000}"/>
    <cellStyle name="Navadno 16 41 2 2 2" xfId="11994" xr:uid="{00000000-0005-0000-0000-00001B2E0000}"/>
    <cellStyle name="Navadno 16 41 2 3" xfId="11995" xr:uid="{00000000-0005-0000-0000-00001C2E0000}"/>
    <cellStyle name="Navadno 16 41 3" xfId="11996" xr:uid="{00000000-0005-0000-0000-00001D2E0000}"/>
    <cellStyle name="Navadno 16 41 3 2" xfId="11997" xr:uid="{00000000-0005-0000-0000-00001E2E0000}"/>
    <cellStyle name="Navadno 16 41 4" xfId="11998" xr:uid="{00000000-0005-0000-0000-00001F2E0000}"/>
    <cellStyle name="Navadno 16 42" xfId="11999" xr:uid="{00000000-0005-0000-0000-0000202E0000}"/>
    <cellStyle name="Navadno 16 42 2" xfId="12000" xr:uid="{00000000-0005-0000-0000-0000212E0000}"/>
    <cellStyle name="Navadno 16 42 2 2" xfId="12001" xr:uid="{00000000-0005-0000-0000-0000222E0000}"/>
    <cellStyle name="Navadno 16 42 2 2 2" xfId="12002" xr:uid="{00000000-0005-0000-0000-0000232E0000}"/>
    <cellStyle name="Navadno 16 42 2 3" xfId="12003" xr:uid="{00000000-0005-0000-0000-0000242E0000}"/>
    <cellStyle name="Navadno 16 42 3" xfId="12004" xr:uid="{00000000-0005-0000-0000-0000252E0000}"/>
    <cellStyle name="Navadno 16 42 3 2" xfId="12005" xr:uid="{00000000-0005-0000-0000-0000262E0000}"/>
    <cellStyle name="Navadno 16 42 4" xfId="12006" xr:uid="{00000000-0005-0000-0000-0000272E0000}"/>
    <cellStyle name="Navadno 16 43" xfId="12007" xr:uid="{00000000-0005-0000-0000-0000282E0000}"/>
    <cellStyle name="Navadno 16 43 2" xfId="12008" xr:uid="{00000000-0005-0000-0000-0000292E0000}"/>
    <cellStyle name="Navadno 16 43 2 2" xfId="12009" xr:uid="{00000000-0005-0000-0000-00002A2E0000}"/>
    <cellStyle name="Navadno 16 43 2 2 2" xfId="12010" xr:uid="{00000000-0005-0000-0000-00002B2E0000}"/>
    <cellStyle name="Navadno 16 43 2 3" xfId="12011" xr:uid="{00000000-0005-0000-0000-00002C2E0000}"/>
    <cellStyle name="Navadno 16 43 3" xfId="12012" xr:uid="{00000000-0005-0000-0000-00002D2E0000}"/>
    <cellStyle name="Navadno 16 43 3 2" xfId="12013" xr:uid="{00000000-0005-0000-0000-00002E2E0000}"/>
    <cellStyle name="Navadno 16 43 4" xfId="12014" xr:uid="{00000000-0005-0000-0000-00002F2E0000}"/>
    <cellStyle name="Navadno 16 44" xfId="12015" xr:uid="{00000000-0005-0000-0000-0000302E0000}"/>
    <cellStyle name="Navadno 16 44 2" xfId="12016" xr:uid="{00000000-0005-0000-0000-0000312E0000}"/>
    <cellStyle name="Navadno 16 44 2 2" xfId="12017" xr:uid="{00000000-0005-0000-0000-0000322E0000}"/>
    <cellStyle name="Navadno 16 44 2 2 2" xfId="12018" xr:uid="{00000000-0005-0000-0000-0000332E0000}"/>
    <cellStyle name="Navadno 16 44 2 3" xfId="12019" xr:uid="{00000000-0005-0000-0000-0000342E0000}"/>
    <cellStyle name="Navadno 16 44 3" xfId="12020" xr:uid="{00000000-0005-0000-0000-0000352E0000}"/>
    <cellStyle name="Navadno 16 44 3 2" xfId="12021" xr:uid="{00000000-0005-0000-0000-0000362E0000}"/>
    <cellStyle name="Navadno 16 44 4" xfId="12022" xr:uid="{00000000-0005-0000-0000-0000372E0000}"/>
    <cellStyle name="Navadno 16 45" xfId="12023" xr:uid="{00000000-0005-0000-0000-0000382E0000}"/>
    <cellStyle name="Navadno 16 45 2" xfId="12024" xr:uid="{00000000-0005-0000-0000-0000392E0000}"/>
    <cellStyle name="Navadno 16 45 2 2" xfId="12025" xr:uid="{00000000-0005-0000-0000-00003A2E0000}"/>
    <cellStyle name="Navadno 16 45 2 2 2" xfId="12026" xr:uid="{00000000-0005-0000-0000-00003B2E0000}"/>
    <cellStyle name="Navadno 16 45 2 3" xfId="12027" xr:uid="{00000000-0005-0000-0000-00003C2E0000}"/>
    <cellStyle name="Navadno 16 45 3" xfId="12028" xr:uid="{00000000-0005-0000-0000-00003D2E0000}"/>
    <cellStyle name="Navadno 16 45 3 2" xfId="12029" xr:uid="{00000000-0005-0000-0000-00003E2E0000}"/>
    <cellStyle name="Navadno 16 45 4" xfId="12030" xr:uid="{00000000-0005-0000-0000-00003F2E0000}"/>
    <cellStyle name="Navadno 16 46" xfId="12031" xr:uid="{00000000-0005-0000-0000-0000402E0000}"/>
    <cellStyle name="Navadno 16 46 2" xfId="12032" xr:uid="{00000000-0005-0000-0000-0000412E0000}"/>
    <cellStyle name="Navadno 16 46 2 2" xfId="12033" xr:uid="{00000000-0005-0000-0000-0000422E0000}"/>
    <cellStyle name="Navadno 16 46 2 2 2" xfId="12034" xr:uid="{00000000-0005-0000-0000-0000432E0000}"/>
    <cellStyle name="Navadno 16 46 2 3" xfId="12035" xr:uid="{00000000-0005-0000-0000-0000442E0000}"/>
    <cellStyle name="Navadno 16 46 3" xfId="12036" xr:uid="{00000000-0005-0000-0000-0000452E0000}"/>
    <cellStyle name="Navadno 16 46 3 2" xfId="12037" xr:uid="{00000000-0005-0000-0000-0000462E0000}"/>
    <cellStyle name="Navadno 16 46 4" xfId="12038" xr:uid="{00000000-0005-0000-0000-0000472E0000}"/>
    <cellStyle name="Navadno 16 47" xfId="12039" xr:uid="{00000000-0005-0000-0000-0000482E0000}"/>
    <cellStyle name="Navadno 16 47 2" xfId="12040" xr:uid="{00000000-0005-0000-0000-0000492E0000}"/>
    <cellStyle name="Navadno 16 47 2 2" xfId="12041" xr:uid="{00000000-0005-0000-0000-00004A2E0000}"/>
    <cellStyle name="Navadno 16 47 2 2 2" xfId="12042" xr:uid="{00000000-0005-0000-0000-00004B2E0000}"/>
    <cellStyle name="Navadno 16 47 2 3" xfId="12043" xr:uid="{00000000-0005-0000-0000-00004C2E0000}"/>
    <cellStyle name="Navadno 16 47 3" xfId="12044" xr:uid="{00000000-0005-0000-0000-00004D2E0000}"/>
    <cellStyle name="Navadno 16 47 3 2" xfId="12045" xr:uid="{00000000-0005-0000-0000-00004E2E0000}"/>
    <cellStyle name="Navadno 16 47 4" xfId="12046" xr:uid="{00000000-0005-0000-0000-00004F2E0000}"/>
    <cellStyle name="Navadno 16 48" xfId="12047" xr:uid="{00000000-0005-0000-0000-0000502E0000}"/>
    <cellStyle name="Navadno 16 48 2" xfId="12048" xr:uid="{00000000-0005-0000-0000-0000512E0000}"/>
    <cellStyle name="Navadno 16 48 2 2" xfId="12049" xr:uid="{00000000-0005-0000-0000-0000522E0000}"/>
    <cellStyle name="Navadno 16 48 2 2 2" xfId="12050" xr:uid="{00000000-0005-0000-0000-0000532E0000}"/>
    <cellStyle name="Navadno 16 48 2 3" xfId="12051" xr:uid="{00000000-0005-0000-0000-0000542E0000}"/>
    <cellStyle name="Navadno 16 48 3" xfId="12052" xr:uid="{00000000-0005-0000-0000-0000552E0000}"/>
    <cellStyle name="Navadno 16 48 3 2" xfId="12053" xr:uid="{00000000-0005-0000-0000-0000562E0000}"/>
    <cellStyle name="Navadno 16 48 4" xfId="12054" xr:uid="{00000000-0005-0000-0000-0000572E0000}"/>
    <cellStyle name="Navadno 16 49" xfId="12055" xr:uid="{00000000-0005-0000-0000-0000582E0000}"/>
    <cellStyle name="Navadno 16 49 2" xfId="12056" xr:uid="{00000000-0005-0000-0000-0000592E0000}"/>
    <cellStyle name="Navadno 16 49 2 2" xfId="12057" xr:uid="{00000000-0005-0000-0000-00005A2E0000}"/>
    <cellStyle name="Navadno 16 49 2 2 2" xfId="12058" xr:uid="{00000000-0005-0000-0000-00005B2E0000}"/>
    <cellStyle name="Navadno 16 49 2 3" xfId="12059" xr:uid="{00000000-0005-0000-0000-00005C2E0000}"/>
    <cellStyle name="Navadno 16 49 3" xfId="12060" xr:uid="{00000000-0005-0000-0000-00005D2E0000}"/>
    <cellStyle name="Navadno 16 49 3 2" xfId="12061" xr:uid="{00000000-0005-0000-0000-00005E2E0000}"/>
    <cellStyle name="Navadno 16 49 4" xfId="12062" xr:uid="{00000000-0005-0000-0000-00005F2E0000}"/>
    <cellStyle name="Navadno 16 5" xfId="12063" xr:uid="{00000000-0005-0000-0000-0000602E0000}"/>
    <cellStyle name="Navadno 16 5 2" xfId="12064" xr:uid="{00000000-0005-0000-0000-0000612E0000}"/>
    <cellStyle name="Navadno 16 5 2 2" xfId="12065" xr:uid="{00000000-0005-0000-0000-0000622E0000}"/>
    <cellStyle name="Navadno 16 5 2 2 2" xfId="12066" xr:uid="{00000000-0005-0000-0000-0000632E0000}"/>
    <cellStyle name="Navadno 16 5 2 3" xfId="12067" xr:uid="{00000000-0005-0000-0000-0000642E0000}"/>
    <cellStyle name="Navadno 16 5 3" xfId="12068" xr:uid="{00000000-0005-0000-0000-0000652E0000}"/>
    <cellStyle name="Navadno 16 5 3 2" xfId="12069" xr:uid="{00000000-0005-0000-0000-0000662E0000}"/>
    <cellStyle name="Navadno 16 5 4" xfId="12070" xr:uid="{00000000-0005-0000-0000-0000672E0000}"/>
    <cellStyle name="Navadno 16 50" xfId="12071" xr:uid="{00000000-0005-0000-0000-0000682E0000}"/>
    <cellStyle name="Navadno 16 50 2" xfId="12072" xr:uid="{00000000-0005-0000-0000-0000692E0000}"/>
    <cellStyle name="Navadno 16 50 2 2" xfId="12073" xr:uid="{00000000-0005-0000-0000-00006A2E0000}"/>
    <cellStyle name="Navadno 16 50 2 2 2" xfId="12074" xr:uid="{00000000-0005-0000-0000-00006B2E0000}"/>
    <cellStyle name="Navadno 16 50 2 3" xfId="12075" xr:uid="{00000000-0005-0000-0000-00006C2E0000}"/>
    <cellStyle name="Navadno 16 50 3" xfId="12076" xr:uid="{00000000-0005-0000-0000-00006D2E0000}"/>
    <cellStyle name="Navadno 16 50 3 2" xfId="12077" xr:uid="{00000000-0005-0000-0000-00006E2E0000}"/>
    <cellStyle name="Navadno 16 50 4" xfId="12078" xr:uid="{00000000-0005-0000-0000-00006F2E0000}"/>
    <cellStyle name="Navadno 16 51" xfId="12079" xr:uid="{00000000-0005-0000-0000-0000702E0000}"/>
    <cellStyle name="Navadno 16 51 2" xfId="12080" xr:uid="{00000000-0005-0000-0000-0000712E0000}"/>
    <cellStyle name="Navadno 16 51 2 2" xfId="12081" xr:uid="{00000000-0005-0000-0000-0000722E0000}"/>
    <cellStyle name="Navadno 16 51 2 2 2" xfId="12082" xr:uid="{00000000-0005-0000-0000-0000732E0000}"/>
    <cellStyle name="Navadno 16 51 2 3" xfId="12083" xr:uid="{00000000-0005-0000-0000-0000742E0000}"/>
    <cellStyle name="Navadno 16 51 3" xfId="12084" xr:uid="{00000000-0005-0000-0000-0000752E0000}"/>
    <cellStyle name="Navadno 16 51 3 2" xfId="12085" xr:uid="{00000000-0005-0000-0000-0000762E0000}"/>
    <cellStyle name="Navadno 16 51 4" xfId="12086" xr:uid="{00000000-0005-0000-0000-0000772E0000}"/>
    <cellStyle name="Navadno 16 52" xfId="12087" xr:uid="{00000000-0005-0000-0000-0000782E0000}"/>
    <cellStyle name="Navadno 16 52 2" xfId="12088" xr:uid="{00000000-0005-0000-0000-0000792E0000}"/>
    <cellStyle name="Navadno 16 52 2 2" xfId="12089" xr:uid="{00000000-0005-0000-0000-00007A2E0000}"/>
    <cellStyle name="Navadno 16 52 2 2 2" xfId="12090" xr:uid="{00000000-0005-0000-0000-00007B2E0000}"/>
    <cellStyle name="Navadno 16 52 2 3" xfId="12091" xr:uid="{00000000-0005-0000-0000-00007C2E0000}"/>
    <cellStyle name="Navadno 16 52 3" xfId="12092" xr:uid="{00000000-0005-0000-0000-00007D2E0000}"/>
    <cellStyle name="Navadno 16 52 3 2" xfId="12093" xr:uid="{00000000-0005-0000-0000-00007E2E0000}"/>
    <cellStyle name="Navadno 16 52 4" xfId="12094" xr:uid="{00000000-0005-0000-0000-00007F2E0000}"/>
    <cellStyle name="Navadno 16 53" xfId="12095" xr:uid="{00000000-0005-0000-0000-0000802E0000}"/>
    <cellStyle name="Navadno 16 53 2" xfId="12096" xr:uid="{00000000-0005-0000-0000-0000812E0000}"/>
    <cellStyle name="Navadno 16 53 2 2" xfId="12097" xr:uid="{00000000-0005-0000-0000-0000822E0000}"/>
    <cellStyle name="Navadno 16 53 2 2 2" xfId="12098" xr:uid="{00000000-0005-0000-0000-0000832E0000}"/>
    <cellStyle name="Navadno 16 53 2 3" xfId="12099" xr:uid="{00000000-0005-0000-0000-0000842E0000}"/>
    <cellStyle name="Navadno 16 53 3" xfId="12100" xr:uid="{00000000-0005-0000-0000-0000852E0000}"/>
    <cellStyle name="Navadno 16 53 3 2" xfId="12101" xr:uid="{00000000-0005-0000-0000-0000862E0000}"/>
    <cellStyle name="Navadno 16 53 4" xfId="12102" xr:uid="{00000000-0005-0000-0000-0000872E0000}"/>
    <cellStyle name="Navadno 16 54" xfId="12103" xr:uid="{00000000-0005-0000-0000-0000882E0000}"/>
    <cellStyle name="Navadno 16 54 2" xfId="12104" xr:uid="{00000000-0005-0000-0000-0000892E0000}"/>
    <cellStyle name="Navadno 16 54 2 2" xfId="12105" xr:uid="{00000000-0005-0000-0000-00008A2E0000}"/>
    <cellStyle name="Navadno 16 54 2 2 2" xfId="12106" xr:uid="{00000000-0005-0000-0000-00008B2E0000}"/>
    <cellStyle name="Navadno 16 54 2 3" xfId="12107" xr:uid="{00000000-0005-0000-0000-00008C2E0000}"/>
    <cellStyle name="Navadno 16 54 3" xfId="12108" xr:uid="{00000000-0005-0000-0000-00008D2E0000}"/>
    <cellStyle name="Navadno 16 54 3 2" xfId="12109" xr:uid="{00000000-0005-0000-0000-00008E2E0000}"/>
    <cellStyle name="Navadno 16 54 4" xfId="12110" xr:uid="{00000000-0005-0000-0000-00008F2E0000}"/>
    <cellStyle name="Navadno 16 55" xfId="12111" xr:uid="{00000000-0005-0000-0000-0000902E0000}"/>
    <cellStyle name="Navadno 16 55 2" xfId="12112" xr:uid="{00000000-0005-0000-0000-0000912E0000}"/>
    <cellStyle name="Navadno 16 55 2 2" xfId="12113" xr:uid="{00000000-0005-0000-0000-0000922E0000}"/>
    <cellStyle name="Navadno 16 55 2 2 2" xfId="12114" xr:uid="{00000000-0005-0000-0000-0000932E0000}"/>
    <cellStyle name="Navadno 16 55 2 3" xfId="12115" xr:uid="{00000000-0005-0000-0000-0000942E0000}"/>
    <cellStyle name="Navadno 16 55 3" xfId="12116" xr:uid="{00000000-0005-0000-0000-0000952E0000}"/>
    <cellStyle name="Navadno 16 55 3 2" xfId="12117" xr:uid="{00000000-0005-0000-0000-0000962E0000}"/>
    <cellStyle name="Navadno 16 55 4" xfId="12118" xr:uid="{00000000-0005-0000-0000-0000972E0000}"/>
    <cellStyle name="Navadno 16 56" xfId="12119" xr:uid="{00000000-0005-0000-0000-0000982E0000}"/>
    <cellStyle name="Navadno 16 56 2" xfId="12120" xr:uid="{00000000-0005-0000-0000-0000992E0000}"/>
    <cellStyle name="Navadno 16 56 2 2" xfId="12121" xr:uid="{00000000-0005-0000-0000-00009A2E0000}"/>
    <cellStyle name="Navadno 16 56 2 2 2" xfId="12122" xr:uid="{00000000-0005-0000-0000-00009B2E0000}"/>
    <cellStyle name="Navadno 16 56 2 3" xfId="12123" xr:uid="{00000000-0005-0000-0000-00009C2E0000}"/>
    <cellStyle name="Navadno 16 56 3" xfId="12124" xr:uid="{00000000-0005-0000-0000-00009D2E0000}"/>
    <cellStyle name="Navadno 16 56 3 2" xfId="12125" xr:uid="{00000000-0005-0000-0000-00009E2E0000}"/>
    <cellStyle name="Navadno 16 56 4" xfId="12126" xr:uid="{00000000-0005-0000-0000-00009F2E0000}"/>
    <cellStyle name="Navadno 16 57" xfId="12127" xr:uid="{00000000-0005-0000-0000-0000A02E0000}"/>
    <cellStyle name="Navadno 16 57 2" xfId="12128" xr:uid="{00000000-0005-0000-0000-0000A12E0000}"/>
    <cellStyle name="Navadno 16 57 2 2" xfId="12129" xr:uid="{00000000-0005-0000-0000-0000A22E0000}"/>
    <cellStyle name="Navadno 16 57 2 2 2" xfId="12130" xr:uid="{00000000-0005-0000-0000-0000A32E0000}"/>
    <cellStyle name="Navadno 16 57 2 3" xfId="12131" xr:uid="{00000000-0005-0000-0000-0000A42E0000}"/>
    <cellStyle name="Navadno 16 57 3" xfId="12132" xr:uid="{00000000-0005-0000-0000-0000A52E0000}"/>
    <cellStyle name="Navadno 16 57 3 2" xfId="12133" xr:uid="{00000000-0005-0000-0000-0000A62E0000}"/>
    <cellStyle name="Navadno 16 57 4" xfId="12134" xr:uid="{00000000-0005-0000-0000-0000A72E0000}"/>
    <cellStyle name="Navadno 16 58" xfId="12135" xr:uid="{00000000-0005-0000-0000-0000A82E0000}"/>
    <cellStyle name="Navadno 16 58 2" xfId="12136" xr:uid="{00000000-0005-0000-0000-0000A92E0000}"/>
    <cellStyle name="Navadno 16 58 2 2" xfId="12137" xr:uid="{00000000-0005-0000-0000-0000AA2E0000}"/>
    <cellStyle name="Navadno 16 58 2 2 2" xfId="12138" xr:uid="{00000000-0005-0000-0000-0000AB2E0000}"/>
    <cellStyle name="Navadno 16 58 2 3" xfId="12139" xr:uid="{00000000-0005-0000-0000-0000AC2E0000}"/>
    <cellStyle name="Navadno 16 58 3" xfId="12140" xr:uid="{00000000-0005-0000-0000-0000AD2E0000}"/>
    <cellStyle name="Navadno 16 58 3 2" xfId="12141" xr:uid="{00000000-0005-0000-0000-0000AE2E0000}"/>
    <cellStyle name="Navadno 16 58 4" xfId="12142" xr:uid="{00000000-0005-0000-0000-0000AF2E0000}"/>
    <cellStyle name="Navadno 16 59" xfId="12143" xr:uid="{00000000-0005-0000-0000-0000B02E0000}"/>
    <cellStyle name="Navadno 16 59 2" xfId="12144" xr:uid="{00000000-0005-0000-0000-0000B12E0000}"/>
    <cellStyle name="Navadno 16 59 2 2" xfId="12145" xr:uid="{00000000-0005-0000-0000-0000B22E0000}"/>
    <cellStyle name="Navadno 16 59 2 2 2" xfId="12146" xr:uid="{00000000-0005-0000-0000-0000B32E0000}"/>
    <cellStyle name="Navadno 16 59 2 3" xfId="12147" xr:uid="{00000000-0005-0000-0000-0000B42E0000}"/>
    <cellStyle name="Navadno 16 59 3" xfId="12148" xr:uid="{00000000-0005-0000-0000-0000B52E0000}"/>
    <cellStyle name="Navadno 16 59 3 2" xfId="12149" xr:uid="{00000000-0005-0000-0000-0000B62E0000}"/>
    <cellStyle name="Navadno 16 59 4" xfId="12150" xr:uid="{00000000-0005-0000-0000-0000B72E0000}"/>
    <cellStyle name="Navadno 16 6" xfId="12151" xr:uid="{00000000-0005-0000-0000-0000B82E0000}"/>
    <cellStyle name="Navadno 16 6 2" xfId="12152" xr:uid="{00000000-0005-0000-0000-0000B92E0000}"/>
    <cellStyle name="Navadno 16 6 2 2" xfId="12153" xr:uid="{00000000-0005-0000-0000-0000BA2E0000}"/>
    <cellStyle name="Navadno 16 6 2 2 2" xfId="12154" xr:uid="{00000000-0005-0000-0000-0000BB2E0000}"/>
    <cellStyle name="Navadno 16 6 2 3" xfId="12155" xr:uid="{00000000-0005-0000-0000-0000BC2E0000}"/>
    <cellStyle name="Navadno 16 6 3" xfId="12156" xr:uid="{00000000-0005-0000-0000-0000BD2E0000}"/>
    <cellStyle name="Navadno 16 6 3 2" xfId="12157" xr:uid="{00000000-0005-0000-0000-0000BE2E0000}"/>
    <cellStyle name="Navadno 16 6 4" xfId="12158" xr:uid="{00000000-0005-0000-0000-0000BF2E0000}"/>
    <cellStyle name="Navadno 16 60" xfId="12159" xr:uid="{00000000-0005-0000-0000-0000C02E0000}"/>
    <cellStyle name="Navadno 16 61" xfId="12160" xr:uid="{00000000-0005-0000-0000-0000C12E0000}"/>
    <cellStyle name="Navadno 16 7" xfId="12161" xr:uid="{00000000-0005-0000-0000-0000C22E0000}"/>
    <cellStyle name="Navadno 16 7 2" xfId="12162" xr:uid="{00000000-0005-0000-0000-0000C32E0000}"/>
    <cellStyle name="Navadno 16 7 2 2" xfId="12163" xr:uid="{00000000-0005-0000-0000-0000C42E0000}"/>
    <cellStyle name="Navadno 16 7 2 2 2" xfId="12164" xr:uid="{00000000-0005-0000-0000-0000C52E0000}"/>
    <cellStyle name="Navadno 16 7 2 3" xfId="12165" xr:uid="{00000000-0005-0000-0000-0000C62E0000}"/>
    <cellStyle name="Navadno 16 7 3" xfId="12166" xr:uid="{00000000-0005-0000-0000-0000C72E0000}"/>
    <cellStyle name="Navadno 16 7 3 2" xfId="12167" xr:uid="{00000000-0005-0000-0000-0000C82E0000}"/>
    <cellStyle name="Navadno 16 7 4" xfId="12168" xr:uid="{00000000-0005-0000-0000-0000C92E0000}"/>
    <cellStyle name="Navadno 16 8" xfId="12169" xr:uid="{00000000-0005-0000-0000-0000CA2E0000}"/>
    <cellStyle name="Navadno 16 8 2" xfId="12170" xr:uid="{00000000-0005-0000-0000-0000CB2E0000}"/>
    <cellStyle name="Navadno 16 8 2 2" xfId="12171" xr:uid="{00000000-0005-0000-0000-0000CC2E0000}"/>
    <cellStyle name="Navadno 16 8 2 2 2" xfId="12172" xr:uid="{00000000-0005-0000-0000-0000CD2E0000}"/>
    <cellStyle name="Navadno 16 8 2 3" xfId="12173" xr:uid="{00000000-0005-0000-0000-0000CE2E0000}"/>
    <cellStyle name="Navadno 16 8 3" xfId="12174" xr:uid="{00000000-0005-0000-0000-0000CF2E0000}"/>
    <cellStyle name="Navadno 16 8 3 2" xfId="12175" xr:uid="{00000000-0005-0000-0000-0000D02E0000}"/>
    <cellStyle name="Navadno 16 8 4" xfId="12176" xr:uid="{00000000-0005-0000-0000-0000D12E0000}"/>
    <cellStyle name="Navadno 16 9" xfId="12177" xr:uid="{00000000-0005-0000-0000-0000D22E0000}"/>
    <cellStyle name="Navadno 16 9 2" xfId="12178" xr:uid="{00000000-0005-0000-0000-0000D32E0000}"/>
    <cellStyle name="Navadno 16 9 2 2" xfId="12179" xr:uid="{00000000-0005-0000-0000-0000D42E0000}"/>
    <cellStyle name="Navadno 16 9 2 2 2" xfId="12180" xr:uid="{00000000-0005-0000-0000-0000D52E0000}"/>
    <cellStyle name="Navadno 16 9 2 3" xfId="12181" xr:uid="{00000000-0005-0000-0000-0000D62E0000}"/>
    <cellStyle name="Navadno 16 9 3" xfId="12182" xr:uid="{00000000-0005-0000-0000-0000D72E0000}"/>
    <cellStyle name="Navadno 16 9 3 2" xfId="12183" xr:uid="{00000000-0005-0000-0000-0000D82E0000}"/>
    <cellStyle name="Navadno 16 9 4" xfId="12184" xr:uid="{00000000-0005-0000-0000-0000D92E0000}"/>
    <cellStyle name="Navadno 160" xfId="12185" xr:uid="{00000000-0005-0000-0000-0000DA2E0000}"/>
    <cellStyle name="Navadno 160 2" xfId="12186" xr:uid="{00000000-0005-0000-0000-0000DB2E0000}"/>
    <cellStyle name="Navadno 160 2 2" xfId="12187" xr:uid="{00000000-0005-0000-0000-0000DC2E0000}"/>
    <cellStyle name="Navadno 160 3" xfId="12188" xr:uid="{00000000-0005-0000-0000-0000DD2E0000}"/>
    <cellStyle name="Navadno 161" xfId="12189" xr:uid="{00000000-0005-0000-0000-0000DE2E0000}"/>
    <cellStyle name="Navadno 161 2" xfId="12190" xr:uid="{00000000-0005-0000-0000-0000DF2E0000}"/>
    <cellStyle name="Navadno 162" xfId="12191" xr:uid="{00000000-0005-0000-0000-0000E02E0000}"/>
    <cellStyle name="Navadno 162 2" xfId="12192" xr:uid="{00000000-0005-0000-0000-0000E12E0000}"/>
    <cellStyle name="Navadno 162 2 2" xfId="12193" xr:uid="{00000000-0005-0000-0000-0000E22E0000}"/>
    <cellStyle name="Navadno 162 3" xfId="12194" xr:uid="{00000000-0005-0000-0000-0000E32E0000}"/>
    <cellStyle name="Navadno 163" xfId="12195" xr:uid="{00000000-0005-0000-0000-0000E42E0000}"/>
    <cellStyle name="Navadno 163 2" xfId="12196" xr:uid="{00000000-0005-0000-0000-0000E52E0000}"/>
    <cellStyle name="Navadno 164" xfId="12197" xr:uid="{00000000-0005-0000-0000-0000E62E0000}"/>
    <cellStyle name="Navadno 164 2" xfId="12198" xr:uid="{00000000-0005-0000-0000-0000E72E0000}"/>
    <cellStyle name="Navadno 165" xfId="12199" xr:uid="{00000000-0005-0000-0000-0000E82E0000}"/>
    <cellStyle name="Navadno 165 2" xfId="12200" xr:uid="{00000000-0005-0000-0000-0000E92E0000}"/>
    <cellStyle name="Navadno 166" xfId="12201" xr:uid="{00000000-0005-0000-0000-0000EA2E0000}"/>
    <cellStyle name="Navadno 166 2" xfId="12202" xr:uid="{00000000-0005-0000-0000-0000EB2E0000}"/>
    <cellStyle name="Navadno 167" xfId="12203" xr:uid="{00000000-0005-0000-0000-0000EC2E0000}"/>
    <cellStyle name="Navadno 167 2" xfId="12204" xr:uid="{00000000-0005-0000-0000-0000ED2E0000}"/>
    <cellStyle name="Navadno 168" xfId="12205" xr:uid="{00000000-0005-0000-0000-0000EE2E0000}"/>
    <cellStyle name="Navadno 168 2" xfId="12206" xr:uid="{00000000-0005-0000-0000-0000EF2E0000}"/>
    <cellStyle name="Navadno 169" xfId="12207" xr:uid="{00000000-0005-0000-0000-0000F02E0000}"/>
    <cellStyle name="Navadno 169 2" xfId="12208" xr:uid="{00000000-0005-0000-0000-0000F12E0000}"/>
    <cellStyle name="Navadno 17 10" xfId="12209" xr:uid="{00000000-0005-0000-0000-0000F22E0000}"/>
    <cellStyle name="Navadno 17 10 2" xfId="12210" xr:uid="{00000000-0005-0000-0000-0000F32E0000}"/>
    <cellStyle name="Navadno 17 10 2 2" xfId="12211" xr:uid="{00000000-0005-0000-0000-0000F42E0000}"/>
    <cellStyle name="Navadno 17 10 2 2 2" xfId="12212" xr:uid="{00000000-0005-0000-0000-0000F52E0000}"/>
    <cellStyle name="Navadno 17 10 2 3" xfId="12213" xr:uid="{00000000-0005-0000-0000-0000F62E0000}"/>
    <cellStyle name="Navadno 17 10 3" xfId="12214" xr:uid="{00000000-0005-0000-0000-0000F72E0000}"/>
    <cellStyle name="Navadno 17 10 3 2" xfId="12215" xr:uid="{00000000-0005-0000-0000-0000F82E0000}"/>
    <cellStyle name="Navadno 17 10 4" xfId="12216" xr:uid="{00000000-0005-0000-0000-0000F92E0000}"/>
    <cellStyle name="Navadno 17 11" xfId="12217" xr:uid="{00000000-0005-0000-0000-0000FA2E0000}"/>
    <cellStyle name="Navadno 17 11 2" xfId="12218" xr:uid="{00000000-0005-0000-0000-0000FB2E0000}"/>
    <cellStyle name="Navadno 17 11 2 2" xfId="12219" xr:uid="{00000000-0005-0000-0000-0000FC2E0000}"/>
    <cellStyle name="Navadno 17 11 2 2 2" xfId="12220" xr:uid="{00000000-0005-0000-0000-0000FD2E0000}"/>
    <cellStyle name="Navadno 17 11 2 3" xfId="12221" xr:uid="{00000000-0005-0000-0000-0000FE2E0000}"/>
    <cellStyle name="Navadno 17 11 3" xfId="12222" xr:uid="{00000000-0005-0000-0000-0000FF2E0000}"/>
    <cellStyle name="Navadno 17 11 3 2" xfId="12223" xr:uid="{00000000-0005-0000-0000-0000002F0000}"/>
    <cellStyle name="Navadno 17 11 4" xfId="12224" xr:uid="{00000000-0005-0000-0000-0000012F0000}"/>
    <cellStyle name="Navadno 17 12" xfId="12225" xr:uid="{00000000-0005-0000-0000-0000022F0000}"/>
    <cellStyle name="Navadno 17 12 2" xfId="12226" xr:uid="{00000000-0005-0000-0000-0000032F0000}"/>
    <cellStyle name="Navadno 17 12 2 2" xfId="12227" xr:uid="{00000000-0005-0000-0000-0000042F0000}"/>
    <cellStyle name="Navadno 17 12 2 2 2" xfId="12228" xr:uid="{00000000-0005-0000-0000-0000052F0000}"/>
    <cellStyle name="Navadno 17 12 2 3" xfId="12229" xr:uid="{00000000-0005-0000-0000-0000062F0000}"/>
    <cellStyle name="Navadno 17 12 3" xfId="12230" xr:uid="{00000000-0005-0000-0000-0000072F0000}"/>
    <cellStyle name="Navadno 17 12 3 2" xfId="12231" xr:uid="{00000000-0005-0000-0000-0000082F0000}"/>
    <cellStyle name="Navadno 17 12 4" xfId="12232" xr:uid="{00000000-0005-0000-0000-0000092F0000}"/>
    <cellStyle name="Navadno 17 13" xfId="12233" xr:uid="{00000000-0005-0000-0000-00000A2F0000}"/>
    <cellStyle name="Navadno 17 13 2" xfId="12234" xr:uid="{00000000-0005-0000-0000-00000B2F0000}"/>
    <cellStyle name="Navadno 17 13 2 2" xfId="12235" xr:uid="{00000000-0005-0000-0000-00000C2F0000}"/>
    <cellStyle name="Navadno 17 13 2 2 2" xfId="12236" xr:uid="{00000000-0005-0000-0000-00000D2F0000}"/>
    <cellStyle name="Navadno 17 13 2 3" xfId="12237" xr:uid="{00000000-0005-0000-0000-00000E2F0000}"/>
    <cellStyle name="Navadno 17 13 3" xfId="12238" xr:uid="{00000000-0005-0000-0000-00000F2F0000}"/>
    <cellStyle name="Navadno 17 13 3 2" xfId="12239" xr:uid="{00000000-0005-0000-0000-0000102F0000}"/>
    <cellStyle name="Navadno 17 13 4" xfId="12240" xr:uid="{00000000-0005-0000-0000-0000112F0000}"/>
    <cellStyle name="Navadno 17 14" xfId="12241" xr:uid="{00000000-0005-0000-0000-0000122F0000}"/>
    <cellStyle name="Navadno 17 14 2" xfId="12242" xr:uid="{00000000-0005-0000-0000-0000132F0000}"/>
    <cellStyle name="Navadno 17 14 2 2" xfId="12243" xr:uid="{00000000-0005-0000-0000-0000142F0000}"/>
    <cellStyle name="Navadno 17 14 2 2 2" xfId="12244" xr:uid="{00000000-0005-0000-0000-0000152F0000}"/>
    <cellStyle name="Navadno 17 14 2 3" xfId="12245" xr:uid="{00000000-0005-0000-0000-0000162F0000}"/>
    <cellStyle name="Navadno 17 14 3" xfId="12246" xr:uid="{00000000-0005-0000-0000-0000172F0000}"/>
    <cellStyle name="Navadno 17 14 3 2" xfId="12247" xr:uid="{00000000-0005-0000-0000-0000182F0000}"/>
    <cellStyle name="Navadno 17 14 4" xfId="12248" xr:uid="{00000000-0005-0000-0000-0000192F0000}"/>
    <cellStyle name="Navadno 17 15" xfId="12249" xr:uid="{00000000-0005-0000-0000-00001A2F0000}"/>
    <cellStyle name="Navadno 17 15 2" xfId="12250" xr:uid="{00000000-0005-0000-0000-00001B2F0000}"/>
    <cellStyle name="Navadno 17 15 2 2" xfId="12251" xr:uid="{00000000-0005-0000-0000-00001C2F0000}"/>
    <cellStyle name="Navadno 17 15 2 2 2" xfId="12252" xr:uid="{00000000-0005-0000-0000-00001D2F0000}"/>
    <cellStyle name="Navadno 17 15 2 3" xfId="12253" xr:uid="{00000000-0005-0000-0000-00001E2F0000}"/>
    <cellStyle name="Navadno 17 15 3" xfId="12254" xr:uid="{00000000-0005-0000-0000-00001F2F0000}"/>
    <cellStyle name="Navadno 17 15 3 2" xfId="12255" xr:uid="{00000000-0005-0000-0000-0000202F0000}"/>
    <cellStyle name="Navadno 17 15 4" xfId="12256" xr:uid="{00000000-0005-0000-0000-0000212F0000}"/>
    <cellStyle name="Navadno 17 16" xfId="12257" xr:uid="{00000000-0005-0000-0000-0000222F0000}"/>
    <cellStyle name="Navadno 17 16 2" xfId="12258" xr:uid="{00000000-0005-0000-0000-0000232F0000}"/>
    <cellStyle name="Navadno 17 16 2 2" xfId="12259" xr:uid="{00000000-0005-0000-0000-0000242F0000}"/>
    <cellStyle name="Navadno 17 16 2 2 2" xfId="12260" xr:uid="{00000000-0005-0000-0000-0000252F0000}"/>
    <cellStyle name="Navadno 17 16 2 3" xfId="12261" xr:uid="{00000000-0005-0000-0000-0000262F0000}"/>
    <cellStyle name="Navadno 17 16 3" xfId="12262" xr:uid="{00000000-0005-0000-0000-0000272F0000}"/>
    <cellStyle name="Navadno 17 16 3 2" xfId="12263" xr:uid="{00000000-0005-0000-0000-0000282F0000}"/>
    <cellStyle name="Navadno 17 16 4" xfId="12264" xr:uid="{00000000-0005-0000-0000-0000292F0000}"/>
    <cellStyle name="Navadno 17 17" xfId="12265" xr:uid="{00000000-0005-0000-0000-00002A2F0000}"/>
    <cellStyle name="Navadno 17 17 2" xfId="12266" xr:uid="{00000000-0005-0000-0000-00002B2F0000}"/>
    <cellStyle name="Navadno 17 17 2 2" xfId="12267" xr:uid="{00000000-0005-0000-0000-00002C2F0000}"/>
    <cellStyle name="Navadno 17 17 2 2 2" xfId="12268" xr:uid="{00000000-0005-0000-0000-00002D2F0000}"/>
    <cellStyle name="Navadno 17 17 2 3" xfId="12269" xr:uid="{00000000-0005-0000-0000-00002E2F0000}"/>
    <cellStyle name="Navadno 17 17 3" xfId="12270" xr:uid="{00000000-0005-0000-0000-00002F2F0000}"/>
    <cellStyle name="Navadno 17 17 3 2" xfId="12271" xr:uid="{00000000-0005-0000-0000-0000302F0000}"/>
    <cellStyle name="Navadno 17 17 4" xfId="12272" xr:uid="{00000000-0005-0000-0000-0000312F0000}"/>
    <cellStyle name="Navadno 17 18" xfId="12273" xr:uid="{00000000-0005-0000-0000-0000322F0000}"/>
    <cellStyle name="Navadno 17 18 2" xfId="12274" xr:uid="{00000000-0005-0000-0000-0000332F0000}"/>
    <cellStyle name="Navadno 17 18 2 2" xfId="12275" xr:uid="{00000000-0005-0000-0000-0000342F0000}"/>
    <cellStyle name="Navadno 17 18 2 2 2" xfId="12276" xr:uid="{00000000-0005-0000-0000-0000352F0000}"/>
    <cellStyle name="Navadno 17 18 2 3" xfId="12277" xr:uid="{00000000-0005-0000-0000-0000362F0000}"/>
    <cellStyle name="Navadno 17 18 3" xfId="12278" xr:uid="{00000000-0005-0000-0000-0000372F0000}"/>
    <cellStyle name="Navadno 17 18 3 2" xfId="12279" xr:uid="{00000000-0005-0000-0000-0000382F0000}"/>
    <cellStyle name="Navadno 17 18 4" xfId="12280" xr:uid="{00000000-0005-0000-0000-0000392F0000}"/>
    <cellStyle name="Navadno 17 19" xfId="12281" xr:uid="{00000000-0005-0000-0000-00003A2F0000}"/>
    <cellStyle name="Navadno 17 19 2" xfId="12282" xr:uid="{00000000-0005-0000-0000-00003B2F0000}"/>
    <cellStyle name="Navadno 17 19 2 2" xfId="12283" xr:uid="{00000000-0005-0000-0000-00003C2F0000}"/>
    <cellStyle name="Navadno 17 19 2 2 2" xfId="12284" xr:uid="{00000000-0005-0000-0000-00003D2F0000}"/>
    <cellStyle name="Navadno 17 19 2 3" xfId="12285" xr:uid="{00000000-0005-0000-0000-00003E2F0000}"/>
    <cellStyle name="Navadno 17 19 3" xfId="12286" xr:uid="{00000000-0005-0000-0000-00003F2F0000}"/>
    <cellStyle name="Navadno 17 19 3 2" xfId="12287" xr:uid="{00000000-0005-0000-0000-0000402F0000}"/>
    <cellStyle name="Navadno 17 19 4" xfId="12288" xr:uid="{00000000-0005-0000-0000-0000412F0000}"/>
    <cellStyle name="Navadno 17 2" xfId="47" xr:uid="{00000000-0005-0000-0000-0000422F0000}"/>
    <cellStyle name="Navadno 17 2 2" xfId="12289" xr:uid="{00000000-0005-0000-0000-0000432F0000}"/>
    <cellStyle name="Navadno 17 2 2 2" xfId="12290" xr:uid="{00000000-0005-0000-0000-0000442F0000}"/>
    <cellStyle name="Navadno 17 2 2 2 2" xfId="12291" xr:uid="{00000000-0005-0000-0000-0000452F0000}"/>
    <cellStyle name="Navadno 17 2 2 3" xfId="12292" xr:uid="{00000000-0005-0000-0000-0000462F0000}"/>
    <cellStyle name="Navadno 17 2 2 4" xfId="12293" xr:uid="{00000000-0005-0000-0000-0000472F0000}"/>
    <cellStyle name="Navadno 17 2 2 5" xfId="12294" xr:uid="{00000000-0005-0000-0000-0000482F0000}"/>
    <cellStyle name="Navadno 17 2 2 6" xfId="12295" xr:uid="{00000000-0005-0000-0000-0000492F0000}"/>
    <cellStyle name="Navadno 17 2 3" xfId="12296" xr:uid="{00000000-0005-0000-0000-00004A2F0000}"/>
    <cellStyle name="Navadno 17 2 3 2" xfId="12297" xr:uid="{00000000-0005-0000-0000-00004B2F0000}"/>
    <cellStyle name="Navadno 17 2 3 3" xfId="12298" xr:uid="{00000000-0005-0000-0000-00004C2F0000}"/>
    <cellStyle name="Navadno 17 2 3 4" xfId="12299" xr:uid="{00000000-0005-0000-0000-00004D2F0000}"/>
    <cellStyle name="Navadno 17 2 3 5" xfId="12300" xr:uid="{00000000-0005-0000-0000-00004E2F0000}"/>
    <cellStyle name="Navadno 17 2 4" xfId="12301" xr:uid="{00000000-0005-0000-0000-00004F2F0000}"/>
    <cellStyle name="Navadno 17 2 5" xfId="12302" xr:uid="{00000000-0005-0000-0000-0000502F0000}"/>
    <cellStyle name="Navadno 17 2 6" xfId="12303" xr:uid="{00000000-0005-0000-0000-0000512F0000}"/>
    <cellStyle name="Navadno 17 2 7" xfId="12304" xr:uid="{00000000-0005-0000-0000-0000522F0000}"/>
    <cellStyle name="Navadno 17 20" xfId="12305" xr:uid="{00000000-0005-0000-0000-0000532F0000}"/>
    <cellStyle name="Navadno 17 20 2" xfId="12306" xr:uid="{00000000-0005-0000-0000-0000542F0000}"/>
    <cellStyle name="Navadno 17 20 2 2" xfId="12307" xr:uid="{00000000-0005-0000-0000-0000552F0000}"/>
    <cellStyle name="Navadno 17 20 2 2 2" xfId="12308" xr:uid="{00000000-0005-0000-0000-0000562F0000}"/>
    <cellStyle name="Navadno 17 20 2 3" xfId="12309" xr:uid="{00000000-0005-0000-0000-0000572F0000}"/>
    <cellStyle name="Navadno 17 20 3" xfId="12310" xr:uid="{00000000-0005-0000-0000-0000582F0000}"/>
    <cellStyle name="Navadno 17 20 3 2" xfId="12311" xr:uid="{00000000-0005-0000-0000-0000592F0000}"/>
    <cellStyle name="Navadno 17 20 4" xfId="12312" xr:uid="{00000000-0005-0000-0000-00005A2F0000}"/>
    <cellStyle name="Navadno 17 21" xfId="12313" xr:uid="{00000000-0005-0000-0000-00005B2F0000}"/>
    <cellStyle name="Navadno 17 21 2" xfId="12314" xr:uid="{00000000-0005-0000-0000-00005C2F0000}"/>
    <cellStyle name="Navadno 17 21 2 2" xfId="12315" xr:uid="{00000000-0005-0000-0000-00005D2F0000}"/>
    <cellStyle name="Navadno 17 21 2 2 2" xfId="12316" xr:uid="{00000000-0005-0000-0000-00005E2F0000}"/>
    <cellStyle name="Navadno 17 21 2 3" xfId="12317" xr:uid="{00000000-0005-0000-0000-00005F2F0000}"/>
    <cellStyle name="Navadno 17 21 3" xfId="12318" xr:uid="{00000000-0005-0000-0000-0000602F0000}"/>
    <cellStyle name="Navadno 17 21 3 2" xfId="12319" xr:uid="{00000000-0005-0000-0000-0000612F0000}"/>
    <cellStyle name="Navadno 17 21 4" xfId="12320" xr:uid="{00000000-0005-0000-0000-0000622F0000}"/>
    <cellStyle name="Navadno 17 22" xfId="12321" xr:uid="{00000000-0005-0000-0000-0000632F0000}"/>
    <cellStyle name="Navadno 17 22 2" xfId="12322" xr:uid="{00000000-0005-0000-0000-0000642F0000}"/>
    <cellStyle name="Navadno 17 22 2 2" xfId="12323" xr:uid="{00000000-0005-0000-0000-0000652F0000}"/>
    <cellStyle name="Navadno 17 22 2 2 2" xfId="12324" xr:uid="{00000000-0005-0000-0000-0000662F0000}"/>
    <cellStyle name="Navadno 17 22 2 3" xfId="12325" xr:uid="{00000000-0005-0000-0000-0000672F0000}"/>
    <cellStyle name="Navadno 17 22 3" xfId="12326" xr:uid="{00000000-0005-0000-0000-0000682F0000}"/>
    <cellStyle name="Navadno 17 22 3 2" xfId="12327" xr:uid="{00000000-0005-0000-0000-0000692F0000}"/>
    <cellStyle name="Navadno 17 22 4" xfId="12328" xr:uid="{00000000-0005-0000-0000-00006A2F0000}"/>
    <cellStyle name="Navadno 17 23" xfId="12329" xr:uid="{00000000-0005-0000-0000-00006B2F0000}"/>
    <cellStyle name="Navadno 17 23 2" xfId="12330" xr:uid="{00000000-0005-0000-0000-00006C2F0000}"/>
    <cellStyle name="Navadno 17 23 2 2" xfId="12331" xr:uid="{00000000-0005-0000-0000-00006D2F0000}"/>
    <cellStyle name="Navadno 17 23 2 2 2" xfId="12332" xr:uid="{00000000-0005-0000-0000-00006E2F0000}"/>
    <cellStyle name="Navadno 17 23 2 3" xfId="12333" xr:uid="{00000000-0005-0000-0000-00006F2F0000}"/>
    <cellStyle name="Navadno 17 23 3" xfId="12334" xr:uid="{00000000-0005-0000-0000-0000702F0000}"/>
    <cellStyle name="Navadno 17 23 3 2" xfId="12335" xr:uid="{00000000-0005-0000-0000-0000712F0000}"/>
    <cellStyle name="Navadno 17 23 4" xfId="12336" xr:uid="{00000000-0005-0000-0000-0000722F0000}"/>
    <cellStyle name="Navadno 17 24" xfId="12337" xr:uid="{00000000-0005-0000-0000-0000732F0000}"/>
    <cellStyle name="Navadno 17 24 2" xfId="12338" xr:uid="{00000000-0005-0000-0000-0000742F0000}"/>
    <cellStyle name="Navadno 17 24 2 2" xfId="12339" xr:uid="{00000000-0005-0000-0000-0000752F0000}"/>
    <cellStyle name="Navadno 17 24 2 2 2" xfId="12340" xr:uid="{00000000-0005-0000-0000-0000762F0000}"/>
    <cellStyle name="Navadno 17 24 2 3" xfId="12341" xr:uid="{00000000-0005-0000-0000-0000772F0000}"/>
    <cellStyle name="Navadno 17 24 3" xfId="12342" xr:uid="{00000000-0005-0000-0000-0000782F0000}"/>
    <cellStyle name="Navadno 17 24 3 2" xfId="12343" xr:uid="{00000000-0005-0000-0000-0000792F0000}"/>
    <cellStyle name="Navadno 17 24 4" xfId="12344" xr:uid="{00000000-0005-0000-0000-00007A2F0000}"/>
    <cellStyle name="Navadno 17 25" xfId="12345" xr:uid="{00000000-0005-0000-0000-00007B2F0000}"/>
    <cellStyle name="Navadno 17 25 2" xfId="12346" xr:uid="{00000000-0005-0000-0000-00007C2F0000}"/>
    <cellStyle name="Navadno 17 25 2 2" xfId="12347" xr:uid="{00000000-0005-0000-0000-00007D2F0000}"/>
    <cellStyle name="Navadno 17 25 2 2 2" xfId="12348" xr:uid="{00000000-0005-0000-0000-00007E2F0000}"/>
    <cellStyle name="Navadno 17 25 2 3" xfId="12349" xr:uid="{00000000-0005-0000-0000-00007F2F0000}"/>
    <cellStyle name="Navadno 17 25 3" xfId="12350" xr:uid="{00000000-0005-0000-0000-0000802F0000}"/>
    <cellStyle name="Navadno 17 25 3 2" xfId="12351" xr:uid="{00000000-0005-0000-0000-0000812F0000}"/>
    <cellStyle name="Navadno 17 25 4" xfId="12352" xr:uid="{00000000-0005-0000-0000-0000822F0000}"/>
    <cellStyle name="Navadno 17 26" xfId="12353" xr:uid="{00000000-0005-0000-0000-0000832F0000}"/>
    <cellStyle name="Navadno 17 26 2" xfId="12354" xr:uid="{00000000-0005-0000-0000-0000842F0000}"/>
    <cellStyle name="Navadno 17 26 2 2" xfId="12355" xr:uid="{00000000-0005-0000-0000-0000852F0000}"/>
    <cellStyle name="Navadno 17 26 2 2 2" xfId="12356" xr:uid="{00000000-0005-0000-0000-0000862F0000}"/>
    <cellStyle name="Navadno 17 26 2 3" xfId="12357" xr:uid="{00000000-0005-0000-0000-0000872F0000}"/>
    <cellStyle name="Navadno 17 26 3" xfId="12358" xr:uid="{00000000-0005-0000-0000-0000882F0000}"/>
    <cellStyle name="Navadno 17 26 3 2" xfId="12359" xr:uid="{00000000-0005-0000-0000-0000892F0000}"/>
    <cellStyle name="Navadno 17 26 4" xfId="12360" xr:uid="{00000000-0005-0000-0000-00008A2F0000}"/>
    <cellStyle name="Navadno 17 27" xfId="12361" xr:uid="{00000000-0005-0000-0000-00008B2F0000}"/>
    <cellStyle name="Navadno 17 27 2" xfId="12362" xr:uid="{00000000-0005-0000-0000-00008C2F0000}"/>
    <cellStyle name="Navadno 17 27 2 2" xfId="12363" xr:uid="{00000000-0005-0000-0000-00008D2F0000}"/>
    <cellStyle name="Navadno 17 27 2 2 2" xfId="12364" xr:uid="{00000000-0005-0000-0000-00008E2F0000}"/>
    <cellStyle name="Navadno 17 27 2 3" xfId="12365" xr:uid="{00000000-0005-0000-0000-00008F2F0000}"/>
    <cellStyle name="Navadno 17 27 3" xfId="12366" xr:uid="{00000000-0005-0000-0000-0000902F0000}"/>
    <cellStyle name="Navadno 17 27 3 2" xfId="12367" xr:uid="{00000000-0005-0000-0000-0000912F0000}"/>
    <cellStyle name="Navadno 17 27 4" xfId="12368" xr:uid="{00000000-0005-0000-0000-0000922F0000}"/>
    <cellStyle name="Navadno 17 28" xfId="12369" xr:uid="{00000000-0005-0000-0000-0000932F0000}"/>
    <cellStyle name="Navadno 17 28 2" xfId="12370" xr:uid="{00000000-0005-0000-0000-0000942F0000}"/>
    <cellStyle name="Navadno 17 28 2 2" xfId="12371" xr:uid="{00000000-0005-0000-0000-0000952F0000}"/>
    <cellStyle name="Navadno 17 28 2 2 2" xfId="12372" xr:uid="{00000000-0005-0000-0000-0000962F0000}"/>
    <cellStyle name="Navadno 17 28 2 3" xfId="12373" xr:uid="{00000000-0005-0000-0000-0000972F0000}"/>
    <cellStyle name="Navadno 17 28 3" xfId="12374" xr:uid="{00000000-0005-0000-0000-0000982F0000}"/>
    <cellStyle name="Navadno 17 28 3 2" xfId="12375" xr:uid="{00000000-0005-0000-0000-0000992F0000}"/>
    <cellStyle name="Navadno 17 28 4" xfId="12376" xr:uid="{00000000-0005-0000-0000-00009A2F0000}"/>
    <cellStyle name="Navadno 17 29" xfId="12377" xr:uid="{00000000-0005-0000-0000-00009B2F0000}"/>
    <cellStyle name="Navadno 17 29 2" xfId="12378" xr:uid="{00000000-0005-0000-0000-00009C2F0000}"/>
    <cellStyle name="Navadno 17 29 2 2" xfId="12379" xr:uid="{00000000-0005-0000-0000-00009D2F0000}"/>
    <cellStyle name="Navadno 17 29 3" xfId="12380" xr:uid="{00000000-0005-0000-0000-00009E2F0000}"/>
    <cellStyle name="Navadno 17 3" xfId="48" xr:uid="{00000000-0005-0000-0000-00009F2F0000}"/>
    <cellStyle name="Navadno 17 3 2" xfId="12381" xr:uid="{00000000-0005-0000-0000-0000A02F0000}"/>
    <cellStyle name="Navadno 17 3 2 2" xfId="12382" xr:uid="{00000000-0005-0000-0000-0000A12F0000}"/>
    <cellStyle name="Navadno 17 3 2 2 2" xfId="12383" xr:uid="{00000000-0005-0000-0000-0000A22F0000}"/>
    <cellStyle name="Navadno 17 3 2 3" xfId="12384" xr:uid="{00000000-0005-0000-0000-0000A32F0000}"/>
    <cellStyle name="Navadno 17 3 3" xfId="12385" xr:uid="{00000000-0005-0000-0000-0000A42F0000}"/>
    <cellStyle name="Navadno 17 3 3 2" xfId="12386" xr:uid="{00000000-0005-0000-0000-0000A52F0000}"/>
    <cellStyle name="Navadno 17 3 4" xfId="12387" xr:uid="{00000000-0005-0000-0000-0000A62F0000}"/>
    <cellStyle name="Navadno 17 30" xfId="12388" xr:uid="{00000000-0005-0000-0000-0000A72F0000}"/>
    <cellStyle name="Navadno 17 30 2" xfId="12389" xr:uid="{00000000-0005-0000-0000-0000A82F0000}"/>
    <cellStyle name="Navadno 17 31" xfId="12390" xr:uid="{00000000-0005-0000-0000-0000A92F0000}"/>
    <cellStyle name="Navadno 17 32" xfId="12391" xr:uid="{00000000-0005-0000-0000-0000AA2F0000}"/>
    <cellStyle name="Navadno 17 4" xfId="12392" xr:uid="{00000000-0005-0000-0000-0000AB2F0000}"/>
    <cellStyle name="Navadno 17 4 2" xfId="12393" xr:uid="{00000000-0005-0000-0000-0000AC2F0000}"/>
    <cellStyle name="Navadno 17 4 2 2" xfId="12394" xr:uid="{00000000-0005-0000-0000-0000AD2F0000}"/>
    <cellStyle name="Navadno 17 4 2 2 2" xfId="12395" xr:uid="{00000000-0005-0000-0000-0000AE2F0000}"/>
    <cellStyle name="Navadno 17 4 2 3" xfId="12396" xr:uid="{00000000-0005-0000-0000-0000AF2F0000}"/>
    <cellStyle name="Navadno 17 4 3" xfId="12397" xr:uid="{00000000-0005-0000-0000-0000B02F0000}"/>
    <cellStyle name="Navadno 17 4 3 2" xfId="12398" xr:uid="{00000000-0005-0000-0000-0000B12F0000}"/>
    <cellStyle name="Navadno 17 4 4" xfId="12399" xr:uid="{00000000-0005-0000-0000-0000B22F0000}"/>
    <cellStyle name="Navadno 17 5" xfId="12400" xr:uid="{00000000-0005-0000-0000-0000B32F0000}"/>
    <cellStyle name="Navadno 17 5 2" xfId="12401" xr:uid="{00000000-0005-0000-0000-0000B42F0000}"/>
    <cellStyle name="Navadno 17 5 2 2" xfId="12402" xr:uid="{00000000-0005-0000-0000-0000B52F0000}"/>
    <cellStyle name="Navadno 17 5 2 2 2" xfId="12403" xr:uid="{00000000-0005-0000-0000-0000B62F0000}"/>
    <cellStyle name="Navadno 17 5 2 3" xfId="12404" xr:uid="{00000000-0005-0000-0000-0000B72F0000}"/>
    <cellStyle name="Navadno 17 5 3" xfId="12405" xr:uid="{00000000-0005-0000-0000-0000B82F0000}"/>
    <cellStyle name="Navadno 17 5 3 2" xfId="12406" xr:uid="{00000000-0005-0000-0000-0000B92F0000}"/>
    <cellStyle name="Navadno 17 5 4" xfId="12407" xr:uid="{00000000-0005-0000-0000-0000BA2F0000}"/>
    <cellStyle name="Navadno 17 6" xfId="12408" xr:uid="{00000000-0005-0000-0000-0000BB2F0000}"/>
    <cellStyle name="Navadno 17 6 2" xfId="12409" xr:uid="{00000000-0005-0000-0000-0000BC2F0000}"/>
    <cellStyle name="Navadno 17 6 2 2" xfId="12410" xr:uid="{00000000-0005-0000-0000-0000BD2F0000}"/>
    <cellStyle name="Navadno 17 6 2 2 2" xfId="12411" xr:uid="{00000000-0005-0000-0000-0000BE2F0000}"/>
    <cellStyle name="Navadno 17 6 2 3" xfId="12412" xr:uid="{00000000-0005-0000-0000-0000BF2F0000}"/>
    <cellStyle name="Navadno 17 6 3" xfId="12413" xr:uid="{00000000-0005-0000-0000-0000C02F0000}"/>
    <cellStyle name="Navadno 17 6 3 2" xfId="12414" xr:uid="{00000000-0005-0000-0000-0000C12F0000}"/>
    <cellStyle name="Navadno 17 6 4" xfId="12415" xr:uid="{00000000-0005-0000-0000-0000C22F0000}"/>
    <cellStyle name="Navadno 17 7" xfId="12416" xr:uid="{00000000-0005-0000-0000-0000C32F0000}"/>
    <cellStyle name="Navadno 17 7 2" xfId="12417" xr:uid="{00000000-0005-0000-0000-0000C42F0000}"/>
    <cellStyle name="Navadno 17 7 2 2" xfId="12418" xr:uid="{00000000-0005-0000-0000-0000C52F0000}"/>
    <cellStyle name="Navadno 17 7 2 2 2" xfId="12419" xr:uid="{00000000-0005-0000-0000-0000C62F0000}"/>
    <cellStyle name="Navadno 17 7 2 3" xfId="12420" xr:uid="{00000000-0005-0000-0000-0000C72F0000}"/>
    <cellStyle name="Navadno 17 7 3" xfId="12421" xr:uid="{00000000-0005-0000-0000-0000C82F0000}"/>
    <cellStyle name="Navadno 17 7 3 2" xfId="12422" xr:uid="{00000000-0005-0000-0000-0000C92F0000}"/>
    <cellStyle name="Navadno 17 7 4" xfId="12423" xr:uid="{00000000-0005-0000-0000-0000CA2F0000}"/>
    <cellStyle name="Navadno 17 8" xfId="12424" xr:uid="{00000000-0005-0000-0000-0000CB2F0000}"/>
    <cellStyle name="Navadno 17 8 2" xfId="12425" xr:uid="{00000000-0005-0000-0000-0000CC2F0000}"/>
    <cellStyle name="Navadno 17 8 2 2" xfId="12426" xr:uid="{00000000-0005-0000-0000-0000CD2F0000}"/>
    <cellStyle name="Navadno 17 8 2 2 2" xfId="12427" xr:uid="{00000000-0005-0000-0000-0000CE2F0000}"/>
    <cellStyle name="Navadno 17 8 2 3" xfId="12428" xr:uid="{00000000-0005-0000-0000-0000CF2F0000}"/>
    <cellStyle name="Navadno 17 8 3" xfId="12429" xr:uid="{00000000-0005-0000-0000-0000D02F0000}"/>
    <cellStyle name="Navadno 17 8 3 2" xfId="12430" xr:uid="{00000000-0005-0000-0000-0000D12F0000}"/>
    <cellStyle name="Navadno 17 8 4" xfId="12431" xr:uid="{00000000-0005-0000-0000-0000D22F0000}"/>
    <cellStyle name="Navadno 17 9" xfId="12432" xr:uid="{00000000-0005-0000-0000-0000D32F0000}"/>
    <cellStyle name="Navadno 17 9 2" xfId="12433" xr:uid="{00000000-0005-0000-0000-0000D42F0000}"/>
    <cellStyle name="Navadno 17 9 2 2" xfId="12434" xr:uid="{00000000-0005-0000-0000-0000D52F0000}"/>
    <cellStyle name="Navadno 17 9 2 2 2" xfId="12435" xr:uid="{00000000-0005-0000-0000-0000D62F0000}"/>
    <cellStyle name="Navadno 17 9 2 3" xfId="12436" xr:uid="{00000000-0005-0000-0000-0000D72F0000}"/>
    <cellStyle name="Navadno 17 9 3" xfId="12437" xr:uid="{00000000-0005-0000-0000-0000D82F0000}"/>
    <cellStyle name="Navadno 17 9 3 2" xfId="12438" xr:uid="{00000000-0005-0000-0000-0000D92F0000}"/>
    <cellStyle name="Navadno 17 9 4" xfId="12439" xr:uid="{00000000-0005-0000-0000-0000DA2F0000}"/>
    <cellStyle name="Navadno 170" xfId="12440" xr:uid="{00000000-0005-0000-0000-0000DB2F0000}"/>
    <cellStyle name="Navadno 170 2" xfId="12441" xr:uid="{00000000-0005-0000-0000-0000DC2F0000}"/>
    <cellStyle name="Navadno 171" xfId="12442" xr:uid="{00000000-0005-0000-0000-0000DD2F0000}"/>
    <cellStyle name="Navadno 171 2" xfId="12443" xr:uid="{00000000-0005-0000-0000-0000DE2F0000}"/>
    <cellStyle name="Navadno 172" xfId="12444" xr:uid="{00000000-0005-0000-0000-0000DF2F0000}"/>
    <cellStyle name="Navadno 172 2" xfId="12445" xr:uid="{00000000-0005-0000-0000-0000E02F0000}"/>
    <cellStyle name="Navadno 173" xfId="12446" xr:uid="{00000000-0005-0000-0000-0000E12F0000}"/>
    <cellStyle name="Navadno 173 2" xfId="12447" xr:uid="{00000000-0005-0000-0000-0000E22F0000}"/>
    <cellStyle name="Navadno 174" xfId="12448" xr:uid="{00000000-0005-0000-0000-0000E32F0000}"/>
    <cellStyle name="Navadno 174 2" xfId="12449" xr:uid="{00000000-0005-0000-0000-0000E42F0000}"/>
    <cellStyle name="Navadno 175" xfId="12450" xr:uid="{00000000-0005-0000-0000-0000E52F0000}"/>
    <cellStyle name="Navadno 175 2" xfId="12451" xr:uid="{00000000-0005-0000-0000-0000E62F0000}"/>
    <cellStyle name="Navadno 176" xfId="12452" xr:uid="{00000000-0005-0000-0000-0000E72F0000}"/>
    <cellStyle name="Navadno 176 2" xfId="12453" xr:uid="{00000000-0005-0000-0000-0000E82F0000}"/>
    <cellStyle name="Navadno 177" xfId="12454" xr:uid="{00000000-0005-0000-0000-0000E92F0000}"/>
    <cellStyle name="Navadno 177 2" xfId="12455" xr:uid="{00000000-0005-0000-0000-0000EA2F0000}"/>
    <cellStyle name="Navadno 178" xfId="12456" xr:uid="{00000000-0005-0000-0000-0000EB2F0000}"/>
    <cellStyle name="Navadno 178 2" xfId="12457" xr:uid="{00000000-0005-0000-0000-0000EC2F0000}"/>
    <cellStyle name="Navadno 179" xfId="12458" xr:uid="{00000000-0005-0000-0000-0000ED2F0000}"/>
    <cellStyle name="Navadno 179 2" xfId="12459" xr:uid="{00000000-0005-0000-0000-0000EE2F0000}"/>
    <cellStyle name="Navadno 18 10" xfId="12460" xr:uid="{00000000-0005-0000-0000-0000EF2F0000}"/>
    <cellStyle name="Navadno 18 10 2" xfId="12461" xr:uid="{00000000-0005-0000-0000-0000F02F0000}"/>
    <cellStyle name="Navadno 18 10 2 2" xfId="12462" xr:uid="{00000000-0005-0000-0000-0000F12F0000}"/>
    <cellStyle name="Navadno 18 10 2 2 2" xfId="12463" xr:uid="{00000000-0005-0000-0000-0000F22F0000}"/>
    <cellStyle name="Navadno 18 10 2 3" xfId="12464" xr:uid="{00000000-0005-0000-0000-0000F32F0000}"/>
    <cellStyle name="Navadno 18 10 3" xfId="12465" xr:uid="{00000000-0005-0000-0000-0000F42F0000}"/>
    <cellStyle name="Navadno 18 10 3 2" xfId="12466" xr:uid="{00000000-0005-0000-0000-0000F52F0000}"/>
    <cellStyle name="Navadno 18 10 4" xfId="12467" xr:uid="{00000000-0005-0000-0000-0000F62F0000}"/>
    <cellStyle name="Navadno 18 11" xfId="12468" xr:uid="{00000000-0005-0000-0000-0000F72F0000}"/>
    <cellStyle name="Navadno 18 11 2" xfId="12469" xr:uid="{00000000-0005-0000-0000-0000F82F0000}"/>
    <cellStyle name="Navadno 18 11 2 2" xfId="12470" xr:uid="{00000000-0005-0000-0000-0000F92F0000}"/>
    <cellStyle name="Navadno 18 11 2 2 2" xfId="12471" xr:uid="{00000000-0005-0000-0000-0000FA2F0000}"/>
    <cellStyle name="Navadno 18 11 2 3" xfId="12472" xr:uid="{00000000-0005-0000-0000-0000FB2F0000}"/>
    <cellStyle name="Navadno 18 11 3" xfId="12473" xr:uid="{00000000-0005-0000-0000-0000FC2F0000}"/>
    <cellStyle name="Navadno 18 11 3 2" xfId="12474" xr:uid="{00000000-0005-0000-0000-0000FD2F0000}"/>
    <cellStyle name="Navadno 18 11 4" xfId="12475" xr:uid="{00000000-0005-0000-0000-0000FE2F0000}"/>
    <cellStyle name="Navadno 18 12" xfId="12476" xr:uid="{00000000-0005-0000-0000-0000FF2F0000}"/>
    <cellStyle name="Navadno 18 12 2" xfId="12477" xr:uid="{00000000-0005-0000-0000-000000300000}"/>
    <cellStyle name="Navadno 18 12 2 2" xfId="12478" xr:uid="{00000000-0005-0000-0000-000001300000}"/>
    <cellStyle name="Navadno 18 12 2 2 2" xfId="12479" xr:uid="{00000000-0005-0000-0000-000002300000}"/>
    <cellStyle name="Navadno 18 12 2 3" xfId="12480" xr:uid="{00000000-0005-0000-0000-000003300000}"/>
    <cellStyle name="Navadno 18 12 3" xfId="12481" xr:uid="{00000000-0005-0000-0000-000004300000}"/>
    <cellStyle name="Navadno 18 12 3 2" xfId="12482" xr:uid="{00000000-0005-0000-0000-000005300000}"/>
    <cellStyle name="Navadno 18 12 4" xfId="12483" xr:uid="{00000000-0005-0000-0000-000006300000}"/>
    <cellStyle name="Navadno 18 13" xfId="12484" xr:uid="{00000000-0005-0000-0000-000007300000}"/>
    <cellStyle name="Navadno 18 13 2" xfId="12485" xr:uid="{00000000-0005-0000-0000-000008300000}"/>
    <cellStyle name="Navadno 18 13 2 2" xfId="12486" xr:uid="{00000000-0005-0000-0000-000009300000}"/>
    <cellStyle name="Navadno 18 13 2 2 2" xfId="12487" xr:uid="{00000000-0005-0000-0000-00000A300000}"/>
    <cellStyle name="Navadno 18 13 2 3" xfId="12488" xr:uid="{00000000-0005-0000-0000-00000B300000}"/>
    <cellStyle name="Navadno 18 13 3" xfId="12489" xr:uid="{00000000-0005-0000-0000-00000C300000}"/>
    <cellStyle name="Navadno 18 13 3 2" xfId="12490" xr:uid="{00000000-0005-0000-0000-00000D300000}"/>
    <cellStyle name="Navadno 18 13 4" xfId="12491" xr:uid="{00000000-0005-0000-0000-00000E300000}"/>
    <cellStyle name="Navadno 18 14" xfId="12492" xr:uid="{00000000-0005-0000-0000-00000F300000}"/>
    <cellStyle name="Navadno 18 14 2" xfId="12493" xr:uid="{00000000-0005-0000-0000-000010300000}"/>
    <cellStyle name="Navadno 18 14 2 2" xfId="12494" xr:uid="{00000000-0005-0000-0000-000011300000}"/>
    <cellStyle name="Navadno 18 14 2 2 2" xfId="12495" xr:uid="{00000000-0005-0000-0000-000012300000}"/>
    <cellStyle name="Navadno 18 14 2 3" xfId="12496" xr:uid="{00000000-0005-0000-0000-000013300000}"/>
    <cellStyle name="Navadno 18 14 3" xfId="12497" xr:uid="{00000000-0005-0000-0000-000014300000}"/>
    <cellStyle name="Navadno 18 14 3 2" xfId="12498" xr:uid="{00000000-0005-0000-0000-000015300000}"/>
    <cellStyle name="Navadno 18 14 4" xfId="12499" xr:uid="{00000000-0005-0000-0000-000016300000}"/>
    <cellStyle name="Navadno 18 15" xfId="12500" xr:uid="{00000000-0005-0000-0000-000017300000}"/>
    <cellStyle name="Navadno 18 15 2" xfId="12501" xr:uid="{00000000-0005-0000-0000-000018300000}"/>
    <cellStyle name="Navadno 18 15 2 2" xfId="12502" xr:uid="{00000000-0005-0000-0000-000019300000}"/>
    <cellStyle name="Navadno 18 15 2 2 2" xfId="12503" xr:uid="{00000000-0005-0000-0000-00001A300000}"/>
    <cellStyle name="Navadno 18 15 2 3" xfId="12504" xr:uid="{00000000-0005-0000-0000-00001B300000}"/>
    <cellStyle name="Navadno 18 15 3" xfId="12505" xr:uid="{00000000-0005-0000-0000-00001C300000}"/>
    <cellStyle name="Navadno 18 15 3 2" xfId="12506" xr:uid="{00000000-0005-0000-0000-00001D300000}"/>
    <cellStyle name="Navadno 18 15 4" xfId="12507" xr:uid="{00000000-0005-0000-0000-00001E300000}"/>
    <cellStyle name="Navadno 18 16" xfId="12508" xr:uid="{00000000-0005-0000-0000-00001F300000}"/>
    <cellStyle name="Navadno 18 16 2" xfId="12509" xr:uid="{00000000-0005-0000-0000-000020300000}"/>
    <cellStyle name="Navadno 18 16 2 2" xfId="12510" xr:uid="{00000000-0005-0000-0000-000021300000}"/>
    <cellStyle name="Navadno 18 16 2 2 2" xfId="12511" xr:uid="{00000000-0005-0000-0000-000022300000}"/>
    <cellStyle name="Navadno 18 16 2 3" xfId="12512" xr:uid="{00000000-0005-0000-0000-000023300000}"/>
    <cellStyle name="Navadno 18 16 3" xfId="12513" xr:uid="{00000000-0005-0000-0000-000024300000}"/>
    <cellStyle name="Navadno 18 16 3 2" xfId="12514" xr:uid="{00000000-0005-0000-0000-000025300000}"/>
    <cellStyle name="Navadno 18 16 4" xfId="12515" xr:uid="{00000000-0005-0000-0000-000026300000}"/>
    <cellStyle name="Navadno 18 17" xfId="12516" xr:uid="{00000000-0005-0000-0000-000027300000}"/>
    <cellStyle name="Navadno 18 17 2" xfId="12517" xr:uid="{00000000-0005-0000-0000-000028300000}"/>
    <cellStyle name="Navadno 18 17 2 2" xfId="12518" xr:uid="{00000000-0005-0000-0000-000029300000}"/>
    <cellStyle name="Navadno 18 17 2 2 2" xfId="12519" xr:uid="{00000000-0005-0000-0000-00002A300000}"/>
    <cellStyle name="Navadno 18 17 2 3" xfId="12520" xr:uid="{00000000-0005-0000-0000-00002B300000}"/>
    <cellStyle name="Navadno 18 17 3" xfId="12521" xr:uid="{00000000-0005-0000-0000-00002C300000}"/>
    <cellStyle name="Navadno 18 17 3 2" xfId="12522" xr:uid="{00000000-0005-0000-0000-00002D300000}"/>
    <cellStyle name="Navadno 18 17 4" xfId="12523" xr:uid="{00000000-0005-0000-0000-00002E300000}"/>
    <cellStyle name="Navadno 18 18" xfId="12524" xr:uid="{00000000-0005-0000-0000-00002F300000}"/>
    <cellStyle name="Navadno 18 18 2" xfId="12525" xr:uid="{00000000-0005-0000-0000-000030300000}"/>
    <cellStyle name="Navadno 18 18 2 2" xfId="12526" xr:uid="{00000000-0005-0000-0000-000031300000}"/>
    <cellStyle name="Navadno 18 18 2 2 2" xfId="12527" xr:uid="{00000000-0005-0000-0000-000032300000}"/>
    <cellStyle name="Navadno 18 18 2 3" xfId="12528" xr:uid="{00000000-0005-0000-0000-000033300000}"/>
    <cellStyle name="Navadno 18 18 3" xfId="12529" xr:uid="{00000000-0005-0000-0000-000034300000}"/>
    <cellStyle name="Navadno 18 18 3 2" xfId="12530" xr:uid="{00000000-0005-0000-0000-000035300000}"/>
    <cellStyle name="Navadno 18 18 4" xfId="12531" xr:uid="{00000000-0005-0000-0000-000036300000}"/>
    <cellStyle name="Navadno 18 19" xfId="12532" xr:uid="{00000000-0005-0000-0000-000037300000}"/>
    <cellStyle name="Navadno 18 19 2" xfId="12533" xr:uid="{00000000-0005-0000-0000-000038300000}"/>
    <cellStyle name="Navadno 18 19 2 2" xfId="12534" xr:uid="{00000000-0005-0000-0000-000039300000}"/>
    <cellStyle name="Navadno 18 19 2 2 2" xfId="12535" xr:uid="{00000000-0005-0000-0000-00003A300000}"/>
    <cellStyle name="Navadno 18 19 2 3" xfId="12536" xr:uid="{00000000-0005-0000-0000-00003B300000}"/>
    <cellStyle name="Navadno 18 19 3" xfId="12537" xr:uid="{00000000-0005-0000-0000-00003C300000}"/>
    <cellStyle name="Navadno 18 19 3 2" xfId="12538" xr:uid="{00000000-0005-0000-0000-00003D300000}"/>
    <cellStyle name="Navadno 18 19 4" xfId="12539" xr:uid="{00000000-0005-0000-0000-00003E300000}"/>
    <cellStyle name="Navadno 18 2" xfId="49" xr:uid="{00000000-0005-0000-0000-00003F300000}"/>
    <cellStyle name="Navadno 18 2 2" xfId="12540" xr:uid="{00000000-0005-0000-0000-000040300000}"/>
    <cellStyle name="Navadno 18 2 2 2" xfId="12541" xr:uid="{00000000-0005-0000-0000-000041300000}"/>
    <cellStyle name="Navadno 18 2 2 2 2" xfId="12542" xr:uid="{00000000-0005-0000-0000-000042300000}"/>
    <cellStyle name="Navadno 18 2 2 3" xfId="12543" xr:uid="{00000000-0005-0000-0000-000043300000}"/>
    <cellStyle name="Navadno 18 2 2 4" xfId="12544" xr:uid="{00000000-0005-0000-0000-000044300000}"/>
    <cellStyle name="Navadno 18 2 2 5" xfId="12545" xr:uid="{00000000-0005-0000-0000-000045300000}"/>
    <cellStyle name="Navadno 18 2 2 6" xfId="12546" xr:uid="{00000000-0005-0000-0000-000046300000}"/>
    <cellStyle name="Navadno 18 2 3" xfId="12547" xr:uid="{00000000-0005-0000-0000-000047300000}"/>
    <cellStyle name="Navadno 18 2 3 2" xfId="12548" xr:uid="{00000000-0005-0000-0000-000048300000}"/>
    <cellStyle name="Navadno 18 2 4" xfId="12549" xr:uid="{00000000-0005-0000-0000-000049300000}"/>
    <cellStyle name="Navadno 18 2 5" xfId="12550" xr:uid="{00000000-0005-0000-0000-00004A300000}"/>
    <cellStyle name="Navadno 18 2 6" xfId="12551" xr:uid="{00000000-0005-0000-0000-00004B300000}"/>
    <cellStyle name="Navadno 18 2 7" xfId="12552" xr:uid="{00000000-0005-0000-0000-00004C300000}"/>
    <cellStyle name="Navadno 18 20" xfId="12553" xr:uid="{00000000-0005-0000-0000-00004D300000}"/>
    <cellStyle name="Navadno 18 20 2" xfId="12554" xr:uid="{00000000-0005-0000-0000-00004E300000}"/>
    <cellStyle name="Navadno 18 20 2 2" xfId="12555" xr:uid="{00000000-0005-0000-0000-00004F300000}"/>
    <cellStyle name="Navadno 18 20 2 2 2" xfId="12556" xr:uid="{00000000-0005-0000-0000-000050300000}"/>
    <cellStyle name="Navadno 18 20 2 3" xfId="12557" xr:uid="{00000000-0005-0000-0000-000051300000}"/>
    <cellStyle name="Navadno 18 20 3" xfId="12558" xr:uid="{00000000-0005-0000-0000-000052300000}"/>
    <cellStyle name="Navadno 18 20 3 2" xfId="12559" xr:uid="{00000000-0005-0000-0000-000053300000}"/>
    <cellStyle name="Navadno 18 20 4" xfId="12560" xr:uid="{00000000-0005-0000-0000-000054300000}"/>
    <cellStyle name="Navadno 18 21" xfId="12561" xr:uid="{00000000-0005-0000-0000-000055300000}"/>
    <cellStyle name="Navadno 18 21 2" xfId="12562" xr:uid="{00000000-0005-0000-0000-000056300000}"/>
    <cellStyle name="Navadno 18 21 2 2" xfId="12563" xr:uid="{00000000-0005-0000-0000-000057300000}"/>
    <cellStyle name="Navadno 18 21 2 2 2" xfId="12564" xr:uid="{00000000-0005-0000-0000-000058300000}"/>
    <cellStyle name="Navadno 18 21 2 3" xfId="12565" xr:uid="{00000000-0005-0000-0000-000059300000}"/>
    <cellStyle name="Navadno 18 21 3" xfId="12566" xr:uid="{00000000-0005-0000-0000-00005A300000}"/>
    <cellStyle name="Navadno 18 21 3 2" xfId="12567" xr:uid="{00000000-0005-0000-0000-00005B300000}"/>
    <cellStyle name="Navadno 18 21 4" xfId="12568" xr:uid="{00000000-0005-0000-0000-00005C300000}"/>
    <cellStyle name="Navadno 18 22" xfId="12569" xr:uid="{00000000-0005-0000-0000-00005D300000}"/>
    <cellStyle name="Navadno 18 22 2" xfId="12570" xr:uid="{00000000-0005-0000-0000-00005E300000}"/>
    <cellStyle name="Navadno 18 22 2 2" xfId="12571" xr:uid="{00000000-0005-0000-0000-00005F300000}"/>
    <cellStyle name="Navadno 18 22 2 2 2" xfId="12572" xr:uid="{00000000-0005-0000-0000-000060300000}"/>
    <cellStyle name="Navadno 18 22 2 3" xfId="12573" xr:uid="{00000000-0005-0000-0000-000061300000}"/>
    <cellStyle name="Navadno 18 22 3" xfId="12574" xr:uid="{00000000-0005-0000-0000-000062300000}"/>
    <cellStyle name="Navadno 18 22 3 2" xfId="12575" xr:uid="{00000000-0005-0000-0000-000063300000}"/>
    <cellStyle name="Navadno 18 22 4" xfId="12576" xr:uid="{00000000-0005-0000-0000-000064300000}"/>
    <cellStyle name="Navadno 18 23" xfId="12577" xr:uid="{00000000-0005-0000-0000-000065300000}"/>
    <cellStyle name="Navadno 18 23 2" xfId="12578" xr:uid="{00000000-0005-0000-0000-000066300000}"/>
    <cellStyle name="Navadno 18 23 2 2" xfId="12579" xr:uid="{00000000-0005-0000-0000-000067300000}"/>
    <cellStyle name="Navadno 18 23 2 2 2" xfId="12580" xr:uid="{00000000-0005-0000-0000-000068300000}"/>
    <cellStyle name="Navadno 18 23 2 3" xfId="12581" xr:uid="{00000000-0005-0000-0000-000069300000}"/>
    <cellStyle name="Navadno 18 23 3" xfId="12582" xr:uid="{00000000-0005-0000-0000-00006A300000}"/>
    <cellStyle name="Navadno 18 23 3 2" xfId="12583" xr:uid="{00000000-0005-0000-0000-00006B300000}"/>
    <cellStyle name="Navadno 18 23 4" xfId="12584" xr:uid="{00000000-0005-0000-0000-00006C300000}"/>
    <cellStyle name="Navadno 18 24" xfId="12585" xr:uid="{00000000-0005-0000-0000-00006D300000}"/>
    <cellStyle name="Navadno 18 24 2" xfId="12586" xr:uid="{00000000-0005-0000-0000-00006E300000}"/>
    <cellStyle name="Navadno 18 24 2 2" xfId="12587" xr:uid="{00000000-0005-0000-0000-00006F300000}"/>
    <cellStyle name="Navadno 18 24 2 2 2" xfId="12588" xr:uid="{00000000-0005-0000-0000-000070300000}"/>
    <cellStyle name="Navadno 18 24 2 3" xfId="12589" xr:uid="{00000000-0005-0000-0000-000071300000}"/>
    <cellStyle name="Navadno 18 24 3" xfId="12590" xr:uid="{00000000-0005-0000-0000-000072300000}"/>
    <cellStyle name="Navadno 18 24 3 2" xfId="12591" xr:uid="{00000000-0005-0000-0000-000073300000}"/>
    <cellStyle name="Navadno 18 24 4" xfId="12592" xr:uid="{00000000-0005-0000-0000-000074300000}"/>
    <cellStyle name="Navadno 18 25" xfId="12593" xr:uid="{00000000-0005-0000-0000-000075300000}"/>
    <cellStyle name="Navadno 18 25 2" xfId="12594" xr:uid="{00000000-0005-0000-0000-000076300000}"/>
    <cellStyle name="Navadno 18 25 2 2" xfId="12595" xr:uid="{00000000-0005-0000-0000-000077300000}"/>
    <cellStyle name="Navadno 18 25 2 2 2" xfId="12596" xr:uid="{00000000-0005-0000-0000-000078300000}"/>
    <cellStyle name="Navadno 18 25 2 3" xfId="12597" xr:uid="{00000000-0005-0000-0000-000079300000}"/>
    <cellStyle name="Navadno 18 25 3" xfId="12598" xr:uid="{00000000-0005-0000-0000-00007A300000}"/>
    <cellStyle name="Navadno 18 25 3 2" xfId="12599" xr:uid="{00000000-0005-0000-0000-00007B300000}"/>
    <cellStyle name="Navadno 18 25 4" xfId="12600" xr:uid="{00000000-0005-0000-0000-00007C300000}"/>
    <cellStyle name="Navadno 18 26" xfId="12601" xr:uid="{00000000-0005-0000-0000-00007D300000}"/>
    <cellStyle name="Navadno 18 26 2" xfId="12602" xr:uid="{00000000-0005-0000-0000-00007E300000}"/>
    <cellStyle name="Navadno 18 26 2 2" xfId="12603" xr:uid="{00000000-0005-0000-0000-00007F300000}"/>
    <cellStyle name="Navadno 18 26 2 2 2" xfId="12604" xr:uid="{00000000-0005-0000-0000-000080300000}"/>
    <cellStyle name="Navadno 18 26 2 3" xfId="12605" xr:uid="{00000000-0005-0000-0000-000081300000}"/>
    <cellStyle name="Navadno 18 26 3" xfId="12606" xr:uid="{00000000-0005-0000-0000-000082300000}"/>
    <cellStyle name="Navadno 18 26 3 2" xfId="12607" xr:uid="{00000000-0005-0000-0000-000083300000}"/>
    <cellStyle name="Navadno 18 26 4" xfId="12608" xr:uid="{00000000-0005-0000-0000-000084300000}"/>
    <cellStyle name="Navadno 18 27" xfId="12609" xr:uid="{00000000-0005-0000-0000-000085300000}"/>
    <cellStyle name="Navadno 18 27 2" xfId="12610" xr:uid="{00000000-0005-0000-0000-000086300000}"/>
    <cellStyle name="Navadno 18 27 2 2" xfId="12611" xr:uid="{00000000-0005-0000-0000-000087300000}"/>
    <cellStyle name="Navadno 18 27 2 2 2" xfId="12612" xr:uid="{00000000-0005-0000-0000-000088300000}"/>
    <cellStyle name="Navadno 18 27 2 3" xfId="12613" xr:uid="{00000000-0005-0000-0000-000089300000}"/>
    <cellStyle name="Navadno 18 27 3" xfId="12614" xr:uid="{00000000-0005-0000-0000-00008A300000}"/>
    <cellStyle name="Navadno 18 27 3 2" xfId="12615" xr:uid="{00000000-0005-0000-0000-00008B300000}"/>
    <cellStyle name="Navadno 18 27 4" xfId="12616" xr:uid="{00000000-0005-0000-0000-00008C300000}"/>
    <cellStyle name="Navadno 18 28" xfId="12617" xr:uid="{00000000-0005-0000-0000-00008D300000}"/>
    <cellStyle name="Navadno 18 28 2" xfId="12618" xr:uid="{00000000-0005-0000-0000-00008E300000}"/>
    <cellStyle name="Navadno 18 28 2 2" xfId="12619" xr:uid="{00000000-0005-0000-0000-00008F300000}"/>
    <cellStyle name="Navadno 18 28 2 2 2" xfId="12620" xr:uid="{00000000-0005-0000-0000-000090300000}"/>
    <cellStyle name="Navadno 18 28 2 3" xfId="12621" xr:uid="{00000000-0005-0000-0000-000091300000}"/>
    <cellStyle name="Navadno 18 28 3" xfId="12622" xr:uid="{00000000-0005-0000-0000-000092300000}"/>
    <cellStyle name="Navadno 18 28 3 2" xfId="12623" xr:uid="{00000000-0005-0000-0000-000093300000}"/>
    <cellStyle name="Navadno 18 28 4" xfId="12624" xr:uid="{00000000-0005-0000-0000-000094300000}"/>
    <cellStyle name="Navadno 18 29" xfId="12625" xr:uid="{00000000-0005-0000-0000-000095300000}"/>
    <cellStyle name="Navadno 18 29 2" xfId="12626" xr:uid="{00000000-0005-0000-0000-000096300000}"/>
    <cellStyle name="Navadno 18 29 2 2" xfId="12627" xr:uid="{00000000-0005-0000-0000-000097300000}"/>
    <cellStyle name="Navadno 18 29 3" xfId="12628" xr:uid="{00000000-0005-0000-0000-000098300000}"/>
    <cellStyle name="Navadno 18 3" xfId="50" xr:uid="{00000000-0005-0000-0000-000099300000}"/>
    <cellStyle name="Navadno 18 3 2" xfId="12629" xr:uid="{00000000-0005-0000-0000-00009A300000}"/>
    <cellStyle name="Navadno 18 3 2 2" xfId="12630" xr:uid="{00000000-0005-0000-0000-00009B300000}"/>
    <cellStyle name="Navadno 18 3 2 2 2" xfId="12631" xr:uid="{00000000-0005-0000-0000-00009C300000}"/>
    <cellStyle name="Navadno 18 3 2 3" xfId="12632" xr:uid="{00000000-0005-0000-0000-00009D300000}"/>
    <cellStyle name="Navadno 18 3 3" xfId="12633" xr:uid="{00000000-0005-0000-0000-00009E300000}"/>
    <cellStyle name="Navadno 18 3 3 2" xfId="12634" xr:uid="{00000000-0005-0000-0000-00009F300000}"/>
    <cellStyle name="Navadno 18 3 4" xfId="12635" xr:uid="{00000000-0005-0000-0000-0000A0300000}"/>
    <cellStyle name="Navadno 18 3 5" xfId="12636" xr:uid="{00000000-0005-0000-0000-0000A1300000}"/>
    <cellStyle name="Navadno 18 3 6" xfId="12637" xr:uid="{00000000-0005-0000-0000-0000A2300000}"/>
    <cellStyle name="Navadno 18 3 7" xfId="12638" xr:uid="{00000000-0005-0000-0000-0000A3300000}"/>
    <cellStyle name="Navadno 18 30" xfId="12639" xr:uid="{00000000-0005-0000-0000-0000A4300000}"/>
    <cellStyle name="Navadno 18 30 2" xfId="12640" xr:uid="{00000000-0005-0000-0000-0000A5300000}"/>
    <cellStyle name="Navadno 18 31" xfId="12641" xr:uid="{00000000-0005-0000-0000-0000A6300000}"/>
    <cellStyle name="Navadno 18 32" xfId="12642" xr:uid="{00000000-0005-0000-0000-0000A7300000}"/>
    <cellStyle name="Navadno 18 4" xfId="12643" xr:uid="{00000000-0005-0000-0000-0000A8300000}"/>
    <cellStyle name="Navadno 18 4 2" xfId="12644" xr:uid="{00000000-0005-0000-0000-0000A9300000}"/>
    <cellStyle name="Navadno 18 4 2 2" xfId="12645" xr:uid="{00000000-0005-0000-0000-0000AA300000}"/>
    <cellStyle name="Navadno 18 4 2 2 2" xfId="12646" xr:uid="{00000000-0005-0000-0000-0000AB300000}"/>
    <cellStyle name="Navadno 18 4 2 3" xfId="12647" xr:uid="{00000000-0005-0000-0000-0000AC300000}"/>
    <cellStyle name="Navadno 18 4 3" xfId="12648" xr:uid="{00000000-0005-0000-0000-0000AD300000}"/>
    <cellStyle name="Navadno 18 4 3 2" xfId="12649" xr:uid="{00000000-0005-0000-0000-0000AE300000}"/>
    <cellStyle name="Navadno 18 4 4" xfId="12650" xr:uid="{00000000-0005-0000-0000-0000AF300000}"/>
    <cellStyle name="Navadno 18 4 5" xfId="12651" xr:uid="{00000000-0005-0000-0000-0000B0300000}"/>
    <cellStyle name="Navadno 18 4 6" xfId="12652" xr:uid="{00000000-0005-0000-0000-0000B1300000}"/>
    <cellStyle name="Navadno 18 4 7" xfId="12653" xr:uid="{00000000-0005-0000-0000-0000B2300000}"/>
    <cellStyle name="Navadno 18 5" xfId="12654" xr:uid="{00000000-0005-0000-0000-0000B3300000}"/>
    <cellStyle name="Navadno 18 5 2" xfId="12655" xr:uid="{00000000-0005-0000-0000-0000B4300000}"/>
    <cellStyle name="Navadno 18 5 2 2" xfId="12656" xr:uid="{00000000-0005-0000-0000-0000B5300000}"/>
    <cellStyle name="Navadno 18 5 2 2 2" xfId="12657" xr:uid="{00000000-0005-0000-0000-0000B6300000}"/>
    <cellStyle name="Navadno 18 5 2 3" xfId="12658" xr:uid="{00000000-0005-0000-0000-0000B7300000}"/>
    <cellStyle name="Navadno 18 5 3" xfId="12659" xr:uid="{00000000-0005-0000-0000-0000B8300000}"/>
    <cellStyle name="Navadno 18 5 3 2" xfId="12660" xr:uid="{00000000-0005-0000-0000-0000B9300000}"/>
    <cellStyle name="Navadno 18 5 4" xfId="12661" xr:uid="{00000000-0005-0000-0000-0000BA300000}"/>
    <cellStyle name="Navadno 18 5 5" xfId="12662" xr:uid="{00000000-0005-0000-0000-0000BB300000}"/>
    <cellStyle name="Navadno 18 5 6" xfId="12663" xr:uid="{00000000-0005-0000-0000-0000BC300000}"/>
    <cellStyle name="Navadno 18 5 7" xfId="12664" xr:uid="{00000000-0005-0000-0000-0000BD300000}"/>
    <cellStyle name="Navadno 18 6" xfId="12665" xr:uid="{00000000-0005-0000-0000-0000BE300000}"/>
    <cellStyle name="Navadno 18 6 2" xfId="12666" xr:uid="{00000000-0005-0000-0000-0000BF300000}"/>
    <cellStyle name="Navadno 18 6 2 2" xfId="12667" xr:uid="{00000000-0005-0000-0000-0000C0300000}"/>
    <cellStyle name="Navadno 18 6 2 2 2" xfId="12668" xr:uid="{00000000-0005-0000-0000-0000C1300000}"/>
    <cellStyle name="Navadno 18 6 2 3" xfId="12669" xr:uid="{00000000-0005-0000-0000-0000C2300000}"/>
    <cellStyle name="Navadno 18 6 3" xfId="12670" xr:uid="{00000000-0005-0000-0000-0000C3300000}"/>
    <cellStyle name="Navadno 18 6 3 2" xfId="12671" xr:uid="{00000000-0005-0000-0000-0000C4300000}"/>
    <cellStyle name="Navadno 18 6 4" xfId="12672" xr:uid="{00000000-0005-0000-0000-0000C5300000}"/>
    <cellStyle name="Navadno 18 7" xfId="12673" xr:uid="{00000000-0005-0000-0000-0000C6300000}"/>
    <cellStyle name="Navadno 18 7 2" xfId="12674" xr:uid="{00000000-0005-0000-0000-0000C7300000}"/>
    <cellStyle name="Navadno 18 7 2 2" xfId="12675" xr:uid="{00000000-0005-0000-0000-0000C8300000}"/>
    <cellStyle name="Navadno 18 7 2 2 2" xfId="12676" xr:uid="{00000000-0005-0000-0000-0000C9300000}"/>
    <cellStyle name="Navadno 18 7 2 3" xfId="12677" xr:uid="{00000000-0005-0000-0000-0000CA300000}"/>
    <cellStyle name="Navadno 18 7 3" xfId="12678" xr:uid="{00000000-0005-0000-0000-0000CB300000}"/>
    <cellStyle name="Navadno 18 7 3 2" xfId="12679" xr:uid="{00000000-0005-0000-0000-0000CC300000}"/>
    <cellStyle name="Navadno 18 7 4" xfId="12680" xr:uid="{00000000-0005-0000-0000-0000CD300000}"/>
    <cellStyle name="Navadno 18 8" xfId="12681" xr:uid="{00000000-0005-0000-0000-0000CE300000}"/>
    <cellStyle name="Navadno 18 8 2" xfId="12682" xr:uid="{00000000-0005-0000-0000-0000CF300000}"/>
    <cellStyle name="Navadno 18 8 2 2" xfId="12683" xr:uid="{00000000-0005-0000-0000-0000D0300000}"/>
    <cellStyle name="Navadno 18 8 2 2 2" xfId="12684" xr:uid="{00000000-0005-0000-0000-0000D1300000}"/>
    <cellStyle name="Navadno 18 8 2 3" xfId="12685" xr:uid="{00000000-0005-0000-0000-0000D2300000}"/>
    <cellStyle name="Navadno 18 8 3" xfId="12686" xr:uid="{00000000-0005-0000-0000-0000D3300000}"/>
    <cellStyle name="Navadno 18 8 3 2" xfId="12687" xr:uid="{00000000-0005-0000-0000-0000D4300000}"/>
    <cellStyle name="Navadno 18 8 4" xfId="12688" xr:uid="{00000000-0005-0000-0000-0000D5300000}"/>
    <cellStyle name="Navadno 18 9" xfId="12689" xr:uid="{00000000-0005-0000-0000-0000D6300000}"/>
    <cellStyle name="Navadno 18 9 2" xfId="12690" xr:uid="{00000000-0005-0000-0000-0000D7300000}"/>
    <cellStyle name="Navadno 18 9 2 2" xfId="12691" xr:uid="{00000000-0005-0000-0000-0000D8300000}"/>
    <cellStyle name="Navadno 18 9 2 2 2" xfId="12692" xr:uid="{00000000-0005-0000-0000-0000D9300000}"/>
    <cellStyle name="Navadno 18 9 2 3" xfId="12693" xr:uid="{00000000-0005-0000-0000-0000DA300000}"/>
    <cellStyle name="Navadno 18 9 3" xfId="12694" xr:uid="{00000000-0005-0000-0000-0000DB300000}"/>
    <cellStyle name="Navadno 18 9 3 2" xfId="12695" xr:uid="{00000000-0005-0000-0000-0000DC300000}"/>
    <cellStyle name="Navadno 18 9 4" xfId="12696" xr:uid="{00000000-0005-0000-0000-0000DD300000}"/>
    <cellStyle name="Navadno 180" xfId="12697" xr:uid="{00000000-0005-0000-0000-0000DE300000}"/>
    <cellStyle name="Navadno 180 2" xfId="12698" xr:uid="{00000000-0005-0000-0000-0000DF300000}"/>
    <cellStyle name="Navadno 181" xfId="12699" xr:uid="{00000000-0005-0000-0000-0000E0300000}"/>
    <cellStyle name="Navadno 181 2" xfId="12700" xr:uid="{00000000-0005-0000-0000-0000E1300000}"/>
    <cellStyle name="Navadno 182" xfId="12701" xr:uid="{00000000-0005-0000-0000-0000E2300000}"/>
    <cellStyle name="Navadno 182 2" xfId="12702" xr:uid="{00000000-0005-0000-0000-0000E3300000}"/>
    <cellStyle name="Navadno 183" xfId="12703" xr:uid="{00000000-0005-0000-0000-0000E4300000}"/>
    <cellStyle name="Navadno 183 2" xfId="12704" xr:uid="{00000000-0005-0000-0000-0000E5300000}"/>
    <cellStyle name="Navadno 184" xfId="12705" xr:uid="{00000000-0005-0000-0000-0000E6300000}"/>
    <cellStyle name="Navadno 184 2" xfId="12706" xr:uid="{00000000-0005-0000-0000-0000E7300000}"/>
    <cellStyle name="Navadno 185" xfId="12707" xr:uid="{00000000-0005-0000-0000-0000E8300000}"/>
    <cellStyle name="Navadno 185 2" xfId="12708" xr:uid="{00000000-0005-0000-0000-0000E9300000}"/>
    <cellStyle name="Navadno 186" xfId="12709" xr:uid="{00000000-0005-0000-0000-0000EA300000}"/>
    <cellStyle name="Navadno 186 2" xfId="12710" xr:uid="{00000000-0005-0000-0000-0000EB300000}"/>
    <cellStyle name="Navadno 187" xfId="12711" xr:uid="{00000000-0005-0000-0000-0000EC300000}"/>
    <cellStyle name="Navadno 187 2" xfId="12712" xr:uid="{00000000-0005-0000-0000-0000ED300000}"/>
    <cellStyle name="Navadno 188" xfId="12713" xr:uid="{00000000-0005-0000-0000-0000EE300000}"/>
    <cellStyle name="Navadno 188 2" xfId="12714" xr:uid="{00000000-0005-0000-0000-0000EF300000}"/>
    <cellStyle name="Navadno 189" xfId="12715" xr:uid="{00000000-0005-0000-0000-0000F0300000}"/>
    <cellStyle name="Navadno 189 2" xfId="12716" xr:uid="{00000000-0005-0000-0000-0000F1300000}"/>
    <cellStyle name="Navadno 19" xfId="12717" xr:uid="{00000000-0005-0000-0000-0000F2300000}"/>
    <cellStyle name="Navadno 19 10" xfId="12718" xr:uid="{00000000-0005-0000-0000-0000F3300000}"/>
    <cellStyle name="Navadno 19 10 2" xfId="12719" xr:uid="{00000000-0005-0000-0000-0000F4300000}"/>
    <cellStyle name="Navadno 19 10 2 2" xfId="12720" xr:uid="{00000000-0005-0000-0000-0000F5300000}"/>
    <cellStyle name="Navadno 19 10 2 2 2" xfId="12721" xr:uid="{00000000-0005-0000-0000-0000F6300000}"/>
    <cellStyle name="Navadno 19 10 2 3" xfId="12722" xr:uid="{00000000-0005-0000-0000-0000F7300000}"/>
    <cellStyle name="Navadno 19 10 3" xfId="12723" xr:uid="{00000000-0005-0000-0000-0000F8300000}"/>
    <cellStyle name="Navadno 19 10 3 2" xfId="12724" xr:uid="{00000000-0005-0000-0000-0000F9300000}"/>
    <cellStyle name="Navadno 19 10 4" xfId="12725" xr:uid="{00000000-0005-0000-0000-0000FA300000}"/>
    <cellStyle name="Navadno 19 10 5" xfId="12726" xr:uid="{00000000-0005-0000-0000-0000FB300000}"/>
    <cellStyle name="Navadno 19 10 6" xfId="12727" xr:uid="{00000000-0005-0000-0000-0000FC300000}"/>
    <cellStyle name="Navadno 19 11" xfId="12728" xr:uid="{00000000-0005-0000-0000-0000FD300000}"/>
    <cellStyle name="Navadno 19 11 2" xfId="12729" xr:uid="{00000000-0005-0000-0000-0000FE300000}"/>
    <cellStyle name="Navadno 19 11 2 2" xfId="12730" xr:uid="{00000000-0005-0000-0000-0000FF300000}"/>
    <cellStyle name="Navadno 19 11 2 2 2" xfId="12731" xr:uid="{00000000-0005-0000-0000-000000310000}"/>
    <cellStyle name="Navadno 19 11 2 3" xfId="12732" xr:uid="{00000000-0005-0000-0000-000001310000}"/>
    <cellStyle name="Navadno 19 11 3" xfId="12733" xr:uid="{00000000-0005-0000-0000-000002310000}"/>
    <cellStyle name="Navadno 19 11 3 2" xfId="12734" xr:uid="{00000000-0005-0000-0000-000003310000}"/>
    <cellStyle name="Navadno 19 11 4" xfId="12735" xr:uid="{00000000-0005-0000-0000-000004310000}"/>
    <cellStyle name="Navadno 19 11 5" xfId="12736" xr:uid="{00000000-0005-0000-0000-000005310000}"/>
    <cellStyle name="Navadno 19 11 6" xfId="12737" xr:uid="{00000000-0005-0000-0000-000006310000}"/>
    <cellStyle name="Navadno 19 12" xfId="12738" xr:uid="{00000000-0005-0000-0000-000007310000}"/>
    <cellStyle name="Navadno 19 12 2" xfId="12739" xr:uid="{00000000-0005-0000-0000-000008310000}"/>
    <cellStyle name="Navadno 19 12 2 2" xfId="12740" xr:uid="{00000000-0005-0000-0000-000009310000}"/>
    <cellStyle name="Navadno 19 12 2 2 2" xfId="12741" xr:uid="{00000000-0005-0000-0000-00000A310000}"/>
    <cellStyle name="Navadno 19 12 2 3" xfId="12742" xr:uid="{00000000-0005-0000-0000-00000B310000}"/>
    <cellStyle name="Navadno 19 12 3" xfId="12743" xr:uid="{00000000-0005-0000-0000-00000C310000}"/>
    <cellStyle name="Navadno 19 12 3 2" xfId="12744" xr:uid="{00000000-0005-0000-0000-00000D310000}"/>
    <cellStyle name="Navadno 19 12 4" xfId="12745" xr:uid="{00000000-0005-0000-0000-00000E310000}"/>
    <cellStyle name="Navadno 19 12 5" xfId="12746" xr:uid="{00000000-0005-0000-0000-00000F310000}"/>
    <cellStyle name="Navadno 19 12 6" xfId="12747" xr:uid="{00000000-0005-0000-0000-000010310000}"/>
    <cellStyle name="Navadno 19 13" xfId="12748" xr:uid="{00000000-0005-0000-0000-000011310000}"/>
    <cellStyle name="Navadno 19 13 2" xfId="12749" xr:uid="{00000000-0005-0000-0000-000012310000}"/>
    <cellStyle name="Navadno 19 13 2 2" xfId="12750" xr:uid="{00000000-0005-0000-0000-000013310000}"/>
    <cellStyle name="Navadno 19 13 2 2 2" xfId="12751" xr:uid="{00000000-0005-0000-0000-000014310000}"/>
    <cellStyle name="Navadno 19 13 2 3" xfId="12752" xr:uid="{00000000-0005-0000-0000-000015310000}"/>
    <cellStyle name="Navadno 19 13 3" xfId="12753" xr:uid="{00000000-0005-0000-0000-000016310000}"/>
    <cellStyle name="Navadno 19 13 3 2" xfId="12754" xr:uid="{00000000-0005-0000-0000-000017310000}"/>
    <cellStyle name="Navadno 19 13 4" xfId="12755" xr:uid="{00000000-0005-0000-0000-000018310000}"/>
    <cellStyle name="Navadno 19 13 5" xfId="12756" xr:uid="{00000000-0005-0000-0000-000019310000}"/>
    <cellStyle name="Navadno 19 13 6" xfId="12757" xr:uid="{00000000-0005-0000-0000-00001A310000}"/>
    <cellStyle name="Navadno 19 14" xfId="12758" xr:uid="{00000000-0005-0000-0000-00001B310000}"/>
    <cellStyle name="Navadno 19 14 2" xfId="12759" xr:uid="{00000000-0005-0000-0000-00001C310000}"/>
    <cellStyle name="Navadno 19 14 2 2" xfId="12760" xr:uid="{00000000-0005-0000-0000-00001D310000}"/>
    <cellStyle name="Navadno 19 14 2 2 2" xfId="12761" xr:uid="{00000000-0005-0000-0000-00001E310000}"/>
    <cellStyle name="Navadno 19 14 2 3" xfId="12762" xr:uid="{00000000-0005-0000-0000-00001F310000}"/>
    <cellStyle name="Navadno 19 14 3" xfId="12763" xr:uid="{00000000-0005-0000-0000-000020310000}"/>
    <cellStyle name="Navadno 19 14 3 2" xfId="12764" xr:uid="{00000000-0005-0000-0000-000021310000}"/>
    <cellStyle name="Navadno 19 14 4" xfId="12765" xr:uid="{00000000-0005-0000-0000-000022310000}"/>
    <cellStyle name="Navadno 19 14 5" xfId="12766" xr:uid="{00000000-0005-0000-0000-000023310000}"/>
    <cellStyle name="Navadno 19 14 6" xfId="12767" xr:uid="{00000000-0005-0000-0000-000024310000}"/>
    <cellStyle name="Navadno 19 15" xfId="12768" xr:uid="{00000000-0005-0000-0000-000025310000}"/>
    <cellStyle name="Navadno 19 15 2" xfId="12769" xr:uid="{00000000-0005-0000-0000-000026310000}"/>
    <cellStyle name="Navadno 19 15 2 2" xfId="12770" xr:uid="{00000000-0005-0000-0000-000027310000}"/>
    <cellStyle name="Navadno 19 15 2 2 2" xfId="12771" xr:uid="{00000000-0005-0000-0000-000028310000}"/>
    <cellStyle name="Navadno 19 15 2 3" xfId="12772" xr:uid="{00000000-0005-0000-0000-000029310000}"/>
    <cellStyle name="Navadno 19 15 3" xfId="12773" xr:uid="{00000000-0005-0000-0000-00002A310000}"/>
    <cellStyle name="Navadno 19 15 3 2" xfId="12774" xr:uid="{00000000-0005-0000-0000-00002B310000}"/>
    <cellStyle name="Navadno 19 15 4" xfId="12775" xr:uid="{00000000-0005-0000-0000-00002C310000}"/>
    <cellStyle name="Navadno 19 15 5" xfId="12776" xr:uid="{00000000-0005-0000-0000-00002D310000}"/>
    <cellStyle name="Navadno 19 15 6" xfId="12777" xr:uid="{00000000-0005-0000-0000-00002E310000}"/>
    <cellStyle name="Navadno 19 16" xfId="12778" xr:uid="{00000000-0005-0000-0000-00002F310000}"/>
    <cellStyle name="Navadno 19 16 2" xfId="12779" xr:uid="{00000000-0005-0000-0000-000030310000}"/>
    <cellStyle name="Navadno 19 16 2 2" xfId="12780" xr:uid="{00000000-0005-0000-0000-000031310000}"/>
    <cellStyle name="Navadno 19 16 2 2 2" xfId="12781" xr:uid="{00000000-0005-0000-0000-000032310000}"/>
    <cellStyle name="Navadno 19 16 2 3" xfId="12782" xr:uid="{00000000-0005-0000-0000-000033310000}"/>
    <cellStyle name="Navadno 19 16 3" xfId="12783" xr:uid="{00000000-0005-0000-0000-000034310000}"/>
    <cellStyle name="Navadno 19 16 3 2" xfId="12784" xr:uid="{00000000-0005-0000-0000-000035310000}"/>
    <cellStyle name="Navadno 19 16 4" xfId="12785" xr:uid="{00000000-0005-0000-0000-000036310000}"/>
    <cellStyle name="Navadno 19 16 5" xfId="12786" xr:uid="{00000000-0005-0000-0000-000037310000}"/>
    <cellStyle name="Navadno 19 16 6" xfId="12787" xr:uid="{00000000-0005-0000-0000-000038310000}"/>
    <cellStyle name="Navadno 19 17" xfId="12788" xr:uid="{00000000-0005-0000-0000-000039310000}"/>
    <cellStyle name="Navadno 19 17 2" xfId="12789" xr:uid="{00000000-0005-0000-0000-00003A310000}"/>
    <cellStyle name="Navadno 19 17 2 2" xfId="12790" xr:uid="{00000000-0005-0000-0000-00003B310000}"/>
    <cellStyle name="Navadno 19 17 2 2 2" xfId="12791" xr:uid="{00000000-0005-0000-0000-00003C310000}"/>
    <cellStyle name="Navadno 19 17 2 3" xfId="12792" xr:uid="{00000000-0005-0000-0000-00003D310000}"/>
    <cellStyle name="Navadno 19 17 3" xfId="12793" xr:uid="{00000000-0005-0000-0000-00003E310000}"/>
    <cellStyle name="Navadno 19 17 3 2" xfId="12794" xr:uid="{00000000-0005-0000-0000-00003F310000}"/>
    <cellStyle name="Navadno 19 17 4" xfId="12795" xr:uid="{00000000-0005-0000-0000-000040310000}"/>
    <cellStyle name="Navadno 19 17 5" xfId="12796" xr:uid="{00000000-0005-0000-0000-000041310000}"/>
    <cellStyle name="Navadno 19 17 6" xfId="12797" xr:uid="{00000000-0005-0000-0000-000042310000}"/>
    <cellStyle name="Navadno 19 18" xfId="12798" xr:uid="{00000000-0005-0000-0000-000043310000}"/>
    <cellStyle name="Navadno 19 18 2" xfId="12799" xr:uid="{00000000-0005-0000-0000-000044310000}"/>
    <cellStyle name="Navadno 19 18 2 2" xfId="12800" xr:uid="{00000000-0005-0000-0000-000045310000}"/>
    <cellStyle name="Navadno 19 18 2 2 2" xfId="12801" xr:uid="{00000000-0005-0000-0000-000046310000}"/>
    <cellStyle name="Navadno 19 18 2 3" xfId="12802" xr:uid="{00000000-0005-0000-0000-000047310000}"/>
    <cellStyle name="Navadno 19 18 3" xfId="12803" xr:uid="{00000000-0005-0000-0000-000048310000}"/>
    <cellStyle name="Navadno 19 18 3 2" xfId="12804" xr:uid="{00000000-0005-0000-0000-000049310000}"/>
    <cellStyle name="Navadno 19 18 4" xfId="12805" xr:uid="{00000000-0005-0000-0000-00004A310000}"/>
    <cellStyle name="Navadno 19 18 5" xfId="12806" xr:uid="{00000000-0005-0000-0000-00004B310000}"/>
    <cellStyle name="Navadno 19 18 6" xfId="12807" xr:uid="{00000000-0005-0000-0000-00004C310000}"/>
    <cellStyle name="Navadno 19 19" xfId="12808" xr:uid="{00000000-0005-0000-0000-00004D310000}"/>
    <cellStyle name="Navadno 19 19 2" xfId="12809" xr:uid="{00000000-0005-0000-0000-00004E310000}"/>
    <cellStyle name="Navadno 19 19 2 2" xfId="12810" xr:uid="{00000000-0005-0000-0000-00004F310000}"/>
    <cellStyle name="Navadno 19 19 2 2 2" xfId="12811" xr:uid="{00000000-0005-0000-0000-000050310000}"/>
    <cellStyle name="Navadno 19 19 2 3" xfId="12812" xr:uid="{00000000-0005-0000-0000-000051310000}"/>
    <cellStyle name="Navadno 19 19 3" xfId="12813" xr:uid="{00000000-0005-0000-0000-000052310000}"/>
    <cellStyle name="Navadno 19 19 3 2" xfId="12814" xr:uid="{00000000-0005-0000-0000-000053310000}"/>
    <cellStyle name="Navadno 19 19 4" xfId="12815" xr:uid="{00000000-0005-0000-0000-000054310000}"/>
    <cellStyle name="Navadno 19 19 5" xfId="12816" xr:uid="{00000000-0005-0000-0000-000055310000}"/>
    <cellStyle name="Navadno 19 19 6" xfId="12817" xr:uid="{00000000-0005-0000-0000-000056310000}"/>
    <cellStyle name="Navadno 19 2" xfId="51" xr:uid="{00000000-0005-0000-0000-000057310000}"/>
    <cellStyle name="Navadno 19 2 10" xfId="12818" xr:uid="{00000000-0005-0000-0000-000058310000}"/>
    <cellStyle name="Navadno 19 2 10 2" xfId="12819" xr:uid="{00000000-0005-0000-0000-000059310000}"/>
    <cellStyle name="Navadno 19 2 11" xfId="12820" xr:uid="{00000000-0005-0000-0000-00005A310000}"/>
    <cellStyle name="Navadno 19 2 11 2" xfId="12821" xr:uid="{00000000-0005-0000-0000-00005B310000}"/>
    <cellStyle name="Navadno 19 2 12" xfId="12822" xr:uid="{00000000-0005-0000-0000-00005C310000}"/>
    <cellStyle name="Navadno 19 2 12 2" xfId="12823" xr:uid="{00000000-0005-0000-0000-00005D310000}"/>
    <cellStyle name="Navadno 19 2 13" xfId="12824" xr:uid="{00000000-0005-0000-0000-00005E310000}"/>
    <cellStyle name="Navadno 19 2 14" xfId="12825" xr:uid="{00000000-0005-0000-0000-00005F310000}"/>
    <cellStyle name="Navadno 19 2 15" xfId="12826" xr:uid="{00000000-0005-0000-0000-000060310000}"/>
    <cellStyle name="Navadno 19 2 16" xfId="12827" xr:uid="{00000000-0005-0000-0000-000061310000}"/>
    <cellStyle name="Navadno 19 2 2" xfId="12828" xr:uid="{00000000-0005-0000-0000-000062310000}"/>
    <cellStyle name="Navadno 19 2 2 2" xfId="12829" xr:uid="{00000000-0005-0000-0000-000063310000}"/>
    <cellStyle name="Navadno 19 2 2 2 2" xfId="12830" xr:uid="{00000000-0005-0000-0000-000064310000}"/>
    <cellStyle name="Navadno 19 2 2 3" xfId="12831" xr:uid="{00000000-0005-0000-0000-000065310000}"/>
    <cellStyle name="Navadno 19 2 2 4" xfId="12832" xr:uid="{00000000-0005-0000-0000-000066310000}"/>
    <cellStyle name="Navadno 19 2 2 5" xfId="12833" xr:uid="{00000000-0005-0000-0000-000067310000}"/>
    <cellStyle name="Navadno 19 2 2 6" xfId="12834" xr:uid="{00000000-0005-0000-0000-000068310000}"/>
    <cellStyle name="Navadno 19 2 3" xfId="12835" xr:uid="{00000000-0005-0000-0000-000069310000}"/>
    <cellStyle name="Navadno 19 2 3 2" xfId="12836" xr:uid="{00000000-0005-0000-0000-00006A310000}"/>
    <cellStyle name="Navadno 19 2 3 2 2" xfId="12837" xr:uid="{00000000-0005-0000-0000-00006B310000}"/>
    <cellStyle name="Navadno 19 2 3 3" xfId="12838" xr:uid="{00000000-0005-0000-0000-00006C310000}"/>
    <cellStyle name="Navadno 19 2 3 4" xfId="12839" xr:uid="{00000000-0005-0000-0000-00006D310000}"/>
    <cellStyle name="Navadno 19 2 4" xfId="12840" xr:uid="{00000000-0005-0000-0000-00006E310000}"/>
    <cellStyle name="Navadno 19 2 4 2" xfId="12841" xr:uid="{00000000-0005-0000-0000-00006F310000}"/>
    <cellStyle name="Navadno 19 2 5" xfId="12842" xr:uid="{00000000-0005-0000-0000-000070310000}"/>
    <cellStyle name="Navadno 19 2 5 2" xfId="12843" xr:uid="{00000000-0005-0000-0000-000071310000}"/>
    <cellStyle name="Navadno 19 2 6" xfId="12844" xr:uid="{00000000-0005-0000-0000-000072310000}"/>
    <cellStyle name="Navadno 19 2 6 2" xfId="12845" xr:uid="{00000000-0005-0000-0000-000073310000}"/>
    <cellStyle name="Navadno 19 2 7" xfId="12846" xr:uid="{00000000-0005-0000-0000-000074310000}"/>
    <cellStyle name="Navadno 19 2 7 2" xfId="12847" xr:uid="{00000000-0005-0000-0000-000075310000}"/>
    <cellStyle name="Navadno 19 2 8" xfId="12848" xr:uid="{00000000-0005-0000-0000-000076310000}"/>
    <cellStyle name="Navadno 19 2 8 2" xfId="12849" xr:uid="{00000000-0005-0000-0000-000077310000}"/>
    <cellStyle name="Navadno 19 2 9" xfId="12850" xr:uid="{00000000-0005-0000-0000-000078310000}"/>
    <cellStyle name="Navadno 19 2 9 2" xfId="12851" xr:uid="{00000000-0005-0000-0000-000079310000}"/>
    <cellStyle name="Navadno 19 20" xfId="12852" xr:uid="{00000000-0005-0000-0000-00007A310000}"/>
    <cellStyle name="Navadno 19 20 2" xfId="12853" xr:uid="{00000000-0005-0000-0000-00007B310000}"/>
    <cellStyle name="Navadno 19 20 2 2" xfId="12854" xr:uid="{00000000-0005-0000-0000-00007C310000}"/>
    <cellStyle name="Navadno 19 20 2 2 2" xfId="12855" xr:uid="{00000000-0005-0000-0000-00007D310000}"/>
    <cellStyle name="Navadno 19 20 2 3" xfId="12856" xr:uid="{00000000-0005-0000-0000-00007E310000}"/>
    <cellStyle name="Navadno 19 20 3" xfId="12857" xr:uid="{00000000-0005-0000-0000-00007F310000}"/>
    <cellStyle name="Navadno 19 20 3 2" xfId="12858" xr:uid="{00000000-0005-0000-0000-000080310000}"/>
    <cellStyle name="Navadno 19 20 4" xfId="12859" xr:uid="{00000000-0005-0000-0000-000081310000}"/>
    <cellStyle name="Navadno 19 20 5" xfId="12860" xr:uid="{00000000-0005-0000-0000-000082310000}"/>
    <cellStyle name="Navadno 19 20 6" xfId="12861" xr:uid="{00000000-0005-0000-0000-000083310000}"/>
    <cellStyle name="Navadno 19 21" xfId="12862" xr:uid="{00000000-0005-0000-0000-000084310000}"/>
    <cellStyle name="Navadno 19 21 2" xfId="12863" xr:uid="{00000000-0005-0000-0000-000085310000}"/>
    <cellStyle name="Navadno 19 21 2 2" xfId="12864" xr:uid="{00000000-0005-0000-0000-000086310000}"/>
    <cellStyle name="Navadno 19 21 2 2 2" xfId="12865" xr:uid="{00000000-0005-0000-0000-000087310000}"/>
    <cellStyle name="Navadno 19 21 2 3" xfId="12866" xr:uid="{00000000-0005-0000-0000-000088310000}"/>
    <cellStyle name="Navadno 19 21 3" xfId="12867" xr:uid="{00000000-0005-0000-0000-000089310000}"/>
    <cellStyle name="Navadno 19 21 3 2" xfId="12868" xr:uid="{00000000-0005-0000-0000-00008A310000}"/>
    <cellStyle name="Navadno 19 21 4" xfId="12869" xr:uid="{00000000-0005-0000-0000-00008B310000}"/>
    <cellStyle name="Navadno 19 21 5" xfId="12870" xr:uid="{00000000-0005-0000-0000-00008C310000}"/>
    <cellStyle name="Navadno 19 21 6" xfId="12871" xr:uid="{00000000-0005-0000-0000-00008D310000}"/>
    <cellStyle name="Navadno 19 22" xfId="12872" xr:uid="{00000000-0005-0000-0000-00008E310000}"/>
    <cellStyle name="Navadno 19 22 2" xfId="12873" xr:uid="{00000000-0005-0000-0000-00008F310000}"/>
    <cellStyle name="Navadno 19 22 2 2" xfId="12874" xr:uid="{00000000-0005-0000-0000-000090310000}"/>
    <cellStyle name="Navadno 19 22 2 2 2" xfId="12875" xr:uid="{00000000-0005-0000-0000-000091310000}"/>
    <cellStyle name="Navadno 19 22 2 3" xfId="12876" xr:uid="{00000000-0005-0000-0000-000092310000}"/>
    <cellStyle name="Navadno 19 22 3" xfId="12877" xr:uid="{00000000-0005-0000-0000-000093310000}"/>
    <cellStyle name="Navadno 19 22 3 2" xfId="12878" xr:uid="{00000000-0005-0000-0000-000094310000}"/>
    <cellStyle name="Navadno 19 22 4" xfId="12879" xr:uid="{00000000-0005-0000-0000-000095310000}"/>
    <cellStyle name="Navadno 19 22 5" xfId="12880" xr:uid="{00000000-0005-0000-0000-000096310000}"/>
    <cellStyle name="Navadno 19 22 6" xfId="12881" xr:uid="{00000000-0005-0000-0000-000097310000}"/>
    <cellStyle name="Navadno 19 23" xfId="12882" xr:uid="{00000000-0005-0000-0000-000098310000}"/>
    <cellStyle name="Navadno 19 23 2" xfId="12883" xr:uid="{00000000-0005-0000-0000-000099310000}"/>
    <cellStyle name="Navadno 19 23 2 2" xfId="12884" xr:uid="{00000000-0005-0000-0000-00009A310000}"/>
    <cellStyle name="Navadno 19 23 2 2 2" xfId="12885" xr:uid="{00000000-0005-0000-0000-00009B310000}"/>
    <cellStyle name="Navadno 19 23 2 3" xfId="12886" xr:uid="{00000000-0005-0000-0000-00009C310000}"/>
    <cellStyle name="Navadno 19 23 3" xfId="12887" xr:uid="{00000000-0005-0000-0000-00009D310000}"/>
    <cellStyle name="Navadno 19 23 3 2" xfId="12888" xr:uid="{00000000-0005-0000-0000-00009E310000}"/>
    <cellStyle name="Navadno 19 23 4" xfId="12889" xr:uid="{00000000-0005-0000-0000-00009F310000}"/>
    <cellStyle name="Navadno 19 24" xfId="12890" xr:uid="{00000000-0005-0000-0000-0000A0310000}"/>
    <cellStyle name="Navadno 19 24 2" xfId="12891" xr:uid="{00000000-0005-0000-0000-0000A1310000}"/>
    <cellStyle name="Navadno 19 24 2 2" xfId="12892" xr:uid="{00000000-0005-0000-0000-0000A2310000}"/>
    <cellStyle name="Navadno 19 24 2 2 2" xfId="12893" xr:uid="{00000000-0005-0000-0000-0000A3310000}"/>
    <cellStyle name="Navadno 19 24 2 3" xfId="12894" xr:uid="{00000000-0005-0000-0000-0000A4310000}"/>
    <cellStyle name="Navadno 19 24 3" xfId="12895" xr:uid="{00000000-0005-0000-0000-0000A5310000}"/>
    <cellStyle name="Navadno 19 24 3 2" xfId="12896" xr:uid="{00000000-0005-0000-0000-0000A6310000}"/>
    <cellStyle name="Navadno 19 24 4" xfId="12897" xr:uid="{00000000-0005-0000-0000-0000A7310000}"/>
    <cellStyle name="Navadno 19 25" xfId="12898" xr:uid="{00000000-0005-0000-0000-0000A8310000}"/>
    <cellStyle name="Navadno 19 25 2" xfId="12899" xr:uid="{00000000-0005-0000-0000-0000A9310000}"/>
    <cellStyle name="Navadno 19 25 2 2" xfId="12900" xr:uid="{00000000-0005-0000-0000-0000AA310000}"/>
    <cellStyle name="Navadno 19 25 2 2 2" xfId="12901" xr:uid="{00000000-0005-0000-0000-0000AB310000}"/>
    <cellStyle name="Navadno 19 25 2 3" xfId="12902" xr:uid="{00000000-0005-0000-0000-0000AC310000}"/>
    <cellStyle name="Navadno 19 25 3" xfId="12903" xr:uid="{00000000-0005-0000-0000-0000AD310000}"/>
    <cellStyle name="Navadno 19 25 3 2" xfId="12904" xr:uid="{00000000-0005-0000-0000-0000AE310000}"/>
    <cellStyle name="Navadno 19 25 4" xfId="12905" xr:uid="{00000000-0005-0000-0000-0000AF310000}"/>
    <cellStyle name="Navadno 19 26" xfId="12906" xr:uid="{00000000-0005-0000-0000-0000B0310000}"/>
    <cellStyle name="Navadno 19 26 2" xfId="12907" xr:uid="{00000000-0005-0000-0000-0000B1310000}"/>
    <cellStyle name="Navadno 19 26 2 2" xfId="12908" xr:uid="{00000000-0005-0000-0000-0000B2310000}"/>
    <cellStyle name="Navadno 19 26 2 2 2" xfId="12909" xr:uid="{00000000-0005-0000-0000-0000B3310000}"/>
    <cellStyle name="Navadno 19 26 2 3" xfId="12910" xr:uid="{00000000-0005-0000-0000-0000B4310000}"/>
    <cellStyle name="Navadno 19 26 3" xfId="12911" xr:uid="{00000000-0005-0000-0000-0000B5310000}"/>
    <cellStyle name="Navadno 19 26 3 2" xfId="12912" xr:uid="{00000000-0005-0000-0000-0000B6310000}"/>
    <cellStyle name="Navadno 19 26 4" xfId="12913" xr:uid="{00000000-0005-0000-0000-0000B7310000}"/>
    <cellStyle name="Navadno 19 27" xfId="12914" xr:uid="{00000000-0005-0000-0000-0000B8310000}"/>
    <cellStyle name="Navadno 19 27 2" xfId="12915" xr:uid="{00000000-0005-0000-0000-0000B9310000}"/>
    <cellStyle name="Navadno 19 27 2 2" xfId="12916" xr:uid="{00000000-0005-0000-0000-0000BA310000}"/>
    <cellStyle name="Navadno 19 27 2 2 2" xfId="12917" xr:uid="{00000000-0005-0000-0000-0000BB310000}"/>
    <cellStyle name="Navadno 19 27 2 3" xfId="12918" xr:uid="{00000000-0005-0000-0000-0000BC310000}"/>
    <cellStyle name="Navadno 19 27 3" xfId="12919" xr:uid="{00000000-0005-0000-0000-0000BD310000}"/>
    <cellStyle name="Navadno 19 27 3 2" xfId="12920" xr:uid="{00000000-0005-0000-0000-0000BE310000}"/>
    <cellStyle name="Navadno 19 27 4" xfId="12921" xr:uid="{00000000-0005-0000-0000-0000BF310000}"/>
    <cellStyle name="Navadno 19 28" xfId="12922" xr:uid="{00000000-0005-0000-0000-0000C0310000}"/>
    <cellStyle name="Navadno 19 28 2" xfId="12923" xr:uid="{00000000-0005-0000-0000-0000C1310000}"/>
    <cellStyle name="Navadno 19 28 2 2" xfId="12924" xr:uid="{00000000-0005-0000-0000-0000C2310000}"/>
    <cellStyle name="Navadno 19 28 2 2 2" xfId="12925" xr:uid="{00000000-0005-0000-0000-0000C3310000}"/>
    <cellStyle name="Navadno 19 28 2 3" xfId="12926" xr:uid="{00000000-0005-0000-0000-0000C4310000}"/>
    <cellStyle name="Navadno 19 28 3" xfId="12927" xr:uid="{00000000-0005-0000-0000-0000C5310000}"/>
    <cellStyle name="Navadno 19 28 3 2" xfId="12928" xr:uid="{00000000-0005-0000-0000-0000C6310000}"/>
    <cellStyle name="Navadno 19 28 4" xfId="12929" xr:uid="{00000000-0005-0000-0000-0000C7310000}"/>
    <cellStyle name="Navadno 19 29" xfId="12930" xr:uid="{00000000-0005-0000-0000-0000C8310000}"/>
    <cellStyle name="Navadno 19 29 2" xfId="12931" xr:uid="{00000000-0005-0000-0000-0000C9310000}"/>
    <cellStyle name="Navadno 19 29 2 2" xfId="12932" xr:uid="{00000000-0005-0000-0000-0000CA310000}"/>
    <cellStyle name="Navadno 19 29 3" xfId="12933" xr:uid="{00000000-0005-0000-0000-0000CB310000}"/>
    <cellStyle name="Navadno 19 3" xfId="52" xr:uid="{00000000-0005-0000-0000-0000CC310000}"/>
    <cellStyle name="Navadno 19 3 2" xfId="12934" xr:uid="{00000000-0005-0000-0000-0000CD310000}"/>
    <cellStyle name="Navadno 19 3 2 2" xfId="12935" xr:uid="{00000000-0005-0000-0000-0000CE310000}"/>
    <cellStyle name="Navadno 19 3 2 2 2" xfId="12936" xr:uid="{00000000-0005-0000-0000-0000CF310000}"/>
    <cellStyle name="Navadno 19 3 2 3" xfId="12937" xr:uid="{00000000-0005-0000-0000-0000D0310000}"/>
    <cellStyle name="Navadno 19 3 2 4" xfId="12938" xr:uid="{00000000-0005-0000-0000-0000D1310000}"/>
    <cellStyle name="Navadno 19 3 2 5" xfId="12939" xr:uid="{00000000-0005-0000-0000-0000D2310000}"/>
    <cellStyle name="Navadno 19 3 3" xfId="12940" xr:uid="{00000000-0005-0000-0000-0000D3310000}"/>
    <cellStyle name="Navadno 19 3 3 2" xfId="12941" xr:uid="{00000000-0005-0000-0000-0000D4310000}"/>
    <cellStyle name="Navadno 19 3 4" xfId="12942" xr:uid="{00000000-0005-0000-0000-0000D5310000}"/>
    <cellStyle name="Navadno 19 3 5" xfId="12943" xr:uid="{00000000-0005-0000-0000-0000D6310000}"/>
    <cellStyle name="Navadno 19 3 6" xfId="12944" xr:uid="{00000000-0005-0000-0000-0000D7310000}"/>
    <cellStyle name="Navadno 19 3 7" xfId="12945" xr:uid="{00000000-0005-0000-0000-0000D8310000}"/>
    <cellStyle name="Navadno 19 30" xfId="12946" xr:uid="{00000000-0005-0000-0000-0000D9310000}"/>
    <cellStyle name="Navadno 19 30 2" xfId="12947" xr:uid="{00000000-0005-0000-0000-0000DA310000}"/>
    <cellStyle name="Navadno 19 31" xfId="12948" xr:uid="{00000000-0005-0000-0000-0000DB310000}"/>
    <cellStyle name="Navadno 19 32" xfId="12949" xr:uid="{00000000-0005-0000-0000-0000DC310000}"/>
    <cellStyle name="Navadno 19 33" xfId="12950" xr:uid="{00000000-0005-0000-0000-0000DD310000}"/>
    <cellStyle name="Navadno 19 4" xfId="12951" xr:uid="{00000000-0005-0000-0000-0000DE310000}"/>
    <cellStyle name="Navadno 19 4 2" xfId="12952" xr:uid="{00000000-0005-0000-0000-0000DF310000}"/>
    <cellStyle name="Navadno 19 4 2 2" xfId="12953" xr:uid="{00000000-0005-0000-0000-0000E0310000}"/>
    <cellStyle name="Navadno 19 4 2 2 2" xfId="12954" xr:uid="{00000000-0005-0000-0000-0000E1310000}"/>
    <cellStyle name="Navadno 19 4 2 3" xfId="12955" xr:uid="{00000000-0005-0000-0000-0000E2310000}"/>
    <cellStyle name="Navadno 19 4 2 4" xfId="12956" xr:uid="{00000000-0005-0000-0000-0000E3310000}"/>
    <cellStyle name="Navadno 19 4 2 5" xfId="12957" xr:uid="{00000000-0005-0000-0000-0000E4310000}"/>
    <cellStyle name="Navadno 19 4 3" xfId="12958" xr:uid="{00000000-0005-0000-0000-0000E5310000}"/>
    <cellStyle name="Navadno 19 4 3 2" xfId="12959" xr:uid="{00000000-0005-0000-0000-0000E6310000}"/>
    <cellStyle name="Navadno 19 4 4" xfId="12960" xr:uid="{00000000-0005-0000-0000-0000E7310000}"/>
    <cellStyle name="Navadno 19 4 5" xfId="12961" xr:uid="{00000000-0005-0000-0000-0000E8310000}"/>
    <cellStyle name="Navadno 19 4 6" xfId="12962" xr:uid="{00000000-0005-0000-0000-0000E9310000}"/>
    <cellStyle name="Navadno 19 4 7" xfId="12963" xr:uid="{00000000-0005-0000-0000-0000EA310000}"/>
    <cellStyle name="Navadno 19 5" xfId="12964" xr:uid="{00000000-0005-0000-0000-0000EB310000}"/>
    <cellStyle name="Navadno 19 5 2" xfId="12965" xr:uid="{00000000-0005-0000-0000-0000EC310000}"/>
    <cellStyle name="Navadno 19 5 2 2" xfId="12966" xr:uid="{00000000-0005-0000-0000-0000ED310000}"/>
    <cellStyle name="Navadno 19 5 2 2 2" xfId="12967" xr:uid="{00000000-0005-0000-0000-0000EE310000}"/>
    <cellStyle name="Navadno 19 5 2 3" xfId="12968" xr:uid="{00000000-0005-0000-0000-0000EF310000}"/>
    <cellStyle name="Navadno 19 5 2 4" xfId="12969" xr:uid="{00000000-0005-0000-0000-0000F0310000}"/>
    <cellStyle name="Navadno 19 5 2 5" xfId="12970" xr:uid="{00000000-0005-0000-0000-0000F1310000}"/>
    <cellStyle name="Navadno 19 5 3" xfId="12971" xr:uid="{00000000-0005-0000-0000-0000F2310000}"/>
    <cellStyle name="Navadno 19 5 3 2" xfId="12972" xr:uid="{00000000-0005-0000-0000-0000F3310000}"/>
    <cellStyle name="Navadno 19 5 4" xfId="12973" xr:uid="{00000000-0005-0000-0000-0000F4310000}"/>
    <cellStyle name="Navadno 19 5 5" xfId="12974" xr:uid="{00000000-0005-0000-0000-0000F5310000}"/>
    <cellStyle name="Navadno 19 5 6" xfId="12975" xr:uid="{00000000-0005-0000-0000-0000F6310000}"/>
    <cellStyle name="Navadno 19 5 7" xfId="12976" xr:uid="{00000000-0005-0000-0000-0000F7310000}"/>
    <cellStyle name="Navadno 19 6" xfId="12977" xr:uid="{00000000-0005-0000-0000-0000F8310000}"/>
    <cellStyle name="Navadno 19 6 2" xfId="12978" xr:uid="{00000000-0005-0000-0000-0000F9310000}"/>
    <cellStyle name="Navadno 19 6 2 2" xfId="12979" xr:uid="{00000000-0005-0000-0000-0000FA310000}"/>
    <cellStyle name="Navadno 19 6 2 2 2" xfId="12980" xr:uid="{00000000-0005-0000-0000-0000FB310000}"/>
    <cellStyle name="Navadno 19 6 2 3" xfId="12981" xr:uid="{00000000-0005-0000-0000-0000FC310000}"/>
    <cellStyle name="Navadno 19 6 3" xfId="12982" xr:uid="{00000000-0005-0000-0000-0000FD310000}"/>
    <cellStyle name="Navadno 19 6 3 2" xfId="12983" xr:uid="{00000000-0005-0000-0000-0000FE310000}"/>
    <cellStyle name="Navadno 19 6 4" xfId="12984" xr:uid="{00000000-0005-0000-0000-0000FF310000}"/>
    <cellStyle name="Navadno 19 6 5" xfId="12985" xr:uid="{00000000-0005-0000-0000-000000320000}"/>
    <cellStyle name="Navadno 19 6 6" xfId="12986" xr:uid="{00000000-0005-0000-0000-000001320000}"/>
    <cellStyle name="Navadno 19 7" xfId="12987" xr:uid="{00000000-0005-0000-0000-000002320000}"/>
    <cellStyle name="Navadno 19 7 2" xfId="12988" xr:uid="{00000000-0005-0000-0000-000003320000}"/>
    <cellStyle name="Navadno 19 7 2 2" xfId="12989" xr:uid="{00000000-0005-0000-0000-000004320000}"/>
    <cellStyle name="Navadno 19 7 2 2 2" xfId="12990" xr:uid="{00000000-0005-0000-0000-000005320000}"/>
    <cellStyle name="Navadno 19 7 2 3" xfId="12991" xr:uid="{00000000-0005-0000-0000-000006320000}"/>
    <cellStyle name="Navadno 19 7 3" xfId="12992" xr:uid="{00000000-0005-0000-0000-000007320000}"/>
    <cellStyle name="Navadno 19 7 3 2" xfId="12993" xr:uid="{00000000-0005-0000-0000-000008320000}"/>
    <cellStyle name="Navadno 19 7 4" xfId="12994" xr:uid="{00000000-0005-0000-0000-000009320000}"/>
    <cellStyle name="Navadno 19 7 5" xfId="12995" xr:uid="{00000000-0005-0000-0000-00000A320000}"/>
    <cellStyle name="Navadno 19 7 6" xfId="12996" xr:uid="{00000000-0005-0000-0000-00000B320000}"/>
    <cellStyle name="Navadno 19 8" xfId="12997" xr:uid="{00000000-0005-0000-0000-00000C320000}"/>
    <cellStyle name="Navadno 19 8 2" xfId="12998" xr:uid="{00000000-0005-0000-0000-00000D320000}"/>
    <cellStyle name="Navadno 19 8 2 2" xfId="12999" xr:uid="{00000000-0005-0000-0000-00000E320000}"/>
    <cellStyle name="Navadno 19 8 2 2 2" xfId="13000" xr:uid="{00000000-0005-0000-0000-00000F320000}"/>
    <cellStyle name="Navadno 19 8 2 3" xfId="13001" xr:uid="{00000000-0005-0000-0000-000010320000}"/>
    <cellStyle name="Navadno 19 8 3" xfId="13002" xr:uid="{00000000-0005-0000-0000-000011320000}"/>
    <cellStyle name="Navadno 19 8 3 2" xfId="13003" xr:uid="{00000000-0005-0000-0000-000012320000}"/>
    <cellStyle name="Navadno 19 8 4" xfId="13004" xr:uid="{00000000-0005-0000-0000-000013320000}"/>
    <cellStyle name="Navadno 19 8 5" xfId="13005" xr:uid="{00000000-0005-0000-0000-000014320000}"/>
    <cellStyle name="Navadno 19 8 6" xfId="13006" xr:uid="{00000000-0005-0000-0000-000015320000}"/>
    <cellStyle name="Navadno 19 9" xfId="13007" xr:uid="{00000000-0005-0000-0000-000016320000}"/>
    <cellStyle name="Navadno 19 9 2" xfId="13008" xr:uid="{00000000-0005-0000-0000-000017320000}"/>
    <cellStyle name="Navadno 19 9 2 2" xfId="13009" xr:uid="{00000000-0005-0000-0000-000018320000}"/>
    <cellStyle name="Navadno 19 9 2 2 2" xfId="13010" xr:uid="{00000000-0005-0000-0000-000019320000}"/>
    <cellStyle name="Navadno 19 9 2 3" xfId="13011" xr:uid="{00000000-0005-0000-0000-00001A320000}"/>
    <cellStyle name="Navadno 19 9 3" xfId="13012" xr:uid="{00000000-0005-0000-0000-00001B320000}"/>
    <cellStyle name="Navadno 19 9 3 2" xfId="13013" xr:uid="{00000000-0005-0000-0000-00001C320000}"/>
    <cellStyle name="Navadno 19 9 4" xfId="13014" xr:uid="{00000000-0005-0000-0000-00001D320000}"/>
    <cellStyle name="Navadno 19 9 5" xfId="13015" xr:uid="{00000000-0005-0000-0000-00001E320000}"/>
    <cellStyle name="Navadno 19 9 6" xfId="13016" xr:uid="{00000000-0005-0000-0000-00001F320000}"/>
    <cellStyle name="Navadno 190" xfId="13017" xr:uid="{00000000-0005-0000-0000-000020320000}"/>
    <cellStyle name="Navadno 190 2" xfId="13018" xr:uid="{00000000-0005-0000-0000-000021320000}"/>
    <cellStyle name="Navadno 191" xfId="13019" xr:uid="{00000000-0005-0000-0000-000022320000}"/>
    <cellStyle name="Navadno 191 2" xfId="13020" xr:uid="{00000000-0005-0000-0000-000023320000}"/>
    <cellStyle name="Navadno 192" xfId="13021" xr:uid="{00000000-0005-0000-0000-000024320000}"/>
    <cellStyle name="Navadno 192 2" xfId="13022" xr:uid="{00000000-0005-0000-0000-000025320000}"/>
    <cellStyle name="Navadno 193" xfId="13023" xr:uid="{00000000-0005-0000-0000-000026320000}"/>
    <cellStyle name="Navadno 193 2" xfId="13024" xr:uid="{00000000-0005-0000-0000-000027320000}"/>
    <cellStyle name="Navadno 194" xfId="13025" xr:uid="{00000000-0005-0000-0000-000028320000}"/>
    <cellStyle name="Navadno 194 2" xfId="13026" xr:uid="{00000000-0005-0000-0000-000029320000}"/>
    <cellStyle name="Navadno 195" xfId="13027" xr:uid="{00000000-0005-0000-0000-00002A320000}"/>
    <cellStyle name="Navadno 195 2" xfId="13028" xr:uid="{00000000-0005-0000-0000-00002B320000}"/>
    <cellStyle name="Navadno 196" xfId="13029" xr:uid="{00000000-0005-0000-0000-00002C320000}"/>
    <cellStyle name="Navadno 196 2" xfId="13030" xr:uid="{00000000-0005-0000-0000-00002D320000}"/>
    <cellStyle name="Navadno 197" xfId="13031" xr:uid="{00000000-0005-0000-0000-00002E320000}"/>
    <cellStyle name="Navadno 197 2" xfId="13032" xr:uid="{00000000-0005-0000-0000-00002F320000}"/>
    <cellStyle name="Navadno 198" xfId="13033" xr:uid="{00000000-0005-0000-0000-000030320000}"/>
    <cellStyle name="Navadno 198 2" xfId="13034" xr:uid="{00000000-0005-0000-0000-000031320000}"/>
    <cellStyle name="Navadno 199" xfId="13035" xr:uid="{00000000-0005-0000-0000-000032320000}"/>
    <cellStyle name="Navadno 199 2" xfId="13036" xr:uid="{00000000-0005-0000-0000-000033320000}"/>
    <cellStyle name="Navadno 2" xfId="53" xr:uid="{00000000-0005-0000-0000-000034320000}"/>
    <cellStyle name="Navadno 2 10" xfId="13037" xr:uid="{00000000-0005-0000-0000-000035320000}"/>
    <cellStyle name="Navadno 2 10 2" xfId="13038" xr:uid="{00000000-0005-0000-0000-000036320000}"/>
    <cellStyle name="Navadno 2 10 2 2" xfId="13039" xr:uid="{00000000-0005-0000-0000-000037320000}"/>
    <cellStyle name="Navadno 2 10 2 2 2" xfId="13040" xr:uid="{00000000-0005-0000-0000-000038320000}"/>
    <cellStyle name="Navadno 2 10 2 3" xfId="13041" xr:uid="{00000000-0005-0000-0000-000039320000}"/>
    <cellStyle name="Navadno 2 10 3" xfId="13042" xr:uid="{00000000-0005-0000-0000-00003A320000}"/>
    <cellStyle name="Navadno 2 10 3 2" xfId="13043" xr:uid="{00000000-0005-0000-0000-00003B320000}"/>
    <cellStyle name="Navadno 2 10 4" xfId="13044" xr:uid="{00000000-0005-0000-0000-00003C320000}"/>
    <cellStyle name="Navadno 2 10 5" xfId="13045" xr:uid="{00000000-0005-0000-0000-00003D320000}"/>
    <cellStyle name="Navadno 2 10 6" xfId="13046" xr:uid="{00000000-0005-0000-0000-00003E320000}"/>
    <cellStyle name="Navadno 2 11" xfId="13047" xr:uid="{00000000-0005-0000-0000-00003F320000}"/>
    <cellStyle name="Navadno 2 11 2" xfId="13048" xr:uid="{00000000-0005-0000-0000-000040320000}"/>
    <cellStyle name="Navadno 2 11 2 2" xfId="13049" xr:uid="{00000000-0005-0000-0000-000041320000}"/>
    <cellStyle name="Navadno 2 11 2 2 2" xfId="13050" xr:uid="{00000000-0005-0000-0000-000042320000}"/>
    <cellStyle name="Navadno 2 11 2 3" xfId="13051" xr:uid="{00000000-0005-0000-0000-000043320000}"/>
    <cellStyle name="Navadno 2 11 3" xfId="13052" xr:uid="{00000000-0005-0000-0000-000044320000}"/>
    <cellStyle name="Navadno 2 11 3 2" xfId="13053" xr:uid="{00000000-0005-0000-0000-000045320000}"/>
    <cellStyle name="Navadno 2 11 4" xfId="13054" xr:uid="{00000000-0005-0000-0000-000046320000}"/>
    <cellStyle name="Navadno 2 11 5" xfId="13055" xr:uid="{00000000-0005-0000-0000-000047320000}"/>
    <cellStyle name="Navadno 2 11 6" xfId="13056" xr:uid="{00000000-0005-0000-0000-000048320000}"/>
    <cellStyle name="Navadno 2 12" xfId="13057" xr:uid="{00000000-0005-0000-0000-000049320000}"/>
    <cellStyle name="Navadno 2 12 2" xfId="13058" xr:uid="{00000000-0005-0000-0000-00004A320000}"/>
    <cellStyle name="Navadno 2 12 2 2" xfId="13059" xr:uid="{00000000-0005-0000-0000-00004B320000}"/>
    <cellStyle name="Navadno 2 12 2 2 2" xfId="13060" xr:uid="{00000000-0005-0000-0000-00004C320000}"/>
    <cellStyle name="Navadno 2 12 2 3" xfId="13061" xr:uid="{00000000-0005-0000-0000-00004D320000}"/>
    <cellStyle name="Navadno 2 12 3" xfId="13062" xr:uid="{00000000-0005-0000-0000-00004E320000}"/>
    <cellStyle name="Navadno 2 12 3 2" xfId="13063" xr:uid="{00000000-0005-0000-0000-00004F320000}"/>
    <cellStyle name="Navadno 2 12 4" xfId="13064" xr:uid="{00000000-0005-0000-0000-000050320000}"/>
    <cellStyle name="Navadno 2 12 5" xfId="13065" xr:uid="{00000000-0005-0000-0000-000051320000}"/>
    <cellStyle name="Navadno 2 12 6" xfId="13066" xr:uid="{00000000-0005-0000-0000-000052320000}"/>
    <cellStyle name="Navadno 2 13" xfId="13067" xr:uid="{00000000-0005-0000-0000-000053320000}"/>
    <cellStyle name="Navadno 2 13 2" xfId="13068" xr:uid="{00000000-0005-0000-0000-000054320000}"/>
    <cellStyle name="Navadno 2 13 2 2" xfId="13069" xr:uid="{00000000-0005-0000-0000-000055320000}"/>
    <cellStyle name="Navadno 2 13 2 2 2" xfId="13070" xr:uid="{00000000-0005-0000-0000-000056320000}"/>
    <cellStyle name="Navadno 2 13 2 3" xfId="13071" xr:uid="{00000000-0005-0000-0000-000057320000}"/>
    <cellStyle name="Navadno 2 13 3" xfId="13072" xr:uid="{00000000-0005-0000-0000-000058320000}"/>
    <cellStyle name="Navadno 2 13 3 2" xfId="13073" xr:uid="{00000000-0005-0000-0000-000059320000}"/>
    <cellStyle name="Navadno 2 13 4" xfId="13074" xr:uid="{00000000-0005-0000-0000-00005A320000}"/>
    <cellStyle name="Navadno 2 13 5" xfId="13075" xr:uid="{00000000-0005-0000-0000-00005B320000}"/>
    <cellStyle name="Navadno 2 13 6" xfId="13076" xr:uid="{00000000-0005-0000-0000-00005C320000}"/>
    <cellStyle name="Navadno 2 14" xfId="13077" xr:uid="{00000000-0005-0000-0000-00005D320000}"/>
    <cellStyle name="Navadno 2 14 2" xfId="13078" xr:uid="{00000000-0005-0000-0000-00005E320000}"/>
    <cellStyle name="Navadno 2 14 2 2" xfId="13079" xr:uid="{00000000-0005-0000-0000-00005F320000}"/>
    <cellStyle name="Navadno 2 14 2 2 2" xfId="13080" xr:uid="{00000000-0005-0000-0000-000060320000}"/>
    <cellStyle name="Navadno 2 14 2 3" xfId="13081" xr:uid="{00000000-0005-0000-0000-000061320000}"/>
    <cellStyle name="Navadno 2 14 3" xfId="13082" xr:uid="{00000000-0005-0000-0000-000062320000}"/>
    <cellStyle name="Navadno 2 14 3 2" xfId="13083" xr:uid="{00000000-0005-0000-0000-000063320000}"/>
    <cellStyle name="Navadno 2 14 4" xfId="13084" xr:uid="{00000000-0005-0000-0000-000064320000}"/>
    <cellStyle name="Navadno 2 14 5" xfId="13085" xr:uid="{00000000-0005-0000-0000-000065320000}"/>
    <cellStyle name="Navadno 2 14 6" xfId="13086" xr:uid="{00000000-0005-0000-0000-000066320000}"/>
    <cellStyle name="Navadno 2 15" xfId="13087" xr:uid="{00000000-0005-0000-0000-000067320000}"/>
    <cellStyle name="Navadno 2 15 2" xfId="13088" xr:uid="{00000000-0005-0000-0000-000068320000}"/>
    <cellStyle name="Navadno 2 15 2 2" xfId="13089" xr:uid="{00000000-0005-0000-0000-000069320000}"/>
    <cellStyle name="Navadno 2 15 2 2 2" xfId="13090" xr:uid="{00000000-0005-0000-0000-00006A320000}"/>
    <cellStyle name="Navadno 2 15 2 3" xfId="13091" xr:uid="{00000000-0005-0000-0000-00006B320000}"/>
    <cellStyle name="Navadno 2 15 3" xfId="13092" xr:uid="{00000000-0005-0000-0000-00006C320000}"/>
    <cellStyle name="Navadno 2 15 3 2" xfId="13093" xr:uid="{00000000-0005-0000-0000-00006D320000}"/>
    <cellStyle name="Navadno 2 15 4" xfId="13094" xr:uid="{00000000-0005-0000-0000-00006E320000}"/>
    <cellStyle name="Navadno 2 15 5" xfId="13095" xr:uid="{00000000-0005-0000-0000-00006F320000}"/>
    <cellStyle name="Navadno 2 15 6" xfId="13096" xr:uid="{00000000-0005-0000-0000-000070320000}"/>
    <cellStyle name="Navadno 2 16" xfId="13097" xr:uid="{00000000-0005-0000-0000-000071320000}"/>
    <cellStyle name="Navadno 2 16 2" xfId="13098" xr:uid="{00000000-0005-0000-0000-000072320000}"/>
    <cellStyle name="Navadno 2 16 2 2" xfId="13099" xr:uid="{00000000-0005-0000-0000-000073320000}"/>
    <cellStyle name="Navadno 2 16 2 2 2" xfId="13100" xr:uid="{00000000-0005-0000-0000-000074320000}"/>
    <cellStyle name="Navadno 2 16 2 3" xfId="13101" xr:uid="{00000000-0005-0000-0000-000075320000}"/>
    <cellStyle name="Navadno 2 16 3" xfId="13102" xr:uid="{00000000-0005-0000-0000-000076320000}"/>
    <cellStyle name="Navadno 2 16 3 2" xfId="13103" xr:uid="{00000000-0005-0000-0000-000077320000}"/>
    <cellStyle name="Navadno 2 16 4" xfId="13104" xr:uid="{00000000-0005-0000-0000-000078320000}"/>
    <cellStyle name="Navadno 2 16 5" xfId="13105" xr:uid="{00000000-0005-0000-0000-000079320000}"/>
    <cellStyle name="Navadno 2 16 6" xfId="13106" xr:uid="{00000000-0005-0000-0000-00007A320000}"/>
    <cellStyle name="Navadno 2 17" xfId="13107" xr:uid="{00000000-0005-0000-0000-00007B320000}"/>
    <cellStyle name="Navadno 2 17 2" xfId="13108" xr:uid="{00000000-0005-0000-0000-00007C320000}"/>
    <cellStyle name="Navadno 2 17 2 2" xfId="13109" xr:uid="{00000000-0005-0000-0000-00007D320000}"/>
    <cellStyle name="Navadno 2 17 2 2 2" xfId="13110" xr:uid="{00000000-0005-0000-0000-00007E320000}"/>
    <cellStyle name="Navadno 2 17 2 3" xfId="13111" xr:uid="{00000000-0005-0000-0000-00007F320000}"/>
    <cellStyle name="Navadno 2 17 3" xfId="13112" xr:uid="{00000000-0005-0000-0000-000080320000}"/>
    <cellStyle name="Navadno 2 17 3 2" xfId="13113" xr:uid="{00000000-0005-0000-0000-000081320000}"/>
    <cellStyle name="Navadno 2 17 4" xfId="13114" xr:uid="{00000000-0005-0000-0000-000082320000}"/>
    <cellStyle name="Navadno 2 17 5" xfId="13115" xr:uid="{00000000-0005-0000-0000-000083320000}"/>
    <cellStyle name="Navadno 2 17 6" xfId="13116" xr:uid="{00000000-0005-0000-0000-000084320000}"/>
    <cellStyle name="Navadno 2 18" xfId="13117" xr:uid="{00000000-0005-0000-0000-000085320000}"/>
    <cellStyle name="Navadno 2 18 2" xfId="13118" xr:uid="{00000000-0005-0000-0000-000086320000}"/>
    <cellStyle name="Navadno 2 18 2 2" xfId="13119" xr:uid="{00000000-0005-0000-0000-000087320000}"/>
    <cellStyle name="Navadno 2 18 2 2 2" xfId="13120" xr:uid="{00000000-0005-0000-0000-000088320000}"/>
    <cellStyle name="Navadno 2 18 2 3" xfId="13121" xr:uid="{00000000-0005-0000-0000-000089320000}"/>
    <cellStyle name="Navadno 2 18 3" xfId="13122" xr:uid="{00000000-0005-0000-0000-00008A320000}"/>
    <cellStyle name="Navadno 2 18 3 2" xfId="13123" xr:uid="{00000000-0005-0000-0000-00008B320000}"/>
    <cellStyle name="Navadno 2 18 4" xfId="13124" xr:uid="{00000000-0005-0000-0000-00008C320000}"/>
    <cellStyle name="Navadno 2 18 5" xfId="13125" xr:uid="{00000000-0005-0000-0000-00008D320000}"/>
    <cellStyle name="Navadno 2 18 6" xfId="13126" xr:uid="{00000000-0005-0000-0000-00008E320000}"/>
    <cellStyle name="Navadno 2 19" xfId="13127" xr:uid="{00000000-0005-0000-0000-00008F320000}"/>
    <cellStyle name="Navadno 2 19 2" xfId="13128" xr:uid="{00000000-0005-0000-0000-000090320000}"/>
    <cellStyle name="Navadno 2 19 2 2" xfId="13129" xr:uid="{00000000-0005-0000-0000-000091320000}"/>
    <cellStyle name="Navadno 2 19 2 2 2" xfId="13130" xr:uid="{00000000-0005-0000-0000-000092320000}"/>
    <cellStyle name="Navadno 2 19 2 3" xfId="13131" xr:uid="{00000000-0005-0000-0000-000093320000}"/>
    <cellStyle name="Navadno 2 19 3" xfId="13132" xr:uid="{00000000-0005-0000-0000-000094320000}"/>
    <cellStyle name="Navadno 2 19 3 2" xfId="13133" xr:uid="{00000000-0005-0000-0000-000095320000}"/>
    <cellStyle name="Navadno 2 19 4" xfId="13134" xr:uid="{00000000-0005-0000-0000-000096320000}"/>
    <cellStyle name="Navadno 2 19 5" xfId="13135" xr:uid="{00000000-0005-0000-0000-000097320000}"/>
    <cellStyle name="Navadno 2 19 6" xfId="13136" xr:uid="{00000000-0005-0000-0000-000098320000}"/>
    <cellStyle name="Navadno 2 2" xfId="54" xr:uid="{00000000-0005-0000-0000-000099320000}"/>
    <cellStyle name="Navadno 2 2 10" xfId="13137" xr:uid="{00000000-0005-0000-0000-00009A320000}"/>
    <cellStyle name="Navadno 2 2 10 2" xfId="13138" xr:uid="{00000000-0005-0000-0000-00009B320000}"/>
    <cellStyle name="Navadno 2 2 10 2 2" xfId="13139" xr:uid="{00000000-0005-0000-0000-00009C320000}"/>
    <cellStyle name="Navadno 2 2 10 2 2 2" xfId="13140" xr:uid="{00000000-0005-0000-0000-00009D320000}"/>
    <cellStyle name="Navadno 2 2 10 2 2 3" xfId="13141" xr:uid="{00000000-0005-0000-0000-00009E320000}"/>
    <cellStyle name="Navadno 2 2 10 2 2 4" xfId="13142" xr:uid="{00000000-0005-0000-0000-00009F320000}"/>
    <cellStyle name="Navadno 2 2 10 2 2 5" xfId="13143" xr:uid="{00000000-0005-0000-0000-0000A0320000}"/>
    <cellStyle name="Navadno 2 2 10 2 2 6" xfId="13144" xr:uid="{00000000-0005-0000-0000-0000A1320000}"/>
    <cellStyle name="Navadno 2 2 10 2 2 7" xfId="13145" xr:uid="{00000000-0005-0000-0000-0000A2320000}"/>
    <cellStyle name="Navadno 2 2 10 2 2 8" xfId="13146" xr:uid="{00000000-0005-0000-0000-0000A3320000}"/>
    <cellStyle name="Navadno 2 2 10 2 2 9" xfId="13147" xr:uid="{00000000-0005-0000-0000-0000A4320000}"/>
    <cellStyle name="Navadno 2 2 10 3" xfId="13148" xr:uid="{00000000-0005-0000-0000-0000A5320000}"/>
    <cellStyle name="Navadno 2 2 10 4" xfId="13149" xr:uid="{00000000-0005-0000-0000-0000A6320000}"/>
    <cellStyle name="Navadno 2 2 10 5" xfId="13150" xr:uid="{00000000-0005-0000-0000-0000A7320000}"/>
    <cellStyle name="Navadno 2 2 10 5 2" xfId="13151" xr:uid="{00000000-0005-0000-0000-0000A8320000}"/>
    <cellStyle name="Navadno 2 2 10 5 3" xfId="13152" xr:uid="{00000000-0005-0000-0000-0000A9320000}"/>
    <cellStyle name="Navadno 2 2 10 5 4" xfId="13153" xr:uid="{00000000-0005-0000-0000-0000AA320000}"/>
    <cellStyle name="Navadno 2 2 10 5 5" xfId="13154" xr:uid="{00000000-0005-0000-0000-0000AB320000}"/>
    <cellStyle name="Navadno 2 2 10 5 6" xfId="13155" xr:uid="{00000000-0005-0000-0000-0000AC320000}"/>
    <cellStyle name="Navadno 2 2 10 5 7" xfId="13156" xr:uid="{00000000-0005-0000-0000-0000AD320000}"/>
    <cellStyle name="Navadno 2 2 10 5 8" xfId="13157" xr:uid="{00000000-0005-0000-0000-0000AE320000}"/>
    <cellStyle name="Navadno 2 2 10 5 9" xfId="13158" xr:uid="{00000000-0005-0000-0000-0000AF320000}"/>
    <cellStyle name="Navadno 2 2 11" xfId="13159" xr:uid="{00000000-0005-0000-0000-0000B0320000}"/>
    <cellStyle name="Navadno 2 2 11 2" xfId="13160" xr:uid="{00000000-0005-0000-0000-0000B1320000}"/>
    <cellStyle name="Navadno 2 2 11 2 2" xfId="13161" xr:uid="{00000000-0005-0000-0000-0000B2320000}"/>
    <cellStyle name="Navadno 2 2 11 2 2 2" xfId="13162" xr:uid="{00000000-0005-0000-0000-0000B3320000}"/>
    <cellStyle name="Navadno 2 2 11 2 2 3" xfId="13163" xr:uid="{00000000-0005-0000-0000-0000B4320000}"/>
    <cellStyle name="Navadno 2 2 11 2 2 4" xfId="13164" xr:uid="{00000000-0005-0000-0000-0000B5320000}"/>
    <cellStyle name="Navadno 2 2 11 2 2 5" xfId="13165" xr:uid="{00000000-0005-0000-0000-0000B6320000}"/>
    <cellStyle name="Navadno 2 2 11 2 2 6" xfId="13166" xr:uid="{00000000-0005-0000-0000-0000B7320000}"/>
    <cellStyle name="Navadno 2 2 11 2 2 7" xfId="13167" xr:uid="{00000000-0005-0000-0000-0000B8320000}"/>
    <cellStyle name="Navadno 2 2 11 2 2 8" xfId="13168" xr:uid="{00000000-0005-0000-0000-0000B9320000}"/>
    <cellStyle name="Navadno 2 2 11 2 2 9" xfId="13169" xr:uid="{00000000-0005-0000-0000-0000BA320000}"/>
    <cellStyle name="Navadno 2 2 11 3" xfId="13170" xr:uid="{00000000-0005-0000-0000-0000BB320000}"/>
    <cellStyle name="Navadno 2 2 11 4" xfId="13171" xr:uid="{00000000-0005-0000-0000-0000BC320000}"/>
    <cellStyle name="Navadno 2 2 11 5" xfId="13172" xr:uid="{00000000-0005-0000-0000-0000BD320000}"/>
    <cellStyle name="Navadno 2 2 11 5 2" xfId="13173" xr:uid="{00000000-0005-0000-0000-0000BE320000}"/>
    <cellStyle name="Navadno 2 2 11 5 3" xfId="13174" xr:uid="{00000000-0005-0000-0000-0000BF320000}"/>
    <cellStyle name="Navadno 2 2 11 5 4" xfId="13175" xr:uid="{00000000-0005-0000-0000-0000C0320000}"/>
    <cellStyle name="Navadno 2 2 11 5 5" xfId="13176" xr:uid="{00000000-0005-0000-0000-0000C1320000}"/>
    <cellStyle name="Navadno 2 2 11 5 6" xfId="13177" xr:uid="{00000000-0005-0000-0000-0000C2320000}"/>
    <cellStyle name="Navadno 2 2 11 5 7" xfId="13178" xr:uid="{00000000-0005-0000-0000-0000C3320000}"/>
    <cellStyle name="Navadno 2 2 11 5 8" xfId="13179" xr:uid="{00000000-0005-0000-0000-0000C4320000}"/>
    <cellStyle name="Navadno 2 2 11 5 9" xfId="13180" xr:uid="{00000000-0005-0000-0000-0000C5320000}"/>
    <cellStyle name="Navadno 2 2 12" xfId="13181" xr:uid="{00000000-0005-0000-0000-0000C6320000}"/>
    <cellStyle name="Navadno 2 2 12 2" xfId="13182" xr:uid="{00000000-0005-0000-0000-0000C7320000}"/>
    <cellStyle name="Navadno 2 2 12 2 2" xfId="13183" xr:uid="{00000000-0005-0000-0000-0000C8320000}"/>
    <cellStyle name="Navadno 2 2 12 2 2 2" xfId="13184" xr:uid="{00000000-0005-0000-0000-0000C9320000}"/>
    <cellStyle name="Navadno 2 2 12 2 2 3" xfId="13185" xr:uid="{00000000-0005-0000-0000-0000CA320000}"/>
    <cellStyle name="Navadno 2 2 12 2 2 4" xfId="13186" xr:uid="{00000000-0005-0000-0000-0000CB320000}"/>
    <cellStyle name="Navadno 2 2 12 2 2 5" xfId="13187" xr:uid="{00000000-0005-0000-0000-0000CC320000}"/>
    <cellStyle name="Navadno 2 2 12 2 2 6" xfId="13188" xr:uid="{00000000-0005-0000-0000-0000CD320000}"/>
    <cellStyle name="Navadno 2 2 12 2 2 7" xfId="13189" xr:uid="{00000000-0005-0000-0000-0000CE320000}"/>
    <cellStyle name="Navadno 2 2 12 2 2 8" xfId="13190" xr:uid="{00000000-0005-0000-0000-0000CF320000}"/>
    <cellStyle name="Navadno 2 2 12 2 2 9" xfId="13191" xr:uid="{00000000-0005-0000-0000-0000D0320000}"/>
    <cellStyle name="Navadno 2 2 12 3" xfId="13192" xr:uid="{00000000-0005-0000-0000-0000D1320000}"/>
    <cellStyle name="Navadno 2 2 12 4" xfId="13193" xr:uid="{00000000-0005-0000-0000-0000D2320000}"/>
    <cellStyle name="Navadno 2 2 12 5" xfId="13194" xr:uid="{00000000-0005-0000-0000-0000D3320000}"/>
    <cellStyle name="Navadno 2 2 12 5 2" xfId="13195" xr:uid="{00000000-0005-0000-0000-0000D4320000}"/>
    <cellStyle name="Navadno 2 2 12 5 3" xfId="13196" xr:uid="{00000000-0005-0000-0000-0000D5320000}"/>
    <cellStyle name="Navadno 2 2 12 5 4" xfId="13197" xr:uid="{00000000-0005-0000-0000-0000D6320000}"/>
    <cellStyle name="Navadno 2 2 12 5 5" xfId="13198" xr:uid="{00000000-0005-0000-0000-0000D7320000}"/>
    <cellStyle name="Navadno 2 2 12 5 6" xfId="13199" xr:uid="{00000000-0005-0000-0000-0000D8320000}"/>
    <cellStyle name="Navadno 2 2 12 5 7" xfId="13200" xr:uid="{00000000-0005-0000-0000-0000D9320000}"/>
    <cellStyle name="Navadno 2 2 12 5 8" xfId="13201" xr:uid="{00000000-0005-0000-0000-0000DA320000}"/>
    <cellStyle name="Navadno 2 2 12 5 9" xfId="13202" xr:uid="{00000000-0005-0000-0000-0000DB320000}"/>
    <cellStyle name="Navadno 2 2 13" xfId="13203" xr:uid="{00000000-0005-0000-0000-0000DC320000}"/>
    <cellStyle name="Navadno 2 2 13 2" xfId="13204" xr:uid="{00000000-0005-0000-0000-0000DD320000}"/>
    <cellStyle name="Navadno 2 2 13 3" xfId="13205" xr:uid="{00000000-0005-0000-0000-0000DE320000}"/>
    <cellStyle name="Navadno 2 2 13 4" xfId="13206" xr:uid="{00000000-0005-0000-0000-0000DF320000}"/>
    <cellStyle name="Navadno 2 2 13 4 2" xfId="13207" xr:uid="{00000000-0005-0000-0000-0000E0320000}"/>
    <cellStyle name="Navadno 2 2 13 4 3" xfId="13208" xr:uid="{00000000-0005-0000-0000-0000E1320000}"/>
    <cellStyle name="Navadno 2 2 13 4 4" xfId="13209" xr:uid="{00000000-0005-0000-0000-0000E2320000}"/>
    <cellStyle name="Navadno 2 2 13 4 5" xfId="13210" xr:uid="{00000000-0005-0000-0000-0000E3320000}"/>
    <cellStyle name="Navadno 2 2 13 4 6" xfId="13211" xr:uid="{00000000-0005-0000-0000-0000E4320000}"/>
    <cellStyle name="Navadno 2 2 13 4 7" xfId="13212" xr:uid="{00000000-0005-0000-0000-0000E5320000}"/>
    <cellStyle name="Navadno 2 2 13 4 8" xfId="13213" xr:uid="{00000000-0005-0000-0000-0000E6320000}"/>
    <cellStyle name="Navadno 2 2 13 4 9" xfId="13214" xr:uid="{00000000-0005-0000-0000-0000E7320000}"/>
    <cellStyle name="Navadno 2 2 14" xfId="13215" xr:uid="{00000000-0005-0000-0000-0000E8320000}"/>
    <cellStyle name="Navadno 2 2 14 2" xfId="13216" xr:uid="{00000000-0005-0000-0000-0000E9320000}"/>
    <cellStyle name="Navadno 2 2 15" xfId="13217" xr:uid="{00000000-0005-0000-0000-0000EA320000}"/>
    <cellStyle name="Navadno 2 2 15 2" xfId="13218" xr:uid="{00000000-0005-0000-0000-0000EB320000}"/>
    <cellStyle name="Navadno 2 2 16" xfId="13219" xr:uid="{00000000-0005-0000-0000-0000EC320000}"/>
    <cellStyle name="Navadno 2 2 17" xfId="13220" xr:uid="{00000000-0005-0000-0000-0000ED320000}"/>
    <cellStyle name="Navadno 2 2 18" xfId="13221" xr:uid="{00000000-0005-0000-0000-0000EE320000}"/>
    <cellStyle name="Navadno 2 2 18 2" xfId="13222" xr:uid="{00000000-0005-0000-0000-0000EF320000}"/>
    <cellStyle name="Navadno 2 2 18 3" xfId="13223" xr:uid="{00000000-0005-0000-0000-0000F0320000}"/>
    <cellStyle name="Navadno 2 2 18 4" xfId="13224" xr:uid="{00000000-0005-0000-0000-0000F1320000}"/>
    <cellStyle name="Navadno 2 2 18 5" xfId="13225" xr:uid="{00000000-0005-0000-0000-0000F2320000}"/>
    <cellStyle name="Navadno 2 2 18 6" xfId="13226" xr:uid="{00000000-0005-0000-0000-0000F3320000}"/>
    <cellStyle name="Navadno 2 2 18 7" xfId="13227" xr:uid="{00000000-0005-0000-0000-0000F4320000}"/>
    <cellStyle name="Navadno 2 2 18 8" xfId="13228" xr:uid="{00000000-0005-0000-0000-0000F5320000}"/>
    <cellStyle name="Navadno 2 2 18 9" xfId="13229" xr:uid="{00000000-0005-0000-0000-0000F6320000}"/>
    <cellStyle name="Navadno 2 2 19" xfId="13230" xr:uid="{00000000-0005-0000-0000-0000F7320000}"/>
    <cellStyle name="Navadno 2 2 2" xfId="55" xr:uid="{00000000-0005-0000-0000-0000F8320000}"/>
    <cellStyle name="Navadno 2 2 2 2" xfId="13231" xr:uid="{00000000-0005-0000-0000-0000F9320000}"/>
    <cellStyle name="Navadno 2 2 2 2 2" xfId="13232" xr:uid="{00000000-0005-0000-0000-0000FA320000}"/>
    <cellStyle name="Navadno 2 2 2 2 2 2" xfId="13233" xr:uid="{00000000-0005-0000-0000-0000FB320000}"/>
    <cellStyle name="Navadno 2 2 2 2 3" xfId="13234" xr:uid="{00000000-0005-0000-0000-0000FC320000}"/>
    <cellStyle name="Navadno 2 2 2 3" xfId="13235" xr:uid="{00000000-0005-0000-0000-0000FD320000}"/>
    <cellStyle name="Navadno 2 2 2 3 2" xfId="13236" xr:uid="{00000000-0005-0000-0000-0000FE320000}"/>
    <cellStyle name="Navadno 2 2 2 4" xfId="13237" xr:uid="{00000000-0005-0000-0000-0000FF320000}"/>
    <cellStyle name="Navadno 2 2 2 5" xfId="13238" xr:uid="{00000000-0005-0000-0000-000000330000}"/>
    <cellStyle name="Navadno 2 2 2 6" xfId="13239" xr:uid="{00000000-0005-0000-0000-000001330000}"/>
    <cellStyle name="Navadno 2 2 2 7" xfId="13240" xr:uid="{00000000-0005-0000-0000-000002330000}"/>
    <cellStyle name="Navadno 2 2 20" xfId="34090" xr:uid="{00000000-0005-0000-0000-000003330000}"/>
    <cellStyle name="Navadno 2 2 3" xfId="13241" xr:uid="{00000000-0005-0000-0000-000004330000}"/>
    <cellStyle name="Navadno 2 2 3 10" xfId="13242" xr:uid="{00000000-0005-0000-0000-000005330000}"/>
    <cellStyle name="Navadno 2 2 3 10 2" xfId="13243" xr:uid="{00000000-0005-0000-0000-000006330000}"/>
    <cellStyle name="Navadno 2 2 3 10 2 2" xfId="13244" xr:uid="{00000000-0005-0000-0000-000007330000}"/>
    <cellStyle name="Navadno 2 2 3 10 2 2 2" xfId="13245" xr:uid="{00000000-0005-0000-0000-000008330000}"/>
    <cellStyle name="Navadno 2 2 3 10 2 2 3" xfId="13246" xr:uid="{00000000-0005-0000-0000-000009330000}"/>
    <cellStyle name="Navadno 2 2 3 10 2 2 4" xfId="13247" xr:uid="{00000000-0005-0000-0000-00000A330000}"/>
    <cellStyle name="Navadno 2 2 3 10 2 2 5" xfId="13248" xr:uid="{00000000-0005-0000-0000-00000B330000}"/>
    <cellStyle name="Navadno 2 2 3 10 2 2 6" xfId="13249" xr:uid="{00000000-0005-0000-0000-00000C330000}"/>
    <cellStyle name="Navadno 2 2 3 10 2 2 7" xfId="13250" xr:uid="{00000000-0005-0000-0000-00000D330000}"/>
    <cellStyle name="Navadno 2 2 3 10 2 2 8" xfId="13251" xr:uid="{00000000-0005-0000-0000-00000E330000}"/>
    <cellStyle name="Navadno 2 2 3 10 2 2 9" xfId="13252" xr:uid="{00000000-0005-0000-0000-00000F330000}"/>
    <cellStyle name="Navadno 2 2 3 10 3" xfId="13253" xr:uid="{00000000-0005-0000-0000-000010330000}"/>
    <cellStyle name="Navadno 2 2 3 10 3 2" xfId="13254" xr:uid="{00000000-0005-0000-0000-000011330000}"/>
    <cellStyle name="Navadno 2 2 3 10 3 3" xfId="13255" xr:uid="{00000000-0005-0000-0000-000012330000}"/>
    <cellStyle name="Navadno 2 2 3 10 3 4" xfId="13256" xr:uid="{00000000-0005-0000-0000-000013330000}"/>
    <cellStyle name="Navadno 2 2 3 10 3 5" xfId="13257" xr:uid="{00000000-0005-0000-0000-000014330000}"/>
    <cellStyle name="Navadno 2 2 3 10 3 6" xfId="13258" xr:uid="{00000000-0005-0000-0000-000015330000}"/>
    <cellStyle name="Navadno 2 2 3 10 3 7" xfId="13259" xr:uid="{00000000-0005-0000-0000-000016330000}"/>
    <cellStyle name="Navadno 2 2 3 10 3 8" xfId="13260" xr:uid="{00000000-0005-0000-0000-000017330000}"/>
    <cellStyle name="Navadno 2 2 3 10 3 9" xfId="13261" xr:uid="{00000000-0005-0000-0000-000018330000}"/>
    <cellStyle name="Navadno 2 2 3 11" xfId="13262" xr:uid="{00000000-0005-0000-0000-000019330000}"/>
    <cellStyle name="Navadno 2 2 3 11 2" xfId="13263" xr:uid="{00000000-0005-0000-0000-00001A330000}"/>
    <cellStyle name="Navadno 2 2 3 11 2 2" xfId="13264" xr:uid="{00000000-0005-0000-0000-00001B330000}"/>
    <cellStyle name="Navadno 2 2 3 11 2 3" xfId="13265" xr:uid="{00000000-0005-0000-0000-00001C330000}"/>
    <cellStyle name="Navadno 2 2 3 11 2 4" xfId="13266" xr:uid="{00000000-0005-0000-0000-00001D330000}"/>
    <cellStyle name="Navadno 2 2 3 11 2 5" xfId="13267" xr:uid="{00000000-0005-0000-0000-00001E330000}"/>
    <cellStyle name="Navadno 2 2 3 11 2 6" xfId="13268" xr:uid="{00000000-0005-0000-0000-00001F330000}"/>
    <cellStyle name="Navadno 2 2 3 11 2 7" xfId="13269" xr:uid="{00000000-0005-0000-0000-000020330000}"/>
    <cellStyle name="Navadno 2 2 3 11 2 8" xfId="13270" xr:uid="{00000000-0005-0000-0000-000021330000}"/>
    <cellStyle name="Navadno 2 2 3 11 2 9" xfId="13271" xr:uid="{00000000-0005-0000-0000-000022330000}"/>
    <cellStyle name="Navadno 2 2 3 12" xfId="13272" xr:uid="{00000000-0005-0000-0000-000023330000}"/>
    <cellStyle name="Navadno 2 2 3 13" xfId="13273" xr:uid="{00000000-0005-0000-0000-000024330000}"/>
    <cellStyle name="Navadno 2 2 3 14" xfId="13274" xr:uid="{00000000-0005-0000-0000-000025330000}"/>
    <cellStyle name="Navadno 2 2 3 14 2" xfId="13275" xr:uid="{00000000-0005-0000-0000-000026330000}"/>
    <cellStyle name="Navadno 2 2 3 14 3" xfId="13276" xr:uid="{00000000-0005-0000-0000-000027330000}"/>
    <cellStyle name="Navadno 2 2 3 14 4" xfId="13277" xr:uid="{00000000-0005-0000-0000-000028330000}"/>
    <cellStyle name="Navadno 2 2 3 14 5" xfId="13278" xr:uid="{00000000-0005-0000-0000-000029330000}"/>
    <cellStyle name="Navadno 2 2 3 14 6" xfId="13279" xr:uid="{00000000-0005-0000-0000-00002A330000}"/>
    <cellStyle name="Navadno 2 2 3 14 7" xfId="13280" xr:uid="{00000000-0005-0000-0000-00002B330000}"/>
    <cellStyle name="Navadno 2 2 3 14 8" xfId="13281" xr:uid="{00000000-0005-0000-0000-00002C330000}"/>
    <cellStyle name="Navadno 2 2 3 14 9" xfId="13282" xr:uid="{00000000-0005-0000-0000-00002D330000}"/>
    <cellStyle name="Navadno 2 2 3 2" xfId="13283" xr:uid="{00000000-0005-0000-0000-00002E330000}"/>
    <cellStyle name="Navadno 2 2 3 2 10" xfId="13284" xr:uid="{00000000-0005-0000-0000-00002F330000}"/>
    <cellStyle name="Navadno 2 2 3 2 10 2" xfId="13285" xr:uid="{00000000-0005-0000-0000-000030330000}"/>
    <cellStyle name="Navadno 2 2 3 2 10 2 2" xfId="13286" xr:uid="{00000000-0005-0000-0000-000031330000}"/>
    <cellStyle name="Navadno 2 2 3 2 10 2 3" xfId="13287" xr:uid="{00000000-0005-0000-0000-000032330000}"/>
    <cellStyle name="Navadno 2 2 3 2 10 2 4" xfId="13288" xr:uid="{00000000-0005-0000-0000-000033330000}"/>
    <cellStyle name="Navadno 2 2 3 2 10 2 5" xfId="13289" xr:uid="{00000000-0005-0000-0000-000034330000}"/>
    <cellStyle name="Navadno 2 2 3 2 10 2 6" xfId="13290" xr:uid="{00000000-0005-0000-0000-000035330000}"/>
    <cellStyle name="Navadno 2 2 3 2 10 2 7" xfId="13291" xr:uid="{00000000-0005-0000-0000-000036330000}"/>
    <cellStyle name="Navadno 2 2 3 2 10 2 8" xfId="13292" xr:uid="{00000000-0005-0000-0000-000037330000}"/>
    <cellStyle name="Navadno 2 2 3 2 10 2 9" xfId="13293" xr:uid="{00000000-0005-0000-0000-000038330000}"/>
    <cellStyle name="Navadno 2 2 3 2 11" xfId="13294" xr:uid="{00000000-0005-0000-0000-000039330000}"/>
    <cellStyle name="Navadno 2 2 3 2 12" xfId="13295" xr:uid="{00000000-0005-0000-0000-00003A330000}"/>
    <cellStyle name="Navadno 2 2 3 2 13" xfId="13296" xr:uid="{00000000-0005-0000-0000-00003B330000}"/>
    <cellStyle name="Navadno 2 2 3 2 13 2" xfId="13297" xr:uid="{00000000-0005-0000-0000-00003C330000}"/>
    <cellStyle name="Navadno 2 2 3 2 13 3" xfId="13298" xr:uid="{00000000-0005-0000-0000-00003D330000}"/>
    <cellStyle name="Navadno 2 2 3 2 13 4" xfId="13299" xr:uid="{00000000-0005-0000-0000-00003E330000}"/>
    <cellStyle name="Navadno 2 2 3 2 13 5" xfId="13300" xr:uid="{00000000-0005-0000-0000-00003F330000}"/>
    <cellStyle name="Navadno 2 2 3 2 13 6" xfId="13301" xr:uid="{00000000-0005-0000-0000-000040330000}"/>
    <cellStyle name="Navadno 2 2 3 2 13 7" xfId="13302" xr:uid="{00000000-0005-0000-0000-000041330000}"/>
    <cellStyle name="Navadno 2 2 3 2 13 8" xfId="13303" xr:uid="{00000000-0005-0000-0000-000042330000}"/>
    <cellStyle name="Navadno 2 2 3 2 13 9" xfId="13304" xr:uid="{00000000-0005-0000-0000-000043330000}"/>
    <cellStyle name="Navadno 2 2 3 2 2" xfId="13305" xr:uid="{00000000-0005-0000-0000-000044330000}"/>
    <cellStyle name="Navadno 2 2 3 2 2 10" xfId="13306" xr:uid="{00000000-0005-0000-0000-000045330000}"/>
    <cellStyle name="Navadno 2 2 3 2 2 10 2" xfId="13307" xr:uid="{00000000-0005-0000-0000-000046330000}"/>
    <cellStyle name="Navadno 2 2 3 2 2 10 3" xfId="13308" xr:uid="{00000000-0005-0000-0000-000047330000}"/>
    <cellStyle name="Navadno 2 2 3 2 2 10 4" xfId="13309" xr:uid="{00000000-0005-0000-0000-000048330000}"/>
    <cellStyle name="Navadno 2 2 3 2 2 10 5" xfId="13310" xr:uid="{00000000-0005-0000-0000-000049330000}"/>
    <cellStyle name="Navadno 2 2 3 2 2 10 6" xfId="13311" xr:uid="{00000000-0005-0000-0000-00004A330000}"/>
    <cellStyle name="Navadno 2 2 3 2 2 10 7" xfId="13312" xr:uid="{00000000-0005-0000-0000-00004B330000}"/>
    <cellStyle name="Navadno 2 2 3 2 2 10 8" xfId="13313" xr:uid="{00000000-0005-0000-0000-00004C330000}"/>
    <cellStyle name="Navadno 2 2 3 2 2 10 9" xfId="13314" xr:uid="{00000000-0005-0000-0000-00004D330000}"/>
    <cellStyle name="Navadno 2 2 3 2 2 2" xfId="13315" xr:uid="{00000000-0005-0000-0000-00004E330000}"/>
    <cellStyle name="Navadno 2 2 3 2 2 2 2" xfId="13316" xr:uid="{00000000-0005-0000-0000-00004F330000}"/>
    <cellStyle name="Navadno 2 2 3 2 2 2 2 2" xfId="13317" xr:uid="{00000000-0005-0000-0000-000050330000}"/>
    <cellStyle name="Navadno 2 2 3 2 2 2 2 2 2" xfId="13318" xr:uid="{00000000-0005-0000-0000-000051330000}"/>
    <cellStyle name="Navadno 2 2 3 2 2 2 2 2 3" xfId="13319" xr:uid="{00000000-0005-0000-0000-000052330000}"/>
    <cellStyle name="Navadno 2 2 3 2 2 2 2 2 4" xfId="13320" xr:uid="{00000000-0005-0000-0000-000053330000}"/>
    <cellStyle name="Navadno 2 2 3 2 2 2 2 2 5" xfId="13321" xr:uid="{00000000-0005-0000-0000-000054330000}"/>
    <cellStyle name="Navadno 2 2 3 2 2 2 2 2 6" xfId="13322" xr:uid="{00000000-0005-0000-0000-000055330000}"/>
    <cellStyle name="Navadno 2 2 3 2 2 2 2 2 7" xfId="13323" xr:uid="{00000000-0005-0000-0000-000056330000}"/>
    <cellStyle name="Navadno 2 2 3 2 2 2 2 2 8" xfId="13324" xr:uid="{00000000-0005-0000-0000-000057330000}"/>
    <cellStyle name="Navadno 2 2 3 2 2 2 2 2 9" xfId="13325" xr:uid="{00000000-0005-0000-0000-000058330000}"/>
    <cellStyle name="Navadno 2 2 3 2 2 2 3" xfId="13326" xr:uid="{00000000-0005-0000-0000-000059330000}"/>
    <cellStyle name="Navadno 2 2 3 2 2 2 3 2" xfId="13327" xr:uid="{00000000-0005-0000-0000-00005A330000}"/>
    <cellStyle name="Navadno 2 2 3 2 2 2 3 3" xfId="13328" xr:uid="{00000000-0005-0000-0000-00005B330000}"/>
    <cellStyle name="Navadno 2 2 3 2 2 2 3 4" xfId="13329" xr:uid="{00000000-0005-0000-0000-00005C330000}"/>
    <cellStyle name="Navadno 2 2 3 2 2 2 3 5" xfId="13330" xr:uid="{00000000-0005-0000-0000-00005D330000}"/>
    <cellStyle name="Navadno 2 2 3 2 2 2 3 6" xfId="13331" xr:uid="{00000000-0005-0000-0000-00005E330000}"/>
    <cellStyle name="Navadno 2 2 3 2 2 2 3 7" xfId="13332" xr:uid="{00000000-0005-0000-0000-00005F330000}"/>
    <cellStyle name="Navadno 2 2 3 2 2 2 3 8" xfId="13333" xr:uid="{00000000-0005-0000-0000-000060330000}"/>
    <cellStyle name="Navadno 2 2 3 2 2 2 3 9" xfId="13334" xr:uid="{00000000-0005-0000-0000-000061330000}"/>
    <cellStyle name="Navadno 2 2 3 2 2 3" xfId="13335" xr:uid="{00000000-0005-0000-0000-000062330000}"/>
    <cellStyle name="Navadno 2 2 3 2 2 3 2" xfId="13336" xr:uid="{00000000-0005-0000-0000-000063330000}"/>
    <cellStyle name="Navadno 2 2 3 2 2 3 2 2" xfId="13337" xr:uid="{00000000-0005-0000-0000-000064330000}"/>
    <cellStyle name="Navadno 2 2 3 2 2 3 2 2 2" xfId="13338" xr:uid="{00000000-0005-0000-0000-000065330000}"/>
    <cellStyle name="Navadno 2 2 3 2 2 3 2 2 3" xfId="13339" xr:uid="{00000000-0005-0000-0000-000066330000}"/>
    <cellStyle name="Navadno 2 2 3 2 2 3 2 2 4" xfId="13340" xr:uid="{00000000-0005-0000-0000-000067330000}"/>
    <cellStyle name="Navadno 2 2 3 2 2 3 2 2 5" xfId="13341" xr:uid="{00000000-0005-0000-0000-000068330000}"/>
    <cellStyle name="Navadno 2 2 3 2 2 3 2 2 6" xfId="13342" xr:uid="{00000000-0005-0000-0000-000069330000}"/>
    <cellStyle name="Navadno 2 2 3 2 2 3 2 2 7" xfId="13343" xr:uid="{00000000-0005-0000-0000-00006A330000}"/>
    <cellStyle name="Navadno 2 2 3 2 2 3 2 2 8" xfId="13344" xr:uid="{00000000-0005-0000-0000-00006B330000}"/>
    <cellStyle name="Navadno 2 2 3 2 2 3 2 2 9" xfId="13345" xr:uid="{00000000-0005-0000-0000-00006C330000}"/>
    <cellStyle name="Navadno 2 2 3 2 2 3 3" xfId="13346" xr:uid="{00000000-0005-0000-0000-00006D330000}"/>
    <cellStyle name="Navadno 2 2 3 2 2 3 3 2" xfId="13347" xr:uid="{00000000-0005-0000-0000-00006E330000}"/>
    <cellStyle name="Navadno 2 2 3 2 2 3 3 3" xfId="13348" xr:uid="{00000000-0005-0000-0000-00006F330000}"/>
    <cellStyle name="Navadno 2 2 3 2 2 3 3 4" xfId="13349" xr:uid="{00000000-0005-0000-0000-000070330000}"/>
    <cellStyle name="Navadno 2 2 3 2 2 3 3 5" xfId="13350" xr:uid="{00000000-0005-0000-0000-000071330000}"/>
    <cellStyle name="Navadno 2 2 3 2 2 3 3 6" xfId="13351" xr:uid="{00000000-0005-0000-0000-000072330000}"/>
    <cellStyle name="Navadno 2 2 3 2 2 3 3 7" xfId="13352" xr:uid="{00000000-0005-0000-0000-000073330000}"/>
    <cellStyle name="Navadno 2 2 3 2 2 3 3 8" xfId="13353" xr:uid="{00000000-0005-0000-0000-000074330000}"/>
    <cellStyle name="Navadno 2 2 3 2 2 3 3 9" xfId="13354" xr:uid="{00000000-0005-0000-0000-000075330000}"/>
    <cellStyle name="Navadno 2 2 3 2 2 4" xfId="13355" xr:uid="{00000000-0005-0000-0000-000076330000}"/>
    <cellStyle name="Navadno 2 2 3 2 2 4 2" xfId="13356" xr:uid="{00000000-0005-0000-0000-000077330000}"/>
    <cellStyle name="Navadno 2 2 3 2 2 4 2 2" xfId="13357" xr:uid="{00000000-0005-0000-0000-000078330000}"/>
    <cellStyle name="Navadno 2 2 3 2 2 4 2 2 2" xfId="13358" xr:uid="{00000000-0005-0000-0000-000079330000}"/>
    <cellStyle name="Navadno 2 2 3 2 2 4 2 2 3" xfId="13359" xr:uid="{00000000-0005-0000-0000-00007A330000}"/>
    <cellStyle name="Navadno 2 2 3 2 2 4 2 2 4" xfId="13360" xr:uid="{00000000-0005-0000-0000-00007B330000}"/>
    <cellStyle name="Navadno 2 2 3 2 2 4 2 2 5" xfId="13361" xr:uid="{00000000-0005-0000-0000-00007C330000}"/>
    <cellStyle name="Navadno 2 2 3 2 2 4 2 2 6" xfId="13362" xr:uid="{00000000-0005-0000-0000-00007D330000}"/>
    <cellStyle name="Navadno 2 2 3 2 2 4 2 2 7" xfId="13363" xr:uid="{00000000-0005-0000-0000-00007E330000}"/>
    <cellStyle name="Navadno 2 2 3 2 2 4 2 2 8" xfId="13364" xr:uid="{00000000-0005-0000-0000-00007F330000}"/>
    <cellStyle name="Navadno 2 2 3 2 2 4 2 2 9" xfId="13365" xr:uid="{00000000-0005-0000-0000-000080330000}"/>
    <cellStyle name="Navadno 2 2 3 2 2 4 3" xfId="13366" xr:uid="{00000000-0005-0000-0000-000081330000}"/>
    <cellStyle name="Navadno 2 2 3 2 2 4 3 2" xfId="13367" xr:uid="{00000000-0005-0000-0000-000082330000}"/>
    <cellStyle name="Navadno 2 2 3 2 2 4 3 3" xfId="13368" xr:uid="{00000000-0005-0000-0000-000083330000}"/>
    <cellStyle name="Navadno 2 2 3 2 2 4 3 4" xfId="13369" xr:uid="{00000000-0005-0000-0000-000084330000}"/>
    <cellStyle name="Navadno 2 2 3 2 2 4 3 5" xfId="13370" xr:uid="{00000000-0005-0000-0000-000085330000}"/>
    <cellStyle name="Navadno 2 2 3 2 2 4 3 6" xfId="13371" xr:uid="{00000000-0005-0000-0000-000086330000}"/>
    <cellStyle name="Navadno 2 2 3 2 2 4 3 7" xfId="13372" xr:uid="{00000000-0005-0000-0000-000087330000}"/>
    <cellStyle name="Navadno 2 2 3 2 2 4 3 8" xfId="13373" xr:uid="{00000000-0005-0000-0000-000088330000}"/>
    <cellStyle name="Navadno 2 2 3 2 2 4 3 9" xfId="13374" xr:uid="{00000000-0005-0000-0000-000089330000}"/>
    <cellStyle name="Navadno 2 2 3 2 2 5" xfId="13375" xr:uid="{00000000-0005-0000-0000-00008A330000}"/>
    <cellStyle name="Navadno 2 2 3 2 2 5 2" xfId="13376" xr:uid="{00000000-0005-0000-0000-00008B330000}"/>
    <cellStyle name="Navadno 2 2 3 2 2 5 2 2" xfId="13377" xr:uid="{00000000-0005-0000-0000-00008C330000}"/>
    <cellStyle name="Navadno 2 2 3 2 2 5 2 2 2" xfId="13378" xr:uid="{00000000-0005-0000-0000-00008D330000}"/>
    <cellStyle name="Navadno 2 2 3 2 2 5 2 2 3" xfId="13379" xr:uid="{00000000-0005-0000-0000-00008E330000}"/>
    <cellStyle name="Navadno 2 2 3 2 2 5 2 2 4" xfId="13380" xr:uid="{00000000-0005-0000-0000-00008F330000}"/>
    <cellStyle name="Navadno 2 2 3 2 2 5 2 2 5" xfId="13381" xr:uid="{00000000-0005-0000-0000-000090330000}"/>
    <cellStyle name="Navadno 2 2 3 2 2 5 2 2 6" xfId="13382" xr:uid="{00000000-0005-0000-0000-000091330000}"/>
    <cellStyle name="Navadno 2 2 3 2 2 5 2 2 7" xfId="13383" xr:uid="{00000000-0005-0000-0000-000092330000}"/>
    <cellStyle name="Navadno 2 2 3 2 2 5 2 2 8" xfId="13384" xr:uid="{00000000-0005-0000-0000-000093330000}"/>
    <cellStyle name="Navadno 2 2 3 2 2 5 2 2 9" xfId="13385" xr:uid="{00000000-0005-0000-0000-000094330000}"/>
    <cellStyle name="Navadno 2 2 3 2 2 5 3" xfId="13386" xr:uid="{00000000-0005-0000-0000-000095330000}"/>
    <cellStyle name="Navadno 2 2 3 2 2 5 3 2" xfId="13387" xr:uid="{00000000-0005-0000-0000-000096330000}"/>
    <cellStyle name="Navadno 2 2 3 2 2 5 3 3" xfId="13388" xr:uid="{00000000-0005-0000-0000-000097330000}"/>
    <cellStyle name="Navadno 2 2 3 2 2 5 3 4" xfId="13389" xr:uid="{00000000-0005-0000-0000-000098330000}"/>
    <cellStyle name="Navadno 2 2 3 2 2 5 3 5" xfId="13390" xr:uid="{00000000-0005-0000-0000-000099330000}"/>
    <cellStyle name="Navadno 2 2 3 2 2 5 3 6" xfId="13391" xr:uid="{00000000-0005-0000-0000-00009A330000}"/>
    <cellStyle name="Navadno 2 2 3 2 2 5 3 7" xfId="13392" xr:uid="{00000000-0005-0000-0000-00009B330000}"/>
    <cellStyle name="Navadno 2 2 3 2 2 5 3 8" xfId="13393" xr:uid="{00000000-0005-0000-0000-00009C330000}"/>
    <cellStyle name="Navadno 2 2 3 2 2 5 3 9" xfId="13394" xr:uid="{00000000-0005-0000-0000-00009D330000}"/>
    <cellStyle name="Navadno 2 2 3 2 2 6" xfId="13395" xr:uid="{00000000-0005-0000-0000-00009E330000}"/>
    <cellStyle name="Navadno 2 2 3 2 2 6 2" xfId="13396" xr:uid="{00000000-0005-0000-0000-00009F330000}"/>
    <cellStyle name="Navadno 2 2 3 2 2 6 2 2" xfId="13397" xr:uid="{00000000-0005-0000-0000-0000A0330000}"/>
    <cellStyle name="Navadno 2 2 3 2 2 6 2 2 2" xfId="13398" xr:uid="{00000000-0005-0000-0000-0000A1330000}"/>
    <cellStyle name="Navadno 2 2 3 2 2 6 2 2 3" xfId="13399" xr:uid="{00000000-0005-0000-0000-0000A2330000}"/>
    <cellStyle name="Navadno 2 2 3 2 2 6 2 2 4" xfId="13400" xr:uid="{00000000-0005-0000-0000-0000A3330000}"/>
    <cellStyle name="Navadno 2 2 3 2 2 6 2 2 5" xfId="13401" xr:uid="{00000000-0005-0000-0000-0000A4330000}"/>
    <cellStyle name="Navadno 2 2 3 2 2 6 2 2 6" xfId="13402" xr:uid="{00000000-0005-0000-0000-0000A5330000}"/>
    <cellStyle name="Navadno 2 2 3 2 2 6 2 2 7" xfId="13403" xr:uid="{00000000-0005-0000-0000-0000A6330000}"/>
    <cellStyle name="Navadno 2 2 3 2 2 6 2 2 8" xfId="13404" xr:uid="{00000000-0005-0000-0000-0000A7330000}"/>
    <cellStyle name="Navadno 2 2 3 2 2 6 2 2 9" xfId="13405" xr:uid="{00000000-0005-0000-0000-0000A8330000}"/>
    <cellStyle name="Navadno 2 2 3 2 2 6 3" xfId="13406" xr:uid="{00000000-0005-0000-0000-0000A9330000}"/>
    <cellStyle name="Navadno 2 2 3 2 2 6 3 2" xfId="13407" xr:uid="{00000000-0005-0000-0000-0000AA330000}"/>
    <cellStyle name="Navadno 2 2 3 2 2 6 3 3" xfId="13408" xr:uid="{00000000-0005-0000-0000-0000AB330000}"/>
    <cellStyle name="Navadno 2 2 3 2 2 6 3 4" xfId="13409" xr:uid="{00000000-0005-0000-0000-0000AC330000}"/>
    <cellStyle name="Navadno 2 2 3 2 2 6 3 5" xfId="13410" xr:uid="{00000000-0005-0000-0000-0000AD330000}"/>
    <cellStyle name="Navadno 2 2 3 2 2 6 3 6" xfId="13411" xr:uid="{00000000-0005-0000-0000-0000AE330000}"/>
    <cellStyle name="Navadno 2 2 3 2 2 6 3 7" xfId="13412" xr:uid="{00000000-0005-0000-0000-0000AF330000}"/>
    <cellStyle name="Navadno 2 2 3 2 2 6 3 8" xfId="13413" xr:uid="{00000000-0005-0000-0000-0000B0330000}"/>
    <cellStyle name="Navadno 2 2 3 2 2 6 3 9" xfId="13414" xr:uid="{00000000-0005-0000-0000-0000B1330000}"/>
    <cellStyle name="Navadno 2 2 3 2 2 7" xfId="13415" xr:uid="{00000000-0005-0000-0000-0000B2330000}"/>
    <cellStyle name="Navadno 2 2 3 2 2 7 2" xfId="13416" xr:uid="{00000000-0005-0000-0000-0000B3330000}"/>
    <cellStyle name="Navadno 2 2 3 2 2 7 2 2" xfId="13417" xr:uid="{00000000-0005-0000-0000-0000B4330000}"/>
    <cellStyle name="Navadno 2 2 3 2 2 7 2 2 2" xfId="13418" xr:uid="{00000000-0005-0000-0000-0000B5330000}"/>
    <cellStyle name="Navadno 2 2 3 2 2 7 2 2 3" xfId="13419" xr:uid="{00000000-0005-0000-0000-0000B6330000}"/>
    <cellStyle name="Navadno 2 2 3 2 2 7 2 2 4" xfId="13420" xr:uid="{00000000-0005-0000-0000-0000B7330000}"/>
    <cellStyle name="Navadno 2 2 3 2 2 7 2 2 5" xfId="13421" xr:uid="{00000000-0005-0000-0000-0000B8330000}"/>
    <cellStyle name="Navadno 2 2 3 2 2 7 2 2 6" xfId="13422" xr:uid="{00000000-0005-0000-0000-0000B9330000}"/>
    <cellStyle name="Navadno 2 2 3 2 2 7 2 2 7" xfId="13423" xr:uid="{00000000-0005-0000-0000-0000BA330000}"/>
    <cellStyle name="Navadno 2 2 3 2 2 7 2 2 8" xfId="13424" xr:uid="{00000000-0005-0000-0000-0000BB330000}"/>
    <cellStyle name="Navadno 2 2 3 2 2 7 2 2 9" xfId="13425" xr:uid="{00000000-0005-0000-0000-0000BC330000}"/>
    <cellStyle name="Navadno 2 2 3 2 2 7 3" xfId="13426" xr:uid="{00000000-0005-0000-0000-0000BD330000}"/>
    <cellStyle name="Navadno 2 2 3 2 2 7 3 2" xfId="13427" xr:uid="{00000000-0005-0000-0000-0000BE330000}"/>
    <cellStyle name="Navadno 2 2 3 2 2 7 3 3" xfId="13428" xr:uid="{00000000-0005-0000-0000-0000BF330000}"/>
    <cellStyle name="Navadno 2 2 3 2 2 7 3 4" xfId="13429" xr:uid="{00000000-0005-0000-0000-0000C0330000}"/>
    <cellStyle name="Navadno 2 2 3 2 2 7 3 5" xfId="13430" xr:uid="{00000000-0005-0000-0000-0000C1330000}"/>
    <cellStyle name="Navadno 2 2 3 2 2 7 3 6" xfId="13431" xr:uid="{00000000-0005-0000-0000-0000C2330000}"/>
    <cellStyle name="Navadno 2 2 3 2 2 7 3 7" xfId="13432" xr:uid="{00000000-0005-0000-0000-0000C3330000}"/>
    <cellStyle name="Navadno 2 2 3 2 2 7 3 8" xfId="13433" xr:uid="{00000000-0005-0000-0000-0000C4330000}"/>
    <cellStyle name="Navadno 2 2 3 2 2 7 3 9" xfId="13434" xr:uid="{00000000-0005-0000-0000-0000C5330000}"/>
    <cellStyle name="Navadno 2 2 3 2 2 8" xfId="13435" xr:uid="{00000000-0005-0000-0000-0000C6330000}"/>
    <cellStyle name="Navadno 2 2 3 2 2 8 2" xfId="13436" xr:uid="{00000000-0005-0000-0000-0000C7330000}"/>
    <cellStyle name="Navadno 2 2 3 2 2 8 2 2" xfId="13437" xr:uid="{00000000-0005-0000-0000-0000C8330000}"/>
    <cellStyle name="Navadno 2 2 3 2 2 8 2 2 2" xfId="13438" xr:uid="{00000000-0005-0000-0000-0000C9330000}"/>
    <cellStyle name="Navadno 2 2 3 2 2 8 2 2 3" xfId="13439" xr:uid="{00000000-0005-0000-0000-0000CA330000}"/>
    <cellStyle name="Navadno 2 2 3 2 2 8 2 2 4" xfId="13440" xr:uid="{00000000-0005-0000-0000-0000CB330000}"/>
    <cellStyle name="Navadno 2 2 3 2 2 8 2 2 5" xfId="13441" xr:uid="{00000000-0005-0000-0000-0000CC330000}"/>
    <cellStyle name="Navadno 2 2 3 2 2 8 2 2 6" xfId="13442" xr:uid="{00000000-0005-0000-0000-0000CD330000}"/>
    <cellStyle name="Navadno 2 2 3 2 2 8 2 2 7" xfId="13443" xr:uid="{00000000-0005-0000-0000-0000CE330000}"/>
    <cellStyle name="Navadno 2 2 3 2 2 8 2 2 8" xfId="13444" xr:uid="{00000000-0005-0000-0000-0000CF330000}"/>
    <cellStyle name="Navadno 2 2 3 2 2 8 2 2 9" xfId="13445" xr:uid="{00000000-0005-0000-0000-0000D0330000}"/>
    <cellStyle name="Navadno 2 2 3 2 2 8 3" xfId="13446" xr:uid="{00000000-0005-0000-0000-0000D1330000}"/>
    <cellStyle name="Navadno 2 2 3 2 2 8 3 2" xfId="13447" xr:uid="{00000000-0005-0000-0000-0000D2330000}"/>
    <cellStyle name="Navadno 2 2 3 2 2 8 3 3" xfId="13448" xr:uid="{00000000-0005-0000-0000-0000D3330000}"/>
    <cellStyle name="Navadno 2 2 3 2 2 8 3 4" xfId="13449" xr:uid="{00000000-0005-0000-0000-0000D4330000}"/>
    <cellStyle name="Navadno 2 2 3 2 2 8 3 5" xfId="13450" xr:uid="{00000000-0005-0000-0000-0000D5330000}"/>
    <cellStyle name="Navadno 2 2 3 2 2 8 3 6" xfId="13451" xr:uid="{00000000-0005-0000-0000-0000D6330000}"/>
    <cellStyle name="Navadno 2 2 3 2 2 8 3 7" xfId="13452" xr:uid="{00000000-0005-0000-0000-0000D7330000}"/>
    <cellStyle name="Navadno 2 2 3 2 2 8 3 8" xfId="13453" xr:uid="{00000000-0005-0000-0000-0000D8330000}"/>
    <cellStyle name="Navadno 2 2 3 2 2 8 3 9" xfId="13454" xr:uid="{00000000-0005-0000-0000-0000D9330000}"/>
    <cellStyle name="Navadno 2 2 3 2 2 9" xfId="13455" xr:uid="{00000000-0005-0000-0000-0000DA330000}"/>
    <cellStyle name="Navadno 2 2 3 2 2 9 2" xfId="13456" xr:uid="{00000000-0005-0000-0000-0000DB330000}"/>
    <cellStyle name="Navadno 2 2 3 2 2 9 2 2" xfId="13457" xr:uid="{00000000-0005-0000-0000-0000DC330000}"/>
    <cellStyle name="Navadno 2 2 3 2 2 9 2 3" xfId="13458" xr:uid="{00000000-0005-0000-0000-0000DD330000}"/>
    <cellStyle name="Navadno 2 2 3 2 2 9 2 4" xfId="13459" xr:uid="{00000000-0005-0000-0000-0000DE330000}"/>
    <cellStyle name="Navadno 2 2 3 2 2 9 2 5" xfId="13460" xr:uid="{00000000-0005-0000-0000-0000DF330000}"/>
    <cellStyle name="Navadno 2 2 3 2 2 9 2 6" xfId="13461" xr:uid="{00000000-0005-0000-0000-0000E0330000}"/>
    <cellStyle name="Navadno 2 2 3 2 2 9 2 7" xfId="13462" xr:uid="{00000000-0005-0000-0000-0000E1330000}"/>
    <cellStyle name="Navadno 2 2 3 2 2 9 2 8" xfId="13463" xr:uid="{00000000-0005-0000-0000-0000E2330000}"/>
    <cellStyle name="Navadno 2 2 3 2 2 9 2 9" xfId="13464" xr:uid="{00000000-0005-0000-0000-0000E3330000}"/>
    <cellStyle name="Navadno 2 2 3 2 3" xfId="13465" xr:uid="{00000000-0005-0000-0000-0000E4330000}"/>
    <cellStyle name="Navadno 2 2 3 2 3 2" xfId="13466" xr:uid="{00000000-0005-0000-0000-0000E5330000}"/>
    <cellStyle name="Navadno 2 2 3 2 3 2 2" xfId="13467" xr:uid="{00000000-0005-0000-0000-0000E6330000}"/>
    <cellStyle name="Navadno 2 2 3 2 3 2 2 2" xfId="13468" xr:uid="{00000000-0005-0000-0000-0000E7330000}"/>
    <cellStyle name="Navadno 2 2 3 2 3 2 2 3" xfId="13469" xr:uid="{00000000-0005-0000-0000-0000E8330000}"/>
    <cellStyle name="Navadno 2 2 3 2 3 2 2 4" xfId="13470" xr:uid="{00000000-0005-0000-0000-0000E9330000}"/>
    <cellStyle name="Navadno 2 2 3 2 3 2 2 5" xfId="13471" xr:uid="{00000000-0005-0000-0000-0000EA330000}"/>
    <cellStyle name="Navadno 2 2 3 2 3 2 2 6" xfId="13472" xr:uid="{00000000-0005-0000-0000-0000EB330000}"/>
    <cellStyle name="Navadno 2 2 3 2 3 2 2 7" xfId="13473" xr:uid="{00000000-0005-0000-0000-0000EC330000}"/>
    <cellStyle name="Navadno 2 2 3 2 3 2 2 8" xfId="13474" xr:uid="{00000000-0005-0000-0000-0000ED330000}"/>
    <cellStyle name="Navadno 2 2 3 2 3 2 2 9" xfId="13475" xr:uid="{00000000-0005-0000-0000-0000EE330000}"/>
    <cellStyle name="Navadno 2 2 3 2 3 3" xfId="13476" xr:uid="{00000000-0005-0000-0000-0000EF330000}"/>
    <cellStyle name="Navadno 2 2 3 2 3 3 2" xfId="13477" xr:uid="{00000000-0005-0000-0000-0000F0330000}"/>
    <cellStyle name="Navadno 2 2 3 2 3 3 3" xfId="13478" xr:uid="{00000000-0005-0000-0000-0000F1330000}"/>
    <cellStyle name="Navadno 2 2 3 2 3 3 4" xfId="13479" xr:uid="{00000000-0005-0000-0000-0000F2330000}"/>
    <cellStyle name="Navadno 2 2 3 2 3 3 5" xfId="13480" xr:uid="{00000000-0005-0000-0000-0000F3330000}"/>
    <cellStyle name="Navadno 2 2 3 2 3 3 6" xfId="13481" xr:uid="{00000000-0005-0000-0000-0000F4330000}"/>
    <cellStyle name="Navadno 2 2 3 2 3 3 7" xfId="13482" xr:uid="{00000000-0005-0000-0000-0000F5330000}"/>
    <cellStyle name="Navadno 2 2 3 2 3 3 8" xfId="13483" xr:uid="{00000000-0005-0000-0000-0000F6330000}"/>
    <cellStyle name="Navadno 2 2 3 2 3 3 9" xfId="13484" xr:uid="{00000000-0005-0000-0000-0000F7330000}"/>
    <cellStyle name="Navadno 2 2 3 2 4" xfId="13485" xr:uid="{00000000-0005-0000-0000-0000F8330000}"/>
    <cellStyle name="Navadno 2 2 3 2 4 2" xfId="13486" xr:uid="{00000000-0005-0000-0000-0000F9330000}"/>
    <cellStyle name="Navadno 2 2 3 2 4 2 2" xfId="13487" xr:uid="{00000000-0005-0000-0000-0000FA330000}"/>
    <cellStyle name="Navadno 2 2 3 2 4 2 2 2" xfId="13488" xr:uid="{00000000-0005-0000-0000-0000FB330000}"/>
    <cellStyle name="Navadno 2 2 3 2 4 2 2 3" xfId="13489" xr:uid="{00000000-0005-0000-0000-0000FC330000}"/>
    <cellStyle name="Navadno 2 2 3 2 4 2 2 4" xfId="13490" xr:uid="{00000000-0005-0000-0000-0000FD330000}"/>
    <cellStyle name="Navadno 2 2 3 2 4 2 2 5" xfId="13491" xr:uid="{00000000-0005-0000-0000-0000FE330000}"/>
    <cellStyle name="Navadno 2 2 3 2 4 2 2 6" xfId="13492" xr:uid="{00000000-0005-0000-0000-0000FF330000}"/>
    <cellStyle name="Navadno 2 2 3 2 4 2 2 7" xfId="13493" xr:uid="{00000000-0005-0000-0000-000000340000}"/>
    <cellStyle name="Navadno 2 2 3 2 4 2 2 8" xfId="13494" xr:uid="{00000000-0005-0000-0000-000001340000}"/>
    <cellStyle name="Navadno 2 2 3 2 4 2 2 9" xfId="13495" xr:uid="{00000000-0005-0000-0000-000002340000}"/>
    <cellStyle name="Navadno 2 2 3 2 4 3" xfId="13496" xr:uid="{00000000-0005-0000-0000-000003340000}"/>
    <cellStyle name="Navadno 2 2 3 2 4 3 2" xfId="13497" xr:uid="{00000000-0005-0000-0000-000004340000}"/>
    <cellStyle name="Navadno 2 2 3 2 4 3 3" xfId="13498" xr:uid="{00000000-0005-0000-0000-000005340000}"/>
    <cellStyle name="Navadno 2 2 3 2 4 3 4" xfId="13499" xr:uid="{00000000-0005-0000-0000-000006340000}"/>
    <cellStyle name="Navadno 2 2 3 2 4 3 5" xfId="13500" xr:uid="{00000000-0005-0000-0000-000007340000}"/>
    <cellStyle name="Navadno 2 2 3 2 4 3 6" xfId="13501" xr:uid="{00000000-0005-0000-0000-000008340000}"/>
    <cellStyle name="Navadno 2 2 3 2 4 3 7" xfId="13502" xr:uid="{00000000-0005-0000-0000-000009340000}"/>
    <cellStyle name="Navadno 2 2 3 2 4 3 8" xfId="13503" xr:uid="{00000000-0005-0000-0000-00000A340000}"/>
    <cellStyle name="Navadno 2 2 3 2 4 3 9" xfId="13504" xr:uid="{00000000-0005-0000-0000-00000B340000}"/>
    <cellStyle name="Navadno 2 2 3 2 5" xfId="13505" xr:uid="{00000000-0005-0000-0000-00000C340000}"/>
    <cellStyle name="Navadno 2 2 3 2 5 2" xfId="13506" xr:uid="{00000000-0005-0000-0000-00000D340000}"/>
    <cellStyle name="Navadno 2 2 3 2 5 2 2" xfId="13507" xr:uid="{00000000-0005-0000-0000-00000E340000}"/>
    <cellStyle name="Navadno 2 2 3 2 5 2 2 2" xfId="13508" xr:uid="{00000000-0005-0000-0000-00000F340000}"/>
    <cellStyle name="Navadno 2 2 3 2 5 2 2 3" xfId="13509" xr:uid="{00000000-0005-0000-0000-000010340000}"/>
    <cellStyle name="Navadno 2 2 3 2 5 2 2 4" xfId="13510" xr:uid="{00000000-0005-0000-0000-000011340000}"/>
    <cellStyle name="Navadno 2 2 3 2 5 2 2 5" xfId="13511" xr:uid="{00000000-0005-0000-0000-000012340000}"/>
    <cellStyle name="Navadno 2 2 3 2 5 2 2 6" xfId="13512" xr:uid="{00000000-0005-0000-0000-000013340000}"/>
    <cellStyle name="Navadno 2 2 3 2 5 2 2 7" xfId="13513" xr:uid="{00000000-0005-0000-0000-000014340000}"/>
    <cellStyle name="Navadno 2 2 3 2 5 2 2 8" xfId="13514" xr:uid="{00000000-0005-0000-0000-000015340000}"/>
    <cellStyle name="Navadno 2 2 3 2 5 2 2 9" xfId="13515" xr:uid="{00000000-0005-0000-0000-000016340000}"/>
    <cellStyle name="Navadno 2 2 3 2 5 3" xfId="13516" xr:uid="{00000000-0005-0000-0000-000017340000}"/>
    <cellStyle name="Navadno 2 2 3 2 5 3 2" xfId="13517" xr:uid="{00000000-0005-0000-0000-000018340000}"/>
    <cellStyle name="Navadno 2 2 3 2 5 3 3" xfId="13518" xr:uid="{00000000-0005-0000-0000-000019340000}"/>
    <cellStyle name="Navadno 2 2 3 2 5 3 4" xfId="13519" xr:uid="{00000000-0005-0000-0000-00001A340000}"/>
    <cellStyle name="Navadno 2 2 3 2 5 3 5" xfId="13520" xr:uid="{00000000-0005-0000-0000-00001B340000}"/>
    <cellStyle name="Navadno 2 2 3 2 5 3 6" xfId="13521" xr:uid="{00000000-0005-0000-0000-00001C340000}"/>
    <cellStyle name="Navadno 2 2 3 2 5 3 7" xfId="13522" xr:uid="{00000000-0005-0000-0000-00001D340000}"/>
    <cellStyle name="Navadno 2 2 3 2 5 3 8" xfId="13523" xr:uid="{00000000-0005-0000-0000-00001E340000}"/>
    <cellStyle name="Navadno 2 2 3 2 5 3 9" xfId="13524" xr:uid="{00000000-0005-0000-0000-00001F340000}"/>
    <cellStyle name="Navadno 2 2 3 2 6" xfId="13525" xr:uid="{00000000-0005-0000-0000-000020340000}"/>
    <cellStyle name="Navadno 2 2 3 2 6 2" xfId="13526" xr:uid="{00000000-0005-0000-0000-000021340000}"/>
    <cellStyle name="Navadno 2 2 3 2 6 2 2" xfId="13527" xr:uid="{00000000-0005-0000-0000-000022340000}"/>
    <cellStyle name="Navadno 2 2 3 2 6 2 2 2" xfId="13528" xr:uid="{00000000-0005-0000-0000-000023340000}"/>
    <cellStyle name="Navadno 2 2 3 2 6 2 2 3" xfId="13529" xr:uid="{00000000-0005-0000-0000-000024340000}"/>
    <cellStyle name="Navadno 2 2 3 2 6 2 2 4" xfId="13530" xr:uid="{00000000-0005-0000-0000-000025340000}"/>
    <cellStyle name="Navadno 2 2 3 2 6 2 2 5" xfId="13531" xr:uid="{00000000-0005-0000-0000-000026340000}"/>
    <cellStyle name="Navadno 2 2 3 2 6 2 2 6" xfId="13532" xr:uid="{00000000-0005-0000-0000-000027340000}"/>
    <cellStyle name="Navadno 2 2 3 2 6 2 2 7" xfId="13533" xr:uid="{00000000-0005-0000-0000-000028340000}"/>
    <cellStyle name="Navadno 2 2 3 2 6 2 2 8" xfId="13534" xr:uid="{00000000-0005-0000-0000-000029340000}"/>
    <cellStyle name="Navadno 2 2 3 2 6 2 2 9" xfId="13535" xr:uid="{00000000-0005-0000-0000-00002A340000}"/>
    <cellStyle name="Navadno 2 2 3 2 6 3" xfId="13536" xr:uid="{00000000-0005-0000-0000-00002B340000}"/>
    <cellStyle name="Navadno 2 2 3 2 6 3 2" xfId="13537" xr:uid="{00000000-0005-0000-0000-00002C340000}"/>
    <cellStyle name="Navadno 2 2 3 2 6 3 3" xfId="13538" xr:uid="{00000000-0005-0000-0000-00002D340000}"/>
    <cellStyle name="Navadno 2 2 3 2 6 3 4" xfId="13539" xr:uid="{00000000-0005-0000-0000-00002E340000}"/>
    <cellStyle name="Navadno 2 2 3 2 6 3 5" xfId="13540" xr:uid="{00000000-0005-0000-0000-00002F340000}"/>
    <cellStyle name="Navadno 2 2 3 2 6 3 6" xfId="13541" xr:uid="{00000000-0005-0000-0000-000030340000}"/>
    <cellStyle name="Navadno 2 2 3 2 6 3 7" xfId="13542" xr:uid="{00000000-0005-0000-0000-000031340000}"/>
    <cellStyle name="Navadno 2 2 3 2 6 3 8" xfId="13543" xr:uid="{00000000-0005-0000-0000-000032340000}"/>
    <cellStyle name="Navadno 2 2 3 2 6 3 9" xfId="13544" xr:uid="{00000000-0005-0000-0000-000033340000}"/>
    <cellStyle name="Navadno 2 2 3 2 7" xfId="13545" xr:uid="{00000000-0005-0000-0000-000034340000}"/>
    <cellStyle name="Navadno 2 2 3 2 7 2" xfId="13546" xr:uid="{00000000-0005-0000-0000-000035340000}"/>
    <cellStyle name="Navadno 2 2 3 2 7 2 2" xfId="13547" xr:uid="{00000000-0005-0000-0000-000036340000}"/>
    <cellStyle name="Navadno 2 2 3 2 7 2 2 2" xfId="13548" xr:uid="{00000000-0005-0000-0000-000037340000}"/>
    <cellStyle name="Navadno 2 2 3 2 7 2 2 3" xfId="13549" xr:uid="{00000000-0005-0000-0000-000038340000}"/>
    <cellStyle name="Navadno 2 2 3 2 7 2 2 4" xfId="13550" xr:uid="{00000000-0005-0000-0000-000039340000}"/>
    <cellStyle name="Navadno 2 2 3 2 7 2 2 5" xfId="13551" xr:uid="{00000000-0005-0000-0000-00003A340000}"/>
    <cellStyle name="Navadno 2 2 3 2 7 2 2 6" xfId="13552" xr:uid="{00000000-0005-0000-0000-00003B340000}"/>
    <cellStyle name="Navadno 2 2 3 2 7 2 2 7" xfId="13553" xr:uid="{00000000-0005-0000-0000-00003C340000}"/>
    <cellStyle name="Navadno 2 2 3 2 7 2 2 8" xfId="13554" xr:uid="{00000000-0005-0000-0000-00003D340000}"/>
    <cellStyle name="Navadno 2 2 3 2 7 2 2 9" xfId="13555" xr:uid="{00000000-0005-0000-0000-00003E340000}"/>
    <cellStyle name="Navadno 2 2 3 2 7 3" xfId="13556" xr:uid="{00000000-0005-0000-0000-00003F340000}"/>
    <cellStyle name="Navadno 2 2 3 2 7 3 2" xfId="13557" xr:uid="{00000000-0005-0000-0000-000040340000}"/>
    <cellStyle name="Navadno 2 2 3 2 7 3 3" xfId="13558" xr:uid="{00000000-0005-0000-0000-000041340000}"/>
    <cellStyle name="Navadno 2 2 3 2 7 3 4" xfId="13559" xr:uid="{00000000-0005-0000-0000-000042340000}"/>
    <cellStyle name="Navadno 2 2 3 2 7 3 5" xfId="13560" xr:uid="{00000000-0005-0000-0000-000043340000}"/>
    <cellStyle name="Navadno 2 2 3 2 7 3 6" xfId="13561" xr:uid="{00000000-0005-0000-0000-000044340000}"/>
    <cellStyle name="Navadno 2 2 3 2 7 3 7" xfId="13562" xr:uid="{00000000-0005-0000-0000-000045340000}"/>
    <cellStyle name="Navadno 2 2 3 2 7 3 8" xfId="13563" xr:uid="{00000000-0005-0000-0000-000046340000}"/>
    <cellStyle name="Navadno 2 2 3 2 7 3 9" xfId="13564" xr:uid="{00000000-0005-0000-0000-000047340000}"/>
    <cellStyle name="Navadno 2 2 3 2 8" xfId="13565" xr:uid="{00000000-0005-0000-0000-000048340000}"/>
    <cellStyle name="Navadno 2 2 3 2 8 2" xfId="13566" xr:uid="{00000000-0005-0000-0000-000049340000}"/>
    <cellStyle name="Navadno 2 2 3 2 8 2 2" xfId="13567" xr:uid="{00000000-0005-0000-0000-00004A340000}"/>
    <cellStyle name="Navadno 2 2 3 2 8 2 2 2" xfId="13568" xr:uid="{00000000-0005-0000-0000-00004B340000}"/>
    <cellStyle name="Navadno 2 2 3 2 8 2 2 3" xfId="13569" xr:uid="{00000000-0005-0000-0000-00004C340000}"/>
    <cellStyle name="Navadno 2 2 3 2 8 2 2 4" xfId="13570" xr:uid="{00000000-0005-0000-0000-00004D340000}"/>
    <cellStyle name="Navadno 2 2 3 2 8 2 2 5" xfId="13571" xr:uid="{00000000-0005-0000-0000-00004E340000}"/>
    <cellStyle name="Navadno 2 2 3 2 8 2 2 6" xfId="13572" xr:uid="{00000000-0005-0000-0000-00004F340000}"/>
    <cellStyle name="Navadno 2 2 3 2 8 2 2 7" xfId="13573" xr:uid="{00000000-0005-0000-0000-000050340000}"/>
    <cellStyle name="Navadno 2 2 3 2 8 2 2 8" xfId="13574" xr:uid="{00000000-0005-0000-0000-000051340000}"/>
    <cellStyle name="Navadno 2 2 3 2 8 2 2 9" xfId="13575" xr:uid="{00000000-0005-0000-0000-000052340000}"/>
    <cellStyle name="Navadno 2 2 3 2 8 3" xfId="13576" xr:uid="{00000000-0005-0000-0000-000053340000}"/>
    <cellStyle name="Navadno 2 2 3 2 8 3 2" xfId="13577" xr:uid="{00000000-0005-0000-0000-000054340000}"/>
    <cellStyle name="Navadno 2 2 3 2 8 3 3" xfId="13578" xr:uid="{00000000-0005-0000-0000-000055340000}"/>
    <cellStyle name="Navadno 2 2 3 2 8 3 4" xfId="13579" xr:uid="{00000000-0005-0000-0000-000056340000}"/>
    <cellStyle name="Navadno 2 2 3 2 8 3 5" xfId="13580" xr:uid="{00000000-0005-0000-0000-000057340000}"/>
    <cellStyle name="Navadno 2 2 3 2 8 3 6" xfId="13581" xr:uid="{00000000-0005-0000-0000-000058340000}"/>
    <cellStyle name="Navadno 2 2 3 2 8 3 7" xfId="13582" xr:uid="{00000000-0005-0000-0000-000059340000}"/>
    <cellStyle name="Navadno 2 2 3 2 8 3 8" xfId="13583" xr:uid="{00000000-0005-0000-0000-00005A340000}"/>
    <cellStyle name="Navadno 2 2 3 2 8 3 9" xfId="13584" xr:uid="{00000000-0005-0000-0000-00005B340000}"/>
    <cellStyle name="Navadno 2 2 3 2 9" xfId="13585" xr:uid="{00000000-0005-0000-0000-00005C340000}"/>
    <cellStyle name="Navadno 2 2 3 2 9 2" xfId="13586" xr:uid="{00000000-0005-0000-0000-00005D340000}"/>
    <cellStyle name="Navadno 2 2 3 2 9 2 2" xfId="13587" xr:uid="{00000000-0005-0000-0000-00005E340000}"/>
    <cellStyle name="Navadno 2 2 3 2 9 2 2 2" xfId="13588" xr:uid="{00000000-0005-0000-0000-00005F340000}"/>
    <cellStyle name="Navadno 2 2 3 2 9 2 2 3" xfId="13589" xr:uid="{00000000-0005-0000-0000-000060340000}"/>
    <cellStyle name="Navadno 2 2 3 2 9 2 2 4" xfId="13590" xr:uid="{00000000-0005-0000-0000-000061340000}"/>
    <cellStyle name="Navadno 2 2 3 2 9 2 2 5" xfId="13591" xr:uid="{00000000-0005-0000-0000-000062340000}"/>
    <cellStyle name="Navadno 2 2 3 2 9 2 2 6" xfId="13592" xr:uid="{00000000-0005-0000-0000-000063340000}"/>
    <cellStyle name="Navadno 2 2 3 2 9 2 2 7" xfId="13593" xr:uid="{00000000-0005-0000-0000-000064340000}"/>
    <cellStyle name="Navadno 2 2 3 2 9 2 2 8" xfId="13594" xr:uid="{00000000-0005-0000-0000-000065340000}"/>
    <cellStyle name="Navadno 2 2 3 2 9 2 2 9" xfId="13595" xr:uid="{00000000-0005-0000-0000-000066340000}"/>
    <cellStyle name="Navadno 2 2 3 2 9 3" xfId="13596" xr:uid="{00000000-0005-0000-0000-000067340000}"/>
    <cellStyle name="Navadno 2 2 3 2 9 3 2" xfId="13597" xr:uid="{00000000-0005-0000-0000-000068340000}"/>
    <cellStyle name="Navadno 2 2 3 2 9 3 3" xfId="13598" xr:uid="{00000000-0005-0000-0000-000069340000}"/>
    <cellStyle name="Navadno 2 2 3 2 9 3 4" xfId="13599" xr:uid="{00000000-0005-0000-0000-00006A340000}"/>
    <cellStyle name="Navadno 2 2 3 2 9 3 5" xfId="13600" xr:uid="{00000000-0005-0000-0000-00006B340000}"/>
    <cellStyle name="Navadno 2 2 3 2 9 3 6" xfId="13601" xr:uid="{00000000-0005-0000-0000-00006C340000}"/>
    <cellStyle name="Navadno 2 2 3 2 9 3 7" xfId="13602" xr:uid="{00000000-0005-0000-0000-00006D340000}"/>
    <cellStyle name="Navadno 2 2 3 2 9 3 8" xfId="13603" xr:uid="{00000000-0005-0000-0000-00006E340000}"/>
    <cellStyle name="Navadno 2 2 3 2 9 3 9" xfId="13604" xr:uid="{00000000-0005-0000-0000-00006F340000}"/>
    <cellStyle name="Navadno 2 2 3 3" xfId="13605" xr:uid="{00000000-0005-0000-0000-000070340000}"/>
    <cellStyle name="Navadno 2 2 3 3 10" xfId="13606" xr:uid="{00000000-0005-0000-0000-000071340000}"/>
    <cellStyle name="Navadno 2 2 3 3 11" xfId="13607" xr:uid="{00000000-0005-0000-0000-000072340000}"/>
    <cellStyle name="Navadno 2 2 3 3 12" xfId="13608" xr:uid="{00000000-0005-0000-0000-000073340000}"/>
    <cellStyle name="Navadno 2 2 3 3 12 2" xfId="13609" xr:uid="{00000000-0005-0000-0000-000074340000}"/>
    <cellStyle name="Navadno 2 2 3 3 12 3" xfId="13610" xr:uid="{00000000-0005-0000-0000-000075340000}"/>
    <cellStyle name="Navadno 2 2 3 3 12 4" xfId="13611" xr:uid="{00000000-0005-0000-0000-000076340000}"/>
    <cellStyle name="Navadno 2 2 3 3 12 5" xfId="13612" xr:uid="{00000000-0005-0000-0000-000077340000}"/>
    <cellStyle name="Navadno 2 2 3 3 12 6" xfId="13613" xr:uid="{00000000-0005-0000-0000-000078340000}"/>
    <cellStyle name="Navadno 2 2 3 3 12 7" xfId="13614" xr:uid="{00000000-0005-0000-0000-000079340000}"/>
    <cellStyle name="Navadno 2 2 3 3 12 8" xfId="13615" xr:uid="{00000000-0005-0000-0000-00007A340000}"/>
    <cellStyle name="Navadno 2 2 3 3 12 9" xfId="13616" xr:uid="{00000000-0005-0000-0000-00007B340000}"/>
    <cellStyle name="Navadno 2 2 3 3 2" xfId="13617" xr:uid="{00000000-0005-0000-0000-00007C340000}"/>
    <cellStyle name="Navadno 2 2 3 3 2 2" xfId="13618" xr:uid="{00000000-0005-0000-0000-00007D340000}"/>
    <cellStyle name="Navadno 2 2 3 3 2 2 2" xfId="13619" xr:uid="{00000000-0005-0000-0000-00007E340000}"/>
    <cellStyle name="Navadno 2 2 3 3 2 2 2 2" xfId="13620" xr:uid="{00000000-0005-0000-0000-00007F340000}"/>
    <cellStyle name="Navadno 2 2 3 3 2 2 2 3" xfId="13621" xr:uid="{00000000-0005-0000-0000-000080340000}"/>
    <cellStyle name="Navadno 2 2 3 3 2 2 2 4" xfId="13622" xr:uid="{00000000-0005-0000-0000-000081340000}"/>
    <cellStyle name="Navadno 2 2 3 3 2 2 2 5" xfId="13623" xr:uid="{00000000-0005-0000-0000-000082340000}"/>
    <cellStyle name="Navadno 2 2 3 3 2 2 2 6" xfId="13624" xr:uid="{00000000-0005-0000-0000-000083340000}"/>
    <cellStyle name="Navadno 2 2 3 3 2 2 2 7" xfId="13625" xr:uid="{00000000-0005-0000-0000-000084340000}"/>
    <cellStyle name="Navadno 2 2 3 3 2 2 2 8" xfId="13626" xr:uid="{00000000-0005-0000-0000-000085340000}"/>
    <cellStyle name="Navadno 2 2 3 3 2 2 2 9" xfId="13627" xr:uid="{00000000-0005-0000-0000-000086340000}"/>
    <cellStyle name="Navadno 2 2 3 3 2 3" xfId="13628" xr:uid="{00000000-0005-0000-0000-000087340000}"/>
    <cellStyle name="Navadno 2 2 3 3 2 3 2" xfId="13629" xr:uid="{00000000-0005-0000-0000-000088340000}"/>
    <cellStyle name="Navadno 2 2 3 3 2 3 3" xfId="13630" xr:uid="{00000000-0005-0000-0000-000089340000}"/>
    <cellStyle name="Navadno 2 2 3 3 2 3 4" xfId="13631" xr:uid="{00000000-0005-0000-0000-00008A340000}"/>
    <cellStyle name="Navadno 2 2 3 3 2 3 5" xfId="13632" xr:uid="{00000000-0005-0000-0000-00008B340000}"/>
    <cellStyle name="Navadno 2 2 3 3 2 3 6" xfId="13633" xr:uid="{00000000-0005-0000-0000-00008C340000}"/>
    <cellStyle name="Navadno 2 2 3 3 2 3 7" xfId="13634" xr:uid="{00000000-0005-0000-0000-00008D340000}"/>
    <cellStyle name="Navadno 2 2 3 3 2 3 8" xfId="13635" xr:uid="{00000000-0005-0000-0000-00008E340000}"/>
    <cellStyle name="Navadno 2 2 3 3 2 3 9" xfId="13636" xr:uid="{00000000-0005-0000-0000-00008F340000}"/>
    <cellStyle name="Navadno 2 2 3 3 3" xfId="13637" xr:uid="{00000000-0005-0000-0000-000090340000}"/>
    <cellStyle name="Navadno 2 2 3 3 3 2" xfId="13638" xr:uid="{00000000-0005-0000-0000-000091340000}"/>
    <cellStyle name="Navadno 2 2 3 3 3 2 2" xfId="13639" xr:uid="{00000000-0005-0000-0000-000092340000}"/>
    <cellStyle name="Navadno 2 2 3 3 3 2 2 2" xfId="13640" xr:uid="{00000000-0005-0000-0000-000093340000}"/>
    <cellStyle name="Navadno 2 2 3 3 3 2 2 3" xfId="13641" xr:uid="{00000000-0005-0000-0000-000094340000}"/>
    <cellStyle name="Navadno 2 2 3 3 3 2 2 4" xfId="13642" xr:uid="{00000000-0005-0000-0000-000095340000}"/>
    <cellStyle name="Navadno 2 2 3 3 3 2 2 5" xfId="13643" xr:uid="{00000000-0005-0000-0000-000096340000}"/>
    <cellStyle name="Navadno 2 2 3 3 3 2 2 6" xfId="13644" xr:uid="{00000000-0005-0000-0000-000097340000}"/>
    <cellStyle name="Navadno 2 2 3 3 3 2 2 7" xfId="13645" xr:uid="{00000000-0005-0000-0000-000098340000}"/>
    <cellStyle name="Navadno 2 2 3 3 3 2 2 8" xfId="13646" xr:uid="{00000000-0005-0000-0000-000099340000}"/>
    <cellStyle name="Navadno 2 2 3 3 3 2 2 9" xfId="13647" xr:uid="{00000000-0005-0000-0000-00009A340000}"/>
    <cellStyle name="Navadno 2 2 3 3 3 3" xfId="13648" xr:uid="{00000000-0005-0000-0000-00009B340000}"/>
    <cellStyle name="Navadno 2 2 3 3 3 3 2" xfId="13649" xr:uid="{00000000-0005-0000-0000-00009C340000}"/>
    <cellStyle name="Navadno 2 2 3 3 3 3 3" xfId="13650" xr:uid="{00000000-0005-0000-0000-00009D340000}"/>
    <cellStyle name="Navadno 2 2 3 3 3 3 4" xfId="13651" xr:uid="{00000000-0005-0000-0000-00009E340000}"/>
    <cellStyle name="Navadno 2 2 3 3 3 3 5" xfId="13652" xr:uid="{00000000-0005-0000-0000-00009F340000}"/>
    <cellStyle name="Navadno 2 2 3 3 3 3 6" xfId="13653" xr:uid="{00000000-0005-0000-0000-0000A0340000}"/>
    <cellStyle name="Navadno 2 2 3 3 3 3 7" xfId="13654" xr:uid="{00000000-0005-0000-0000-0000A1340000}"/>
    <cellStyle name="Navadno 2 2 3 3 3 3 8" xfId="13655" xr:uid="{00000000-0005-0000-0000-0000A2340000}"/>
    <cellStyle name="Navadno 2 2 3 3 3 3 9" xfId="13656" xr:uid="{00000000-0005-0000-0000-0000A3340000}"/>
    <cellStyle name="Navadno 2 2 3 3 4" xfId="13657" xr:uid="{00000000-0005-0000-0000-0000A4340000}"/>
    <cellStyle name="Navadno 2 2 3 3 4 2" xfId="13658" xr:uid="{00000000-0005-0000-0000-0000A5340000}"/>
    <cellStyle name="Navadno 2 2 3 3 4 2 2" xfId="13659" xr:uid="{00000000-0005-0000-0000-0000A6340000}"/>
    <cellStyle name="Navadno 2 2 3 3 4 2 2 2" xfId="13660" xr:uid="{00000000-0005-0000-0000-0000A7340000}"/>
    <cellStyle name="Navadno 2 2 3 3 4 2 2 3" xfId="13661" xr:uid="{00000000-0005-0000-0000-0000A8340000}"/>
    <cellStyle name="Navadno 2 2 3 3 4 2 2 4" xfId="13662" xr:uid="{00000000-0005-0000-0000-0000A9340000}"/>
    <cellStyle name="Navadno 2 2 3 3 4 2 2 5" xfId="13663" xr:uid="{00000000-0005-0000-0000-0000AA340000}"/>
    <cellStyle name="Navadno 2 2 3 3 4 2 2 6" xfId="13664" xr:uid="{00000000-0005-0000-0000-0000AB340000}"/>
    <cellStyle name="Navadno 2 2 3 3 4 2 2 7" xfId="13665" xr:uid="{00000000-0005-0000-0000-0000AC340000}"/>
    <cellStyle name="Navadno 2 2 3 3 4 2 2 8" xfId="13666" xr:uid="{00000000-0005-0000-0000-0000AD340000}"/>
    <cellStyle name="Navadno 2 2 3 3 4 2 2 9" xfId="13667" xr:uid="{00000000-0005-0000-0000-0000AE340000}"/>
    <cellStyle name="Navadno 2 2 3 3 4 3" xfId="13668" xr:uid="{00000000-0005-0000-0000-0000AF340000}"/>
    <cellStyle name="Navadno 2 2 3 3 4 3 2" xfId="13669" xr:uid="{00000000-0005-0000-0000-0000B0340000}"/>
    <cellStyle name="Navadno 2 2 3 3 4 3 3" xfId="13670" xr:uid="{00000000-0005-0000-0000-0000B1340000}"/>
    <cellStyle name="Navadno 2 2 3 3 4 3 4" xfId="13671" xr:uid="{00000000-0005-0000-0000-0000B2340000}"/>
    <cellStyle name="Navadno 2 2 3 3 4 3 5" xfId="13672" xr:uid="{00000000-0005-0000-0000-0000B3340000}"/>
    <cellStyle name="Navadno 2 2 3 3 4 3 6" xfId="13673" xr:uid="{00000000-0005-0000-0000-0000B4340000}"/>
    <cellStyle name="Navadno 2 2 3 3 4 3 7" xfId="13674" xr:uid="{00000000-0005-0000-0000-0000B5340000}"/>
    <cellStyle name="Navadno 2 2 3 3 4 3 8" xfId="13675" xr:uid="{00000000-0005-0000-0000-0000B6340000}"/>
    <cellStyle name="Navadno 2 2 3 3 4 3 9" xfId="13676" xr:uid="{00000000-0005-0000-0000-0000B7340000}"/>
    <cellStyle name="Navadno 2 2 3 3 5" xfId="13677" xr:uid="{00000000-0005-0000-0000-0000B8340000}"/>
    <cellStyle name="Navadno 2 2 3 3 5 2" xfId="13678" xr:uid="{00000000-0005-0000-0000-0000B9340000}"/>
    <cellStyle name="Navadno 2 2 3 3 5 2 2" xfId="13679" xr:uid="{00000000-0005-0000-0000-0000BA340000}"/>
    <cellStyle name="Navadno 2 2 3 3 5 2 2 2" xfId="13680" xr:uid="{00000000-0005-0000-0000-0000BB340000}"/>
    <cellStyle name="Navadno 2 2 3 3 5 2 2 3" xfId="13681" xr:uid="{00000000-0005-0000-0000-0000BC340000}"/>
    <cellStyle name="Navadno 2 2 3 3 5 2 2 4" xfId="13682" xr:uid="{00000000-0005-0000-0000-0000BD340000}"/>
    <cellStyle name="Navadno 2 2 3 3 5 2 2 5" xfId="13683" xr:uid="{00000000-0005-0000-0000-0000BE340000}"/>
    <cellStyle name="Navadno 2 2 3 3 5 2 2 6" xfId="13684" xr:uid="{00000000-0005-0000-0000-0000BF340000}"/>
    <cellStyle name="Navadno 2 2 3 3 5 2 2 7" xfId="13685" xr:uid="{00000000-0005-0000-0000-0000C0340000}"/>
    <cellStyle name="Navadno 2 2 3 3 5 2 2 8" xfId="13686" xr:uid="{00000000-0005-0000-0000-0000C1340000}"/>
    <cellStyle name="Navadno 2 2 3 3 5 2 2 9" xfId="13687" xr:uid="{00000000-0005-0000-0000-0000C2340000}"/>
    <cellStyle name="Navadno 2 2 3 3 5 3" xfId="13688" xr:uid="{00000000-0005-0000-0000-0000C3340000}"/>
    <cellStyle name="Navadno 2 2 3 3 5 3 2" xfId="13689" xr:uid="{00000000-0005-0000-0000-0000C4340000}"/>
    <cellStyle name="Navadno 2 2 3 3 5 3 3" xfId="13690" xr:uid="{00000000-0005-0000-0000-0000C5340000}"/>
    <cellStyle name="Navadno 2 2 3 3 5 3 4" xfId="13691" xr:uid="{00000000-0005-0000-0000-0000C6340000}"/>
    <cellStyle name="Navadno 2 2 3 3 5 3 5" xfId="13692" xr:uid="{00000000-0005-0000-0000-0000C7340000}"/>
    <cellStyle name="Navadno 2 2 3 3 5 3 6" xfId="13693" xr:uid="{00000000-0005-0000-0000-0000C8340000}"/>
    <cellStyle name="Navadno 2 2 3 3 5 3 7" xfId="13694" xr:uid="{00000000-0005-0000-0000-0000C9340000}"/>
    <cellStyle name="Navadno 2 2 3 3 5 3 8" xfId="13695" xr:uid="{00000000-0005-0000-0000-0000CA340000}"/>
    <cellStyle name="Navadno 2 2 3 3 5 3 9" xfId="13696" xr:uid="{00000000-0005-0000-0000-0000CB340000}"/>
    <cellStyle name="Navadno 2 2 3 3 6" xfId="13697" xr:uid="{00000000-0005-0000-0000-0000CC340000}"/>
    <cellStyle name="Navadno 2 2 3 3 6 2" xfId="13698" xr:uid="{00000000-0005-0000-0000-0000CD340000}"/>
    <cellStyle name="Navadno 2 2 3 3 6 2 2" xfId="13699" xr:uid="{00000000-0005-0000-0000-0000CE340000}"/>
    <cellStyle name="Navadno 2 2 3 3 6 2 2 2" xfId="13700" xr:uid="{00000000-0005-0000-0000-0000CF340000}"/>
    <cellStyle name="Navadno 2 2 3 3 6 2 2 3" xfId="13701" xr:uid="{00000000-0005-0000-0000-0000D0340000}"/>
    <cellStyle name="Navadno 2 2 3 3 6 2 2 4" xfId="13702" xr:uid="{00000000-0005-0000-0000-0000D1340000}"/>
    <cellStyle name="Navadno 2 2 3 3 6 2 2 5" xfId="13703" xr:uid="{00000000-0005-0000-0000-0000D2340000}"/>
    <cellStyle name="Navadno 2 2 3 3 6 2 2 6" xfId="13704" xr:uid="{00000000-0005-0000-0000-0000D3340000}"/>
    <cellStyle name="Navadno 2 2 3 3 6 2 2 7" xfId="13705" xr:uid="{00000000-0005-0000-0000-0000D4340000}"/>
    <cellStyle name="Navadno 2 2 3 3 6 2 2 8" xfId="13706" xr:uid="{00000000-0005-0000-0000-0000D5340000}"/>
    <cellStyle name="Navadno 2 2 3 3 6 2 2 9" xfId="13707" xr:uid="{00000000-0005-0000-0000-0000D6340000}"/>
    <cellStyle name="Navadno 2 2 3 3 6 3" xfId="13708" xr:uid="{00000000-0005-0000-0000-0000D7340000}"/>
    <cellStyle name="Navadno 2 2 3 3 6 3 2" xfId="13709" xr:uid="{00000000-0005-0000-0000-0000D8340000}"/>
    <cellStyle name="Navadno 2 2 3 3 6 3 3" xfId="13710" xr:uid="{00000000-0005-0000-0000-0000D9340000}"/>
    <cellStyle name="Navadno 2 2 3 3 6 3 4" xfId="13711" xr:uid="{00000000-0005-0000-0000-0000DA340000}"/>
    <cellStyle name="Navadno 2 2 3 3 6 3 5" xfId="13712" xr:uid="{00000000-0005-0000-0000-0000DB340000}"/>
    <cellStyle name="Navadno 2 2 3 3 6 3 6" xfId="13713" xr:uid="{00000000-0005-0000-0000-0000DC340000}"/>
    <cellStyle name="Navadno 2 2 3 3 6 3 7" xfId="13714" xr:uid="{00000000-0005-0000-0000-0000DD340000}"/>
    <cellStyle name="Navadno 2 2 3 3 6 3 8" xfId="13715" xr:uid="{00000000-0005-0000-0000-0000DE340000}"/>
    <cellStyle name="Navadno 2 2 3 3 6 3 9" xfId="13716" xr:uid="{00000000-0005-0000-0000-0000DF340000}"/>
    <cellStyle name="Navadno 2 2 3 3 7" xfId="13717" xr:uid="{00000000-0005-0000-0000-0000E0340000}"/>
    <cellStyle name="Navadno 2 2 3 3 7 2" xfId="13718" xr:uid="{00000000-0005-0000-0000-0000E1340000}"/>
    <cellStyle name="Navadno 2 2 3 3 7 2 2" xfId="13719" xr:uid="{00000000-0005-0000-0000-0000E2340000}"/>
    <cellStyle name="Navadno 2 2 3 3 7 2 2 2" xfId="13720" xr:uid="{00000000-0005-0000-0000-0000E3340000}"/>
    <cellStyle name="Navadno 2 2 3 3 7 2 2 3" xfId="13721" xr:uid="{00000000-0005-0000-0000-0000E4340000}"/>
    <cellStyle name="Navadno 2 2 3 3 7 2 2 4" xfId="13722" xr:uid="{00000000-0005-0000-0000-0000E5340000}"/>
    <cellStyle name="Navadno 2 2 3 3 7 2 2 5" xfId="13723" xr:uid="{00000000-0005-0000-0000-0000E6340000}"/>
    <cellStyle name="Navadno 2 2 3 3 7 2 2 6" xfId="13724" xr:uid="{00000000-0005-0000-0000-0000E7340000}"/>
    <cellStyle name="Navadno 2 2 3 3 7 2 2 7" xfId="13725" xr:uid="{00000000-0005-0000-0000-0000E8340000}"/>
    <cellStyle name="Navadno 2 2 3 3 7 2 2 8" xfId="13726" xr:uid="{00000000-0005-0000-0000-0000E9340000}"/>
    <cellStyle name="Navadno 2 2 3 3 7 2 2 9" xfId="13727" xr:uid="{00000000-0005-0000-0000-0000EA340000}"/>
    <cellStyle name="Navadno 2 2 3 3 7 3" xfId="13728" xr:uid="{00000000-0005-0000-0000-0000EB340000}"/>
    <cellStyle name="Navadno 2 2 3 3 7 3 2" xfId="13729" xr:uid="{00000000-0005-0000-0000-0000EC340000}"/>
    <cellStyle name="Navadno 2 2 3 3 7 3 3" xfId="13730" xr:uid="{00000000-0005-0000-0000-0000ED340000}"/>
    <cellStyle name="Navadno 2 2 3 3 7 3 4" xfId="13731" xr:uid="{00000000-0005-0000-0000-0000EE340000}"/>
    <cellStyle name="Navadno 2 2 3 3 7 3 5" xfId="13732" xr:uid="{00000000-0005-0000-0000-0000EF340000}"/>
    <cellStyle name="Navadno 2 2 3 3 7 3 6" xfId="13733" xr:uid="{00000000-0005-0000-0000-0000F0340000}"/>
    <cellStyle name="Navadno 2 2 3 3 7 3 7" xfId="13734" xr:uid="{00000000-0005-0000-0000-0000F1340000}"/>
    <cellStyle name="Navadno 2 2 3 3 7 3 8" xfId="13735" xr:uid="{00000000-0005-0000-0000-0000F2340000}"/>
    <cellStyle name="Navadno 2 2 3 3 7 3 9" xfId="13736" xr:uid="{00000000-0005-0000-0000-0000F3340000}"/>
    <cellStyle name="Navadno 2 2 3 3 8" xfId="13737" xr:uid="{00000000-0005-0000-0000-0000F4340000}"/>
    <cellStyle name="Navadno 2 2 3 3 8 2" xfId="13738" xr:uid="{00000000-0005-0000-0000-0000F5340000}"/>
    <cellStyle name="Navadno 2 2 3 3 8 2 2" xfId="13739" xr:uid="{00000000-0005-0000-0000-0000F6340000}"/>
    <cellStyle name="Navadno 2 2 3 3 8 2 2 2" xfId="13740" xr:uid="{00000000-0005-0000-0000-0000F7340000}"/>
    <cellStyle name="Navadno 2 2 3 3 8 2 2 3" xfId="13741" xr:uid="{00000000-0005-0000-0000-0000F8340000}"/>
    <cellStyle name="Navadno 2 2 3 3 8 2 2 4" xfId="13742" xr:uid="{00000000-0005-0000-0000-0000F9340000}"/>
    <cellStyle name="Navadno 2 2 3 3 8 2 2 5" xfId="13743" xr:uid="{00000000-0005-0000-0000-0000FA340000}"/>
    <cellStyle name="Navadno 2 2 3 3 8 2 2 6" xfId="13744" xr:uid="{00000000-0005-0000-0000-0000FB340000}"/>
    <cellStyle name="Navadno 2 2 3 3 8 2 2 7" xfId="13745" xr:uid="{00000000-0005-0000-0000-0000FC340000}"/>
    <cellStyle name="Navadno 2 2 3 3 8 2 2 8" xfId="13746" xr:uid="{00000000-0005-0000-0000-0000FD340000}"/>
    <cellStyle name="Navadno 2 2 3 3 8 2 2 9" xfId="13747" xr:uid="{00000000-0005-0000-0000-0000FE340000}"/>
    <cellStyle name="Navadno 2 2 3 3 8 3" xfId="13748" xr:uid="{00000000-0005-0000-0000-0000FF340000}"/>
    <cellStyle name="Navadno 2 2 3 3 8 3 2" xfId="13749" xr:uid="{00000000-0005-0000-0000-000000350000}"/>
    <cellStyle name="Navadno 2 2 3 3 8 3 3" xfId="13750" xr:uid="{00000000-0005-0000-0000-000001350000}"/>
    <cellStyle name="Navadno 2 2 3 3 8 3 4" xfId="13751" xr:uid="{00000000-0005-0000-0000-000002350000}"/>
    <cellStyle name="Navadno 2 2 3 3 8 3 5" xfId="13752" xr:uid="{00000000-0005-0000-0000-000003350000}"/>
    <cellStyle name="Navadno 2 2 3 3 8 3 6" xfId="13753" xr:uid="{00000000-0005-0000-0000-000004350000}"/>
    <cellStyle name="Navadno 2 2 3 3 8 3 7" xfId="13754" xr:uid="{00000000-0005-0000-0000-000005350000}"/>
    <cellStyle name="Navadno 2 2 3 3 8 3 8" xfId="13755" xr:uid="{00000000-0005-0000-0000-000006350000}"/>
    <cellStyle name="Navadno 2 2 3 3 8 3 9" xfId="13756" xr:uid="{00000000-0005-0000-0000-000007350000}"/>
    <cellStyle name="Navadno 2 2 3 3 9" xfId="13757" xr:uid="{00000000-0005-0000-0000-000008350000}"/>
    <cellStyle name="Navadno 2 2 3 3 9 2" xfId="13758" xr:uid="{00000000-0005-0000-0000-000009350000}"/>
    <cellStyle name="Navadno 2 2 3 3 9 2 2" xfId="13759" xr:uid="{00000000-0005-0000-0000-00000A350000}"/>
    <cellStyle name="Navadno 2 2 3 3 9 2 3" xfId="13760" xr:uid="{00000000-0005-0000-0000-00000B350000}"/>
    <cellStyle name="Navadno 2 2 3 3 9 2 4" xfId="13761" xr:uid="{00000000-0005-0000-0000-00000C350000}"/>
    <cellStyle name="Navadno 2 2 3 3 9 2 5" xfId="13762" xr:uid="{00000000-0005-0000-0000-00000D350000}"/>
    <cellStyle name="Navadno 2 2 3 3 9 2 6" xfId="13763" xr:uid="{00000000-0005-0000-0000-00000E350000}"/>
    <cellStyle name="Navadno 2 2 3 3 9 2 7" xfId="13764" xr:uid="{00000000-0005-0000-0000-00000F350000}"/>
    <cellStyle name="Navadno 2 2 3 3 9 2 8" xfId="13765" xr:uid="{00000000-0005-0000-0000-000010350000}"/>
    <cellStyle name="Navadno 2 2 3 3 9 2 9" xfId="13766" xr:uid="{00000000-0005-0000-0000-000011350000}"/>
    <cellStyle name="Navadno 2 2 3 4" xfId="13767" xr:uid="{00000000-0005-0000-0000-000012350000}"/>
    <cellStyle name="Navadno 2 2 3 4 2" xfId="13768" xr:uid="{00000000-0005-0000-0000-000013350000}"/>
    <cellStyle name="Navadno 2 2 3 4 2 2" xfId="13769" xr:uid="{00000000-0005-0000-0000-000014350000}"/>
    <cellStyle name="Navadno 2 2 3 4 2 2 2" xfId="13770" xr:uid="{00000000-0005-0000-0000-000015350000}"/>
    <cellStyle name="Navadno 2 2 3 4 2 2 3" xfId="13771" xr:uid="{00000000-0005-0000-0000-000016350000}"/>
    <cellStyle name="Navadno 2 2 3 4 2 2 4" xfId="13772" xr:uid="{00000000-0005-0000-0000-000017350000}"/>
    <cellStyle name="Navadno 2 2 3 4 2 2 5" xfId="13773" xr:uid="{00000000-0005-0000-0000-000018350000}"/>
    <cellStyle name="Navadno 2 2 3 4 2 2 6" xfId="13774" xr:uid="{00000000-0005-0000-0000-000019350000}"/>
    <cellStyle name="Navadno 2 2 3 4 2 2 7" xfId="13775" xr:uid="{00000000-0005-0000-0000-00001A350000}"/>
    <cellStyle name="Navadno 2 2 3 4 2 2 8" xfId="13776" xr:uid="{00000000-0005-0000-0000-00001B350000}"/>
    <cellStyle name="Navadno 2 2 3 4 2 2 9" xfId="13777" xr:uid="{00000000-0005-0000-0000-00001C350000}"/>
    <cellStyle name="Navadno 2 2 3 4 3" xfId="13778" xr:uid="{00000000-0005-0000-0000-00001D350000}"/>
    <cellStyle name="Navadno 2 2 3 4 3 2" xfId="13779" xr:uid="{00000000-0005-0000-0000-00001E350000}"/>
    <cellStyle name="Navadno 2 2 3 4 3 3" xfId="13780" xr:uid="{00000000-0005-0000-0000-00001F350000}"/>
    <cellStyle name="Navadno 2 2 3 4 3 4" xfId="13781" xr:uid="{00000000-0005-0000-0000-000020350000}"/>
    <cellStyle name="Navadno 2 2 3 4 3 5" xfId="13782" xr:uid="{00000000-0005-0000-0000-000021350000}"/>
    <cellStyle name="Navadno 2 2 3 4 3 6" xfId="13783" xr:uid="{00000000-0005-0000-0000-000022350000}"/>
    <cellStyle name="Navadno 2 2 3 4 3 7" xfId="13784" xr:uid="{00000000-0005-0000-0000-000023350000}"/>
    <cellStyle name="Navadno 2 2 3 4 3 8" xfId="13785" xr:uid="{00000000-0005-0000-0000-000024350000}"/>
    <cellStyle name="Navadno 2 2 3 4 3 9" xfId="13786" xr:uid="{00000000-0005-0000-0000-000025350000}"/>
    <cellStyle name="Navadno 2 2 3 5" xfId="13787" xr:uid="{00000000-0005-0000-0000-000026350000}"/>
    <cellStyle name="Navadno 2 2 3 5 2" xfId="13788" xr:uid="{00000000-0005-0000-0000-000027350000}"/>
    <cellStyle name="Navadno 2 2 3 5 2 2" xfId="13789" xr:uid="{00000000-0005-0000-0000-000028350000}"/>
    <cellStyle name="Navadno 2 2 3 5 2 2 2" xfId="13790" xr:uid="{00000000-0005-0000-0000-000029350000}"/>
    <cellStyle name="Navadno 2 2 3 5 2 2 3" xfId="13791" xr:uid="{00000000-0005-0000-0000-00002A350000}"/>
    <cellStyle name="Navadno 2 2 3 5 2 2 4" xfId="13792" xr:uid="{00000000-0005-0000-0000-00002B350000}"/>
    <cellStyle name="Navadno 2 2 3 5 2 2 5" xfId="13793" xr:uid="{00000000-0005-0000-0000-00002C350000}"/>
    <cellStyle name="Navadno 2 2 3 5 2 2 6" xfId="13794" xr:uid="{00000000-0005-0000-0000-00002D350000}"/>
    <cellStyle name="Navadno 2 2 3 5 2 2 7" xfId="13795" xr:uid="{00000000-0005-0000-0000-00002E350000}"/>
    <cellStyle name="Navadno 2 2 3 5 2 2 8" xfId="13796" xr:uid="{00000000-0005-0000-0000-00002F350000}"/>
    <cellStyle name="Navadno 2 2 3 5 2 2 9" xfId="13797" xr:uid="{00000000-0005-0000-0000-000030350000}"/>
    <cellStyle name="Navadno 2 2 3 5 3" xfId="13798" xr:uid="{00000000-0005-0000-0000-000031350000}"/>
    <cellStyle name="Navadno 2 2 3 5 3 2" xfId="13799" xr:uid="{00000000-0005-0000-0000-000032350000}"/>
    <cellStyle name="Navadno 2 2 3 5 3 3" xfId="13800" xr:uid="{00000000-0005-0000-0000-000033350000}"/>
    <cellStyle name="Navadno 2 2 3 5 3 4" xfId="13801" xr:uid="{00000000-0005-0000-0000-000034350000}"/>
    <cellStyle name="Navadno 2 2 3 5 3 5" xfId="13802" xr:uid="{00000000-0005-0000-0000-000035350000}"/>
    <cellStyle name="Navadno 2 2 3 5 3 6" xfId="13803" xr:uid="{00000000-0005-0000-0000-000036350000}"/>
    <cellStyle name="Navadno 2 2 3 5 3 7" xfId="13804" xr:uid="{00000000-0005-0000-0000-000037350000}"/>
    <cellStyle name="Navadno 2 2 3 5 3 8" xfId="13805" xr:uid="{00000000-0005-0000-0000-000038350000}"/>
    <cellStyle name="Navadno 2 2 3 5 3 9" xfId="13806" xr:uid="{00000000-0005-0000-0000-000039350000}"/>
    <cellStyle name="Navadno 2 2 3 6" xfId="13807" xr:uid="{00000000-0005-0000-0000-00003A350000}"/>
    <cellStyle name="Navadno 2 2 3 6 2" xfId="13808" xr:uid="{00000000-0005-0000-0000-00003B350000}"/>
    <cellStyle name="Navadno 2 2 3 6 2 2" xfId="13809" xr:uid="{00000000-0005-0000-0000-00003C350000}"/>
    <cellStyle name="Navadno 2 2 3 6 2 2 2" xfId="13810" xr:uid="{00000000-0005-0000-0000-00003D350000}"/>
    <cellStyle name="Navadno 2 2 3 6 2 2 3" xfId="13811" xr:uid="{00000000-0005-0000-0000-00003E350000}"/>
    <cellStyle name="Navadno 2 2 3 6 2 2 4" xfId="13812" xr:uid="{00000000-0005-0000-0000-00003F350000}"/>
    <cellStyle name="Navadno 2 2 3 6 2 2 5" xfId="13813" xr:uid="{00000000-0005-0000-0000-000040350000}"/>
    <cellStyle name="Navadno 2 2 3 6 2 2 6" xfId="13814" xr:uid="{00000000-0005-0000-0000-000041350000}"/>
    <cellStyle name="Navadno 2 2 3 6 2 2 7" xfId="13815" xr:uid="{00000000-0005-0000-0000-000042350000}"/>
    <cellStyle name="Navadno 2 2 3 6 2 2 8" xfId="13816" xr:uid="{00000000-0005-0000-0000-000043350000}"/>
    <cellStyle name="Navadno 2 2 3 6 2 2 9" xfId="13817" xr:uid="{00000000-0005-0000-0000-000044350000}"/>
    <cellStyle name="Navadno 2 2 3 6 3" xfId="13818" xr:uid="{00000000-0005-0000-0000-000045350000}"/>
    <cellStyle name="Navadno 2 2 3 6 3 2" xfId="13819" xr:uid="{00000000-0005-0000-0000-000046350000}"/>
    <cellStyle name="Navadno 2 2 3 6 3 3" xfId="13820" xr:uid="{00000000-0005-0000-0000-000047350000}"/>
    <cellStyle name="Navadno 2 2 3 6 3 4" xfId="13821" xr:uid="{00000000-0005-0000-0000-000048350000}"/>
    <cellStyle name="Navadno 2 2 3 6 3 5" xfId="13822" xr:uid="{00000000-0005-0000-0000-000049350000}"/>
    <cellStyle name="Navadno 2 2 3 6 3 6" xfId="13823" xr:uid="{00000000-0005-0000-0000-00004A350000}"/>
    <cellStyle name="Navadno 2 2 3 6 3 7" xfId="13824" xr:uid="{00000000-0005-0000-0000-00004B350000}"/>
    <cellStyle name="Navadno 2 2 3 6 3 8" xfId="13825" xr:uid="{00000000-0005-0000-0000-00004C350000}"/>
    <cellStyle name="Navadno 2 2 3 6 3 9" xfId="13826" xr:uid="{00000000-0005-0000-0000-00004D350000}"/>
    <cellStyle name="Navadno 2 2 3 7" xfId="13827" xr:uid="{00000000-0005-0000-0000-00004E350000}"/>
    <cellStyle name="Navadno 2 2 3 7 2" xfId="13828" xr:uid="{00000000-0005-0000-0000-00004F350000}"/>
    <cellStyle name="Navadno 2 2 3 7 2 2" xfId="13829" xr:uid="{00000000-0005-0000-0000-000050350000}"/>
    <cellStyle name="Navadno 2 2 3 7 2 2 2" xfId="13830" xr:uid="{00000000-0005-0000-0000-000051350000}"/>
    <cellStyle name="Navadno 2 2 3 7 2 2 3" xfId="13831" xr:uid="{00000000-0005-0000-0000-000052350000}"/>
    <cellStyle name="Navadno 2 2 3 7 2 2 4" xfId="13832" xr:uid="{00000000-0005-0000-0000-000053350000}"/>
    <cellStyle name="Navadno 2 2 3 7 2 2 5" xfId="13833" xr:uid="{00000000-0005-0000-0000-000054350000}"/>
    <cellStyle name="Navadno 2 2 3 7 2 2 6" xfId="13834" xr:uid="{00000000-0005-0000-0000-000055350000}"/>
    <cellStyle name="Navadno 2 2 3 7 2 2 7" xfId="13835" xr:uid="{00000000-0005-0000-0000-000056350000}"/>
    <cellStyle name="Navadno 2 2 3 7 2 2 8" xfId="13836" xr:uid="{00000000-0005-0000-0000-000057350000}"/>
    <cellStyle name="Navadno 2 2 3 7 2 2 9" xfId="13837" xr:uid="{00000000-0005-0000-0000-000058350000}"/>
    <cellStyle name="Navadno 2 2 3 7 3" xfId="13838" xr:uid="{00000000-0005-0000-0000-000059350000}"/>
    <cellStyle name="Navadno 2 2 3 7 3 2" xfId="13839" xr:uid="{00000000-0005-0000-0000-00005A350000}"/>
    <cellStyle name="Navadno 2 2 3 7 3 3" xfId="13840" xr:uid="{00000000-0005-0000-0000-00005B350000}"/>
    <cellStyle name="Navadno 2 2 3 7 3 4" xfId="13841" xr:uid="{00000000-0005-0000-0000-00005C350000}"/>
    <cellStyle name="Navadno 2 2 3 7 3 5" xfId="13842" xr:uid="{00000000-0005-0000-0000-00005D350000}"/>
    <cellStyle name="Navadno 2 2 3 7 3 6" xfId="13843" xr:uid="{00000000-0005-0000-0000-00005E350000}"/>
    <cellStyle name="Navadno 2 2 3 7 3 7" xfId="13844" xr:uid="{00000000-0005-0000-0000-00005F350000}"/>
    <cellStyle name="Navadno 2 2 3 7 3 8" xfId="13845" xr:uid="{00000000-0005-0000-0000-000060350000}"/>
    <cellStyle name="Navadno 2 2 3 7 3 9" xfId="13846" xr:uid="{00000000-0005-0000-0000-000061350000}"/>
    <cellStyle name="Navadno 2 2 3 8" xfId="13847" xr:uid="{00000000-0005-0000-0000-000062350000}"/>
    <cellStyle name="Navadno 2 2 3 8 2" xfId="13848" xr:uid="{00000000-0005-0000-0000-000063350000}"/>
    <cellStyle name="Navadno 2 2 3 8 2 2" xfId="13849" xr:uid="{00000000-0005-0000-0000-000064350000}"/>
    <cellStyle name="Navadno 2 2 3 8 2 2 2" xfId="13850" xr:uid="{00000000-0005-0000-0000-000065350000}"/>
    <cellStyle name="Navadno 2 2 3 8 2 2 3" xfId="13851" xr:uid="{00000000-0005-0000-0000-000066350000}"/>
    <cellStyle name="Navadno 2 2 3 8 2 2 4" xfId="13852" xr:uid="{00000000-0005-0000-0000-000067350000}"/>
    <cellStyle name="Navadno 2 2 3 8 2 2 5" xfId="13853" xr:uid="{00000000-0005-0000-0000-000068350000}"/>
    <cellStyle name="Navadno 2 2 3 8 2 2 6" xfId="13854" xr:uid="{00000000-0005-0000-0000-000069350000}"/>
    <cellStyle name="Navadno 2 2 3 8 2 2 7" xfId="13855" xr:uid="{00000000-0005-0000-0000-00006A350000}"/>
    <cellStyle name="Navadno 2 2 3 8 2 2 8" xfId="13856" xr:uid="{00000000-0005-0000-0000-00006B350000}"/>
    <cellStyle name="Navadno 2 2 3 8 2 2 9" xfId="13857" xr:uid="{00000000-0005-0000-0000-00006C350000}"/>
    <cellStyle name="Navadno 2 2 3 8 3" xfId="13858" xr:uid="{00000000-0005-0000-0000-00006D350000}"/>
    <cellStyle name="Navadno 2 2 3 8 3 2" xfId="13859" xr:uid="{00000000-0005-0000-0000-00006E350000}"/>
    <cellStyle name="Navadno 2 2 3 8 3 3" xfId="13860" xr:uid="{00000000-0005-0000-0000-00006F350000}"/>
    <cellStyle name="Navadno 2 2 3 8 3 4" xfId="13861" xr:uid="{00000000-0005-0000-0000-000070350000}"/>
    <cellStyle name="Navadno 2 2 3 8 3 5" xfId="13862" xr:uid="{00000000-0005-0000-0000-000071350000}"/>
    <cellStyle name="Navadno 2 2 3 8 3 6" xfId="13863" xr:uid="{00000000-0005-0000-0000-000072350000}"/>
    <cellStyle name="Navadno 2 2 3 8 3 7" xfId="13864" xr:uid="{00000000-0005-0000-0000-000073350000}"/>
    <cellStyle name="Navadno 2 2 3 8 3 8" xfId="13865" xr:uid="{00000000-0005-0000-0000-000074350000}"/>
    <cellStyle name="Navadno 2 2 3 8 3 9" xfId="13866" xr:uid="{00000000-0005-0000-0000-000075350000}"/>
    <cellStyle name="Navadno 2 2 3 9" xfId="13867" xr:uid="{00000000-0005-0000-0000-000076350000}"/>
    <cellStyle name="Navadno 2 2 3 9 2" xfId="13868" xr:uid="{00000000-0005-0000-0000-000077350000}"/>
    <cellStyle name="Navadno 2 2 3 9 2 2" xfId="13869" xr:uid="{00000000-0005-0000-0000-000078350000}"/>
    <cellStyle name="Navadno 2 2 3 9 2 2 2" xfId="13870" xr:uid="{00000000-0005-0000-0000-000079350000}"/>
    <cellStyle name="Navadno 2 2 3 9 2 2 3" xfId="13871" xr:uid="{00000000-0005-0000-0000-00007A350000}"/>
    <cellStyle name="Navadno 2 2 3 9 2 2 4" xfId="13872" xr:uid="{00000000-0005-0000-0000-00007B350000}"/>
    <cellStyle name="Navadno 2 2 3 9 2 2 5" xfId="13873" xr:uid="{00000000-0005-0000-0000-00007C350000}"/>
    <cellStyle name="Navadno 2 2 3 9 2 2 6" xfId="13874" xr:uid="{00000000-0005-0000-0000-00007D350000}"/>
    <cellStyle name="Navadno 2 2 3 9 2 2 7" xfId="13875" xr:uid="{00000000-0005-0000-0000-00007E350000}"/>
    <cellStyle name="Navadno 2 2 3 9 2 2 8" xfId="13876" xr:uid="{00000000-0005-0000-0000-00007F350000}"/>
    <cellStyle name="Navadno 2 2 3 9 2 2 9" xfId="13877" xr:uid="{00000000-0005-0000-0000-000080350000}"/>
    <cellStyle name="Navadno 2 2 3 9 3" xfId="13878" xr:uid="{00000000-0005-0000-0000-000081350000}"/>
    <cellStyle name="Navadno 2 2 3 9 3 2" xfId="13879" xr:uid="{00000000-0005-0000-0000-000082350000}"/>
    <cellStyle name="Navadno 2 2 3 9 3 3" xfId="13880" xr:uid="{00000000-0005-0000-0000-000083350000}"/>
    <cellStyle name="Navadno 2 2 3 9 3 4" xfId="13881" xr:uid="{00000000-0005-0000-0000-000084350000}"/>
    <cellStyle name="Navadno 2 2 3 9 3 5" xfId="13882" xr:uid="{00000000-0005-0000-0000-000085350000}"/>
    <cellStyle name="Navadno 2 2 3 9 3 6" xfId="13883" xr:uid="{00000000-0005-0000-0000-000086350000}"/>
    <cellStyle name="Navadno 2 2 3 9 3 7" xfId="13884" xr:uid="{00000000-0005-0000-0000-000087350000}"/>
    <cellStyle name="Navadno 2 2 3 9 3 8" xfId="13885" xr:uid="{00000000-0005-0000-0000-000088350000}"/>
    <cellStyle name="Navadno 2 2 3 9 3 9" xfId="13886" xr:uid="{00000000-0005-0000-0000-000089350000}"/>
    <cellStyle name="Navadno 2 2 4" xfId="13887" xr:uid="{00000000-0005-0000-0000-00008A350000}"/>
    <cellStyle name="Navadno 2 2 4 10" xfId="13888" xr:uid="{00000000-0005-0000-0000-00008B350000}"/>
    <cellStyle name="Navadno 2 2 4 10 2" xfId="13889" xr:uid="{00000000-0005-0000-0000-00008C350000}"/>
    <cellStyle name="Navadno 2 2 4 10 2 2" xfId="13890" xr:uid="{00000000-0005-0000-0000-00008D350000}"/>
    <cellStyle name="Navadno 2 2 4 10 2 3" xfId="13891" xr:uid="{00000000-0005-0000-0000-00008E350000}"/>
    <cellStyle name="Navadno 2 2 4 10 2 4" xfId="13892" xr:uid="{00000000-0005-0000-0000-00008F350000}"/>
    <cellStyle name="Navadno 2 2 4 10 2 5" xfId="13893" xr:uid="{00000000-0005-0000-0000-000090350000}"/>
    <cellStyle name="Navadno 2 2 4 10 2 6" xfId="13894" xr:uid="{00000000-0005-0000-0000-000091350000}"/>
    <cellStyle name="Navadno 2 2 4 10 2 7" xfId="13895" xr:uid="{00000000-0005-0000-0000-000092350000}"/>
    <cellStyle name="Navadno 2 2 4 10 2 8" xfId="13896" xr:uid="{00000000-0005-0000-0000-000093350000}"/>
    <cellStyle name="Navadno 2 2 4 10 2 9" xfId="13897" xr:uid="{00000000-0005-0000-0000-000094350000}"/>
    <cellStyle name="Navadno 2 2 4 11" xfId="13898" xr:uid="{00000000-0005-0000-0000-000095350000}"/>
    <cellStyle name="Navadno 2 2 4 12" xfId="13899" xr:uid="{00000000-0005-0000-0000-000096350000}"/>
    <cellStyle name="Navadno 2 2 4 13" xfId="13900" xr:uid="{00000000-0005-0000-0000-000097350000}"/>
    <cellStyle name="Navadno 2 2 4 13 2" xfId="13901" xr:uid="{00000000-0005-0000-0000-000098350000}"/>
    <cellStyle name="Navadno 2 2 4 13 3" xfId="13902" xr:uid="{00000000-0005-0000-0000-000099350000}"/>
    <cellStyle name="Navadno 2 2 4 13 4" xfId="13903" xr:uid="{00000000-0005-0000-0000-00009A350000}"/>
    <cellStyle name="Navadno 2 2 4 13 5" xfId="13904" xr:uid="{00000000-0005-0000-0000-00009B350000}"/>
    <cellStyle name="Navadno 2 2 4 13 6" xfId="13905" xr:uid="{00000000-0005-0000-0000-00009C350000}"/>
    <cellStyle name="Navadno 2 2 4 13 7" xfId="13906" xr:uid="{00000000-0005-0000-0000-00009D350000}"/>
    <cellStyle name="Navadno 2 2 4 13 8" xfId="13907" xr:uid="{00000000-0005-0000-0000-00009E350000}"/>
    <cellStyle name="Navadno 2 2 4 13 9" xfId="13908" xr:uid="{00000000-0005-0000-0000-00009F350000}"/>
    <cellStyle name="Navadno 2 2 4 2" xfId="13909" xr:uid="{00000000-0005-0000-0000-0000A0350000}"/>
    <cellStyle name="Navadno 2 2 4 2 10" xfId="13910" xr:uid="{00000000-0005-0000-0000-0000A1350000}"/>
    <cellStyle name="Navadno 2 2 4 2 10 2" xfId="13911" xr:uid="{00000000-0005-0000-0000-0000A2350000}"/>
    <cellStyle name="Navadno 2 2 4 2 10 3" xfId="13912" xr:uid="{00000000-0005-0000-0000-0000A3350000}"/>
    <cellStyle name="Navadno 2 2 4 2 10 4" xfId="13913" xr:uid="{00000000-0005-0000-0000-0000A4350000}"/>
    <cellStyle name="Navadno 2 2 4 2 10 5" xfId="13914" xr:uid="{00000000-0005-0000-0000-0000A5350000}"/>
    <cellStyle name="Navadno 2 2 4 2 10 6" xfId="13915" xr:uid="{00000000-0005-0000-0000-0000A6350000}"/>
    <cellStyle name="Navadno 2 2 4 2 10 7" xfId="13916" xr:uid="{00000000-0005-0000-0000-0000A7350000}"/>
    <cellStyle name="Navadno 2 2 4 2 10 8" xfId="13917" xr:uid="{00000000-0005-0000-0000-0000A8350000}"/>
    <cellStyle name="Navadno 2 2 4 2 10 9" xfId="13918" xr:uid="{00000000-0005-0000-0000-0000A9350000}"/>
    <cellStyle name="Navadno 2 2 4 2 2" xfId="13919" xr:uid="{00000000-0005-0000-0000-0000AA350000}"/>
    <cellStyle name="Navadno 2 2 4 2 2 2" xfId="13920" xr:uid="{00000000-0005-0000-0000-0000AB350000}"/>
    <cellStyle name="Navadno 2 2 4 2 2 2 2" xfId="13921" xr:uid="{00000000-0005-0000-0000-0000AC350000}"/>
    <cellStyle name="Navadno 2 2 4 2 2 2 2 2" xfId="13922" xr:uid="{00000000-0005-0000-0000-0000AD350000}"/>
    <cellStyle name="Navadno 2 2 4 2 2 2 2 3" xfId="13923" xr:uid="{00000000-0005-0000-0000-0000AE350000}"/>
    <cellStyle name="Navadno 2 2 4 2 2 2 2 4" xfId="13924" xr:uid="{00000000-0005-0000-0000-0000AF350000}"/>
    <cellStyle name="Navadno 2 2 4 2 2 2 2 5" xfId="13925" xr:uid="{00000000-0005-0000-0000-0000B0350000}"/>
    <cellStyle name="Navadno 2 2 4 2 2 2 2 6" xfId="13926" xr:uid="{00000000-0005-0000-0000-0000B1350000}"/>
    <cellStyle name="Navadno 2 2 4 2 2 2 2 7" xfId="13927" xr:uid="{00000000-0005-0000-0000-0000B2350000}"/>
    <cellStyle name="Navadno 2 2 4 2 2 2 2 8" xfId="13928" xr:uid="{00000000-0005-0000-0000-0000B3350000}"/>
    <cellStyle name="Navadno 2 2 4 2 2 2 2 9" xfId="13929" xr:uid="{00000000-0005-0000-0000-0000B4350000}"/>
    <cellStyle name="Navadno 2 2 4 2 2 3" xfId="13930" xr:uid="{00000000-0005-0000-0000-0000B5350000}"/>
    <cellStyle name="Navadno 2 2 4 2 2 3 2" xfId="13931" xr:uid="{00000000-0005-0000-0000-0000B6350000}"/>
    <cellStyle name="Navadno 2 2 4 2 2 3 3" xfId="13932" xr:uid="{00000000-0005-0000-0000-0000B7350000}"/>
    <cellStyle name="Navadno 2 2 4 2 2 3 4" xfId="13933" xr:uid="{00000000-0005-0000-0000-0000B8350000}"/>
    <cellStyle name="Navadno 2 2 4 2 2 3 5" xfId="13934" xr:uid="{00000000-0005-0000-0000-0000B9350000}"/>
    <cellStyle name="Navadno 2 2 4 2 2 3 6" xfId="13935" xr:uid="{00000000-0005-0000-0000-0000BA350000}"/>
    <cellStyle name="Navadno 2 2 4 2 2 3 7" xfId="13936" xr:uid="{00000000-0005-0000-0000-0000BB350000}"/>
    <cellStyle name="Navadno 2 2 4 2 2 3 8" xfId="13937" xr:uid="{00000000-0005-0000-0000-0000BC350000}"/>
    <cellStyle name="Navadno 2 2 4 2 2 3 9" xfId="13938" xr:uid="{00000000-0005-0000-0000-0000BD350000}"/>
    <cellStyle name="Navadno 2 2 4 2 3" xfId="13939" xr:uid="{00000000-0005-0000-0000-0000BE350000}"/>
    <cellStyle name="Navadno 2 2 4 2 3 2" xfId="13940" xr:uid="{00000000-0005-0000-0000-0000BF350000}"/>
    <cellStyle name="Navadno 2 2 4 2 3 2 2" xfId="13941" xr:uid="{00000000-0005-0000-0000-0000C0350000}"/>
    <cellStyle name="Navadno 2 2 4 2 3 2 2 2" xfId="13942" xr:uid="{00000000-0005-0000-0000-0000C1350000}"/>
    <cellStyle name="Navadno 2 2 4 2 3 2 2 3" xfId="13943" xr:uid="{00000000-0005-0000-0000-0000C2350000}"/>
    <cellStyle name="Navadno 2 2 4 2 3 2 2 4" xfId="13944" xr:uid="{00000000-0005-0000-0000-0000C3350000}"/>
    <cellStyle name="Navadno 2 2 4 2 3 2 2 5" xfId="13945" xr:uid="{00000000-0005-0000-0000-0000C4350000}"/>
    <cellStyle name="Navadno 2 2 4 2 3 2 2 6" xfId="13946" xr:uid="{00000000-0005-0000-0000-0000C5350000}"/>
    <cellStyle name="Navadno 2 2 4 2 3 2 2 7" xfId="13947" xr:uid="{00000000-0005-0000-0000-0000C6350000}"/>
    <cellStyle name="Navadno 2 2 4 2 3 2 2 8" xfId="13948" xr:uid="{00000000-0005-0000-0000-0000C7350000}"/>
    <cellStyle name="Navadno 2 2 4 2 3 2 2 9" xfId="13949" xr:uid="{00000000-0005-0000-0000-0000C8350000}"/>
    <cellStyle name="Navadno 2 2 4 2 3 3" xfId="13950" xr:uid="{00000000-0005-0000-0000-0000C9350000}"/>
    <cellStyle name="Navadno 2 2 4 2 3 3 2" xfId="13951" xr:uid="{00000000-0005-0000-0000-0000CA350000}"/>
    <cellStyle name="Navadno 2 2 4 2 3 3 3" xfId="13952" xr:uid="{00000000-0005-0000-0000-0000CB350000}"/>
    <cellStyle name="Navadno 2 2 4 2 3 3 4" xfId="13953" xr:uid="{00000000-0005-0000-0000-0000CC350000}"/>
    <cellStyle name="Navadno 2 2 4 2 3 3 5" xfId="13954" xr:uid="{00000000-0005-0000-0000-0000CD350000}"/>
    <cellStyle name="Navadno 2 2 4 2 3 3 6" xfId="13955" xr:uid="{00000000-0005-0000-0000-0000CE350000}"/>
    <cellStyle name="Navadno 2 2 4 2 3 3 7" xfId="13956" xr:uid="{00000000-0005-0000-0000-0000CF350000}"/>
    <cellStyle name="Navadno 2 2 4 2 3 3 8" xfId="13957" xr:uid="{00000000-0005-0000-0000-0000D0350000}"/>
    <cellStyle name="Navadno 2 2 4 2 3 3 9" xfId="13958" xr:uid="{00000000-0005-0000-0000-0000D1350000}"/>
    <cellStyle name="Navadno 2 2 4 2 4" xfId="13959" xr:uid="{00000000-0005-0000-0000-0000D2350000}"/>
    <cellStyle name="Navadno 2 2 4 2 4 2" xfId="13960" xr:uid="{00000000-0005-0000-0000-0000D3350000}"/>
    <cellStyle name="Navadno 2 2 4 2 4 2 2" xfId="13961" xr:uid="{00000000-0005-0000-0000-0000D4350000}"/>
    <cellStyle name="Navadno 2 2 4 2 4 2 2 2" xfId="13962" xr:uid="{00000000-0005-0000-0000-0000D5350000}"/>
    <cellStyle name="Navadno 2 2 4 2 4 2 2 3" xfId="13963" xr:uid="{00000000-0005-0000-0000-0000D6350000}"/>
    <cellStyle name="Navadno 2 2 4 2 4 2 2 4" xfId="13964" xr:uid="{00000000-0005-0000-0000-0000D7350000}"/>
    <cellStyle name="Navadno 2 2 4 2 4 2 2 5" xfId="13965" xr:uid="{00000000-0005-0000-0000-0000D8350000}"/>
    <cellStyle name="Navadno 2 2 4 2 4 2 2 6" xfId="13966" xr:uid="{00000000-0005-0000-0000-0000D9350000}"/>
    <cellStyle name="Navadno 2 2 4 2 4 2 2 7" xfId="13967" xr:uid="{00000000-0005-0000-0000-0000DA350000}"/>
    <cellStyle name="Navadno 2 2 4 2 4 2 2 8" xfId="13968" xr:uid="{00000000-0005-0000-0000-0000DB350000}"/>
    <cellStyle name="Navadno 2 2 4 2 4 2 2 9" xfId="13969" xr:uid="{00000000-0005-0000-0000-0000DC350000}"/>
    <cellStyle name="Navadno 2 2 4 2 4 3" xfId="13970" xr:uid="{00000000-0005-0000-0000-0000DD350000}"/>
    <cellStyle name="Navadno 2 2 4 2 4 3 2" xfId="13971" xr:uid="{00000000-0005-0000-0000-0000DE350000}"/>
    <cellStyle name="Navadno 2 2 4 2 4 3 3" xfId="13972" xr:uid="{00000000-0005-0000-0000-0000DF350000}"/>
    <cellStyle name="Navadno 2 2 4 2 4 3 4" xfId="13973" xr:uid="{00000000-0005-0000-0000-0000E0350000}"/>
    <cellStyle name="Navadno 2 2 4 2 4 3 5" xfId="13974" xr:uid="{00000000-0005-0000-0000-0000E1350000}"/>
    <cellStyle name="Navadno 2 2 4 2 4 3 6" xfId="13975" xr:uid="{00000000-0005-0000-0000-0000E2350000}"/>
    <cellStyle name="Navadno 2 2 4 2 4 3 7" xfId="13976" xr:uid="{00000000-0005-0000-0000-0000E3350000}"/>
    <cellStyle name="Navadno 2 2 4 2 4 3 8" xfId="13977" xr:uid="{00000000-0005-0000-0000-0000E4350000}"/>
    <cellStyle name="Navadno 2 2 4 2 4 3 9" xfId="13978" xr:uid="{00000000-0005-0000-0000-0000E5350000}"/>
    <cellStyle name="Navadno 2 2 4 2 5" xfId="13979" xr:uid="{00000000-0005-0000-0000-0000E6350000}"/>
    <cellStyle name="Navadno 2 2 4 2 5 2" xfId="13980" xr:uid="{00000000-0005-0000-0000-0000E7350000}"/>
    <cellStyle name="Navadno 2 2 4 2 5 2 2" xfId="13981" xr:uid="{00000000-0005-0000-0000-0000E8350000}"/>
    <cellStyle name="Navadno 2 2 4 2 5 2 2 2" xfId="13982" xr:uid="{00000000-0005-0000-0000-0000E9350000}"/>
    <cellStyle name="Navadno 2 2 4 2 5 2 2 3" xfId="13983" xr:uid="{00000000-0005-0000-0000-0000EA350000}"/>
    <cellStyle name="Navadno 2 2 4 2 5 2 2 4" xfId="13984" xr:uid="{00000000-0005-0000-0000-0000EB350000}"/>
    <cellStyle name="Navadno 2 2 4 2 5 2 2 5" xfId="13985" xr:uid="{00000000-0005-0000-0000-0000EC350000}"/>
    <cellStyle name="Navadno 2 2 4 2 5 2 2 6" xfId="13986" xr:uid="{00000000-0005-0000-0000-0000ED350000}"/>
    <cellStyle name="Navadno 2 2 4 2 5 2 2 7" xfId="13987" xr:uid="{00000000-0005-0000-0000-0000EE350000}"/>
    <cellStyle name="Navadno 2 2 4 2 5 2 2 8" xfId="13988" xr:uid="{00000000-0005-0000-0000-0000EF350000}"/>
    <cellStyle name="Navadno 2 2 4 2 5 2 2 9" xfId="13989" xr:uid="{00000000-0005-0000-0000-0000F0350000}"/>
    <cellStyle name="Navadno 2 2 4 2 5 3" xfId="13990" xr:uid="{00000000-0005-0000-0000-0000F1350000}"/>
    <cellStyle name="Navadno 2 2 4 2 5 3 2" xfId="13991" xr:uid="{00000000-0005-0000-0000-0000F2350000}"/>
    <cellStyle name="Navadno 2 2 4 2 5 3 3" xfId="13992" xr:uid="{00000000-0005-0000-0000-0000F3350000}"/>
    <cellStyle name="Navadno 2 2 4 2 5 3 4" xfId="13993" xr:uid="{00000000-0005-0000-0000-0000F4350000}"/>
    <cellStyle name="Navadno 2 2 4 2 5 3 5" xfId="13994" xr:uid="{00000000-0005-0000-0000-0000F5350000}"/>
    <cellStyle name="Navadno 2 2 4 2 5 3 6" xfId="13995" xr:uid="{00000000-0005-0000-0000-0000F6350000}"/>
    <cellStyle name="Navadno 2 2 4 2 5 3 7" xfId="13996" xr:uid="{00000000-0005-0000-0000-0000F7350000}"/>
    <cellStyle name="Navadno 2 2 4 2 5 3 8" xfId="13997" xr:uid="{00000000-0005-0000-0000-0000F8350000}"/>
    <cellStyle name="Navadno 2 2 4 2 5 3 9" xfId="13998" xr:uid="{00000000-0005-0000-0000-0000F9350000}"/>
    <cellStyle name="Navadno 2 2 4 2 6" xfId="13999" xr:uid="{00000000-0005-0000-0000-0000FA350000}"/>
    <cellStyle name="Navadno 2 2 4 2 6 2" xfId="14000" xr:uid="{00000000-0005-0000-0000-0000FB350000}"/>
    <cellStyle name="Navadno 2 2 4 2 6 2 2" xfId="14001" xr:uid="{00000000-0005-0000-0000-0000FC350000}"/>
    <cellStyle name="Navadno 2 2 4 2 6 2 2 2" xfId="14002" xr:uid="{00000000-0005-0000-0000-0000FD350000}"/>
    <cellStyle name="Navadno 2 2 4 2 6 2 2 3" xfId="14003" xr:uid="{00000000-0005-0000-0000-0000FE350000}"/>
    <cellStyle name="Navadno 2 2 4 2 6 2 2 4" xfId="14004" xr:uid="{00000000-0005-0000-0000-0000FF350000}"/>
    <cellStyle name="Navadno 2 2 4 2 6 2 2 5" xfId="14005" xr:uid="{00000000-0005-0000-0000-000000360000}"/>
    <cellStyle name="Navadno 2 2 4 2 6 2 2 6" xfId="14006" xr:uid="{00000000-0005-0000-0000-000001360000}"/>
    <cellStyle name="Navadno 2 2 4 2 6 2 2 7" xfId="14007" xr:uid="{00000000-0005-0000-0000-000002360000}"/>
    <cellStyle name="Navadno 2 2 4 2 6 2 2 8" xfId="14008" xr:uid="{00000000-0005-0000-0000-000003360000}"/>
    <cellStyle name="Navadno 2 2 4 2 6 2 2 9" xfId="14009" xr:uid="{00000000-0005-0000-0000-000004360000}"/>
    <cellStyle name="Navadno 2 2 4 2 6 3" xfId="14010" xr:uid="{00000000-0005-0000-0000-000005360000}"/>
    <cellStyle name="Navadno 2 2 4 2 6 3 2" xfId="14011" xr:uid="{00000000-0005-0000-0000-000006360000}"/>
    <cellStyle name="Navadno 2 2 4 2 6 3 3" xfId="14012" xr:uid="{00000000-0005-0000-0000-000007360000}"/>
    <cellStyle name="Navadno 2 2 4 2 6 3 4" xfId="14013" xr:uid="{00000000-0005-0000-0000-000008360000}"/>
    <cellStyle name="Navadno 2 2 4 2 6 3 5" xfId="14014" xr:uid="{00000000-0005-0000-0000-000009360000}"/>
    <cellStyle name="Navadno 2 2 4 2 6 3 6" xfId="14015" xr:uid="{00000000-0005-0000-0000-00000A360000}"/>
    <cellStyle name="Navadno 2 2 4 2 6 3 7" xfId="14016" xr:uid="{00000000-0005-0000-0000-00000B360000}"/>
    <cellStyle name="Navadno 2 2 4 2 6 3 8" xfId="14017" xr:uid="{00000000-0005-0000-0000-00000C360000}"/>
    <cellStyle name="Navadno 2 2 4 2 6 3 9" xfId="14018" xr:uid="{00000000-0005-0000-0000-00000D360000}"/>
    <cellStyle name="Navadno 2 2 4 2 7" xfId="14019" xr:uid="{00000000-0005-0000-0000-00000E360000}"/>
    <cellStyle name="Navadno 2 2 4 2 7 2" xfId="14020" xr:uid="{00000000-0005-0000-0000-00000F360000}"/>
    <cellStyle name="Navadno 2 2 4 2 7 2 2" xfId="14021" xr:uid="{00000000-0005-0000-0000-000010360000}"/>
    <cellStyle name="Navadno 2 2 4 2 7 2 2 2" xfId="14022" xr:uid="{00000000-0005-0000-0000-000011360000}"/>
    <cellStyle name="Navadno 2 2 4 2 7 2 2 3" xfId="14023" xr:uid="{00000000-0005-0000-0000-000012360000}"/>
    <cellStyle name="Navadno 2 2 4 2 7 2 2 4" xfId="14024" xr:uid="{00000000-0005-0000-0000-000013360000}"/>
    <cellStyle name="Navadno 2 2 4 2 7 2 2 5" xfId="14025" xr:uid="{00000000-0005-0000-0000-000014360000}"/>
    <cellStyle name="Navadno 2 2 4 2 7 2 2 6" xfId="14026" xr:uid="{00000000-0005-0000-0000-000015360000}"/>
    <cellStyle name="Navadno 2 2 4 2 7 2 2 7" xfId="14027" xr:uid="{00000000-0005-0000-0000-000016360000}"/>
    <cellStyle name="Navadno 2 2 4 2 7 2 2 8" xfId="14028" xr:uid="{00000000-0005-0000-0000-000017360000}"/>
    <cellStyle name="Navadno 2 2 4 2 7 2 2 9" xfId="14029" xr:uid="{00000000-0005-0000-0000-000018360000}"/>
    <cellStyle name="Navadno 2 2 4 2 7 3" xfId="14030" xr:uid="{00000000-0005-0000-0000-000019360000}"/>
    <cellStyle name="Navadno 2 2 4 2 7 3 2" xfId="14031" xr:uid="{00000000-0005-0000-0000-00001A360000}"/>
    <cellStyle name="Navadno 2 2 4 2 7 3 3" xfId="14032" xr:uid="{00000000-0005-0000-0000-00001B360000}"/>
    <cellStyle name="Navadno 2 2 4 2 7 3 4" xfId="14033" xr:uid="{00000000-0005-0000-0000-00001C360000}"/>
    <cellStyle name="Navadno 2 2 4 2 7 3 5" xfId="14034" xr:uid="{00000000-0005-0000-0000-00001D360000}"/>
    <cellStyle name="Navadno 2 2 4 2 7 3 6" xfId="14035" xr:uid="{00000000-0005-0000-0000-00001E360000}"/>
    <cellStyle name="Navadno 2 2 4 2 7 3 7" xfId="14036" xr:uid="{00000000-0005-0000-0000-00001F360000}"/>
    <cellStyle name="Navadno 2 2 4 2 7 3 8" xfId="14037" xr:uid="{00000000-0005-0000-0000-000020360000}"/>
    <cellStyle name="Navadno 2 2 4 2 7 3 9" xfId="14038" xr:uid="{00000000-0005-0000-0000-000021360000}"/>
    <cellStyle name="Navadno 2 2 4 2 8" xfId="14039" xr:uid="{00000000-0005-0000-0000-000022360000}"/>
    <cellStyle name="Navadno 2 2 4 2 8 2" xfId="14040" xr:uid="{00000000-0005-0000-0000-000023360000}"/>
    <cellStyle name="Navadno 2 2 4 2 8 2 2" xfId="14041" xr:uid="{00000000-0005-0000-0000-000024360000}"/>
    <cellStyle name="Navadno 2 2 4 2 8 2 2 2" xfId="14042" xr:uid="{00000000-0005-0000-0000-000025360000}"/>
    <cellStyle name="Navadno 2 2 4 2 8 2 2 3" xfId="14043" xr:uid="{00000000-0005-0000-0000-000026360000}"/>
    <cellStyle name="Navadno 2 2 4 2 8 2 2 4" xfId="14044" xr:uid="{00000000-0005-0000-0000-000027360000}"/>
    <cellStyle name="Navadno 2 2 4 2 8 2 2 5" xfId="14045" xr:uid="{00000000-0005-0000-0000-000028360000}"/>
    <cellStyle name="Navadno 2 2 4 2 8 2 2 6" xfId="14046" xr:uid="{00000000-0005-0000-0000-000029360000}"/>
    <cellStyle name="Navadno 2 2 4 2 8 2 2 7" xfId="14047" xr:uid="{00000000-0005-0000-0000-00002A360000}"/>
    <cellStyle name="Navadno 2 2 4 2 8 2 2 8" xfId="14048" xr:uid="{00000000-0005-0000-0000-00002B360000}"/>
    <cellStyle name="Navadno 2 2 4 2 8 2 2 9" xfId="14049" xr:uid="{00000000-0005-0000-0000-00002C360000}"/>
    <cellStyle name="Navadno 2 2 4 2 8 3" xfId="14050" xr:uid="{00000000-0005-0000-0000-00002D360000}"/>
    <cellStyle name="Navadno 2 2 4 2 8 3 2" xfId="14051" xr:uid="{00000000-0005-0000-0000-00002E360000}"/>
    <cellStyle name="Navadno 2 2 4 2 8 3 3" xfId="14052" xr:uid="{00000000-0005-0000-0000-00002F360000}"/>
    <cellStyle name="Navadno 2 2 4 2 8 3 4" xfId="14053" xr:uid="{00000000-0005-0000-0000-000030360000}"/>
    <cellStyle name="Navadno 2 2 4 2 8 3 5" xfId="14054" xr:uid="{00000000-0005-0000-0000-000031360000}"/>
    <cellStyle name="Navadno 2 2 4 2 8 3 6" xfId="14055" xr:uid="{00000000-0005-0000-0000-000032360000}"/>
    <cellStyle name="Navadno 2 2 4 2 8 3 7" xfId="14056" xr:uid="{00000000-0005-0000-0000-000033360000}"/>
    <cellStyle name="Navadno 2 2 4 2 8 3 8" xfId="14057" xr:uid="{00000000-0005-0000-0000-000034360000}"/>
    <cellStyle name="Navadno 2 2 4 2 8 3 9" xfId="14058" xr:uid="{00000000-0005-0000-0000-000035360000}"/>
    <cellStyle name="Navadno 2 2 4 2 9" xfId="14059" xr:uid="{00000000-0005-0000-0000-000036360000}"/>
    <cellStyle name="Navadno 2 2 4 2 9 2" xfId="14060" xr:uid="{00000000-0005-0000-0000-000037360000}"/>
    <cellStyle name="Navadno 2 2 4 2 9 2 2" xfId="14061" xr:uid="{00000000-0005-0000-0000-000038360000}"/>
    <cellStyle name="Navadno 2 2 4 2 9 2 3" xfId="14062" xr:uid="{00000000-0005-0000-0000-000039360000}"/>
    <cellStyle name="Navadno 2 2 4 2 9 2 4" xfId="14063" xr:uid="{00000000-0005-0000-0000-00003A360000}"/>
    <cellStyle name="Navadno 2 2 4 2 9 2 5" xfId="14064" xr:uid="{00000000-0005-0000-0000-00003B360000}"/>
    <cellStyle name="Navadno 2 2 4 2 9 2 6" xfId="14065" xr:uid="{00000000-0005-0000-0000-00003C360000}"/>
    <cellStyle name="Navadno 2 2 4 2 9 2 7" xfId="14066" xr:uid="{00000000-0005-0000-0000-00003D360000}"/>
    <cellStyle name="Navadno 2 2 4 2 9 2 8" xfId="14067" xr:uid="{00000000-0005-0000-0000-00003E360000}"/>
    <cellStyle name="Navadno 2 2 4 2 9 2 9" xfId="14068" xr:uid="{00000000-0005-0000-0000-00003F360000}"/>
    <cellStyle name="Navadno 2 2 4 3" xfId="14069" xr:uid="{00000000-0005-0000-0000-000040360000}"/>
    <cellStyle name="Navadno 2 2 4 3 2" xfId="14070" xr:uid="{00000000-0005-0000-0000-000041360000}"/>
    <cellStyle name="Navadno 2 2 4 3 2 2" xfId="14071" xr:uid="{00000000-0005-0000-0000-000042360000}"/>
    <cellStyle name="Navadno 2 2 4 3 2 2 2" xfId="14072" xr:uid="{00000000-0005-0000-0000-000043360000}"/>
    <cellStyle name="Navadno 2 2 4 3 2 2 3" xfId="14073" xr:uid="{00000000-0005-0000-0000-000044360000}"/>
    <cellStyle name="Navadno 2 2 4 3 2 2 4" xfId="14074" xr:uid="{00000000-0005-0000-0000-000045360000}"/>
    <cellStyle name="Navadno 2 2 4 3 2 2 5" xfId="14075" xr:uid="{00000000-0005-0000-0000-000046360000}"/>
    <cellStyle name="Navadno 2 2 4 3 2 2 6" xfId="14076" xr:uid="{00000000-0005-0000-0000-000047360000}"/>
    <cellStyle name="Navadno 2 2 4 3 2 2 7" xfId="14077" xr:uid="{00000000-0005-0000-0000-000048360000}"/>
    <cellStyle name="Navadno 2 2 4 3 2 2 8" xfId="14078" xr:uid="{00000000-0005-0000-0000-000049360000}"/>
    <cellStyle name="Navadno 2 2 4 3 2 2 9" xfId="14079" xr:uid="{00000000-0005-0000-0000-00004A360000}"/>
    <cellStyle name="Navadno 2 2 4 3 3" xfId="14080" xr:uid="{00000000-0005-0000-0000-00004B360000}"/>
    <cellStyle name="Navadno 2 2 4 3 3 2" xfId="14081" xr:uid="{00000000-0005-0000-0000-00004C360000}"/>
    <cellStyle name="Navadno 2 2 4 3 3 3" xfId="14082" xr:uid="{00000000-0005-0000-0000-00004D360000}"/>
    <cellStyle name="Navadno 2 2 4 3 3 4" xfId="14083" xr:uid="{00000000-0005-0000-0000-00004E360000}"/>
    <cellStyle name="Navadno 2 2 4 3 3 5" xfId="14084" xr:uid="{00000000-0005-0000-0000-00004F360000}"/>
    <cellStyle name="Navadno 2 2 4 3 3 6" xfId="14085" xr:uid="{00000000-0005-0000-0000-000050360000}"/>
    <cellStyle name="Navadno 2 2 4 3 3 7" xfId="14086" xr:uid="{00000000-0005-0000-0000-000051360000}"/>
    <cellStyle name="Navadno 2 2 4 3 3 8" xfId="14087" xr:uid="{00000000-0005-0000-0000-000052360000}"/>
    <cellStyle name="Navadno 2 2 4 3 3 9" xfId="14088" xr:uid="{00000000-0005-0000-0000-000053360000}"/>
    <cellStyle name="Navadno 2 2 4 4" xfId="14089" xr:uid="{00000000-0005-0000-0000-000054360000}"/>
    <cellStyle name="Navadno 2 2 4 4 2" xfId="14090" xr:uid="{00000000-0005-0000-0000-000055360000}"/>
    <cellStyle name="Navadno 2 2 4 4 2 2" xfId="14091" xr:uid="{00000000-0005-0000-0000-000056360000}"/>
    <cellStyle name="Navadno 2 2 4 4 2 2 2" xfId="14092" xr:uid="{00000000-0005-0000-0000-000057360000}"/>
    <cellStyle name="Navadno 2 2 4 4 2 2 3" xfId="14093" xr:uid="{00000000-0005-0000-0000-000058360000}"/>
    <cellStyle name="Navadno 2 2 4 4 2 2 4" xfId="14094" xr:uid="{00000000-0005-0000-0000-000059360000}"/>
    <cellStyle name="Navadno 2 2 4 4 2 2 5" xfId="14095" xr:uid="{00000000-0005-0000-0000-00005A360000}"/>
    <cellStyle name="Navadno 2 2 4 4 2 2 6" xfId="14096" xr:uid="{00000000-0005-0000-0000-00005B360000}"/>
    <cellStyle name="Navadno 2 2 4 4 2 2 7" xfId="14097" xr:uid="{00000000-0005-0000-0000-00005C360000}"/>
    <cellStyle name="Navadno 2 2 4 4 2 2 8" xfId="14098" xr:uid="{00000000-0005-0000-0000-00005D360000}"/>
    <cellStyle name="Navadno 2 2 4 4 2 2 9" xfId="14099" xr:uid="{00000000-0005-0000-0000-00005E360000}"/>
    <cellStyle name="Navadno 2 2 4 4 3" xfId="14100" xr:uid="{00000000-0005-0000-0000-00005F360000}"/>
    <cellStyle name="Navadno 2 2 4 4 3 2" xfId="14101" xr:uid="{00000000-0005-0000-0000-000060360000}"/>
    <cellStyle name="Navadno 2 2 4 4 3 3" xfId="14102" xr:uid="{00000000-0005-0000-0000-000061360000}"/>
    <cellStyle name="Navadno 2 2 4 4 3 4" xfId="14103" xr:uid="{00000000-0005-0000-0000-000062360000}"/>
    <cellStyle name="Navadno 2 2 4 4 3 5" xfId="14104" xr:uid="{00000000-0005-0000-0000-000063360000}"/>
    <cellStyle name="Navadno 2 2 4 4 3 6" xfId="14105" xr:uid="{00000000-0005-0000-0000-000064360000}"/>
    <cellStyle name="Navadno 2 2 4 4 3 7" xfId="14106" xr:uid="{00000000-0005-0000-0000-000065360000}"/>
    <cellStyle name="Navadno 2 2 4 4 3 8" xfId="14107" xr:uid="{00000000-0005-0000-0000-000066360000}"/>
    <cellStyle name="Navadno 2 2 4 4 3 9" xfId="14108" xr:uid="{00000000-0005-0000-0000-000067360000}"/>
    <cellStyle name="Navadno 2 2 4 5" xfId="14109" xr:uid="{00000000-0005-0000-0000-000068360000}"/>
    <cellStyle name="Navadno 2 2 4 5 2" xfId="14110" xr:uid="{00000000-0005-0000-0000-000069360000}"/>
    <cellStyle name="Navadno 2 2 4 5 2 2" xfId="14111" xr:uid="{00000000-0005-0000-0000-00006A360000}"/>
    <cellStyle name="Navadno 2 2 4 5 2 2 2" xfId="14112" xr:uid="{00000000-0005-0000-0000-00006B360000}"/>
    <cellStyle name="Navadno 2 2 4 5 2 2 3" xfId="14113" xr:uid="{00000000-0005-0000-0000-00006C360000}"/>
    <cellStyle name="Navadno 2 2 4 5 2 2 4" xfId="14114" xr:uid="{00000000-0005-0000-0000-00006D360000}"/>
    <cellStyle name="Navadno 2 2 4 5 2 2 5" xfId="14115" xr:uid="{00000000-0005-0000-0000-00006E360000}"/>
    <cellStyle name="Navadno 2 2 4 5 2 2 6" xfId="14116" xr:uid="{00000000-0005-0000-0000-00006F360000}"/>
    <cellStyle name="Navadno 2 2 4 5 2 2 7" xfId="14117" xr:uid="{00000000-0005-0000-0000-000070360000}"/>
    <cellStyle name="Navadno 2 2 4 5 2 2 8" xfId="14118" xr:uid="{00000000-0005-0000-0000-000071360000}"/>
    <cellStyle name="Navadno 2 2 4 5 2 2 9" xfId="14119" xr:uid="{00000000-0005-0000-0000-000072360000}"/>
    <cellStyle name="Navadno 2 2 4 5 3" xfId="14120" xr:uid="{00000000-0005-0000-0000-000073360000}"/>
    <cellStyle name="Navadno 2 2 4 5 3 2" xfId="14121" xr:uid="{00000000-0005-0000-0000-000074360000}"/>
    <cellStyle name="Navadno 2 2 4 5 3 3" xfId="14122" xr:uid="{00000000-0005-0000-0000-000075360000}"/>
    <cellStyle name="Navadno 2 2 4 5 3 4" xfId="14123" xr:uid="{00000000-0005-0000-0000-000076360000}"/>
    <cellStyle name="Navadno 2 2 4 5 3 5" xfId="14124" xr:uid="{00000000-0005-0000-0000-000077360000}"/>
    <cellStyle name="Navadno 2 2 4 5 3 6" xfId="14125" xr:uid="{00000000-0005-0000-0000-000078360000}"/>
    <cellStyle name="Navadno 2 2 4 5 3 7" xfId="14126" xr:uid="{00000000-0005-0000-0000-000079360000}"/>
    <cellStyle name="Navadno 2 2 4 5 3 8" xfId="14127" xr:uid="{00000000-0005-0000-0000-00007A360000}"/>
    <cellStyle name="Navadno 2 2 4 5 3 9" xfId="14128" xr:uid="{00000000-0005-0000-0000-00007B360000}"/>
    <cellStyle name="Navadno 2 2 4 6" xfId="14129" xr:uid="{00000000-0005-0000-0000-00007C360000}"/>
    <cellStyle name="Navadno 2 2 4 6 2" xfId="14130" xr:uid="{00000000-0005-0000-0000-00007D360000}"/>
    <cellStyle name="Navadno 2 2 4 6 2 2" xfId="14131" xr:uid="{00000000-0005-0000-0000-00007E360000}"/>
    <cellStyle name="Navadno 2 2 4 6 2 2 2" xfId="14132" xr:uid="{00000000-0005-0000-0000-00007F360000}"/>
    <cellStyle name="Navadno 2 2 4 6 2 2 3" xfId="14133" xr:uid="{00000000-0005-0000-0000-000080360000}"/>
    <cellStyle name="Navadno 2 2 4 6 2 2 4" xfId="14134" xr:uid="{00000000-0005-0000-0000-000081360000}"/>
    <cellStyle name="Navadno 2 2 4 6 2 2 5" xfId="14135" xr:uid="{00000000-0005-0000-0000-000082360000}"/>
    <cellStyle name="Navadno 2 2 4 6 2 2 6" xfId="14136" xr:uid="{00000000-0005-0000-0000-000083360000}"/>
    <cellStyle name="Navadno 2 2 4 6 2 2 7" xfId="14137" xr:uid="{00000000-0005-0000-0000-000084360000}"/>
    <cellStyle name="Navadno 2 2 4 6 2 2 8" xfId="14138" xr:uid="{00000000-0005-0000-0000-000085360000}"/>
    <cellStyle name="Navadno 2 2 4 6 2 2 9" xfId="14139" xr:uid="{00000000-0005-0000-0000-000086360000}"/>
    <cellStyle name="Navadno 2 2 4 6 3" xfId="14140" xr:uid="{00000000-0005-0000-0000-000087360000}"/>
    <cellStyle name="Navadno 2 2 4 6 3 2" xfId="14141" xr:uid="{00000000-0005-0000-0000-000088360000}"/>
    <cellStyle name="Navadno 2 2 4 6 3 3" xfId="14142" xr:uid="{00000000-0005-0000-0000-000089360000}"/>
    <cellStyle name="Navadno 2 2 4 6 3 4" xfId="14143" xr:uid="{00000000-0005-0000-0000-00008A360000}"/>
    <cellStyle name="Navadno 2 2 4 6 3 5" xfId="14144" xr:uid="{00000000-0005-0000-0000-00008B360000}"/>
    <cellStyle name="Navadno 2 2 4 6 3 6" xfId="14145" xr:uid="{00000000-0005-0000-0000-00008C360000}"/>
    <cellStyle name="Navadno 2 2 4 6 3 7" xfId="14146" xr:uid="{00000000-0005-0000-0000-00008D360000}"/>
    <cellStyle name="Navadno 2 2 4 6 3 8" xfId="14147" xr:uid="{00000000-0005-0000-0000-00008E360000}"/>
    <cellStyle name="Navadno 2 2 4 6 3 9" xfId="14148" xr:uid="{00000000-0005-0000-0000-00008F360000}"/>
    <cellStyle name="Navadno 2 2 4 7" xfId="14149" xr:uid="{00000000-0005-0000-0000-000090360000}"/>
    <cellStyle name="Navadno 2 2 4 7 2" xfId="14150" xr:uid="{00000000-0005-0000-0000-000091360000}"/>
    <cellStyle name="Navadno 2 2 4 7 2 2" xfId="14151" xr:uid="{00000000-0005-0000-0000-000092360000}"/>
    <cellStyle name="Navadno 2 2 4 7 2 2 2" xfId="14152" xr:uid="{00000000-0005-0000-0000-000093360000}"/>
    <cellStyle name="Navadno 2 2 4 7 2 2 3" xfId="14153" xr:uid="{00000000-0005-0000-0000-000094360000}"/>
    <cellStyle name="Navadno 2 2 4 7 2 2 4" xfId="14154" xr:uid="{00000000-0005-0000-0000-000095360000}"/>
    <cellStyle name="Navadno 2 2 4 7 2 2 5" xfId="14155" xr:uid="{00000000-0005-0000-0000-000096360000}"/>
    <cellStyle name="Navadno 2 2 4 7 2 2 6" xfId="14156" xr:uid="{00000000-0005-0000-0000-000097360000}"/>
    <cellStyle name="Navadno 2 2 4 7 2 2 7" xfId="14157" xr:uid="{00000000-0005-0000-0000-000098360000}"/>
    <cellStyle name="Navadno 2 2 4 7 2 2 8" xfId="14158" xr:uid="{00000000-0005-0000-0000-000099360000}"/>
    <cellStyle name="Navadno 2 2 4 7 2 2 9" xfId="14159" xr:uid="{00000000-0005-0000-0000-00009A360000}"/>
    <cellStyle name="Navadno 2 2 4 7 3" xfId="14160" xr:uid="{00000000-0005-0000-0000-00009B360000}"/>
    <cellStyle name="Navadno 2 2 4 7 3 2" xfId="14161" xr:uid="{00000000-0005-0000-0000-00009C360000}"/>
    <cellStyle name="Navadno 2 2 4 7 3 3" xfId="14162" xr:uid="{00000000-0005-0000-0000-00009D360000}"/>
    <cellStyle name="Navadno 2 2 4 7 3 4" xfId="14163" xr:uid="{00000000-0005-0000-0000-00009E360000}"/>
    <cellStyle name="Navadno 2 2 4 7 3 5" xfId="14164" xr:uid="{00000000-0005-0000-0000-00009F360000}"/>
    <cellStyle name="Navadno 2 2 4 7 3 6" xfId="14165" xr:uid="{00000000-0005-0000-0000-0000A0360000}"/>
    <cellStyle name="Navadno 2 2 4 7 3 7" xfId="14166" xr:uid="{00000000-0005-0000-0000-0000A1360000}"/>
    <cellStyle name="Navadno 2 2 4 7 3 8" xfId="14167" xr:uid="{00000000-0005-0000-0000-0000A2360000}"/>
    <cellStyle name="Navadno 2 2 4 7 3 9" xfId="14168" xr:uid="{00000000-0005-0000-0000-0000A3360000}"/>
    <cellStyle name="Navadno 2 2 4 8" xfId="14169" xr:uid="{00000000-0005-0000-0000-0000A4360000}"/>
    <cellStyle name="Navadno 2 2 4 8 2" xfId="14170" xr:uid="{00000000-0005-0000-0000-0000A5360000}"/>
    <cellStyle name="Navadno 2 2 4 8 2 2" xfId="14171" xr:uid="{00000000-0005-0000-0000-0000A6360000}"/>
    <cellStyle name="Navadno 2 2 4 8 2 2 2" xfId="14172" xr:uid="{00000000-0005-0000-0000-0000A7360000}"/>
    <cellStyle name="Navadno 2 2 4 8 2 2 3" xfId="14173" xr:uid="{00000000-0005-0000-0000-0000A8360000}"/>
    <cellStyle name="Navadno 2 2 4 8 2 2 4" xfId="14174" xr:uid="{00000000-0005-0000-0000-0000A9360000}"/>
    <cellStyle name="Navadno 2 2 4 8 2 2 5" xfId="14175" xr:uid="{00000000-0005-0000-0000-0000AA360000}"/>
    <cellStyle name="Navadno 2 2 4 8 2 2 6" xfId="14176" xr:uid="{00000000-0005-0000-0000-0000AB360000}"/>
    <cellStyle name="Navadno 2 2 4 8 2 2 7" xfId="14177" xr:uid="{00000000-0005-0000-0000-0000AC360000}"/>
    <cellStyle name="Navadno 2 2 4 8 2 2 8" xfId="14178" xr:uid="{00000000-0005-0000-0000-0000AD360000}"/>
    <cellStyle name="Navadno 2 2 4 8 2 2 9" xfId="14179" xr:uid="{00000000-0005-0000-0000-0000AE360000}"/>
    <cellStyle name="Navadno 2 2 4 8 3" xfId="14180" xr:uid="{00000000-0005-0000-0000-0000AF360000}"/>
    <cellStyle name="Navadno 2 2 4 8 3 2" xfId="14181" xr:uid="{00000000-0005-0000-0000-0000B0360000}"/>
    <cellStyle name="Navadno 2 2 4 8 3 3" xfId="14182" xr:uid="{00000000-0005-0000-0000-0000B1360000}"/>
    <cellStyle name="Navadno 2 2 4 8 3 4" xfId="14183" xr:uid="{00000000-0005-0000-0000-0000B2360000}"/>
    <cellStyle name="Navadno 2 2 4 8 3 5" xfId="14184" xr:uid="{00000000-0005-0000-0000-0000B3360000}"/>
    <cellStyle name="Navadno 2 2 4 8 3 6" xfId="14185" xr:uid="{00000000-0005-0000-0000-0000B4360000}"/>
    <cellStyle name="Navadno 2 2 4 8 3 7" xfId="14186" xr:uid="{00000000-0005-0000-0000-0000B5360000}"/>
    <cellStyle name="Navadno 2 2 4 8 3 8" xfId="14187" xr:uid="{00000000-0005-0000-0000-0000B6360000}"/>
    <cellStyle name="Navadno 2 2 4 8 3 9" xfId="14188" xr:uid="{00000000-0005-0000-0000-0000B7360000}"/>
    <cellStyle name="Navadno 2 2 4 9" xfId="14189" xr:uid="{00000000-0005-0000-0000-0000B8360000}"/>
    <cellStyle name="Navadno 2 2 4 9 2" xfId="14190" xr:uid="{00000000-0005-0000-0000-0000B9360000}"/>
    <cellStyle name="Navadno 2 2 4 9 2 2" xfId="14191" xr:uid="{00000000-0005-0000-0000-0000BA360000}"/>
    <cellStyle name="Navadno 2 2 4 9 2 2 2" xfId="14192" xr:uid="{00000000-0005-0000-0000-0000BB360000}"/>
    <cellStyle name="Navadno 2 2 4 9 2 2 3" xfId="14193" xr:uid="{00000000-0005-0000-0000-0000BC360000}"/>
    <cellStyle name="Navadno 2 2 4 9 2 2 4" xfId="14194" xr:uid="{00000000-0005-0000-0000-0000BD360000}"/>
    <cellStyle name="Navadno 2 2 4 9 2 2 5" xfId="14195" xr:uid="{00000000-0005-0000-0000-0000BE360000}"/>
    <cellStyle name="Navadno 2 2 4 9 2 2 6" xfId="14196" xr:uid="{00000000-0005-0000-0000-0000BF360000}"/>
    <cellStyle name="Navadno 2 2 4 9 2 2 7" xfId="14197" xr:uid="{00000000-0005-0000-0000-0000C0360000}"/>
    <cellStyle name="Navadno 2 2 4 9 2 2 8" xfId="14198" xr:uid="{00000000-0005-0000-0000-0000C1360000}"/>
    <cellStyle name="Navadno 2 2 4 9 2 2 9" xfId="14199" xr:uid="{00000000-0005-0000-0000-0000C2360000}"/>
    <cellStyle name="Navadno 2 2 4 9 3" xfId="14200" xr:uid="{00000000-0005-0000-0000-0000C3360000}"/>
    <cellStyle name="Navadno 2 2 4 9 3 2" xfId="14201" xr:uid="{00000000-0005-0000-0000-0000C4360000}"/>
    <cellStyle name="Navadno 2 2 4 9 3 3" xfId="14202" xr:uid="{00000000-0005-0000-0000-0000C5360000}"/>
    <cellStyle name="Navadno 2 2 4 9 3 4" xfId="14203" xr:uid="{00000000-0005-0000-0000-0000C6360000}"/>
    <cellStyle name="Navadno 2 2 4 9 3 5" xfId="14204" xr:uid="{00000000-0005-0000-0000-0000C7360000}"/>
    <cellStyle name="Navadno 2 2 4 9 3 6" xfId="14205" xr:uid="{00000000-0005-0000-0000-0000C8360000}"/>
    <cellStyle name="Navadno 2 2 4 9 3 7" xfId="14206" xr:uid="{00000000-0005-0000-0000-0000C9360000}"/>
    <cellStyle name="Navadno 2 2 4 9 3 8" xfId="14207" xr:uid="{00000000-0005-0000-0000-0000CA360000}"/>
    <cellStyle name="Navadno 2 2 4 9 3 9" xfId="14208" xr:uid="{00000000-0005-0000-0000-0000CB360000}"/>
    <cellStyle name="Navadno 2 2 5" xfId="14209" xr:uid="{00000000-0005-0000-0000-0000CC360000}"/>
    <cellStyle name="Navadno 2 2 5 10" xfId="14210" xr:uid="{00000000-0005-0000-0000-0000CD360000}"/>
    <cellStyle name="Navadno 2 2 5 11" xfId="14211" xr:uid="{00000000-0005-0000-0000-0000CE360000}"/>
    <cellStyle name="Navadno 2 2 5 12" xfId="14212" xr:uid="{00000000-0005-0000-0000-0000CF360000}"/>
    <cellStyle name="Navadno 2 2 5 12 2" xfId="14213" xr:uid="{00000000-0005-0000-0000-0000D0360000}"/>
    <cellStyle name="Navadno 2 2 5 12 3" xfId="14214" xr:uid="{00000000-0005-0000-0000-0000D1360000}"/>
    <cellStyle name="Navadno 2 2 5 12 4" xfId="14215" xr:uid="{00000000-0005-0000-0000-0000D2360000}"/>
    <cellStyle name="Navadno 2 2 5 12 5" xfId="14216" xr:uid="{00000000-0005-0000-0000-0000D3360000}"/>
    <cellStyle name="Navadno 2 2 5 12 6" xfId="14217" xr:uid="{00000000-0005-0000-0000-0000D4360000}"/>
    <cellStyle name="Navadno 2 2 5 12 7" xfId="14218" xr:uid="{00000000-0005-0000-0000-0000D5360000}"/>
    <cellStyle name="Navadno 2 2 5 12 8" xfId="14219" xr:uid="{00000000-0005-0000-0000-0000D6360000}"/>
    <cellStyle name="Navadno 2 2 5 12 9" xfId="14220" xr:uid="{00000000-0005-0000-0000-0000D7360000}"/>
    <cellStyle name="Navadno 2 2 5 2" xfId="14221" xr:uid="{00000000-0005-0000-0000-0000D8360000}"/>
    <cellStyle name="Navadno 2 2 5 2 2" xfId="14222" xr:uid="{00000000-0005-0000-0000-0000D9360000}"/>
    <cellStyle name="Navadno 2 2 5 2 2 2" xfId="14223" xr:uid="{00000000-0005-0000-0000-0000DA360000}"/>
    <cellStyle name="Navadno 2 2 5 2 2 2 2" xfId="14224" xr:uid="{00000000-0005-0000-0000-0000DB360000}"/>
    <cellStyle name="Navadno 2 2 5 2 2 2 3" xfId="14225" xr:uid="{00000000-0005-0000-0000-0000DC360000}"/>
    <cellStyle name="Navadno 2 2 5 2 2 2 4" xfId="14226" xr:uid="{00000000-0005-0000-0000-0000DD360000}"/>
    <cellStyle name="Navadno 2 2 5 2 2 2 5" xfId="14227" xr:uid="{00000000-0005-0000-0000-0000DE360000}"/>
    <cellStyle name="Navadno 2 2 5 2 2 2 6" xfId="14228" xr:uid="{00000000-0005-0000-0000-0000DF360000}"/>
    <cellStyle name="Navadno 2 2 5 2 2 2 7" xfId="14229" xr:uid="{00000000-0005-0000-0000-0000E0360000}"/>
    <cellStyle name="Navadno 2 2 5 2 2 2 8" xfId="14230" xr:uid="{00000000-0005-0000-0000-0000E1360000}"/>
    <cellStyle name="Navadno 2 2 5 2 2 2 9" xfId="14231" xr:uid="{00000000-0005-0000-0000-0000E2360000}"/>
    <cellStyle name="Navadno 2 2 5 2 3" xfId="14232" xr:uid="{00000000-0005-0000-0000-0000E3360000}"/>
    <cellStyle name="Navadno 2 2 5 2 3 2" xfId="14233" xr:uid="{00000000-0005-0000-0000-0000E4360000}"/>
    <cellStyle name="Navadno 2 2 5 2 3 3" xfId="14234" xr:uid="{00000000-0005-0000-0000-0000E5360000}"/>
    <cellStyle name="Navadno 2 2 5 2 3 4" xfId="14235" xr:uid="{00000000-0005-0000-0000-0000E6360000}"/>
    <cellStyle name="Navadno 2 2 5 2 3 5" xfId="14236" xr:uid="{00000000-0005-0000-0000-0000E7360000}"/>
    <cellStyle name="Navadno 2 2 5 2 3 6" xfId="14237" xr:uid="{00000000-0005-0000-0000-0000E8360000}"/>
    <cellStyle name="Navadno 2 2 5 2 3 7" xfId="14238" xr:uid="{00000000-0005-0000-0000-0000E9360000}"/>
    <cellStyle name="Navadno 2 2 5 2 3 8" xfId="14239" xr:uid="{00000000-0005-0000-0000-0000EA360000}"/>
    <cellStyle name="Navadno 2 2 5 2 3 9" xfId="14240" xr:uid="{00000000-0005-0000-0000-0000EB360000}"/>
    <cellStyle name="Navadno 2 2 5 3" xfId="14241" xr:uid="{00000000-0005-0000-0000-0000EC360000}"/>
    <cellStyle name="Navadno 2 2 5 3 2" xfId="14242" xr:uid="{00000000-0005-0000-0000-0000ED360000}"/>
    <cellStyle name="Navadno 2 2 5 3 2 2" xfId="14243" xr:uid="{00000000-0005-0000-0000-0000EE360000}"/>
    <cellStyle name="Navadno 2 2 5 3 2 2 2" xfId="14244" xr:uid="{00000000-0005-0000-0000-0000EF360000}"/>
    <cellStyle name="Navadno 2 2 5 3 2 2 3" xfId="14245" xr:uid="{00000000-0005-0000-0000-0000F0360000}"/>
    <cellStyle name="Navadno 2 2 5 3 2 2 4" xfId="14246" xr:uid="{00000000-0005-0000-0000-0000F1360000}"/>
    <cellStyle name="Navadno 2 2 5 3 2 2 5" xfId="14247" xr:uid="{00000000-0005-0000-0000-0000F2360000}"/>
    <cellStyle name="Navadno 2 2 5 3 2 2 6" xfId="14248" xr:uid="{00000000-0005-0000-0000-0000F3360000}"/>
    <cellStyle name="Navadno 2 2 5 3 2 2 7" xfId="14249" xr:uid="{00000000-0005-0000-0000-0000F4360000}"/>
    <cellStyle name="Navadno 2 2 5 3 2 2 8" xfId="14250" xr:uid="{00000000-0005-0000-0000-0000F5360000}"/>
    <cellStyle name="Navadno 2 2 5 3 2 2 9" xfId="14251" xr:uid="{00000000-0005-0000-0000-0000F6360000}"/>
    <cellStyle name="Navadno 2 2 5 3 3" xfId="14252" xr:uid="{00000000-0005-0000-0000-0000F7360000}"/>
    <cellStyle name="Navadno 2 2 5 3 3 2" xfId="14253" xr:uid="{00000000-0005-0000-0000-0000F8360000}"/>
    <cellStyle name="Navadno 2 2 5 3 3 3" xfId="14254" xr:uid="{00000000-0005-0000-0000-0000F9360000}"/>
    <cellStyle name="Navadno 2 2 5 3 3 4" xfId="14255" xr:uid="{00000000-0005-0000-0000-0000FA360000}"/>
    <cellStyle name="Navadno 2 2 5 3 3 5" xfId="14256" xr:uid="{00000000-0005-0000-0000-0000FB360000}"/>
    <cellStyle name="Navadno 2 2 5 3 3 6" xfId="14257" xr:uid="{00000000-0005-0000-0000-0000FC360000}"/>
    <cellStyle name="Navadno 2 2 5 3 3 7" xfId="14258" xr:uid="{00000000-0005-0000-0000-0000FD360000}"/>
    <cellStyle name="Navadno 2 2 5 3 3 8" xfId="14259" xr:uid="{00000000-0005-0000-0000-0000FE360000}"/>
    <cellStyle name="Navadno 2 2 5 3 3 9" xfId="14260" xr:uid="{00000000-0005-0000-0000-0000FF360000}"/>
    <cellStyle name="Navadno 2 2 5 4" xfId="14261" xr:uid="{00000000-0005-0000-0000-000000370000}"/>
    <cellStyle name="Navadno 2 2 5 4 2" xfId="14262" xr:uid="{00000000-0005-0000-0000-000001370000}"/>
    <cellStyle name="Navadno 2 2 5 4 2 2" xfId="14263" xr:uid="{00000000-0005-0000-0000-000002370000}"/>
    <cellStyle name="Navadno 2 2 5 4 2 2 2" xfId="14264" xr:uid="{00000000-0005-0000-0000-000003370000}"/>
    <cellStyle name="Navadno 2 2 5 4 2 2 3" xfId="14265" xr:uid="{00000000-0005-0000-0000-000004370000}"/>
    <cellStyle name="Navadno 2 2 5 4 2 2 4" xfId="14266" xr:uid="{00000000-0005-0000-0000-000005370000}"/>
    <cellStyle name="Navadno 2 2 5 4 2 2 5" xfId="14267" xr:uid="{00000000-0005-0000-0000-000006370000}"/>
    <cellStyle name="Navadno 2 2 5 4 2 2 6" xfId="14268" xr:uid="{00000000-0005-0000-0000-000007370000}"/>
    <cellStyle name="Navadno 2 2 5 4 2 2 7" xfId="14269" xr:uid="{00000000-0005-0000-0000-000008370000}"/>
    <cellStyle name="Navadno 2 2 5 4 2 2 8" xfId="14270" xr:uid="{00000000-0005-0000-0000-000009370000}"/>
    <cellStyle name="Navadno 2 2 5 4 2 2 9" xfId="14271" xr:uid="{00000000-0005-0000-0000-00000A370000}"/>
    <cellStyle name="Navadno 2 2 5 4 3" xfId="14272" xr:uid="{00000000-0005-0000-0000-00000B370000}"/>
    <cellStyle name="Navadno 2 2 5 4 3 2" xfId="14273" xr:uid="{00000000-0005-0000-0000-00000C370000}"/>
    <cellStyle name="Navadno 2 2 5 4 3 3" xfId="14274" xr:uid="{00000000-0005-0000-0000-00000D370000}"/>
    <cellStyle name="Navadno 2 2 5 4 3 4" xfId="14275" xr:uid="{00000000-0005-0000-0000-00000E370000}"/>
    <cellStyle name="Navadno 2 2 5 4 3 5" xfId="14276" xr:uid="{00000000-0005-0000-0000-00000F370000}"/>
    <cellStyle name="Navadno 2 2 5 4 3 6" xfId="14277" xr:uid="{00000000-0005-0000-0000-000010370000}"/>
    <cellStyle name="Navadno 2 2 5 4 3 7" xfId="14278" xr:uid="{00000000-0005-0000-0000-000011370000}"/>
    <cellStyle name="Navadno 2 2 5 4 3 8" xfId="14279" xr:uid="{00000000-0005-0000-0000-000012370000}"/>
    <cellStyle name="Navadno 2 2 5 4 3 9" xfId="14280" xr:uid="{00000000-0005-0000-0000-000013370000}"/>
    <cellStyle name="Navadno 2 2 5 5" xfId="14281" xr:uid="{00000000-0005-0000-0000-000014370000}"/>
    <cellStyle name="Navadno 2 2 5 5 2" xfId="14282" xr:uid="{00000000-0005-0000-0000-000015370000}"/>
    <cellStyle name="Navadno 2 2 5 5 2 2" xfId="14283" xr:uid="{00000000-0005-0000-0000-000016370000}"/>
    <cellStyle name="Navadno 2 2 5 5 2 2 2" xfId="14284" xr:uid="{00000000-0005-0000-0000-000017370000}"/>
    <cellStyle name="Navadno 2 2 5 5 2 2 3" xfId="14285" xr:uid="{00000000-0005-0000-0000-000018370000}"/>
    <cellStyle name="Navadno 2 2 5 5 2 2 4" xfId="14286" xr:uid="{00000000-0005-0000-0000-000019370000}"/>
    <cellStyle name="Navadno 2 2 5 5 2 2 5" xfId="14287" xr:uid="{00000000-0005-0000-0000-00001A370000}"/>
    <cellStyle name="Navadno 2 2 5 5 2 2 6" xfId="14288" xr:uid="{00000000-0005-0000-0000-00001B370000}"/>
    <cellStyle name="Navadno 2 2 5 5 2 2 7" xfId="14289" xr:uid="{00000000-0005-0000-0000-00001C370000}"/>
    <cellStyle name="Navadno 2 2 5 5 2 2 8" xfId="14290" xr:uid="{00000000-0005-0000-0000-00001D370000}"/>
    <cellStyle name="Navadno 2 2 5 5 2 2 9" xfId="14291" xr:uid="{00000000-0005-0000-0000-00001E370000}"/>
    <cellStyle name="Navadno 2 2 5 5 3" xfId="14292" xr:uid="{00000000-0005-0000-0000-00001F370000}"/>
    <cellStyle name="Navadno 2 2 5 5 3 2" xfId="14293" xr:uid="{00000000-0005-0000-0000-000020370000}"/>
    <cellStyle name="Navadno 2 2 5 5 3 3" xfId="14294" xr:uid="{00000000-0005-0000-0000-000021370000}"/>
    <cellStyle name="Navadno 2 2 5 5 3 4" xfId="14295" xr:uid="{00000000-0005-0000-0000-000022370000}"/>
    <cellStyle name="Navadno 2 2 5 5 3 5" xfId="14296" xr:uid="{00000000-0005-0000-0000-000023370000}"/>
    <cellStyle name="Navadno 2 2 5 5 3 6" xfId="14297" xr:uid="{00000000-0005-0000-0000-000024370000}"/>
    <cellStyle name="Navadno 2 2 5 5 3 7" xfId="14298" xr:uid="{00000000-0005-0000-0000-000025370000}"/>
    <cellStyle name="Navadno 2 2 5 5 3 8" xfId="14299" xr:uid="{00000000-0005-0000-0000-000026370000}"/>
    <cellStyle name="Navadno 2 2 5 5 3 9" xfId="14300" xr:uid="{00000000-0005-0000-0000-000027370000}"/>
    <cellStyle name="Navadno 2 2 5 6" xfId="14301" xr:uid="{00000000-0005-0000-0000-000028370000}"/>
    <cellStyle name="Navadno 2 2 5 6 2" xfId="14302" xr:uid="{00000000-0005-0000-0000-000029370000}"/>
    <cellStyle name="Navadno 2 2 5 6 2 2" xfId="14303" xr:uid="{00000000-0005-0000-0000-00002A370000}"/>
    <cellStyle name="Navadno 2 2 5 6 2 2 2" xfId="14304" xr:uid="{00000000-0005-0000-0000-00002B370000}"/>
    <cellStyle name="Navadno 2 2 5 6 2 2 3" xfId="14305" xr:uid="{00000000-0005-0000-0000-00002C370000}"/>
    <cellStyle name="Navadno 2 2 5 6 2 2 4" xfId="14306" xr:uid="{00000000-0005-0000-0000-00002D370000}"/>
    <cellStyle name="Navadno 2 2 5 6 2 2 5" xfId="14307" xr:uid="{00000000-0005-0000-0000-00002E370000}"/>
    <cellStyle name="Navadno 2 2 5 6 2 2 6" xfId="14308" xr:uid="{00000000-0005-0000-0000-00002F370000}"/>
    <cellStyle name="Navadno 2 2 5 6 2 2 7" xfId="14309" xr:uid="{00000000-0005-0000-0000-000030370000}"/>
    <cellStyle name="Navadno 2 2 5 6 2 2 8" xfId="14310" xr:uid="{00000000-0005-0000-0000-000031370000}"/>
    <cellStyle name="Navadno 2 2 5 6 2 2 9" xfId="14311" xr:uid="{00000000-0005-0000-0000-000032370000}"/>
    <cellStyle name="Navadno 2 2 5 6 3" xfId="14312" xr:uid="{00000000-0005-0000-0000-000033370000}"/>
    <cellStyle name="Navadno 2 2 5 6 3 2" xfId="14313" xr:uid="{00000000-0005-0000-0000-000034370000}"/>
    <cellStyle name="Navadno 2 2 5 6 3 3" xfId="14314" xr:uid="{00000000-0005-0000-0000-000035370000}"/>
    <cellStyle name="Navadno 2 2 5 6 3 4" xfId="14315" xr:uid="{00000000-0005-0000-0000-000036370000}"/>
    <cellStyle name="Navadno 2 2 5 6 3 5" xfId="14316" xr:uid="{00000000-0005-0000-0000-000037370000}"/>
    <cellStyle name="Navadno 2 2 5 6 3 6" xfId="14317" xr:uid="{00000000-0005-0000-0000-000038370000}"/>
    <cellStyle name="Navadno 2 2 5 6 3 7" xfId="14318" xr:uid="{00000000-0005-0000-0000-000039370000}"/>
    <cellStyle name="Navadno 2 2 5 6 3 8" xfId="14319" xr:uid="{00000000-0005-0000-0000-00003A370000}"/>
    <cellStyle name="Navadno 2 2 5 6 3 9" xfId="14320" xr:uid="{00000000-0005-0000-0000-00003B370000}"/>
    <cellStyle name="Navadno 2 2 5 7" xfId="14321" xr:uid="{00000000-0005-0000-0000-00003C370000}"/>
    <cellStyle name="Navadno 2 2 5 7 2" xfId="14322" xr:uid="{00000000-0005-0000-0000-00003D370000}"/>
    <cellStyle name="Navadno 2 2 5 7 2 2" xfId="14323" xr:uid="{00000000-0005-0000-0000-00003E370000}"/>
    <cellStyle name="Navadno 2 2 5 7 2 2 2" xfId="14324" xr:uid="{00000000-0005-0000-0000-00003F370000}"/>
    <cellStyle name="Navadno 2 2 5 7 2 2 3" xfId="14325" xr:uid="{00000000-0005-0000-0000-000040370000}"/>
    <cellStyle name="Navadno 2 2 5 7 2 2 4" xfId="14326" xr:uid="{00000000-0005-0000-0000-000041370000}"/>
    <cellStyle name="Navadno 2 2 5 7 2 2 5" xfId="14327" xr:uid="{00000000-0005-0000-0000-000042370000}"/>
    <cellStyle name="Navadno 2 2 5 7 2 2 6" xfId="14328" xr:uid="{00000000-0005-0000-0000-000043370000}"/>
    <cellStyle name="Navadno 2 2 5 7 2 2 7" xfId="14329" xr:uid="{00000000-0005-0000-0000-000044370000}"/>
    <cellStyle name="Navadno 2 2 5 7 2 2 8" xfId="14330" xr:uid="{00000000-0005-0000-0000-000045370000}"/>
    <cellStyle name="Navadno 2 2 5 7 2 2 9" xfId="14331" xr:uid="{00000000-0005-0000-0000-000046370000}"/>
    <cellStyle name="Navadno 2 2 5 7 3" xfId="14332" xr:uid="{00000000-0005-0000-0000-000047370000}"/>
    <cellStyle name="Navadno 2 2 5 7 3 2" xfId="14333" xr:uid="{00000000-0005-0000-0000-000048370000}"/>
    <cellStyle name="Navadno 2 2 5 7 3 3" xfId="14334" xr:uid="{00000000-0005-0000-0000-000049370000}"/>
    <cellStyle name="Navadno 2 2 5 7 3 4" xfId="14335" xr:uid="{00000000-0005-0000-0000-00004A370000}"/>
    <cellStyle name="Navadno 2 2 5 7 3 5" xfId="14336" xr:uid="{00000000-0005-0000-0000-00004B370000}"/>
    <cellStyle name="Navadno 2 2 5 7 3 6" xfId="14337" xr:uid="{00000000-0005-0000-0000-00004C370000}"/>
    <cellStyle name="Navadno 2 2 5 7 3 7" xfId="14338" xr:uid="{00000000-0005-0000-0000-00004D370000}"/>
    <cellStyle name="Navadno 2 2 5 7 3 8" xfId="14339" xr:uid="{00000000-0005-0000-0000-00004E370000}"/>
    <cellStyle name="Navadno 2 2 5 7 3 9" xfId="14340" xr:uid="{00000000-0005-0000-0000-00004F370000}"/>
    <cellStyle name="Navadno 2 2 5 8" xfId="14341" xr:uid="{00000000-0005-0000-0000-000050370000}"/>
    <cellStyle name="Navadno 2 2 5 8 2" xfId="14342" xr:uid="{00000000-0005-0000-0000-000051370000}"/>
    <cellStyle name="Navadno 2 2 5 8 2 2" xfId="14343" xr:uid="{00000000-0005-0000-0000-000052370000}"/>
    <cellStyle name="Navadno 2 2 5 8 2 2 2" xfId="14344" xr:uid="{00000000-0005-0000-0000-000053370000}"/>
    <cellStyle name="Navadno 2 2 5 8 2 2 3" xfId="14345" xr:uid="{00000000-0005-0000-0000-000054370000}"/>
    <cellStyle name="Navadno 2 2 5 8 2 2 4" xfId="14346" xr:uid="{00000000-0005-0000-0000-000055370000}"/>
    <cellStyle name="Navadno 2 2 5 8 2 2 5" xfId="14347" xr:uid="{00000000-0005-0000-0000-000056370000}"/>
    <cellStyle name="Navadno 2 2 5 8 2 2 6" xfId="14348" xr:uid="{00000000-0005-0000-0000-000057370000}"/>
    <cellStyle name="Navadno 2 2 5 8 2 2 7" xfId="14349" xr:uid="{00000000-0005-0000-0000-000058370000}"/>
    <cellStyle name="Navadno 2 2 5 8 2 2 8" xfId="14350" xr:uid="{00000000-0005-0000-0000-000059370000}"/>
    <cellStyle name="Navadno 2 2 5 8 2 2 9" xfId="14351" xr:uid="{00000000-0005-0000-0000-00005A370000}"/>
    <cellStyle name="Navadno 2 2 5 8 3" xfId="14352" xr:uid="{00000000-0005-0000-0000-00005B370000}"/>
    <cellStyle name="Navadno 2 2 5 8 3 2" xfId="14353" xr:uid="{00000000-0005-0000-0000-00005C370000}"/>
    <cellStyle name="Navadno 2 2 5 8 3 3" xfId="14354" xr:uid="{00000000-0005-0000-0000-00005D370000}"/>
    <cellStyle name="Navadno 2 2 5 8 3 4" xfId="14355" xr:uid="{00000000-0005-0000-0000-00005E370000}"/>
    <cellStyle name="Navadno 2 2 5 8 3 5" xfId="14356" xr:uid="{00000000-0005-0000-0000-00005F370000}"/>
    <cellStyle name="Navadno 2 2 5 8 3 6" xfId="14357" xr:uid="{00000000-0005-0000-0000-000060370000}"/>
    <cellStyle name="Navadno 2 2 5 8 3 7" xfId="14358" xr:uid="{00000000-0005-0000-0000-000061370000}"/>
    <cellStyle name="Navadno 2 2 5 8 3 8" xfId="14359" xr:uid="{00000000-0005-0000-0000-000062370000}"/>
    <cellStyle name="Navadno 2 2 5 8 3 9" xfId="14360" xr:uid="{00000000-0005-0000-0000-000063370000}"/>
    <cellStyle name="Navadno 2 2 5 9" xfId="14361" xr:uid="{00000000-0005-0000-0000-000064370000}"/>
    <cellStyle name="Navadno 2 2 5 9 2" xfId="14362" xr:uid="{00000000-0005-0000-0000-000065370000}"/>
    <cellStyle name="Navadno 2 2 5 9 2 2" xfId="14363" xr:uid="{00000000-0005-0000-0000-000066370000}"/>
    <cellStyle name="Navadno 2 2 5 9 2 3" xfId="14364" xr:uid="{00000000-0005-0000-0000-000067370000}"/>
    <cellStyle name="Navadno 2 2 5 9 2 4" xfId="14365" xr:uid="{00000000-0005-0000-0000-000068370000}"/>
    <cellStyle name="Navadno 2 2 5 9 2 5" xfId="14366" xr:uid="{00000000-0005-0000-0000-000069370000}"/>
    <cellStyle name="Navadno 2 2 5 9 2 6" xfId="14367" xr:uid="{00000000-0005-0000-0000-00006A370000}"/>
    <cellStyle name="Navadno 2 2 5 9 2 7" xfId="14368" xr:uid="{00000000-0005-0000-0000-00006B370000}"/>
    <cellStyle name="Navadno 2 2 5 9 2 8" xfId="14369" xr:uid="{00000000-0005-0000-0000-00006C370000}"/>
    <cellStyle name="Navadno 2 2 5 9 2 9" xfId="14370" xr:uid="{00000000-0005-0000-0000-00006D370000}"/>
    <cellStyle name="Navadno 2 2 6" xfId="14371" xr:uid="{00000000-0005-0000-0000-00006E370000}"/>
    <cellStyle name="Navadno 2 2 6 2" xfId="14372" xr:uid="{00000000-0005-0000-0000-00006F370000}"/>
    <cellStyle name="Navadno 2 2 6 2 2" xfId="14373" xr:uid="{00000000-0005-0000-0000-000070370000}"/>
    <cellStyle name="Navadno 2 2 6 2 2 2" xfId="14374" xr:uid="{00000000-0005-0000-0000-000071370000}"/>
    <cellStyle name="Navadno 2 2 6 2 2 3" xfId="14375" xr:uid="{00000000-0005-0000-0000-000072370000}"/>
    <cellStyle name="Navadno 2 2 6 2 2 4" xfId="14376" xr:uid="{00000000-0005-0000-0000-000073370000}"/>
    <cellStyle name="Navadno 2 2 6 2 2 5" xfId="14377" xr:uid="{00000000-0005-0000-0000-000074370000}"/>
    <cellStyle name="Navadno 2 2 6 2 2 6" xfId="14378" xr:uid="{00000000-0005-0000-0000-000075370000}"/>
    <cellStyle name="Navadno 2 2 6 2 2 7" xfId="14379" xr:uid="{00000000-0005-0000-0000-000076370000}"/>
    <cellStyle name="Navadno 2 2 6 2 2 8" xfId="14380" xr:uid="{00000000-0005-0000-0000-000077370000}"/>
    <cellStyle name="Navadno 2 2 6 2 2 9" xfId="14381" xr:uid="{00000000-0005-0000-0000-000078370000}"/>
    <cellStyle name="Navadno 2 2 6 3" xfId="14382" xr:uid="{00000000-0005-0000-0000-000079370000}"/>
    <cellStyle name="Navadno 2 2 6 4" xfId="14383" xr:uid="{00000000-0005-0000-0000-00007A370000}"/>
    <cellStyle name="Navadno 2 2 6 5" xfId="14384" xr:uid="{00000000-0005-0000-0000-00007B370000}"/>
    <cellStyle name="Navadno 2 2 6 5 2" xfId="14385" xr:uid="{00000000-0005-0000-0000-00007C370000}"/>
    <cellStyle name="Navadno 2 2 6 5 3" xfId="14386" xr:uid="{00000000-0005-0000-0000-00007D370000}"/>
    <cellStyle name="Navadno 2 2 6 5 4" xfId="14387" xr:uid="{00000000-0005-0000-0000-00007E370000}"/>
    <cellStyle name="Navadno 2 2 6 5 5" xfId="14388" xr:uid="{00000000-0005-0000-0000-00007F370000}"/>
    <cellStyle name="Navadno 2 2 6 5 6" xfId="14389" xr:uid="{00000000-0005-0000-0000-000080370000}"/>
    <cellStyle name="Navadno 2 2 6 5 7" xfId="14390" xr:uid="{00000000-0005-0000-0000-000081370000}"/>
    <cellStyle name="Navadno 2 2 6 5 8" xfId="14391" xr:uid="{00000000-0005-0000-0000-000082370000}"/>
    <cellStyle name="Navadno 2 2 6 5 9" xfId="14392" xr:uid="{00000000-0005-0000-0000-000083370000}"/>
    <cellStyle name="Navadno 2 2 7" xfId="14393" xr:uid="{00000000-0005-0000-0000-000084370000}"/>
    <cellStyle name="Navadno 2 2 7 2" xfId="14394" xr:uid="{00000000-0005-0000-0000-000085370000}"/>
    <cellStyle name="Navadno 2 2 7 2 2" xfId="14395" xr:uid="{00000000-0005-0000-0000-000086370000}"/>
    <cellStyle name="Navadno 2 2 7 2 2 2" xfId="14396" xr:uid="{00000000-0005-0000-0000-000087370000}"/>
    <cellStyle name="Navadno 2 2 7 2 2 3" xfId="14397" xr:uid="{00000000-0005-0000-0000-000088370000}"/>
    <cellStyle name="Navadno 2 2 7 2 2 4" xfId="14398" xr:uid="{00000000-0005-0000-0000-000089370000}"/>
    <cellStyle name="Navadno 2 2 7 2 2 5" xfId="14399" xr:uid="{00000000-0005-0000-0000-00008A370000}"/>
    <cellStyle name="Navadno 2 2 7 2 2 6" xfId="14400" xr:uid="{00000000-0005-0000-0000-00008B370000}"/>
    <cellStyle name="Navadno 2 2 7 2 2 7" xfId="14401" xr:uid="{00000000-0005-0000-0000-00008C370000}"/>
    <cellStyle name="Navadno 2 2 7 2 2 8" xfId="14402" xr:uid="{00000000-0005-0000-0000-00008D370000}"/>
    <cellStyle name="Navadno 2 2 7 2 2 9" xfId="14403" xr:uid="{00000000-0005-0000-0000-00008E370000}"/>
    <cellStyle name="Navadno 2 2 7 3" xfId="14404" xr:uid="{00000000-0005-0000-0000-00008F370000}"/>
    <cellStyle name="Navadno 2 2 7 4" xfId="14405" xr:uid="{00000000-0005-0000-0000-000090370000}"/>
    <cellStyle name="Navadno 2 2 7 5" xfId="14406" xr:uid="{00000000-0005-0000-0000-000091370000}"/>
    <cellStyle name="Navadno 2 2 7 5 2" xfId="14407" xr:uid="{00000000-0005-0000-0000-000092370000}"/>
    <cellStyle name="Navadno 2 2 7 5 3" xfId="14408" xr:uid="{00000000-0005-0000-0000-000093370000}"/>
    <cellStyle name="Navadno 2 2 7 5 4" xfId="14409" xr:uid="{00000000-0005-0000-0000-000094370000}"/>
    <cellStyle name="Navadno 2 2 7 5 5" xfId="14410" xr:uid="{00000000-0005-0000-0000-000095370000}"/>
    <cellStyle name="Navadno 2 2 7 5 6" xfId="14411" xr:uid="{00000000-0005-0000-0000-000096370000}"/>
    <cellStyle name="Navadno 2 2 7 5 7" xfId="14412" xr:uid="{00000000-0005-0000-0000-000097370000}"/>
    <cellStyle name="Navadno 2 2 7 5 8" xfId="14413" xr:uid="{00000000-0005-0000-0000-000098370000}"/>
    <cellStyle name="Navadno 2 2 7 5 9" xfId="14414" xr:uid="{00000000-0005-0000-0000-000099370000}"/>
    <cellStyle name="Navadno 2 2 8" xfId="14415" xr:uid="{00000000-0005-0000-0000-00009A370000}"/>
    <cellStyle name="Navadno 2 2 8 2" xfId="14416" xr:uid="{00000000-0005-0000-0000-00009B370000}"/>
    <cellStyle name="Navadno 2 2 8 2 2" xfId="14417" xr:uid="{00000000-0005-0000-0000-00009C370000}"/>
    <cellStyle name="Navadno 2 2 8 2 2 2" xfId="14418" xr:uid="{00000000-0005-0000-0000-00009D370000}"/>
    <cellStyle name="Navadno 2 2 8 2 2 3" xfId="14419" xr:uid="{00000000-0005-0000-0000-00009E370000}"/>
    <cellStyle name="Navadno 2 2 8 2 2 4" xfId="14420" xr:uid="{00000000-0005-0000-0000-00009F370000}"/>
    <cellStyle name="Navadno 2 2 8 2 2 5" xfId="14421" xr:uid="{00000000-0005-0000-0000-0000A0370000}"/>
    <cellStyle name="Navadno 2 2 8 2 2 6" xfId="14422" xr:uid="{00000000-0005-0000-0000-0000A1370000}"/>
    <cellStyle name="Navadno 2 2 8 2 2 7" xfId="14423" xr:uid="{00000000-0005-0000-0000-0000A2370000}"/>
    <cellStyle name="Navadno 2 2 8 2 2 8" xfId="14424" xr:uid="{00000000-0005-0000-0000-0000A3370000}"/>
    <cellStyle name="Navadno 2 2 8 2 2 9" xfId="14425" xr:uid="{00000000-0005-0000-0000-0000A4370000}"/>
    <cellStyle name="Navadno 2 2 8 3" xfId="14426" xr:uid="{00000000-0005-0000-0000-0000A5370000}"/>
    <cellStyle name="Navadno 2 2 8 4" xfId="14427" xr:uid="{00000000-0005-0000-0000-0000A6370000}"/>
    <cellStyle name="Navadno 2 2 8 5" xfId="14428" xr:uid="{00000000-0005-0000-0000-0000A7370000}"/>
    <cellStyle name="Navadno 2 2 8 5 2" xfId="14429" xr:uid="{00000000-0005-0000-0000-0000A8370000}"/>
    <cellStyle name="Navadno 2 2 8 5 3" xfId="14430" xr:uid="{00000000-0005-0000-0000-0000A9370000}"/>
    <cellStyle name="Navadno 2 2 8 5 4" xfId="14431" xr:uid="{00000000-0005-0000-0000-0000AA370000}"/>
    <cellStyle name="Navadno 2 2 8 5 5" xfId="14432" xr:uid="{00000000-0005-0000-0000-0000AB370000}"/>
    <cellStyle name="Navadno 2 2 8 5 6" xfId="14433" xr:uid="{00000000-0005-0000-0000-0000AC370000}"/>
    <cellStyle name="Navadno 2 2 8 5 7" xfId="14434" xr:uid="{00000000-0005-0000-0000-0000AD370000}"/>
    <cellStyle name="Navadno 2 2 8 5 8" xfId="14435" xr:uid="{00000000-0005-0000-0000-0000AE370000}"/>
    <cellStyle name="Navadno 2 2 8 5 9" xfId="14436" xr:uid="{00000000-0005-0000-0000-0000AF370000}"/>
    <cellStyle name="Navadno 2 2 9" xfId="14437" xr:uid="{00000000-0005-0000-0000-0000B0370000}"/>
    <cellStyle name="Navadno 2 2 9 2" xfId="14438" xr:uid="{00000000-0005-0000-0000-0000B1370000}"/>
    <cellStyle name="Navadno 2 2 9 2 2" xfId="14439" xr:uid="{00000000-0005-0000-0000-0000B2370000}"/>
    <cellStyle name="Navadno 2 2 9 2 2 2" xfId="14440" xr:uid="{00000000-0005-0000-0000-0000B3370000}"/>
    <cellStyle name="Navadno 2 2 9 2 2 3" xfId="14441" xr:uid="{00000000-0005-0000-0000-0000B4370000}"/>
    <cellStyle name="Navadno 2 2 9 2 2 4" xfId="14442" xr:uid="{00000000-0005-0000-0000-0000B5370000}"/>
    <cellStyle name="Navadno 2 2 9 2 2 5" xfId="14443" xr:uid="{00000000-0005-0000-0000-0000B6370000}"/>
    <cellStyle name="Navadno 2 2 9 2 2 6" xfId="14444" xr:uid="{00000000-0005-0000-0000-0000B7370000}"/>
    <cellStyle name="Navadno 2 2 9 2 2 7" xfId="14445" xr:uid="{00000000-0005-0000-0000-0000B8370000}"/>
    <cellStyle name="Navadno 2 2 9 2 2 8" xfId="14446" xr:uid="{00000000-0005-0000-0000-0000B9370000}"/>
    <cellStyle name="Navadno 2 2 9 2 2 9" xfId="14447" xr:uid="{00000000-0005-0000-0000-0000BA370000}"/>
    <cellStyle name="Navadno 2 2 9 3" xfId="14448" xr:uid="{00000000-0005-0000-0000-0000BB370000}"/>
    <cellStyle name="Navadno 2 2 9 4" xfId="14449" xr:uid="{00000000-0005-0000-0000-0000BC370000}"/>
    <cellStyle name="Navadno 2 2 9 5" xfId="14450" xr:uid="{00000000-0005-0000-0000-0000BD370000}"/>
    <cellStyle name="Navadno 2 2 9 5 2" xfId="14451" xr:uid="{00000000-0005-0000-0000-0000BE370000}"/>
    <cellStyle name="Navadno 2 2 9 5 3" xfId="14452" xr:uid="{00000000-0005-0000-0000-0000BF370000}"/>
    <cellStyle name="Navadno 2 2 9 5 4" xfId="14453" xr:uid="{00000000-0005-0000-0000-0000C0370000}"/>
    <cellStyle name="Navadno 2 2 9 5 5" xfId="14454" xr:uid="{00000000-0005-0000-0000-0000C1370000}"/>
    <cellStyle name="Navadno 2 2 9 5 6" xfId="14455" xr:uid="{00000000-0005-0000-0000-0000C2370000}"/>
    <cellStyle name="Navadno 2 2 9 5 7" xfId="14456" xr:uid="{00000000-0005-0000-0000-0000C3370000}"/>
    <cellStyle name="Navadno 2 2 9 5 8" xfId="14457" xr:uid="{00000000-0005-0000-0000-0000C4370000}"/>
    <cellStyle name="Navadno 2 2 9 5 9" xfId="14458" xr:uid="{00000000-0005-0000-0000-0000C5370000}"/>
    <cellStyle name="Navadno 2 20" xfId="14459" xr:uid="{00000000-0005-0000-0000-0000C6370000}"/>
    <cellStyle name="Navadno 2 20 2" xfId="14460" xr:uid="{00000000-0005-0000-0000-0000C7370000}"/>
    <cellStyle name="Navadno 2 20 2 2" xfId="14461" xr:uid="{00000000-0005-0000-0000-0000C8370000}"/>
    <cellStyle name="Navadno 2 20 2 2 2" xfId="14462" xr:uid="{00000000-0005-0000-0000-0000C9370000}"/>
    <cellStyle name="Navadno 2 20 2 3" xfId="14463" xr:uid="{00000000-0005-0000-0000-0000CA370000}"/>
    <cellStyle name="Navadno 2 20 3" xfId="14464" xr:uid="{00000000-0005-0000-0000-0000CB370000}"/>
    <cellStyle name="Navadno 2 20 3 2" xfId="14465" xr:uid="{00000000-0005-0000-0000-0000CC370000}"/>
    <cellStyle name="Navadno 2 20 4" xfId="14466" xr:uid="{00000000-0005-0000-0000-0000CD370000}"/>
    <cellStyle name="Navadno 2 20 5" xfId="14467" xr:uid="{00000000-0005-0000-0000-0000CE370000}"/>
    <cellStyle name="Navadno 2 20 6" xfId="14468" xr:uid="{00000000-0005-0000-0000-0000CF370000}"/>
    <cellStyle name="Navadno 2 21" xfId="14469" xr:uid="{00000000-0005-0000-0000-0000D0370000}"/>
    <cellStyle name="Navadno 2 21 2" xfId="14470" xr:uid="{00000000-0005-0000-0000-0000D1370000}"/>
    <cellStyle name="Navadno 2 21 2 2" xfId="14471" xr:uid="{00000000-0005-0000-0000-0000D2370000}"/>
    <cellStyle name="Navadno 2 21 2 2 2" xfId="14472" xr:uid="{00000000-0005-0000-0000-0000D3370000}"/>
    <cellStyle name="Navadno 2 21 2 3" xfId="14473" xr:uid="{00000000-0005-0000-0000-0000D4370000}"/>
    <cellStyle name="Navadno 2 21 3" xfId="14474" xr:uid="{00000000-0005-0000-0000-0000D5370000}"/>
    <cellStyle name="Navadno 2 21 3 2" xfId="14475" xr:uid="{00000000-0005-0000-0000-0000D6370000}"/>
    <cellStyle name="Navadno 2 21 4" xfId="14476" xr:uid="{00000000-0005-0000-0000-0000D7370000}"/>
    <cellStyle name="Navadno 2 21 5" xfId="14477" xr:uid="{00000000-0005-0000-0000-0000D8370000}"/>
    <cellStyle name="Navadno 2 21 6" xfId="14478" xr:uid="{00000000-0005-0000-0000-0000D9370000}"/>
    <cellStyle name="Navadno 2 22" xfId="14479" xr:uid="{00000000-0005-0000-0000-0000DA370000}"/>
    <cellStyle name="Navadno 2 22 2" xfId="14480" xr:uid="{00000000-0005-0000-0000-0000DB370000}"/>
    <cellStyle name="Navadno 2 22 2 2" xfId="14481" xr:uid="{00000000-0005-0000-0000-0000DC370000}"/>
    <cellStyle name="Navadno 2 22 2 2 2" xfId="14482" xr:uid="{00000000-0005-0000-0000-0000DD370000}"/>
    <cellStyle name="Navadno 2 22 2 3" xfId="14483" xr:uid="{00000000-0005-0000-0000-0000DE370000}"/>
    <cellStyle name="Navadno 2 22 3" xfId="14484" xr:uid="{00000000-0005-0000-0000-0000DF370000}"/>
    <cellStyle name="Navadno 2 22 3 2" xfId="14485" xr:uid="{00000000-0005-0000-0000-0000E0370000}"/>
    <cellStyle name="Navadno 2 22 4" xfId="14486" xr:uid="{00000000-0005-0000-0000-0000E1370000}"/>
    <cellStyle name="Navadno 2 22 5" xfId="14487" xr:uid="{00000000-0005-0000-0000-0000E2370000}"/>
    <cellStyle name="Navadno 2 22 6" xfId="14488" xr:uid="{00000000-0005-0000-0000-0000E3370000}"/>
    <cellStyle name="Navadno 2 23" xfId="14489" xr:uid="{00000000-0005-0000-0000-0000E4370000}"/>
    <cellStyle name="Navadno 2 23 2" xfId="14490" xr:uid="{00000000-0005-0000-0000-0000E5370000}"/>
    <cellStyle name="Navadno 2 23 2 2" xfId="14491" xr:uid="{00000000-0005-0000-0000-0000E6370000}"/>
    <cellStyle name="Navadno 2 23 2 2 2" xfId="14492" xr:uid="{00000000-0005-0000-0000-0000E7370000}"/>
    <cellStyle name="Navadno 2 23 2 3" xfId="14493" xr:uid="{00000000-0005-0000-0000-0000E8370000}"/>
    <cellStyle name="Navadno 2 23 3" xfId="14494" xr:uid="{00000000-0005-0000-0000-0000E9370000}"/>
    <cellStyle name="Navadno 2 23 3 2" xfId="14495" xr:uid="{00000000-0005-0000-0000-0000EA370000}"/>
    <cellStyle name="Navadno 2 23 4" xfId="14496" xr:uid="{00000000-0005-0000-0000-0000EB370000}"/>
    <cellStyle name="Navadno 2 23 5" xfId="14497" xr:uid="{00000000-0005-0000-0000-0000EC370000}"/>
    <cellStyle name="Navadno 2 23 6" xfId="14498" xr:uid="{00000000-0005-0000-0000-0000ED370000}"/>
    <cellStyle name="Navadno 2 24" xfId="14499" xr:uid="{00000000-0005-0000-0000-0000EE370000}"/>
    <cellStyle name="Navadno 2 24 2" xfId="14500" xr:uid="{00000000-0005-0000-0000-0000EF370000}"/>
    <cellStyle name="Navadno 2 24 2 2" xfId="14501" xr:uid="{00000000-0005-0000-0000-0000F0370000}"/>
    <cellStyle name="Navadno 2 24 2 2 2" xfId="14502" xr:uid="{00000000-0005-0000-0000-0000F1370000}"/>
    <cellStyle name="Navadno 2 24 2 3" xfId="14503" xr:uid="{00000000-0005-0000-0000-0000F2370000}"/>
    <cellStyle name="Navadno 2 24 3" xfId="14504" xr:uid="{00000000-0005-0000-0000-0000F3370000}"/>
    <cellStyle name="Navadno 2 24 3 2" xfId="14505" xr:uid="{00000000-0005-0000-0000-0000F4370000}"/>
    <cellStyle name="Navadno 2 24 4" xfId="14506" xr:uid="{00000000-0005-0000-0000-0000F5370000}"/>
    <cellStyle name="Navadno 2 24 5" xfId="14507" xr:uid="{00000000-0005-0000-0000-0000F6370000}"/>
    <cellStyle name="Navadno 2 24 6" xfId="14508" xr:uid="{00000000-0005-0000-0000-0000F7370000}"/>
    <cellStyle name="Navadno 2 25" xfId="14509" xr:uid="{00000000-0005-0000-0000-0000F8370000}"/>
    <cellStyle name="Navadno 2 25 2" xfId="14510" xr:uid="{00000000-0005-0000-0000-0000F9370000}"/>
    <cellStyle name="Navadno 2 25 2 2" xfId="14511" xr:uid="{00000000-0005-0000-0000-0000FA370000}"/>
    <cellStyle name="Navadno 2 25 2 2 2" xfId="14512" xr:uid="{00000000-0005-0000-0000-0000FB370000}"/>
    <cellStyle name="Navadno 2 25 2 3" xfId="14513" xr:uid="{00000000-0005-0000-0000-0000FC370000}"/>
    <cellStyle name="Navadno 2 25 3" xfId="14514" xr:uid="{00000000-0005-0000-0000-0000FD370000}"/>
    <cellStyle name="Navadno 2 25 3 2" xfId="14515" xr:uid="{00000000-0005-0000-0000-0000FE370000}"/>
    <cellStyle name="Navadno 2 25 4" xfId="14516" xr:uid="{00000000-0005-0000-0000-0000FF370000}"/>
    <cellStyle name="Navadno 2 25 5" xfId="14517" xr:uid="{00000000-0005-0000-0000-000000380000}"/>
    <cellStyle name="Navadno 2 25 6" xfId="14518" xr:uid="{00000000-0005-0000-0000-000001380000}"/>
    <cellStyle name="Navadno 2 26" xfId="14519" xr:uid="{00000000-0005-0000-0000-000002380000}"/>
    <cellStyle name="Navadno 2 26 2" xfId="14520" xr:uid="{00000000-0005-0000-0000-000003380000}"/>
    <cellStyle name="Navadno 2 26 2 2" xfId="14521" xr:uid="{00000000-0005-0000-0000-000004380000}"/>
    <cellStyle name="Navadno 2 26 2 2 2" xfId="14522" xr:uid="{00000000-0005-0000-0000-000005380000}"/>
    <cellStyle name="Navadno 2 26 2 3" xfId="14523" xr:uid="{00000000-0005-0000-0000-000006380000}"/>
    <cellStyle name="Navadno 2 26 3" xfId="14524" xr:uid="{00000000-0005-0000-0000-000007380000}"/>
    <cellStyle name="Navadno 2 26 3 2" xfId="14525" xr:uid="{00000000-0005-0000-0000-000008380000}"/>
    <cellStyle name="Navadno 2 26 4" xfId="14526" xr:uid="{00000000-0005-0000-0000-000009380000}"/>
    <cellStyle name="Navadno 2 26 5" xfId="14527" xr:uid="{00000000-0005-0000-0000-00000A380000}"/>
    <cellStyle name="Navadno 2 26 6" xfId="14528" xr:uid="{00000000-0005-0000-0000-00000B380000}"/>
    <cellStyle name="Navadno 2 27" xfId="14529" xr:uid="{00000000-0005-0000-0000-00000C380000}"/>
    <cellStyle name="Navadno 2 27 2" xfId="14530" xr:uid="{00000000-0005-0000-0000-00000D380000}"/>
    <cellStyle name="Navadno 2 27 2 2" xfId="14531" xr:uid="{00000000-0005-0000-0000-00000E380000}"/>
    <cellStyle name="Navadno 2 27 2 2 2" xfId="14532" xr:uid="{00000000-0005-0000-0000-00000F380000}"/>
    <cellStyle name="Navadno 2 27 2 3" xfId="14533" xr:uid="{00000000-0005-0000-0000-000010380000}"/>
    <cellStyle name="Navadno 2 27 3" xfId="14534" xr:uid="{00000000-0005-0000-0000-000011380000}"/>
    <cellStyle name="Navadno 2 27 3 2" xfId="14535" xr:uid="{00000000-0005-0000-0000-000012380000}"/>
    <cellStyle name="Navadno 2 27 4" xfId="14536" xr:uid="{00000000-0005-0000-0000-000013380000}"/>
    <cellStyle name="Navadno 2 27 5" xfId="14537" xr:uid="{00000000-0005-0000-0000-000014380000}"/>
    <cellStyle name="Navadno 2 27 6" xfId="14538" xr:uid="{00000000-0005-0000-0000-000015380000}"/>
    <cellStyle name="Navadno 2 28" xfId="14539" xr:uid="{00000000-0005-0000-0000-000016380000}"/>
    <cellStyle name="Navadno 2 28 2" xfId="14540" xr:uid="{00000000-0005-0000-0000-000017380000}"/>
    <cellStyle name="Navadno 2 28 2 2" xfId="14541" xr:uid="{00000000-0005-0000-0000-000018380000}"/>
    <cellStyle name="Navadno 2 28 2 2 2" xfId="14542" xr:uid="{00000000-0005-0000-0000-000019380000}"/>
    <cellStyle name="Navadno 2 28 2 3" xfId="14543" xr:uid="{00000000-0005-0000-0000-00001A380000}"/>
    <cellStyle name="Navadno 2 28 3" xfId="14544" xr:uid="{00000000-0005-0000-0000-00001B380000}"/>
    <cellStyle name="Navadno 2 28 3 2" xfId="14545" xr:uid="{00000000-0005-0000-0000-00001C380000}"/>
    <cellStyle name="Navadno 2 28 4" xfId="14546" xr:uid="{00000000-0005-0000-0000-00001D380000}"/>
    <cellStyle name="Navadno 2 28 5" xfId="14547" xr:uid="{00000000-0005-0000-0000-00001E380000}"/>
    <cellStyle name="Navadno 2 28 6" xfId="14548" xr:uid="{00000000-0005-0000-0000-00001F380000}"/>
    <cellStyle name="Navadno 2 29" xfId="14549" xr:uid="{00000000-0005-0000-0000-000020380000}"/>
    <cellStyle name="Navadno 2 29 2" xfId="14550" xr:uid="{00000000-0005-0000-0000-000021380000}"/>
    <cellStyle name="Navadno 2 29 2 2" xfId="14551" xr:uid="{00000000-0005-0000-0000-000022380000}"/>
    <cellStyle name="Navadno 2 29 2 2 2" xfId="14552" xr:uid="{00000000-0005-0000-0000-000023380000}"/>
    <cellStyle name="Navadno 2 29 2 3" xfId="14553" xr:uid="{00000000-0005-0000-0000-000024380000}"/>
    <cellStyle name="Navadno 2 29 3" xfId="14554" xr:uid="{00000000-0005-0000-0000-000025380000}"/>
    <cellStyle name="Navadno 2 29 3 2" xfId="14555" xr:uid="{00000000-0005-0000-0000-000026380000}"/>
    <cellStyle name="Navadno 2 29 4" xfId="14556" xr:uid="{00000000-0005-0000-0000-000027380000}"/>
    <cellStyle name="Navadno 2 29 5" xfId="14557" xr:uid="{00000000-0005-0000-0000-000028380000}"/>
    <cellStyle name="Navadno 2 29 6" xfId="14558" xr:uid="{00000000-0005-0000-0000-000029380000}"/>
    <cellStyle name="Navadno 2 3" xfId="56" xr:uid="{00000000-0005-0000-0000-00002A380000}"/>
    <cellStyle name="Navadno 2 3 10" xfId="14559" xr:uid="{00000000-0005-0000-0000-00002B380000}"/>
    <cellStyle name="Navadno 2 3 2" xfId="14560" xr:uid="{00000000-0005-0000-0000-00002C380000}"/>
    <cellStyle name="Navadno 2 3 2 2" xfId="14561" xr:uid="{00000000-0005-0000-0000-00002D380000}"/>
    <cellStyle name="Navadno 2 3 2 2 2" xfId="14562" xr:uid="{00000000-0005-0000-0000-00002E380000}"/>
    <cellStyle name="Navadno 2 3 2 2 3" xfId="14563" xr:uid="{00000000-0005-0000-0000-00002F380000}"/>
    <cellStyle name="Navadno 2 3 2 2 4" xfId="14564" xr:uid="{00000000-0005-0000-0000-000030380000}"/>
    <cellStyle name="Navadno 2 3 2 2 5" xfId="14565" xr:uid="{00000000-0005-0000-0000-000031380000}"/>
    <cellStyle name="Navadno 2 3 2 3" xfId="14566" xr:uid="{00000000-0005-0000-0000-000032380000}"/>
    <cellStyle name="Navadno 2 3 2 4" xfId="14567" xr:uid="{00000000-0005-0000-0000-000033380000}"/>
    <cellStyle name="Navadno 2 3 2 5" xfId="14568" xr:uid="{00000000-0005-0000-0000-000034380000}"/>
    <cellStyle name="Navadno 2 3 2 6" xfId="14569" xr:uid="{00000000-0005-0000-0000-000035380000}"/>
    <cellStyle name="Navadno 2 3 3" xfId="14570" xr:uid="{00000000-0005-0000-0000-000036380000}"/>
    <cellStyle name="Navadno 2 3 3 2" xfId="14571" xr:uid="{00000000-0005-0000-0000-000037380000}"/>
    <cellStyle name="Navadno 2 3 3 3" xfId="14572" xr:uid="{00000000-0005-0000-0000-000038380000}"/>
    <cellStyle name="Navadno 2 3 3 4" xfId="14573" xr:uid="{00000000-0005-0000-0000-000039380000}"/>
    <cellStyle name="Navadno 2 3 3 5" xfId="14574" xr:uid="{00000000-0005-0000-0000-00003A380000}"/>
    <cellStyle name="Navadno 2 3 4" xfId="14575" xr:uid="{00000000-0005-0000-0000-00003B380000}"/>
    <cellStyle name="Navadno 2 3 4 2" xfId="14576" xr:uid="{00000000-0005-0000-0000-00003C380000}"/>
    <cellStyle name="Navadno 2 3 4 2 2" xfId="14577" xr:uid="{00000000-0005-0000-0000-00003D380000}"/>
    <cellStyle name="Navadno 2 3 4 3" xfId="14578" xr:uid="{00000000-0005-0000-0000-00003E380000}"/>
    <cellStyle name="Navadno 2 3 4 3 2" xfId="14579" xr:uid="{00000000-0005-0000-0000-00003F380000}"/>
    <cellStyle name="Navadno 2 3 4 4" xfId="14580" xr:uid="{00000000-0005-0000-0000-000040380000}"/>
    <cellStyle name="Navadno 2 3 5" xfId="14581" xr:uid="{00000000-0005-0000-0000-000041380000}"/>
    <cellStyle name="Navadno 2 3 5 2" xfId="14582" xr:uid="{00000000-0005-0000-0000-000042380000}"/>
    <cellStyle name="Navadno 2 3 6" xfId="14583" xr:uid="{00000000-0005-0000-0000-000043380000}"/>
    <cellStyle name="Navadno 2 3 6 2" xfId="14584" xr:uid="{00000000-0005-0000-0000-000044380000}"/>
    <cellStyle name="Navadno 2 3 7" xfId="14585" xr:uid="{00000000-0005-0000-0000-000045380000}"/>
    <cellStyle name="Navadno 2 3 8" xfId="14586" xr:uid="{00000000-0005-0000-0000-000046380000}"/>
    <cellStyle name="Navadno 2 3 9" xfId="14587" xr:uid="{00000000-0005-0000-0000-000047380000}"/>
    <cellStyle name="Navadno 2 30" xfId="14588" xr:uid="{00000000-0005-0000-0000-000048380000}"/>
    <cellStyle name="Navadno 2 30 2" xfId="14589" xr:uid="{00000000-0005-0000-0000-000049380000}"/>
    <cellStyle name="Navadno 2 30 2 2" xfId="14590" xr:uid="{00000000-0005-0000-0000-00004A380000}"/>
    <cellStyle name="Navadno 2 30 2 2 2" xfId="14591" xr:uid="{00000000-0005-0000-0000-00004B380000}"/>
    <cellStyle name="Navadno 2 30 2 3" xfId="14592" xr:uid="{00000000-0005-0000-0000-00004C380000}"/>
    <cellStyle name="Navadno 2 30 3" xfId="14593" xr:uid="{00000000-0005-0000-0000-00004D380000}"/>
    <cellStyle name="Navadno 2 30 3 2" xfId="14594" xr:uid="{00000000-0005-0000-0000-00004E380000}"/>
    <cellStyle name="Navadno 2 30 4" xfId="14595" xr:uid="{00000000-0005-0000-0000-00004F380000}"/>
    <cellStyle name="Navadno 2 30 5" xfId="14596" xr:uid="{00000000-0005-0000-0000-000050380000}"/>
    <cellStyle name="Navadno 2 30 6" xfId="14597" xr:uid="{00000000-0005-0000-0000-000051380000}"/>
    <cellStyle name="Navadno 2 31" xfId="14598" xr:uid="{00000000-0005-0000-0000-000052380000}"/>
    <cellStyle name="Navadno 2 31 2" xfId="14599" xr:uid="{00000000-0005-0000-0000-000053380000}"/>
    <cellStyle name="Navadno 2 31 2 2" xfId="14600" xr:uid="{00000000-0005-0000-0000-000054380000}"/>
    <cellStyle name="Navadno 2 31 2 2 2" xfId="14601" xr:uid="{00000000-0005-0000-0000-000055380000}"/>
    <cellStyle name="Navadno 2 31 2 3" xfId="14602" xr:uid="{00000000-0005-0000-0000-000056380000}"/>
    <cellStyle name="Navadno 2 31 3" xfId="14603" xr:uid="{00000000-0005-0000-0000-000057380000}"/>
    <cellStyle name="Navadno 2 31 3 2" xfId="14604" xr:uid="{00000000-0005-0000-0000-000058380000}"/>
    <cellStyle name="Navadno 2 31 4" xfId="14605" xr:uid="{00000000-0005-0000-0000-000059380000}"/>
    <cellStyle name="Navadno 2 31 5" xfId="14606" xr:uid="{00000000-0005-0000-0000-00005A380000}"/>
    <cellStyle name="Navadno 2 31 6" xfId="14607" xr:uid="{00000000-0005-0000-0000-00005B380000}"/>
    <cellStyle name="Navadno 2 32" xfId="14608" xr:uid="{00000000-0005-0000-0000-00005C380000}"/>
    <cellStyle name="Navadno 2 32 2" xfId="14609" xr:uid="{00000000-0005-0000-0000-00005D380000}"/>
    <cellStyle name="Navadno 2 32 2 2" xfId="14610" xr:uid="{00000000-0005-0000-0000-00005E380000}"/>
    <cellStyle name="Navadno 2 32 2 2 2" xfId="14611" xr:uid="{00000000-0005-0000-0000-00005F380000}"/>
    <cellStyle name="Navadno 2 32 2 3" xfId="14612" xr:uid="{00000000-0005-0000-0000-000060380000}"/>
    <cellStyle name="Navadno 2 32 3" xfId="14613" xr:uid="{00000000-0005-0000-0000-000061380000}"/>
    <cellStyle name="Navadno 2 32 3 2" xfId="14614" xr:uid="{00000000-0005-0000-0000-000062380000}"/>
    <cellStyle name="Navadno 2 32 4" xfId="14615" xr:uid="{00000000-0005-0000-0000-000063380000}"/>
    <cellStyle name="Navadno 2 32 5" xfId="14616" xr:uid="{00000000-0005-0000-0000-000064380000}"/>
    <cellStyle name="Navadno 2 32 6" xfId="14617" xr:uid="{00000000-0005-0000-0000-000065380000}"/>
    <cellStyle name="Navadno 2 33" xfId="14618" xr:uid="{00000000-0005-0000-0000-000066380000}"/>
    <cellStyle name="Navadno 2 33 2" xfId="14619" xr:uid="{00000000-0005-0000-0000-000067380000}"/>
    <cellStyle name="Navadno 2 33 2 2" xfId="14620" xr:uid="{00000000-0005-0000-0000-000068380000}"/>
    <cellStyle name="Navadno 2 33 2 2 2" xfId="14621" xr:uid="{00000000-0005-0000-0000-000069380000}"/>
    <cellStyle name="Navadno 2 33 2 3" xfId="14622" xr:uid="{00000000-0005-0000-0000-00006A380000}"/>
    <cellStyle name="Navadno 2 33 3" xfId="14623" xr:uid="{00000000-0005-0000-0000-00006B380000}"/>
    <cellStyle name="Navadno 2 33 3 2" xfId="14624" xr:uid="{00000000-0005-0000-0000-00006C380000}"/>
    <cellStyle name="Navadno 2 33 4" xfId="14625" xr:uid="{00000000-0005-0000-0000-00006D380000}"/>
    <cellStyle name="Navadno 2 33 5" xfId="14626" xr:uid="{00000000-0005-0000-0000-00006E380000}"/>
    <cellStyle name="Navadno 2 33 6" xfId="14627" xr:uid="{00000000-0005-0000-0000-00006F380000}"/>
    <cellStyle name="Navadno 2 34" xfId="14628" xr:uid="{00000000-0005-0000-0000-000070380000}"/>
    <cellStyle name="Navadno 2 34 2" xfId="14629" xr:uid="{00000000-0005-0000-0000-000071380000}"/>
    <cellStyle name="Navadno 2 34 2 2" xfId="14630" xr:uid="{00000000-0005-0000-0000-000072380000}"/>
    <cellStyle name="Navadno 2 34 2 2 2" xfId="14631" xr:uid="{00000000-0005-0000-0000-000073380000}"/>
    <cellStyle name="Navadno 2 34 2 3" xfId="14632" xr:uid="{00000000-0005-0000-0000-000074380000}"/>
    <cellStyle name="Navadno 2 34 3" xfId="14633" xr:uid="{00000000-0005-0000-0000-000075380000}"/>
    <cellStyle name="Navadno 2 34 3 2" xfId="14634" xr:uid="{00000000-0005-0000-0000-000076380000}"/>
    <cellStyle name="Navadno 2 34 4" xfId="14635" xr:uid="{00000000-0005-0000-0000-000077380000}"/>
    <cellStyle name="Navadno 2 34 5" xfId="14636" xr:uid="{00000000-0005-0000-0000-000078380000}"/>
    <cellStyle name="Navadno 2 34 6" xfId="14637" xr:uid="{00000000-0005-0000-0000-000079380000}"/>
    <cellStyle name="Navadno 2 35" xfId="14638" xr:uid="{00000000-0005-0000-0000-00007A380000}"/>
    <cellStyle name="Navadno 2 35 2" xfId="14639" xr:uid="{00000000-0005-0000-0000-00007B380000}"/>
    <cellStyle name="Navadno 2 35 2 2" xfId="14640" xr:uid="{00000000-0005-0000-0000-00007C380000}"/>
    <cellStyle name="Navadno 2 35 2 2 2" xfId="14641" xr:uid="{00000000-0005-0000-0000-00007D380000}"/>
    <cellStyle name="Navadno 2 35 2 3" xfId="14642" xr:uid="{00000000-0005-0000-0000-00007E380000}"/>
    <cellStyle name="Navadno 2 35 3" xfId="14643" xr:uid="{00000000-0005-0000-0000-00007F380000}"/>
    <cellStyle name="Navadno 2 35 3 2" xfId="14644" xr:uid="{00000000-0005-0000-0000-000080380000}"/>
    <cellStyle name="Navadno 2 35 4" xfId="14645" xr:uid="{00000000-0005-0000-0000-000081380000}"/>
    <cellStyle name="Navadno 2 35 5" xfId="14646" xr:uid="{00000000-0005-0000-0000-000082380000}"/>
    <cellStyle name="Navadno 2 35 6" xfId="14647" xr:uid="{00000000-0005-0000-0000-000083380000}"/>
    <cellStyle name="Navadno 2 36" xfId="14648" xr:uid="{00000000-0005-0000-0000-000084380000}"/>
    <cellStyle name="Navadno 2 36 2" xfId="14649" xr:uid="{00000000-0005-0000-0000-000085380000}"/>
    <cellStyle name="Navadno 2 36 2 2" xfId="14650" xr:uid="{00000000-0005-0000-0000-000086380000}"/>
    <cellStyle name="Navadno 2 36 2 2 2" xfId="14651" xr:uid="{00000000-0005-0000-0000-000087380000}"/>
    <cellStyle name="Navadno 2 36 2 3" xfId="14652" xr:uid="{00000000-0005-0000-0000-000088380000}"/>
    <cellStyle name="Navadno 2 36 3" xfId="14653" xr:uid="{00000000-0005-0000-0000-000089380000}"/>
    <cellStyle name="Navadno 2 36 3 2" xfId="14654" xr:uid="{00000000-0005-0000-0000-00008A380000}"/>
    <cellStyle name="Navadno 2 36 4" xfId="14655" xr:uid="{00000000-0005-0000-0000-00008B380000}"/>
    <cellStyle name="Navadno 2 36 5" xfId="14656" xr:uid="{00000000-0005-0000-0000-00008C380000}"/>
    <cellStyle name="Navadno 2 36 6" xfId="14657" xr:uid="{00000000-0005-0000-0000-00008D380000}"/>
    <cellStyle name="Navadno 2 37" xfId="14658" xr:uid="{00000000-0005-0000-0000-00008E380000}"/>
    <cellStyle name="Navadno 2 37 2" xfId="14659" xr:uid="{00000000-0005-0000-0000-00008F380000}"/>
    <cellStyle name="Navadno 2 37 2 2" xfId="14660" xr:uid="{00000000-0005-0000-0000-000090380000}"/>
    <cellStyle name="Navadno 2 37 2 2 2" xfId="14661" xr:uid="{00000000-0005-0000-0000-000091380000}"/>
    <cellStyle name="Navadno 2 37 2 3" xfId="14662" xr:uid="{00000000-0005-0000-0000-000092380000}"/>
    <cellStyle name="Navadno 2 37 3" xfId="14663" xr:uid="{00000000-0005-0000-0000-000093380000}"/>
    <cellStyle name="Navadno 2 37 3 2" xfId="14664" xr:uid="{00000000-0005-0000-0000-000094380000}"/>
    <cellStyle name="Navadno 2 37 4" xfId="14665" xr:uid="{00000000-0005-0000-0000-000095380000}"/>
    <cellStyle name="Navadno 2 37 5" xfId="14666" xr:uid="{00000000-0005-0000-0000-000096380000}"/>
    <cellStyle name="Navadno 2 37 6" xfId="14667" xr:uid="{00000000-0005-0000-0000-000097380000}"/>
    <cellStyle name="Navadno 2 38" xfId="14668" xr:uid="{00000000-0005-0000-0000-000098380000}"/>
    <cellStyle name="Navadno 2 38 2" xfId="14669" xr:uid="{00000000-0005-0000-0000-000099380000}"/>
    <cellStyle name="Navadno 2 38 2 2" xfId="14670" xr:uid="{00000000-0005-0000-0000-00009A380000}"/>
    <cellStyle name="Navadno 2 38 2 2 2" xfId="14671" xr:uid="{00000000-0005-0000-0000-00009B380000}"/>
    <cellStyle name="Navadno 2 38 2 3" xfId="14672" xr:uid="{00000000-0005-0000-0000-00009C380000}"/>
    <cellStyle name="Navadno 2 38 3" xfId="14673" xr:uid="{00000000-0005-0000-0000-00009D380000}"/>
    <cellStyle name="Navadno 2 38 3 2" xfId="14674" xr:uid="{00000000-0005-0000-0000-00009E380000}"/>
    <cellStyle name="Navadno 2 38 4" xfId="14675" xr:uid="{00000000-0005-0000-0000-00009F380000}"/>
    <cellStyle name="Navadno 2 38 5" xfId="14676" xr:uid="{00000000-0005-0000-0000-0000A0380000}"/>
    <cellStyle name="Navadno 2 38 6" xfId="14677" xr:uid="{00000000-0005-0000-0000-0000A1380000}"/>
    <cellStyle name="Navadno 2 39" xfId="14678" xr:uid="{00000000-0005-0000-0000-0000A2380000}"/>
    <cellStyle name="Navadno 2 39 2" xfId="14679" xr:uid="{00000000-0005-0000-0000-0000A3380000}"/>
    <cellStyle name="Navadno 2 39 2 2" xfId="14680" xr:uid="{00000000-0005-0000-0000-0000A4380000}"/>
    <cellStyle name="Navadno 2 39 2 2 2" xfId="14681" xr:uid="{00000000-0005-0000-0000-0000A5380000}"/>
    <cellStyle name="Navadno 2 39 2 3" xfId="14682" xr:uid="{00000000-0005-0000-0000-0000A6380000}"/>
    <cellStyle name="Navadno 2 39 3" xfId="14683" xr:uid="{00000000-0005-0000-0000-0000A7380000}"/>
    <cellStyle name="Navadno 2 39 3 2" xfId="14684" xr:uid="{00000000-0005-0000-0000-0000A8380000}"/>
    <cellStyle name="Navadno 2 39 4" xfId="14685" xr:uid="{00000000-0005-0000-0000-0000A9380000}"/>
    <cellStyle name="Navadno 2 39 5" xfId="14686" xr:uid="{00000000-0005-0000-0000-0000AA380000}"/>
    <cellStyle name="Navadno 2 39 6" xfId="14687" xr:uid="{00000000-0005-0000-0000-0000AB380000}"/>
    <cellStyle name="Navadno 2 4" xfId="57" xr:uid="{00000000-0005-0000-0000-0000AC380000}"/>
    <cellStyle name="Navadno 2 4 2" xfId="14688" xr:uid="{00000000-0005-0000-0000-0000AD380000}"/>
    <cellStyle name="Navadno 2 4 2 2" xfId="14689" xr:uid="{00000000-0005-0000-0000-0000AE380000}"/>
    <cellStyle name="Navadno 2 4 2 2 2" xfId="14690" xr:uid="{00000000-0005-0000-0000-0000AF380000}"/>
    <cellStyle name="Navadno 2 4 2 2 3" xfId="14691" xr:uid="{00000000-0005-0000-0000-0000B0380000}"/>
    <cellStyle name="Navadno 2 4 2 2 4" xfId="14692" xr:uid="{00000000-0005-0000-0000-0000B1380000}"/>
    <cellStyle name="Navadno 2 4 2 2 5" xfId="14693" xr:uid="{00000000-0005-0000-0000-0000B2380000}"/>
    <cellStyle name="Navadno 2 4 2 3" xfId="14694" xr:uid="{00000000-0005-0000-0000-0000B3380000}"/>
    <cellStyle name="Navadno 2 4 2 4" xfId="14695" xr:uid="{00000000-0005-0000-0000-0000B4380000}"/>
    <cellStyle name="Navadno 2 4 2 5" xfId="14696" xr:uid="{00000000-0005-0000-0000-0000B5380000}"/>
    <cellStyle name="Navadno 2 4 2 6" xfId="14697" xr:uid="{00000000-0005-0000-0000-0000B6380000}"/>
    <cellStyle name="Navadno 2 4 3" xfId="14698" xr:uid="{00000000-0005-0000-0000-0000B7380000}"/>
    <cellStyle name="Navadno 2 4 3 2" xfId="14699" xr:uid="{00000000-0005-0000-0000-0000B8380000}"/>
    <cellStyle name="Navadno 2 4 4" xfId="14700" xr:uid="{00000000-0005-0000-0000-0000B9380000}"/>
    <cellStyle name="Navadno 2 4 5" xfId="14701" xr:uid="{00000000-0005-0000-0000-0000BA380000}"/>
    <cellStyle name="Navadno 2 4 6" xfId="14702" xr:uid="{00000000-0005-0000-0000-0000BB380000}"/>
    <cellStyle name="Navadno 2 4 7" xfId="14703" xr:uid="{00000000-0005-0000-0000-0000BC380000}"/>
    <cellStyle name="Navadno 2 40" xfId="14704" xr:uid="{00000000-0005-0000-0000-0000BD380000}"/>
    <cellStyle name="Navadno 2 40 2" xfId="14705" xr:uid="{00000000-0005-0000-0000-0000BE380000}"/>
    <cellStyle name="Navadno 2 40 2 2" xfId="14706" xr:uid="{00000000-0005-0000-0000-0000BF380000}"/>
    <cellStyle name="Navadno 2 40 2 2 2" xfId="14707" xr:uid="{00000000-0005-0000-0000-0000C0380000}"/>
    <cellStyle name="Navadno 2 40 2 3" xfId="14708" xr:uid="{00000000-0005-0000-0000-0000C1380000}"/>
    <cellStyle name="Navadno 2 40 3" xfId="14709" xr:uid="{00000000-0005-0000-0000-0000C2380000}"/>
    <cellStyle name="Navadno 2 40 3 2" xfId="14710" xr:uid="{00000000-0005-0000-0000-0000C3380000}"/>
    <cellStyle name="Navadno 2 40 4" xfId="14711" xr:uid="{00000000-0005-0000-0000-0000C4380000}"/>
    <cellStyle name="Navadno 2 40 5" xfId="14712" xr:uid="{00000000-0005-0000-0000-0000C5380000}"/>
    <cellStyle name="Navadno 2 40 6" xfId="14713" xr:uid="{00000000-0005-0000-0000-0000C6380000}"/>
    <cellStyle name="Navadno 2 41" xfId="14714" xr:uid="{00000000-0005-0000-0000-0000C7380000}"/>
    <cellStyle name="Navadno 2 41 2" xfId="14715" xr:uid="{00000000-0005-0000-0000-0000C8380000}"/>
    <cellStyle name="Navadno 2 41 2 2" xfId="14716" xr:uid="{00000000-0005-0000-0000-0000C9380000}"/>
    <cellStyle name="Navadno 2 41 2 2 2" xfId="14717" xr:uid="{00000000-0005-0000-0000-0000CA380000}"/>
    <cellStyle name="Navadno 2 41 2 3" xfId="14718" xr:uid="{00000000-0005-0000-0000-0000CB380000}"/>
    <cellStyle name="Navadno 2 41 3" xfId="14719" xr:uid="{00000000-0005-0000-0000-0000CC380000}"/>
    <cellStyle name="Navadno 2 41 3 2" xfId="14720" xr:uid="{00000000-0005-0000-0000-0000CD380000}"/>
    <cellStyle name="Navadno 2 41 4" xfId="14721" xr:uid="{00000000-0005-0000-0000-0000CE380000}"/>
    <cellStyle name="Navadno 2 41 5" xfId="14722" xr:uid="{00000000-0005-0000-0000-0000CF380000}"/>
    <cellStyle name="Navadno 2 41 6" xfId="14723" xr:uid="{00000000-0005-0000-0000-0000D0380000}"/>
    <cellStyle name="Navadno 2 42" xfId="14724" xr:uid="{00000000-0005-0000-0000-0000D1380000}"/>
    <cellStyle name="Navadno 2 42 2" xfId="14725" xr:uid="{00000000-0005-0000-0000-0000D2380000}"/>
    <cellStyle name="Navadno 2 42 2 2" xfId="14726" xr:uid="{00000000-0005-0000-0000-0000D3380000}"/>
    <cellStyle name="Navadno 2 42 2 2 2" xfId="14727" xr:uid="{00000000-0005-0000-0000-0000D4380000}"/>
    <cellStyle name="Navadno 2 42 2 3" xfId="14728" xr:uid="{00000000-0005-0000-0000-0000D5380000}"/>
    <cellStyle name="Navadno 2 42 3" xfId="14729" xr:uid="{00000000-0005-0000-0000-0000D6380000}"/>
    <cellStyle name="Navadno 2 42 3 2" xfId="14730" xr:uid="{00000000-0005-0000-0000-0000D7380000}"/>
    <cellStyle name="Navadno 2 42 4" xfId="14731" xr:uid="{00000000-0005-0000-0000-0000D8380000}"/>
    <cellStyle name="Navadno 2 42 5" xfId="14732" xr:uid="{00000000-0005-0000-0000-0000D9380000}"/>
    <cellStyle name="Navadno 2 42 6" xfId="14733" xr:uid="{00000000-0005-0000-0000-0000DA380000}"/>
    <cellStyle name="Navadno 2 43" xfId="14734" xr:uid="{00000000-0005-0000-0000-0000DB380000}"/>
    <cellStyle name="Navadno 2 43 2" xfId="14735" xr:uid="{00000000-0005-0000-0000-0000DC380000}"/>
    <cellStyle name="Navadno 2 43 2 2" xfId="14736" xr:uid="{00000000-0005-0000-0000-0000DD380000}"/>
    <cellStyle name="Navadno 2 43 2 2 2" xfId="14737" xr:uid="{00000000-0005-0000-0000-0000DE380000}"/>
    <cellStyle name="Navadno 2 43 2 3" xfId="14738" xr:uid="{00000000-0005-0000-0000-0000DF380000}"/>
    <cellStyle name="Navadno 2 43 3" xfId="14739" xr:uid="{00000000-0005-0000-0000-0000E0380000}"/>
    <cellStyle name="Navadno 2 43 3 2" xfId="14740" xr:uid="{00000000-0005-0000-0000-0000E1380000}"/>
    <cellStyle name="Navadno 2 43 4" xfId="14741" xr:uid="{00000000-0005-0000-0000-0000E2380000}"/>
    <cellStyle name="Navadno 2 43 5" xfId="14742" xr:uid="{00000000-0005-0000-0000-0000E3380000}"/>
    <cellStyle name="Navadno 2 43 6" xfId="14743" xr:uid="{00000000-0005-0000-0000-0000E4380000}"/>
    <cellStyle name="Navadno 2 44" xfId="14744" xr:uid="{00000000-0005-0000-0000-0000E5380000}"/>
    <cellStyle name="Navadno 2 44 2" xfId="14745" xr:uid="{00000000-0005-0000-0000-0000E6380000}"/>
    <cellStyle name="Navadno 2 44 2 2" xfId="14746" xr:uid="{00000000-0005-0000-0000-0000E7380000}"/>
    <cellStyle name="Navadno 2 44 2 2 2" xfId="14747" xr:uid="{00000000-0005-0000-0000-0000E8380000}"/>
    <cellStyle name="Navadno 2 44 2 3" xfId="14748" xr:uid="{00000000-0005-0000-0000-0000E9380000}"/>
    <cellStyle name="Navadno 2 44 3" xfId="14749" xr:uid="{00000000-0005-0000-0000-0000EA380000}"/>
    <cellStyle name="Navadno 2 44 3 2" xfId="14750" xr:uid="{00000000-0005-0000-0000-0000EB380000}"/>
    <cellStyle name="Navadno 2 44 4" xfId="14751" xr:uid="{00000000-0005-0000-0000-0000EC380000}"/>
    <cellStyle name="Navadno 2 44 5" xfId="14752" xr:uid="{00000000-0005-0000-0000-0000ED380000}"/>
    <cellStyle name="Navadno 2 44 6" xfId="14753" xr:uid="{00000000-0005-0000-0000-0000EE380000}"/>
    <cellStyle name="Navadno 2 45" xfId="14754" xr:uid="{00000000-0005-0000-0000-0000EF380000}"/>
    <cellStyle name="Navadno 2 45 2" xfId="14755" xr:uid="{00000000-0005-0000-0000-0000F0380000}"/>
    <cellStyle name="Navadno 2 45 2 2" xfId="14756" xr:uid="{00000000-0005-0000-0000-0000F1380000}"/>
    <cellStyle name="Navadno 2 45 2 2 2" xfId="14757" xr:uid="{00000000-0005-0000-0000-0000F2380000}"/>
    <cellStyle name="Navadno 2 45 2 3" xfId="14758" xr:uid="{00000000-0005-0000-0000-0000F3380000}"/>
    <cellStyle name="Navadno 2 45 3" xfId="14759" xr:uid="{00000000-0005-0000-0000-0000F4380000}"/>
    <cellStyle name="Navadno 2 45 3 2" xfId="14760" xr:uid="{00000000-0005-0000-0000-0000F5380000}"/>
    <cellStyle name="Navadno 2 45 4" xfId="14761" xr:uid="{00000000-0005-0000-0000-0000F6380000}"/>
    <cellStyle name="Navadno 2 45 5" xfId="14762" xr:uid="{00000000-0005-0000-0000-0000F7380000}"/>
    <cellStyle name="Navadno 2 45 6" xfId="14763" xr:uid="{00000000-0005-0000-0000-0000F8380000}"/>
    <cellStyle name="Navadno 2 46" xfId="14764" xr:uid="{00000000-0005-0000-0000-0000F9380000}"/>
    <cellStyle name="Navadno 2 46 2" xfId="14765" xr:uid="{00000000-0005-0000-0000-0000FA380000}"/>
    <cellStyle name="Navadno 2 46 2 2" xfId="14766" xr:uid="{00000000-0005-0000-0000-0000FB380000}"/>
    <cellStyle name="Navadno 2 46 2 2 2" xfId="14767" xr:uid="{00000000-0005-0000-0000-0000FC380000}"/>
    <cellStyle name="Navadno 2 46 2 3" xfId="14768" xr:uid="{00000000-0005-0000-0000-0000FD380000}"/>
    <cellStyle name="Navadno 2 46 3" xfId="14769" xr:uid="{00000000-0005-0000-0000-0000FE380000}"/>
    <cellStyle name="Navadno 2 46 3 2" xfId="14770" xr:uid="{00000000-0005-0000-0000-0000FF380000}"/>
    <cellStyle name="Navadno 2 46 4" xfId="14771" xr:uid="{00000000-0005-0000-0000-000000390000}"/>
    <cellStyle name="Navadno 2 47" xfId="14772" xr:uid="{00000000-0005-0000-0000-000001390000}"/>
    <cellStyle name="Navadno 2 47 2" xfId="14773" xr:uid="{00000000-0005-0000-0000-000002390000}"/>
    <cellStyle name="Navadno 2 47 2 2" xfId="14774" xr:uid="{00000000-0005-0000-0000-000003390000}"/>
    <cellStyle name="Navadno 2 47 2 2 2" xfId="14775" xr:uid="{00000000-0005-0000-0000-000004390000}"/>
    <cellStyle name="Navadno 2 47 2 3" xfId="14776" xr:uid="{00000000-0005-0000-0000-000005390000}"/>
    <cellStyle name="Navadno 2 47 3" xfId="14777" xr:uid="{00000000-0005-0000-0000-000006390000}"/>
    <cellStyle name="Navadno 2 47 3 2" xfId="14778" xr:uid="{00000000-0005-0000-0000-000007390000}"/>
    <cellStyle name="Navadno 2 47 4" xfId="14779" xr:uid="{00000000-0005-0000-0000-000008390000}"/>
    <cellStyle name="Navadno 2 48" xfId="14780" xr:uid="{00000000-0005-0000-0000-000009390000}"/>
    <cellStyle name="Navadno 2 48 2" xfId="14781" xr:uid="{00000000-0005-0000-0000-00000A390000}"/>
    <cellStyle name="Navadno 2 48 2 2" xfId="14782" xr:uid="{00000000-0005-0000-0000-00000B390000}"/>
    <cellStyle name="Navadno 2 48 2 2 2" xfId="14783" xr:uid="{00000000-0005-0000-0000-00000C390000}"/>
    <cellStyle name="Navadno 2 48 2 3" xfId="14784" xr:uid="{00000000-0005-0000-0000-00000D390000}"/>
    <cellStyle name="Navadno 2 48 3" xfId="14785" xr:uid="{00000000-0005-0000-0000-00000E390000}"/>
    <cellStyle name="Navadno 2 48 3 2" xfId="14786" xr:uid="{00000000-0005-0000-0000-00000F390000}"/>
    <cellStyle name="Navadno 2 48 4" xfId="14787" xr:uid="{00000000-0005-0000-0000-000010390000}"/>
    <cellStyle name="Navadno 2 49" xfId="14788" xr:uid="{00000000-0005-0000-0000-000011390000}"/>
    <cellStyle name="Navadno 2 49 2" xfId="14789" xr:uid="{00000000-0005-0000-0000-000012390000}"/>
    <cellStyle name="Navadno 2 49 2 2" xfId="14790" xr:uid="{00000000-0005-0000-0000-000013390000}"/>
    <cellStyle name="Navadno 2 49 2 2 2" xfId="14791" xr:uid="{00000000-0005-0000-0000-000014390000}"/>
    <cellStyle name="Navadno 2 49 2 3" xfId="14792" xr:uid="{00000000-0005-0000-0000-000015390000}"/>
    <cellStyle name="Navadno 2 49 3" xfId="14793" xr:uid="{00000000-0005-0000-0000-000016390000}"/>
    <cellStyle name="Navadno 2 49 3 2" xfId="14794" xr:uid="{00000000-0005-0000-0000-000017390000}"/>
    <cellStyle name="Navadno 2 49 4" xfId="14795" xr:uid="{00000000-0005-0000-0000-000018390000}"/>
    <cellStyle name="Navadno 2 5" xfId="14796" xr:uid="{00000000-0005-0000-0000-000019390000}"/>
    <cellStyle name="Navadno 2 5 10" xfId="14797" xr:uid="{00000000-0005-0000-0000-00001A390000}"/>
    <cellStyle name="Navadno 2 5 2" xfId="14798" xr:uid="{00000000-0005-0000-0000-00001B390000}"/>
    <cellStyle name="Navadno 2 5 2 2" xfId="14799" xr:uid="{00000000-0005-0000-0000-00001C390000}"/>
    <cellStyle name="Navadno 2 5 2 2 2" xfId="14800" xr:uid="{00000000-0005-0000-0000-00001D390000}"/>
    <cellStyle name="Navadno 2 5 2 2 3" xfId="14801" xr:uid="{00000000-0005-0000-0000-00001E390000}"/>
    <cellStyle name="Navadno 2 5 2 2 4" xfId="14802" xr:uid="{00000000-0005-0000-0000-00001F390000}"/>
    <cellStyle name="Navadno 2 5 2 2 5" xfId="14803" xr:uid="{00000000-0005-0000-0000-000020390000}"/>
    <cellStyle name="Navadno 2 5 2 3" xfId="14804" xr:uid="{00000000-0005-0000-0000-000021390000}"/>
    <cellStyle name="Navadno 2 5 2 4" xfId="14805" xr:uid="{00000000-0005-0000-0000-000022390000}"/>
    <cellStyle name="Navadno 2 5 2 5" xfId="14806" xr:uid="{00000000-0005-0000-0000-000023390000}"/>
    <cellStyle name="Navadno 2 5 2 6" xfId="14807" xr:uid="{00000000-0005-0000-0000-000024390000}"/>
    <cellStyle name="Navadno 2 5 3" xfId="14808" xr:uid="{00000000-0005-0000-0000-000025390000}"/>
    <cellStyle name="Navadno 2 5 3 2" xfId="14809" xr:uid="{00000000-0005-0000-0000-000026390000}"/>
    <cellStyle name="Navadno 2 5 3 3" xfId="14810" xr:uid="{00000000-0005-0000-0000-000027390000}"/>
    <cellStyle name="Navadno 2 5 3 4" xfId="14811" xr:uid="{00000000-0005-0000-0000-000028390000}"/>
    <cellStyle name="Navadno 2 5 3 5" xfId="14812" xr:uid="{00000000-0005-0000-0000-000029390000}"/>
    <cellStyle name="Navadno 2 5 4" xfId="14813" xr:uid="{00000000-0005-0000-0000-00002A390000}"/>
    <cellStyle name="Navadno 2 5 4 2" xfId="14814" xr:uid="{00000000-0005-0000-0000-00002B390000}"/>
    <cellStyle name="Navadno 2 5 4 2 2" xfId="14815" xr:uid="{00000000-0005-0000-0000-00002C390000}"/>
    <cellStyle name="Navadno 2 5 4 2 2 2" xfId="14816" xr:uid="{00000000-0005-0000-0000-00002D390000}"/>
    <cellStyle name="Navadno 2 5 4 2 2 3" xfId="14817" xr:uid="{00000000-0005-0000-0000-00002E390000}"/>
    <cellStyle name="Navadno 2 5 4 2 3" xfId="14818" xr:uid="{00000000-0005-0000-0000-00002F390000}"/>
    <cellStyle name="Navadno 2 5 4 2 4" xfId="14819" xr:uid="{00000000-0005-0000-0000-000030390000}"/>
    <cellStyle name="Navadno 2 5 4 3" xfId="14820" xr:uid="{00000000-0005-0000-0000-000031390000}"/>
    <cellStyle name="Navadno 2 5 4 3 2" xfId="14821" xr:uid="{00000000-0005-0000-0000-000032390000}"/>
    <cellStyle name="Navadno 2 5 4 3 3" xfId="14822" xr:uid="{00000000-0005-0000-0000-000033390000}"/>
    <cellStyle name="Navadno 2 5 4 4" xfId="14823" xr:uid="{00000000-0005-0000-0000-000034390000}"/>
    <cellStyle name="Navadno 2 5 4 5" xfId="14824" xr:uid="{00000000-0005-0000-0000-000035390000}"/>
    <cellStyle name="Navadno 2 5 5" xfId="14825" xr:uid="{00000000-0005-0000-0000-000036390000}"/>
    <cellStyle name="Navadno 2 5 5 2" xfId="14826" xr:uid="{00000000-0005-0000-0000-000037390000}"/>
    <cellStyle name="Navadno 2 5 5 3" xfId="14827" xr:uid="{00000000-0005-0000-0000-000038390000}"/>
    <cellStyle name="Navadno 2 5 6" xfId="14828" xr:uid="{00000000-0005-0000-0000-000039390000}"/>
    <cellStyle name="Navadno 2 5 6 2" xfId="14829" xr:uid="{00000000-0005-0000-0000-00003A390000}"/>
    <cellStyle name="Navadno 2 5 6 3" xfId="14830" xr:uid="{00000000-0005-0000-0000-00003B390000}"/>
    <cellStyle name="Navadno 2 5 7" xfId="14831" xr:uid="{00000000-0005-0000-0000-00003C390000}"/>
    <cellStyle name="Navadno 2 5 8" xfId="14832" xr:uid="{00000000-0005-0000-0000-00003D390000}"/>
    <cellStyle name="Navadno 2 5 9" xfId="14833" xr:uid="{00000000-0005-0000-0000-00003E390000}"/>
    <cellStyle name="Navadno 2 50" xfId="14834" xr:uid="{00000000-0005-0000-0000-00003F390000}"/>
    <cellStyle name="Navadno 2 50 2" xfId="14835" xr:uid="{00000000-0005-0000-0000-000040390000}"/>
    <cellStyle name="Navadno 2 50 2 2" xfId="14836" xr:uid="{00000000-0005-0000-0000-000041390000}"/>
    <cellStyle name="Navadno 2 50 2 2 2" xfId="14837" xr:uid="{00000000-0005-0000-0000-000042390000}"/>
    <cellStyle name="Navadno 2 50 2 3" xfId="14838" xr:uid="{00000000-0005-0000-0000-000043390000}"/>
    <cellStyle name="Navadno 2 50 3" xfId="14839" xr:uid="{00000000-0005-0000-0000-000044390000}"/>
    <cellStyle name="Navadno 2 50 3 2" xfId="14840" xr:uid="{00000000-0005-0000-0000-000045390000}"/>
    <cellStyle name="Navadno 2 50 4" xfId="14841" xr:uid="{00000000-0005-0000-0000-000046390000}"/>
    <cellStyle name="Navadno 2 51" xfId="14842" xr:uid="{00000000-0005-0000-0000-000047390000}"/>
    <cellStyle name="Navadno 2 51 2" xfId="14843" xr:uid="{00000000-0005-0000-0000-000048390000}"/>
    <cellStyle name="Navadno 2 51 2 2" xfId="14844" xr:uid="{00000000-0005-0000-0000-000049390000}"/>
    <cellStyle name="Navadno 2 51 2 2 2" xfId="14845" xr:uid="{00000000-0005-0000-0000-00004A390000}"/>
    <cellStyle name="Navadno 2 51 2 3" xfId="14846" xr:uid="{00000000-0005-0000-0000-00004B390000}"/>
    <cellStyle name="Navadno 2 51 3" xfId="14847" xr:uid="{00000000-0005-0000-0000-00004C390000}"/>
    <cellStyle name="Navadno 2 51 3 2" xfId="14848" xr:uid="{00000000-0005-0000-0000-00004D390000}"/>
    <cellStyle name="Navadno 2 51 4" xfId="14849" xr:uid="{00000000-0005-0000-0000-00004E390000}"/>
    <cellStyle name="Navadno 2 52" xfId="14850" xr:uid="{00000000-0005-0000-0000-00004F390000}"/>
    <cellStyle name="Navadno 2 52 2" xfId="14851" xr:uid="{00000000-0005-0000-0000-000050390000}"/>
    <cellStyle name="Navadno 2 52 2 2" xfId="14852" xr:uid="{00000000-0005-0000-0000-000051390000}"/>
    <cellStyle name="Navadno 2 52 2 2 2" xfId="14853" xr:uid="{00000000-0005-0000-0000-000052390000}"/>
    <cellStyle name="Navadno 2 52 2 3" xfId="14854" xr:uid="{00000000-0005-0000-0000-000053390000}"/>
    <cellStyle name="Navadno 2 52 3" xfId="14855" xr:uid="{00000000-0005-0000-0000-000054390000}"/>
    <cellStyle name="Navadno 2 52 3 2" xfId="14856" xr:uid="{00000000-0005-0000-0000-000055390000}"/>
    <cellStyle name="Navadno 2 52 4" xfId="14857" xr:uid="{00000000-0005-0000-0000-000056390000}"/>
    <cellStyle name="Navadno 2 53" xfId="14858" xr:uid="{00000000-0005-0000-0000-000057390000}"/>
    <cellStyle name="Navadno 2 53 2" xfId="14859" xr:uid="{00000000-0005-0000-0000-000058390000}"/>
    <cellStyle name="Navadno 2 53 2 2" xfId="14860" xr:uid="{00000000-0005-0000-0000-000059390000}"/>
    <cellStyle name="Navadno 2 53 2 2 2" xfId="14861" xr:uid="{00000000-0005-0000-0000-00005A390000}"/>
    <cellStyle name="Navadno 2 53 2 3" xfId="14862" xr:uid="{00000000-0005-0000-0000-00005B390000}"/>
    <cellStyle name="Navadno 2 53 3" xfId="14863" xr:uid="{00000000-0005-0000-0000-00005C390000}"/>
    <cellStyle name="Navadno 2 53 3 2" xfId="14864" xr:uid="{00000000-0005-0000-0000-00005D390000}"/>
    <cellStyle name="Navadno 2 53 4" xfId="14865" xr:uid="{00000000-0005-0000-0000-00005E390000}"/>
    <cellStyle name="Navadno 2 54" xfId="14866" xr:uid="{00000000-0005-0000-0000-00005F390000}"/>
    <cellStyle name="Navadno 2 54 2" xfId="14867" xr:uid="{00000000-0005-0000-0000-000060390000}"/>
    <cellStyle name="Navadno 2 54 2 2" xfId="14868" xr:uid="{00000000-0005-0000-0000-000061390000}"/>
    <cellStyle name="Navadno 2 54 2 2 2" xfId="14869" xr:uid="{00000000-0005-0000-0000-000062390000}"/>
    <cellStyle name="Navadno 2 54 2 3" xfId="14870" xr:uid="{00000000-0005-0000-0000-000063390000}"/>
    <cellStyle name="Navadno 2 54 3" xfId="14871" xr:uid="{00000000-0005-0000-0000-000064390000}"/>
    <cellStyle name="Navadno 2 54 3 2" xfId="14872" xr:uid="{00000000-0005-0000-0000-000065390000}"/>
    <cellStyle name="Navadno 2 54 4" xfId="14873" xr:uid="{00000000-0005-0000-0000-000066390000}"/>
    <cellStyle name="Navadno 2 55" xfId="14874" xr:uid="{00000000-0005-0000-0000-000067390000}"/>
    <cellStyle name="Navadno 2 55 2" xfId="14875" xr:uid="{00000000-0005-0000-0000-000068390000}"/>
    <cellStyle name="Navadno 2 55 2 2" xfId="14876" xr:uid="{00000000-0005-0000-0000-000069390000}"/>
    <cellStyle name="Navadno 2 55 2 2 2" xfId="14877" xr:uid="{00000000-0005-0000-0000-00006A390000}"/>
    <cellStyle name="Navadno 2 55 2 3" xfId="14878" xr:uid="{00000000-0005-0000-0000-00006B390000}"/>
    <cellStyle name="Navadno 2 55 3" xfId="14879" xr:uid="{00000000-0005-0000-0000-00006C390000}"/>
    <cellStyle name="Navadno 2 55 3 2" xfId="14880" xr:uid="{00000000-0005-0000-0000-00006D390000}"/>
    <cellStyle name="Navadno 2 55 4" xfId="14881" xr:uid="{00000000-0005-0000-0000-00006E390000}"/>
    <cellStyle name="Navadno 2 56" xfId="14882" xr:uid="{00000000-0005-0000-0000-00006F390000}"/>
    <cellStyle name="Navadno 2 56 2" xfId="14883" xr:uid="{00000000-0005-0000-0000-000070390000}"/>
    <cellStyle name="Navadno 2 56 2 2" xfId="14884" xr:uid="{00000000-0005-0000-0000-000071390000}"/>
    <cellStyle name="Navadno 2 56 2 2 2" xfId="14885" xr:uid="{00000000-0005-0000-0000-000072390000}"/>
    <cellStyle name="Navadno 2 56 2 3" xfId="14886" xr:uid="{00000000-0005-0000-0000-000073390000}"/>
    <cellStyle name="Navadno 2 56 3" xfId="14887" xr:uid="{00000000-0005-0000-0000-000074390000}"/>
    <cellStyle name="Navadno 2 56 3 2" xfId="14888" xr:uid="{00000000-0005-0000-0000-000075390000}"/>
    <cellStyle name="Navadno 2 56 4" xfId="14889" xr:uid="{00000000-0005-0000-0000-000076390000}"/>
    <cellStyle name="Navadno 2 57" xfId="14890" xr:uid="{00000000-0005-0000-0000-000077390000}"/>
    <cellStyle name="Navadno 2 57 2" xfId="14891" xr:uid="{00000000-0005-0000-0000-000078390000}"/>
    <cellStyle name="Navadno 2 57 2 2" xfId="14892" xr:uid="{00000000-0005-0000-0000-000079390000}"/>
    <cellStyle name="Navadno 2 57 2 2 2" xfId="14893" xr:uid="{00000000-0005-0000-0000-00007A390000}"/>
    <cellStyle name="Navadno 2 57 2 3" xfId="14894" xr:uid="{00000000-0005-0000-0000-00007B390000}"/>
    <cellStyle name="Navadno 2 57 3" xfId="14895" xr:uid="{00000000-0005-0000-0000-00007C390000}"/>
    <cellStyle name="Navadno 2 57 3 2" xfId="14896" xr:uid="{00000000-0005-0000-0000-00007D390000}"/>
    <cellStyle name="Navadno 2 57 4" xfId="14897" xr:uid="{00000000-0005-0000-0000-00007E390000}"/>
    <cellStyle name="Navadno 2 58" xfId="14898" xr:uid="{00000000-0005-0000-0000-00007F390000}"/>
    <cellStyle name="Navadno 2 58 2" xfId="14899" xr:uid="{00000000-0005-0000-0000-000080390000}"/>
    <cellStyle name="Navadno 2 58 2 2" xfId="14900" xr:uid="{00000000-0005-0000-0000-000081390000}"/>
    <cellStyle name="Navadno 2 58 2 2 2" xfId="14901" xr:uid="{00000000-0005-0000-0000-000082390000}"/>
    <cellStyle name="Navadno 2 58 2 3" xfId="14902" xr:uid="{00000000-0005-0000-0000-000083390000}"/>
    <cellStyle name="Navadno 2 58 3" xfId="14903" xr:uid="{00000000-0005-0000-0000-000084390000}"/>
    <cellStyle name="Navadno 2 58 3 2" xfId="14904" xr:uid="{00000000-0005-0000-0000-000085390000}"/>
    <cellStyle name="Navadno 2 58 4" xfId="14905" xr:uid="{00000000-0005-0000-0000-000086390000}"/>
    <cellStyle name="Navadno 2 59" xfId="14906" xr:uid="{00000000-0005-0000-0000-000087390000}"/>
    <cellStyle name="Navadno 2 59 2" xfId="14907" xr:uid="{00000000-0005-0000-0000-000088390000}"/>
    <cellStyle name="Navadno 2 59 2 2" xfId="14908" xr:uid="{00000000-0005-0000-0000-000089390000}"/>
    <cellStyle name="Navadno 2 59 2 2 2" xfId="14909" xr:uid="{00000000-0005-0000-0000-00008A390000}"/>
    <cellStyle name="Navadno 2 59 2 3" xfId="14910" xr:uid="{00000000-0005-0000-0000-00008B390000}"/>
    <cellStyle name="Navadno 2 59 3" xfId="14911" xr:uid="{00000000-0005-0000-0000-00008C390000}"/>
    <cellStyle name="Navadno 2 59 3 2" xfId="14912" xr:uid="{00000000-0005-0000-0000-00008D390000}"/>
    <cellStyle name="Navadno 2 59 4" xfId="14913" xr:uid="{00000000-0005-0000-0000-00008E390000}"/>
    <cellStyle name="Navadno 2 6" xfId="14914" xr:uid="{00000000-0005-0000-0000-00008F390000}"/>
    <cellStyle name="Navadno 2 6 2" xfId="14915" xr:uid="{00000000-0005-0000-0000-000090390000}"/>
    <cellStyle name="Navadno 2 6 2 2" xfId="14916" xr:uid="{00000000-0005-0000-0000-000091390000}"/>
    <cellStyle name="Navadno 2 6 2 2 2" xfId="14917" xr:uid="{00000000-0005-0000-0000-000092390000}"/>
    <cellStyle name="Navadno 2 6 2 3" xfId="14918" xr:uid="{00000000-0005-0000-0000-000093390000}"/>
    <cellStyle name="Navadno 2 6 3" xfId="14919" xr:uid="{00000000-0005-0000-0000-000094390000}"/>
    <cellStyle name="Navadno 2 6 3 2" xfId="14920" xr:uid="{00000000-0005-0000-0000-000095390000}"/>
    <cellStyle name="Navadno 2 6 4" xfId="14921" xr:uid="{00000000-0005-0000-0000-000096390000}"/>
    <cellStyle name="Navadno 2 6 5" xfId="14922" xr:uid="{00000000-0005-0000-0000-000097390000}"/>
    <cellStyle name="Navadno 2 6 6" xfId="14923" xr:uid="{00000000-0005-0000-0000-000098390000}"/>
    <cellStyle name="Navadno 2 6 7" xfId="14924" xr:uid="{00000000-0005-0000-0000-000099390000}"/>
    <cellStyle name="Navadno 2 60" xfId="14925" xr:uid="{00000000-0005-0000-0000-00009A390000}"/>
    <cellStyle name="Navadno 2 60 2" xfId="14926" xr:uid="{00000000-0005-0000-0000-00009B390000}"/>
    <cellStyle name="Navadno 2 60 2 2" xfId="14927" xr:uid="{00000000-0005-0000-0000-00009C390000}"/>
    <cellStyle name="Navadno 2 60 2 2 2" xfId="14928" xr:uid="{00000000-0005-0000-0000-00009D390000}"/>
    <cellStyle name="Navadno 2 60 2 2 2 2" xfId="14929" xr:uid="{00000000-0005-0000-0000-00009E390000}"/>
    <cellStyle name="Navadno 2 60 2 2 3" xfId="14930" xr:uid="{00000000-0005-0000-0000-00009F390000}"/>
    <cellStyle name="Navadno 2 60 2 3" xfId="14931" xr:uid="{00000000-0005-0000-0000-0000A0390000}"/>
    <cellStyle name="Navadno 2 60 2 3 2" xfId="14932" xr:uid="{00000000-0005-0000-0000-0000A1390000}"/>
    <cellStyle name="Navadno 2 60 2 4" xfId="14933" xr:uid="{00000000-0005-0000-0000-0000A2390000}"/>
    <cellStyle name="Navadno 2 60 3" xfId="14934" xr:uid="{00000000-0005-0000-0000-0000A3390000}"/>
    <cellStyle name="Navadno 2 60 3 2" xfId="14935" xr:uid="{00000000-0005-0000-0000-0000A4390000}"/>
    <cellStyle name="Navadno 2 60 3 2 2" xfId="14936" xr:uid="{00000000-0005-0000-0000-0000A5390000}"/>
    <cellStyle name="Navadno 2 60 3 3" xfId="14937" xr:uid="{00000000-0005-0000-0000-0000A6390000}"/>
    <cellStyle name="Navadno 2 60 4" xfId="14938" xr:uid="{00000000-0005-0000-0000-0000A7390000}"/>
    <cellStyle name="Navadno 2 60 4 2" xfId="14939" xr:uid="{00000000-0005-0000-0000-0000A8390000}"/>
    <cellStyle name="Navadno 2 60 5" xfId="14940" xr:uid="{00000000-0005-0000-0000-0000A9390000}"/>
    <cellStyle name="Navadno 2 61" xfId="14941" xr:uid="{00000000-0005-0000-0000-0000AA390000}"/>
    <cellStyle name="Navadno 2 61 2" xfId="14942" xr:uid="{00000000-0005-0000-0000-0000AB390000}"/>
    <cellStyle name="Navadno 2 61 2 2" xfId="14943" xr:uid="{00000000-0005-0000-0000-0000AC390000}"/>
    <cellStyle name="Navadno 2 61 3" xfId="14944" xr:uid="{00000000-0005-0000-0000-0000AD390000}"/>
    <cellStyle name="Navadno 2 62" xfId="14945" xr:uid="{00000000-0005-0000-0000-0000AE390000}"/>
    <cellStyle name="Navadno 2 62 2" xfId="14946" xr:uid="{00000000-0005-0000-0000-0000AF390000}"/>
    <cellStyle name="Navadno 2 63" xfId="14947" xr:uid="{00000000-0005-0000-0000-0000B0390000}"/>
    <cellStyle name="Navadno 2 63 2" xfId="14948" xr:uid="{00000000-0005-0000-0000-0000B1390000}"/>
    <cellStyle name="Navadno 2 64" xfId="14949" xr:uid="{00000000-0005-0000-0000-0000B2390000}"/>
    <cellStyle name="Navadno 2 65" xfId="14950" xr:uid="{00000000-0005-0000-0000-0000B3390000}"/>
    <cellStyle name="Navadno 2 66" xfId="14951" xr:uid="{00000000-0005-0000-0000-0000B4390000}"/>
    <cellStyle name="Navadno 2 67" xfId="14952" xr:uid="{00000000-0005-0000-0000-0000B5390000}"/>
    <cellStyle name="Navadno 2 7" xfId="14953" xr:uid="{00000000-0005-0000-0000-0000B6390000}"/>
    <cellStyle name="Navadno 2 7 2" xfId="14954" xr:uid="{00000000-0005-0000-0000-0000B7390000}"/>
    <cellStyle name="Navadno 2 7 2 2" xfId="14955" xr:uid="{00000000-0005-0000-0000-0000B8390000}"/>
    <cellStyle name="Navadno 2 7 2 2 2" xfId="14956" xr:uid="{00000000-0005-0000-0000-0000B9390000}"/>
    <cellStyle name="Navadno 2 7 2 3" xfId="14957" xr:uid="{00000000-0005-0000-0000-0000BA390000}"/>
    <cellStyle name="Navadno 2 7 2 4" xfId="14958" xr:uid="{00000000-0005-0000-0000-0000BB390000}"/>
    <cellStyle name="Navadno 2 7 2 5" xfId="14959" xr:uid="{00000000-0005-0000-0000-0000BC390000}"/>
    <cellStyle name="Navadno 2 7 3" xfId="14960" xr:uid="{00000000-0005-0000-0000-0000BD390000}"/>
    <cellStyle name="Navadno 2 7 3 2" xfId="14961" xr:uid="{00000000-0005-0000-0000-0000BE390000}"/>
    <cellStyle name="Navadno 2 7 4" xfId="14962" xr:uid="{00000000-0005-0000-0000-0000BF390000}"/>
    <cellStyle name="Navadno 2 7 5" xfId="14963" xr:uid="{00000000-0005-0000-0000-0000C0390000}"/>
    <cellStyle name="Navadno 2 7 6" xfId="14964" xr:uid="{00000000-0005-0000-0000-0000C1390000}"/>
    <cellStyle name="Navadno 2 7 7" xfId="14965" xr:uid="{00000000-0005-0000-0000-0000C2390000}"/>
    <cellStyle name="Navadno 2 8" xfId="14966" xr:uid="{00000000-0005-0000-0000-0000C3390000}"/>
    <cellStyle name="Navadno 2 8 2" xfId="14967" xr:uid="{00000000-0005-0000-0000-0000C4390000}"/>
    <cellStyle name="Navadno 2 8 2 2" xfId="14968" xr:uid="{00000000-0005-0000-0000-0000C5390000}"/>
    <cellStyle name="Navadno 2 8 2 2 2" xfId="14969" xr:uid="{00000000-0005-0000-0000-0000C6390000}"/>
    <cellStyle name="Navadno 2 8 2 2 2 2" xfId="14970" xr:uid="{00000000-0005-0000-0000-0000C7390000}"/>
    <cellStyle name="Navadno 2 8 2 3" xfId="14971" xr:uid="{00000000-0005-0000-0000-0000C8390000}"/>
    <cellStyle name="Navadno 2 8 2 4" xfId="14972" xr:uid="{00000000-0005-0000-0000-0000C9390000}"/>
    <cellStyle name="Navadno 2 8 2 5" xfId="14973" xr:uid="{00000000-0005-0000-0000-0000CA390000}"/>
    <cellStyle name="Navadno 2 8 3" xfId="14974" xr:uid="{00000000-0005-0000-0000-0000CB390000}"/>
    <cellStyle name="Navadno 2 8 3 2" xfId="14975" xr:uid="{00000000-0005-0000-0000-0000CC390000}"/>
    <cellStyle name="Navadno 2 8 4" xfId="14976" xr:uid="{00000000-0005-0000-0000-0000CD390000}"/>
    <cellStyle name="Navadno 2 8 5" xfId="14977" xr:uid="{00000000-0005-0000-0000-0000CE390000}"/>
    <cellStyle name="Navadno 2 8 6" xfId="14978" xr:uid="{00000000-0005-0000-0000-0000CF390000}"/>
    <cellStyle name="Navadno 2 9" xfId="14979" xr:uid="{00000000-0005-0000-0000-0000D0390000}"/>
    <cellStyle name="Navadno 2 9 2" xfId="14980" xr:uid="{00000000-0005-0000-0000-0000D1390000}"/>
    <cellStyle name="Navadno 2 9 2 2" xfId="14981" xr:uid="{00000000-0005-0000-0000-0000D2390000}"/>
    <cellStyle name="Navadno 2 9 2 2 2" xfId="14982" xr:uid="{00000000-0005-0000-0000-0000D3390000}"/>
    <cellStyle name="Navadno 2 9 2 3" xfId="14983" xr:uid="{00000000-0005-0000-0000-0000D4390000}"/>
    <cellStyle name="Navadno 2 9 3" xfId="14984" xr:uid="{00000000-0005-0000-0000-0000D5390000}"/>
    <cellStyle name="Navadno 2 9 3 2" xfId="14985" xr:uid="{00000000-0005-0000-0000-0000D6390000}"/>
    <cellStyle name="Navadno 2 9 4" xfId="14986" xr:uid="{00000000-0005-0000-0000-0000D7390000}"/>
    <cellStyle name="Navadno 2 9 5" xfId="14987" xr:uid="{00000000-0005-0000-0000-0000D8390000}"/>
    <cellStyle name="Navadno 2 9 6" xfId="14988" xr:uid="{00000000-0005-0000-0000-0000D9390000}"/>
    <cellStyle name="Navadno 20" xfId="14989" xr:uid="{00000000-0005-0000-0000-0000DA390000}"/>
    <cellStyle name="Navadno 20 10" xfId="14990" xr:uid="{00000000-0005-0000-0000-0000DB390000}"/>
    <cellStyle name="Navadno 20 10 2" xfId="14991" xr:uid="{00000000-0005-0000-0000-0000DC390000}"/>
    <cellStyle name="Navadno 20 10 2 2" xfId="14992" xr:uid="{00000000-0005-0000-0000-0000DD390000}"/>
    <cellStyle name="Navadno 20 10 2 2 2" xfId="14993" xr:uid="{00000000-0005-0000-0000-0000DE390000}"/>
    <cellStyle name="Navadno 20 10 2 3" xfId="14994" xr:uid="{00000000-0005-0000-0000-0000DF390000}"/>
    <cellStyle name="Navadno 20 10 3" xfId="14995" xr:uid="{00000000-0005-0000-0000-0000E0390000}"/>
    <cellStyle name="Navadno 20 10 3 2" xfId="14996" xr:uid="{00000000-0005-0000-0000-0000E1390000}"/>
    <cellStyle name="Navadno 20 10 4" xfId="14997" xr:uid="{00000000-0005-0000-0000-0000E2390000}"/>
    <cellStyle name="Navadno 20 11" xfId="14998" xr:uid="{00000000-0005-0000-0000-0000E3390000}"/>
    <cellStyle name="Navadno 20 11 2" xfId="14999" xr:uid="{00000000-0005-0000-0000-0000E4390000}"/>
    <cellStyle name="Navadno 20 11 2 2" xfId="15000" xr:uid="{00000000-0005-0000-0000-0000E5390000}"/>
    <cellStyle name="Navadno 20 11 2 2 2" xfId="15001" xr:uid="{00000000-0005-0000-0000-0000E6390000}"/>
    <cellStyle name="Navadno 20 11 2 3" xfId="15002" xr:uid="{00000000-0005-0000-0000-0000E7390000}"/>
    <cellStyle name="Navadno 20 11 3" xfId="15003" xr:uid="{00000000-0005-0000-0000-0000E8390000}"/>
    <cellStyle name="Navadno 20 11 3 2" xfId="15004" xr:uid="{00000000-0005-0000-0000-0000E9390000}"/>
    <cellStyle name="Navadno 20 11 4" xfId="15005" xr:uid="{00000000-0005-0000-0000-0000EA390000}"/>
    <cellStyle name="Navadno 20 12" xfId="15006" xr:uid="{00000000-0005-0000-0000-0000EB390000}"/>
    <cellStyle name="Navadno 20 12 2" xfId="15007" xr:uid="{00000000-0005-0000-0000-0000EC390000}"/>
    <cellStyle name="Navadno 20 12 2 2" xfId="15008" xr:uid="{00000000-0005-0000-0000-0000ED390000}"/>
    <cellStyle name="Navadno 20 12 2 2 2" xfId="15009" xr:uid="{00000000-0005-0000-0000-0000EE390000}"/>
    <cellStyle name="Navadno 20 12 2 3" xfId="15010" xr:uid="{00000000-0005-0000-0000-0000EF390000}"/>
    <cellStyle name="Navadno 20 12 3" xfId="15011" xr:uid="{00000000-0005-0000-0000-0000F0390000}"/>
    <cellStyle name="Navadno 20 12 3 2" xfId="15012" xr:uid="{00000000-0005-0000-0000-0000F1390000}"/>
    <cellStyle name="Navadno 20 12 4" xfId="15013" xr:uid="{00000000-0005-0000-0000-0000F2390000}"/>
    <cellStyle name="Navadno 20 13" xfId="15014" xr:uid="{00000000-0005-0000-0000-0000F3390000}"/>
    <cellStyle name="Navadno 20 13 2" xfId="15015" xr:uid="{00000000-0005-0000-0000-0000F4390000}"/>
    <cellStyle name="Navadno 20 13 2 2" xfId="15016" xr:uid="{00000000-0005-0000-0000-0000F5390000}"/>
    <cellStyle name="Navadno 20 13 2 2 2" xfId="15017" xr:uid="{00000000-0005-0000-0000-0000F6390000}"/>
    <cellStyle name="Navadno 20 13 2 3" xfId="15018" xr:uid="{00000000-0005-0000-0000-0000F7390000}"/>
    <cellStyle name="Navadno 20 13 3" xfId="15019" xr:uid="{00000000-0005-0000-0000-0000F8390000}"/>
    <cellStyle name="Navadno 20 13 3 2" xfId="15020" xr:uid="{00000000-0005-0000-0000-0000F9390000}"/>
    <cellStyle name="Navadno 20 13 4" xfId="15021" xr:uid="{00000000-0005-0000-0000-0000FA390000}"/>
    <cellStyle name="Navadno 20 14" xfId="15022" xr:uid="{00000000-0005-0000-0000-0000FB390000}"/>
    <cellStyle name="Navadno 20 14 2" xfId="15023" xr:uid="{00000000-0005-0000-0000-0000FC390000}"/>
    <cellStyle name="Navadno 20 14 2 2" xfId="15024" xr:uid="{00000000-0005-0000-0000-0000FD390000}"/>
    <cellStyle name="Navadno 20 14 2 2 2" xfId="15025" xr:uid="{00000000-0005-0000-0000-0000FE390000}"/>
    <cellStyle name="Navadno 20 14 2 3" xfId="15026" xr:uid="{00000000-0005-0000-0000-0000FF390000}"/>
    <cellStyle name="Navadno 20 14 3" xfId="15027" xr:uid="{00000000-0005-0000-0000-0000003A0000}"/>
    <cellStyle name="Navadno 20 14 3 2" xfId="15028" xr:uid="{00000000-0005-0000-0000-0000013A0000}"/>
    <cellStyle name="Navadno 20 14 4" xfId="15029" xr:uid="{00000000-0005-0000-0000-0000023A0000}"/>
    <cellStyle name="Navadno 20 15" xfId="15030" xr:uid="{00000000-0005-0000-0000-0000033A0000}"/>
    <cellStyle name="Navadno 20 15 2" xfId="15031" xr:uid="{00000000-0005-0000-0000-0000043A0000}"/>
    <cellStyle name="Navadno 20 15 2 2" xfId="15032" xr:uid="{00000000-0005-0000-0000-0000053A0000}"/>
    <cellStyle name="Navadno 20 15 2 2 2" xfId="15033" xr:uid="{00000000-0005-0000-0000-0000063A0000}"/>
    <cellStyle name="Navadno 20 15 2 3" xfId="15034" xr:uid="{00000000-0005-0000-0000-0000073A0000}"/>
    <cellStyle name="Navadno 20 15 3" xfId="15035" xr:uid="{00000000-0005-0000-0000-0000083A0000}"/>
    <cellStyle name="Navadno 20 15 3 2" xfId="15036" xr:uid="{00000000-0005-0000-0000-0000093A0000}"/>
    <cellStyle name="Navadno 20 15 4" xfId="15037" xr:uid="{00000000-0005-0000-0000-00000A3A0000}"/>
    <cellStyle name="Navadno 20 16" xfId="15038" xr:uid="{00000000-0005-0000-0000-00000B3A0000}"/>
    <cellStyle name="Navadno 20 16 2" xfId="15039" xr:uid="{00000000-0005-0000-0000-00000C3A0000}"/>
    <cellStyle name="Navadno 20 16 2 2" xfId="15040" xr:uid="{00000000-0005-0000-0000-00000D3A0000}"/>
    <cellStyle name="Navadno 20 16 2 2 2" xfId="15041" xr:uid="{00000000-0005-0000-0000-00000E3A0000}"/>
    <cellStyle name="Navadno 20 16 2 3" xfId="15042" xr:uid="{00000000-0005-0000-0000-00000F3A0000}"/>
    <cellStyle name="Navadno 20 16 3" xfId="15043" xr:uid="{00000000-0005-0000-0000-0000103A0000}"/>
    <cellStyle name="Navadno 20 16 3 2" xfId="15044" xr:uid="{00000000-0005-0000-0000-0000113A0000}"/>
    <cellStyle name="Navadno 20 16 4" xfId="15045" xr:uid="{00000000-0005-0000-0000-0000123A0000}"/>
    <cellStyle name="Navadno 20 17" xfId="15046" xr:uid="{00000000-0005-0000-0000-0000133A0000}"/>
    <cellStyle name="Navadno 20 17 2" xfId="15047" xr:uid="{00000000-0005-0000-0000-0000143A0000}"/>
    <cellStyle name="Navadno 20 17 2 2" xfId="15048" xr:uid="{00000000-0005-0000-0000-0000153A0000}"/>
    <cellStyle name="Navadno 20 17 2 2 2" xfId="15049" xr:uid="{00000000-0005-0000-0000-0000163A0000}"/>
    <cellStyle name="Navadno 20 17 2 3" xfId="15050" xr:uid="{00000000-0005-0000-0000-0000173A0000}"/>
    <cellStyle name="Navadno 20 17 3" xfId="15051" xr:uid="{00000000-0005-0000-0000-0000183A0000}"/>
    <cellStyle name="Navadno 20 17 3 2" xfId="15052" xr:uid="{00000000-0005-0000-0000-0000193A0000}"/>
    <cellStyle name="Navadno 20 17 4" xfId="15053" xr:uid="{00000000-0005-0000-0000-00001A3A0000}"/>
    <cellStyle name="Navadno 20 18" xfId="15054" xr:uid="{00000000-0005-0000-0000-00001B3A0000}"/>
    <cellStyle name="Navadno 20 18 2" xfId="15055" xr:uid="{00000000-0005-0000-0000-00001C3A0000}"/>
    <cellStyle name="Navadno 20 18 2 2" xfId="15056" xr:uid="{00000000-0005-0000-0000-00001D3A0000}"/>
    <cellStyle name="Navadno 20 18 2 2 2" xfId="15057" xr:uid="{00000000-0005-0000-0000-00001E3A0000}"/>
    <cellStyle name="Navadno 20 18 2 3" xfId="15058" xr:uid="{00000000-0005-0000-0000-00001F3A0000}"/>
    <cellStyle name="Navadno 20 18 3" xfId="15059" xr:uid="{00000000-0005-0000-0000-0000203A0000}"/>
    <cellStyle name="Navadno 20 18 3 2" xfId="15060" xr:uid="{00000000-0005-0000-0000-0000213A0000}"/>
    <cellStyle name="Navadno 20 18 4" xfId="15061" xr:uid="{00000000-0005-0000-0000-0000223A0000}"/>
    <cellStyle name="Navadno 20 19" xfId="15062" xr:uid="{00000000-0005-0000-0000-0000233A0000}"/>
    <cellStyle name="Navadno 20 19 2" xfId="15063" xr:uid="{00000000-0005-0000-0000-0000243A0000}"/>
    <cellStyle name="Navadno 20 19 2 2" xfId="15064" xr:uid="{00000000-0005-0000-0000-0000253A0000}"/>
    <cellStyle name="Navadno 20 19 2 2 2" xfId="15065" xr:uid="{00000000-0005-0000-0000-0000263A0000}"/>
    <cellStyle name="Navadno 20 19 2 3" xfId="15066" xr:uid="{00000000-0005-0000-0000-0000273A0000}"/>
    <cellStyle name="Navadno 20 19 3" xfId="15067" xr:uid="{00000000-0005-0000-0000-0000283A0000}"/>
    <cellStyle name="Navadno 20 19 3 2" xfId="15068" xr:uid="{00000000-0005-0000-0000-0000293A0000}"/>
    <cellStyle name="Navadno 20 19 4" xfId="15069" xr:uid="{00000000-0005-0000-0000-00002A3A0000}"/>
    <cellStyle name="Navadno 20 2" xfId="58" xr:uid="{00000000-0005-0000-0000-00002B3A0000}"/>
    <cellStyle name="Navadno 20 2 2" xfId="15070" xr:uid="{00000000-0005-0000-0000-00002C3A0000}"/>
    <cellStyle name="Navadno 20 2 2 2" xfId="15071" xr:uid="{00000000-0005-0000-0000-00002D3A0000}"/>
    <cellStyle name="Navadno 20 2 2 2 2" xfId="15072" xr:uid="{00000000-0005-0000-0000-00002E3A0000}"/>
    <cellStyle name="Navadno 20 2 2 3" xfId="15073" xr:uid="{00000000-0005-0000-0000-00002F3A0000}"/>
    <cellStyle name="Navadno 20 2 2 4" xfId="15074" xr:uid="{00000000-0005-0000-0000-0000303A0000}"/>
    <cellStyle name="Navadno 20 2 2 5" xfId="15075" xr:uid="{00000000-0005-0000-0000-0000313A0000}"/>
    <cellStyle name="Navadno 20 2 3" xfId="15076" xr:uid="{00000000-0005-0000-0000-0000323A0000}"/>
    <cellStyle name="Navadno 20 2 3 2" xfId="15077" xr:uid="{00000000-0005-0000-0000-0000333A0000}"/>
    <cellStyle name="Navadno 20 2 4" xfId="15078" xr:uid="{00000000-0005-0000-0000-0000343A0000}"/>
    <cellStyle name="Navadno 20 2 5" xfId="15079" xr:uid="{00000000-0005-0000-0000-0000353A0000}"/>
    <cellStyle name="Navadno 20 2 6" xfId="15080" xr:uid="{00000000-0005-0000-0000-0000363A0000}"/>
    <cellStyle name="Navadno 20 2 7" xfId="15081" xr:uid="{00000000-0005-0000-0000-0000373A0000}"/>
    <cellStyle name="Navadno 20 20" xfId="15082" xr:uid="{00000000-0005-0000-0000-0000383A0000}"/>
    <cellStyle name="Navadno 20 20 2" xfId="15083" xr:uid="{00000000-0005-0000-0000-0000393A0000}"/>
    <cellStyle name="Navadno 20 20 2 2" xfId="15084" xr:uid="{00000000-0005-0000-0000-00003A3A0000}"/>
    <cellStyle name="Navadno 20 20 2 2 2" xfId="15085" xr:uid="{00000000-0005-0000-0000-00003B3A0000}"/>
    <cellStyle name="Navadno 20 20 2 3" xfId="15086" xr:uid="{00000000-0005-0000-0000-00003C3A0000}"/>
    <cellStyle name="Navadno 20 20 3" xfId="15087" xr:uid="{00000000-0005-0000-0000-00003D3A0000}"/>
    <cellStyle name="Navadno 20 20 3 2" xfId="15088" xr:uid="{00000000-0005-0000-0000-00003E3A0000}"/>
    <cellStyle name="Navadno 20 20 4" xfId="15089" xr:uid="{00000000-0005-0000-0000-00003F3A0000}"/>
    <cellStyle name="Navadno 20 21" xfId="15090" xr:uid="{00000000-0005-0000-0000-0000403A0000}"/>
    <cellStyle name="Navadno 20 21 2" xfId="15091" xr:uid="{00000000-0005-0000-0000-0000413A0000}"/>
    <cellStyle name="Navadno 20 21 2 2" xfId="15092" xr:uid="{00000000-0005-0000-0000-0000423A0000}"/>
    <cellStyle name="Navadno 20 21 2 2 2" xfId="15093" xr:uid="{00000000-0005-0000-0000-0000433A0000}"/>
    <cellStyle name="Navadno 20 21 2 3" xfId="15094" xr:uid="{00000000-0005-0000-0000-0000443A0000}"/>
    <cellStyle name="Navadno 20 21 3" xfId="15095" xr:uid="{00000000-0005-0000-0000-0000453A0000}"/>
    <cellStyle name="Navadno 20 21 3 2" xfId="15096" xr:uid="{00000000-0005-0000-0000-0000463A0000}"/>
    <cellStyle name="Navadno 20 21 4" xfId="15097" xr:uid="{00000000-0005-0000-0000-0000473A0000}"/>
    <cellStyle name="Navadno 20 22" xfId="15098" xr:uid="{00000000-0005-0000-0000-0000483A0000}"/>
    <cellStyle name="Navadno 20 22 2" xfId="15099" xr:uid="{00000000-0005-0000-0000-0000493A0000}"/>
    <cellStyle name="Navadno 20 22 2 2" xfId="15100" xr:uid="{00000000-0005-0000-0000-00004A3A0000}"/>
    <cellStyle name="Navadno 20 22 2 2 2" xfId="15101" xr:uid="{00000000-0005-0000-0000-00004B3A0000}"/>
    <cellStyle name="Navadno 20 22 2 3" xfId="15102" xr:uid="{00000000-0005-0000-0000-00004C3A0000}"/>
    <cellStyle name="Navadno 20 22 3" xfId="15103" xr:uid="{00000000-0005-0000-0000-00004D3A0000}"/>
    <cellStyle name="Navadno 20 22 3 2" xfId="15104" xr:uid="{00000000-0005-0000-0000-00004E3A0000}"/>
    <cellStyle name="Navadno 20 22 4" xfId="15105" xr:uid="{00000000-0005-0000-0000-00004F3A0000}"/>
    <cellStyle name="Navadno 20 23" xfId="15106" xr:uid="{00000000-0005-0000-0000-0000503A0000}"/>
    <cellStyle name="Navadno 20 23 2" xfId="15107" xr:uid="{00000000-0005-0000-0000-0000513A0000}"/>
    <cellStyle name="Navadno 20 23 2 2" xfId="15108" xr:uid="{00000000-0005-0000-0000-0000523A0000}"/>
    <cellStyle name="Navadno 20 23 2 2 2" xfId="15109" xr:uid="{00000000-0005-0000-0000-0000533A0000}"/>
    <cellStyle name="Navadno 20 23 2 3" xfId="15110" xr:uid="{00000000-0005-0000-0000-0000543A0000}"/>
    <cellStyle name="Navadno 20 23 3" xfId="15111" xr:uid="{00000000-0005-0000-0000-0000553A0000}"/>
    <cellStyle name="Navadno 20 23 3 2" xfId="15112" xr:uid="{00000000-0005-0000-0000-0000563A0000}"/>
    <cellStyle name="Navadno 20 23 4" xfId="15113" xr:uid="{00000000-0005-0000-0000-0000573A0000}"/>
    <cellStyle name="Navadno 20 24" xfId="15114" xr:uid="{00000000-0005-0000-0000-0000583A0000}"/>
    <cellStyle name="Navadno 20 24 2" xfId="15115" xr:uid="{00000000-0005-0000-0000-0000593A0000}"/>
    <cellStyle name="Navadno 20 24 2 2" xfId="15116" xr:uid="{00000000-0005-0000-0000-00005A3A0000}"/>
    <cellStyle name="Navadno 20 24 2 2 2" xfId="15117" xr:uid="{00000000-0005-0000-0000-00005B3A0000}"/>
    <cellStyle name="Navadno 20 24 2 3" xfId="15118" xr:uid="{00000000-0005-0000-0000-00005C3A0000}"/>
    <cellStyle name="Navadno 20 24 3" xfId="15119" xr:uid="{00000000-0005-0000-0000-00005D3A0000}"/>
    <cellStyle name="Navadno 20 24 3 2" xfId="15120" xr:uid="{00000000-0005-0000-0000-00005E3A0000}"/>
    <cellStyle name="Navadno 20 24 4" xfId="15121" xr:uid="{00000000-0005-0000-0000-00005F3A0000}"/>
    <cellStyle name="Navadno 20 25" xfId="15122" xr:uid="{00000000-0005-0000-0000-0000603A0000}"/>
    <cellStyle name="Navadno 20 25 2" xfId="15123" xr:uid="{00000000-0005-0000-0000-0000613A0000}"/>
    <cellStyle name="Navadno 20 25 2 2" xfId="15124" xr:uid="{00000000-0005-0000-0000-0000623A0000}"/>
    <cellStyle name="Navadno 20 25 2 2 2" xfId="15125" xr:uid="{00000000-0005-0000-0000-0000633A0000}"/>
    <cellStyle name="Navadno 20 25 2 3" xfId="15126" xr:uid="{00000000-0005-0000-0000-0000643A0000}"/>
    <cellStyle name="Navadno 20 25 3" xfId="15127" xr:uid="{00000000-0005-0000-0000-0000653A0000}"/>
    <cellStyle name="Navadno 20 25 3 2" xfId="15128" xr:uid="{00000000-0005-0000-0000-0000663A0000}"/>
    <cellStyle name="Navadno 20 25 4" xfId="15129" xr:uid="{00000000-0005-0000-0000-0000673A0000}"/>
    <cellStyle name="Navadno 20 26" xfId="15130" xr:uid="{00000000-0005-0000-0000-0000683A0000}"/>
    <cellStyle name="Navadno 20 26 2" xfId="15131" xr:uid="{00000000-0005-0000-0000-0000693A0000}"/>
    <cellStyle name="Navadno 20 26 2 2" xfId="15132" xr:uid="{00000000-0005-0000-0000-00006A3A0000}"/>
    <cellStyle name="Navadno 20 26 2 2 2" xfId="15133" xr:uid="{00000000-0005-0000-0000-00006B3A0000}"/>
    <cellStyle name="Navadno 20 26 2 3" xfId="15134" xr:uid="{00000000-0005-0000-0000-00006C3A0000}"/>
    <cellStyle name="Navadno 20 26 3" xfId="15135" xr:uid="{00000000-0005-0000-0000-00006D3A0000}"/>
    <cellStyle name="Navadno 20 26 3 2" xfId="15136" xr:uid="{00000000-0005-0000-0000-00006E3A0000}"/>
    <cellStyle name="Navadno 20 26 4" xfId="15137" xr:uid="{00000000-0005-0000-0000-00006F3A0000}"/>
    <cellStyle name="Navadno 20 27" xfId="15138" xr:uid="{00000000-0005-0000-0000-0000703A0000}"/>
    <cellStyle name="Navadno 20 27 2" xfId="15139" xr:uid="{00000000-0005-0000-0000-0000713A0000}"/>
    <cellStyle name="Navadno 20 27 2 2" xfId="15140" xr:uid="{00000000-0005-0000-0000-0000723A0000}"/>
    <cellStyle name="Navadno 20 27 2 2 2" xfId="15141" xr:uid="{00000000-0005-0000-0000-0000733A0000}"/>
    <cellStyle name="Navadno 20 27 2 3" xfId="15142" xr:uid="{00000000-0005-0000-0000-0000743A0000}"/>
    <cellStyle name="Navadno 20 27 3" xfId="15143" xr:uid="{00000000-0005-0000-0000-0000753A0000}"/>
    <cellStyle name="Navadno 20 27 3 2" xfId="15144" xr:uid="{00000000-0005-0000-0000-0000763A0000}"/>
    <cellStyle name="Navadno 20 27 4" xfId="15145" xr:uid="{00000000-0005-0000-0000-0000773A0000}"/>
    <cellStyle name="Navadno 20 28" xfId="15146" xr:uid="{00000000-0005-0000-0000-0000783A0000}"/>
    <cellStyle name="Navadno 20 28 2" xfId="15147" xr:uid="{00000000-0005-0000-0000-0000793A0000}"/>
    <cellStyle name="Navadno 20 28 2 2" xfId="15148" xr:uid="{00000000-0005-0000-0000-00007A3A0000}"/>
    <cellStyle name="Navadno 20 28 2 2 2" xfId="15149" xr:uid="{00000000-0005-0000-0000-00007B3A0000}"/>
    <cellStyle name="Navadno 20 28 2 3" xfId="15150" xr:uid="{00000000-0005-0000-0000-00007C3A0000}"/>
    <cellStyle name="Navadno 20 28 3" xfId="15151" xr:uid="{00000000-0005-0000-0000-00007D3A0000}"/>
    <cellStyle name="Navadno 20 28 3 2" xfId="15152" xr:uid="{00000000-0005-0000-0000-00007E3A0000}"/>
    <cellStyle name="Navadno 20 28 4" xfId="15153" xr:uid="{00000000-0005-0000-0000-00007F3A0000}"/>
    <cellStyle name="Navadno 20 29" xfId="15154" xr:uid="{00000000-0005-0000-0000-0000803A0000}"/>
    <cellStyle name="Navadno 20 29 2" xfId="15155" xr:uid="{00000000-0005-0000-0000-0000813A0000}"/>
    <cellStyle name="Navadno 20 29 2 2" xfId="15156" xr:uid="{00000000-0005-0000-0000-0000823A0000}"/>
    <cellStyle name="Navadno 20 29 3" xfId="15157" xr:uid="{00000000-0005-0000-0000-0000833A0000}"/>
    <cellStyle name="Navadno 20 3" xfId="59" xr:uid="{00000000-0005-0000-0000-0000843A0000}"/>
    <cellStyle name="Navadno 20 3 2" xfId="15158" xr:uid="{00000000-0005-0000-0000-0000853A0000}"/>
    <cellStyle name="Navadno 20 3 2 2" xfId="15159" xr:uid="{00000000-0005-0000-0000-0000863A0000}"/>
    <cellStyle name="Navadno 20 3 2 2 2" xfId="15160" xr:uid="{00000000-0005-0000-0000-0000873A0000}"/>
    <cellStyle name="Navadno 20 3 2 3" xfId="15161" xr:uid="{00000000-0005-0000-0000-0000883A0000}"/>
    <cellStyle name="Navadno 20 3 3" xfId="15162" xr:uid="{00000000-0005-0000-0000-0000893A0000}"/>
    <cellStyle name="Navadno 20 3 3 2" xfId="15163" xr:uid="{00000000-0005-0000-0000-00008A3A0000}"/>
    <cellStyle name="Navadno 20 3 4" xfId="15164" xr:uid="{00000000-0005-0000-0000-00008B3A0000}"/>
    <cellStyle name="Navadno 20 3 5" xfId="15165" xr:uid="{00000000-0005-0000-0000-00008C3A0000}"/>
    <cellStyle name="Navadno 20 3 6" xfId="15166" xr:uid="{00000000-0005-0000-0000-00008D3A0000}"/>
    <cellStyle name="Navadno 20 3 7" xfId="15167" xr:uid="{00000000-0005-0000-0000-00008E3A0000}"/>
    <cellStyle name="Navadno 20 30" xfId="15168" xr:uid="{00000000-0005-0000-0000-00008F3A0000}"/>
    <cellStyle name="Navadno 20 30 2" xfId="15169" xr:uid="{00000000-0005-0000-0000-0000903A0000}"/>
    <cellStyle name="Navadno 20 31" xfId="15170" xr:uid="{00000000-0005-0000-0000-0000913A0000}"/>
    <cellStyle name="Navadno 20 32" xfId="15171" xr:uid="{00000000-0005-0000-0000-0000923A0000}"/>
    <cellStyle name="Navadno 20 33" xfId="15172" xr:uid="{00000000-0005-0000-0000-0000933A0000}"/>
    <cellStyle name="Navadno 20 34" xfId="15173" xr:uid="{00000000-0005-0000-0000-0000943A0000}"/>
    <cellStyle name="Navadno 20 4" xfId="15174" xr:uid="{00000000-0005-0000-0000-0000953A0000}"/>
    <cellStyle name="Navadno 20 4 2" xfId="15175" xr:uid="{00000000-0005-0000-0000-0000963A0000}"/>
    <cellStyle name="Navadno 20 4 2 2" xfId="15176" xr:uid="{00000000-0005-0000-0000-0000973A0000}"/>
    <cellStyle name="Navadno 20 4 2 2 2" xfId="15177" xr:uid="{00000000-0005-0000-0000-0000983A0000}"/>
    <cellStyle name="Navadno 20 4 2 3" xfId="15178" xr:uid="{00000000-0005-0000-0000-0000993A0000}"/>
    <cellStyle name="Navadno 20 4 3" xfId="15179" xr:uid="{00000000-0005-0000-0000-00009A3A0000}"/>
    <cellStyle name="Navadno 20 4 3 2" xfId="15180" xr:uid="{00000000-0005-0000-0000-00009B3A0000}"/>
    <cellStyle name="Navadno 20 4 4" xfId="15181" xr:uid="{00000000-0005-0000-0000-00009C3A0000}"/>
    <cellStyle name="Navadno 20 4 5" xfId="15182" xr:uid="{00000000-0005-0000-0000-00009D3A0000}"/>
    <cellStyle name="Navadno 20 4 6" xfId="15183" xr:uid="{00000000-0005-0000-0000-00009E3A0000}"/>
    <cellStyle name="Navadno 20 5" xfId="15184" xr:uid="{00000000-0005-0000-0000-00009F3A0000}"/>
    <cellStyle name="Navadno 20 5 2" xfId="15185" xr:uid="{00000000-0005-0000-0000-0000A03A0000}"/>
    <cellStyle name="Navadno 20 5 2 2" xfId="15186" xr:uid="{00000000-0005-0000-0000-0000A13A0000}"/>
    <cellStyle name="Navadno 20 5 2 2 2" xfId="15187" xr:uid="{00000000-0005-0000-0000-0000A23A0000}"/>
    <cellStyle name="Navadno 20 5 2 3" xfId="15188" xr:uid="{00000000-0005-0000-0000-0000A33A0000}"/>
    <cellStyle name="Navadno 20 5 3" xfId="15189" xr:uid="{00000000-0005-0000-0000-0000A43A0000}"/>
    <cellStyle name="Navadno 20 5 3 2" xfId="15190" xr:uid="{00000000-0005-0000-0000-0000A53A0000}"/>
    <cellStyle name="Navadno 20 5 4" xfId="15191" xr:uid="{00000000-0005-0000-0000-0000A63A0000}"/>
    <cellStyle name="Navadno 20 6" xfId="15192" xr:uid="{00000000-0005-0000-0000-0000A73A0000}"/>
    <cellStyle name="Navadno 20 6 2" xfId="15193" xr:uid="{00000000-0005-0000-0000-0000A83A0000}"/>
    <cellStyle name="Navadno 20 6 2 2" xfId="15194" xr:uid="{00000000-0005-0000-0000-0000A93A0000}"/>
    <cellStyle name="Navadno 20 6 2 2 2" xfId="15195" xr:uid="{00000000-0005-0000-0000-0000AA3A0000}"/>
    <cellStyle name="Navadno 20 6 2 3" xfId="15196" xr:uid="{00000000-0005-0000-0000-0000AB3A0000}"/>
    <cellStyle name="Navadno 20 6 3" xfId="15197" xr:uid="{00000000-0005-0000-0000-0000AC3A0000}"/>
    <cellStyle name="Navadno 20 6 3 2" xfId="15198" xr:uid="{00000000-0005-0000-0000-0000AD3A0000}"/>
    <cellStyle name="Navadno 20 6 4" xfId="15199" xr:uid="{00000000-0005-0000-0000-0000AE3A0000}"/>
    <cellStyle name="Navadno 20 7" xfId="15200" xr:uid="{00000000-0005-0000-0000-0000AF3A0000}"/>
    <cellStyle name="Navadno 20 7 2" xfId="15201" xr:uid="{00000000-0005-0000-0000-0000B03A0000}"/>
    <cellStyle name="Navadno 20 7 2 2" xfId="15202" xr:uid="{00000000-0005-0000-0000-0000B13A0000}"/>
    <cellStyle name="Navadno 20 7 2 2 2" xfId="15203" xr:uid="{00000000-0005-0000-0000-0000B23A0000}"/>
    <cellStyle name="Navadno 20 7 2 3" xfId="15204" xr:uid="{00000000-0005-0000-0000-0000B33A0000}"/>
    <cellStyle name="Navadno 20 7 3" xfId="15205" xr:uid="{00000000-0005-0000-0000-0000B43A0000}"/>
    <cellStyle name="Navadno 20 7 3 2" xfId="15206" xr:uid="{00000000-0005-0000-0000-0000B53A0000}"/>
    <cellStyle name="Navadno 20 7 4" xfId="15207" xr:uid="{00000000-0005-0000-0000-0000B63A0000}"/>
    <cellStyle name="Navadno 20 8" xfId="15208" xr:uid="{00000000-0005-0000-0000-0000B73A0000}"/>
    <cellStyle name="Navadno 20 8 2" xfId="15209" xr:uid="{00000000-0005-0000-0000-0000B83A0000}"/>
    <cellStyle name="Navadno 20 8 2 2" xfId="15210" xr:uid="{00000000-0005-0000-0000-0000B93A0000}"/>
    <cellStyle name="Navadno 20 8 2 2 2" xfId="15211" xr:uid="{00000000-0005-0000-0000-0000BA3A0000}"/>
    <cellStyle name="Navadno 20 8 2 3" xfId="15212" xr:uid="{00000000-0005-0000-0000-0000BB3A0000}"/>
    <cellStyle name="Navadno 20 8 3" xfId="15213" xr:uid="{00000000-0005-0000-0000-0000BC3A0000}"/>
    <cellStyle name="Navadno 20 8 3 2" xfId="15214" xr:uid="{00000000-0005-0000-0000-0000BD3A0000}"/>
    <cellStyle name="Navadno 20 8 4" xfId="15215" xr:uid="{00000000-0005-0000-0000-0000BE3A0000}"/>
    <cellStyle name="Navadno 20 9" xfId="15216" xr:uid="{00000000-0005-0000-0000-0000BF3A0000}"/>
    <cellStyle name="Navadno 20 9 2" xfId="15217" xr:uid="{00000000-0005-0000-0000-0000C03A0000}"/>
    <cellStyle name="Navadno 20 9 2 2" xfId="15218" xr:uid="{00000000-0005-0000-0000-0000C13A0000}"/>
    <cellStyle name="Navadno 20 9 2 2 2" xfId="15219" xr:uid="{00000000-0005-0000-0000-0000C23A0000}"/>
    <cellStyle name="Navadno 20 9 2 3" xfId="15220" xr:uid="{00000000-0005-0000-0000-0000C33A0000}"/>
    <cellStyle name="Navadno 20 9 3" xfId="15221" xr:uid="{00000000-0005-0000-0000-0000C43A0000}"/>
    <cellStyle name="Navadno 20 9 3 2" xfId="15222" xr:uid="{00000000-0005-0000-0000-0000C53A0000}"/>
    <cellStyle name="Navadno 20 9 4" xfId="15223" xr:uid="{00000000-0005-0000-0000-0000C63A0000}"/>
    <cellStyle name="Navadno 200" xfId="15224" xr:uid="{00000000-0005-0000-0000-0000C73A0000}"/>
    <cellStyle name="Navadno 200 2" xfId="15225" xr:uid="{00000000-0005-0000-0000-0000C83A0000}"/>
    <cellStyle name="Navadno 201" xfId="15226" xr:uid="{00000000-0005-0000-0000-0000C93A0000}"/>
    <cellStyle name="Navadno 201 2" xfId="15227" xr:uid="{00000000-0005-0000-0000-0000CA3A0000}"/>
    <cellStyle name="Navadno 202" xfId="15228" xr:uid="{00000000-0005-0000-0000-0000CB3A0000}"/>
    <cellStyle name="Navadno 202 2" xfId="15229" xr:uid="{00000000-0005-0000-0000-0000CC3A0000}"/>
    <cellStyle name="Navadno 203" xfId="15230" xr:uid="{00000000-0005-0000-0000-0000CD3A0000}"/>
    <cellStyle name="Navadno 203 2" xfId="15231" xr:uid="{00000000-0005-0000-0000-0000CE3A0000}"/>
    <cellStyle name="Navadno 204" xfId="15232" xr:uid="{00000000-0005-0000-0000-0000CF3A0000}"/>
    <cellStyle name="Navadno 204 2" xfId="15233" xr:uid="{00000000-0005-0000-0000-0000D03A0000}"/>
    <cellStyle name="Navadno 205" xfId="15234" xr:uid="{00000000-0005-0000-0000-0000D13A0000}"/>
    <cellStyle name="Navadno 205 2" xfId="15235" xr:uid="{00000000-0005-0000-0000-0000D23A0000}"/>
    <cellStyle name="Navadno 206" xfId="15236" xr:uid="{00000000-0005-0000-0000-0000D33A0000}"/>
    <cellStyle name="Navadno 206 2" xfId="15237" xr:uid="{00000000-0005-0000-0000-0000D43A0000}"/>
    <cellStyle name="Navadno 207" xfId="15238" xr:uid="{00000000-0005-0000-0000-0000D53A0000}"/>
    <cellStyle name="Navadno 207 2" xfId="15239" xr:uid="{00000000-0005-0000-0000-0000D63A0000}"/>
    <cellStyle name="Navadno 208" xfId="15240" xr:uid="{00000000-0005-0000-0000-0000D73A0000}"/>
    <cellStyle name="Navadno 208 2" xfId="15241" xr:uid="{00000000-0005-0000-0000-0000D83A0000}"/>
    <cellStyle name="Navadno 209" xfId="15242" xr:uid="{00000000-0005-0000-0000-0000D93A0000}"/>
    <cellStyle name="Navadno 209 2" xfId="15243" xr:uid="{00000000-0005-0000-0000-0000DA3A0000}"/>
    <cellStyle name="Navadno 21" xfId="15244" xr:uid="{00000000-0005-0000-0000-0000DB3A0000}"/>
    <cellStyle name="Navadno 21 10" xfId="15245" xr:uid="{00000000-0005-0000-0000-0000DC3A0000}"/>
    <cellStyle name="Navadno 21 10 2" xfId="15246" xr:uid="{00000000-0005-0000-0000-0000DD3A0000}"/>
    <cellStyle name="Navadno 21 10 2 2" xfId="15247" xr:uid="{00000000-0005-0000-0000-0000DE3A0000}"/>
    <cellStyle name="Navadno 21 10 2 2 2" xfId="15248" xr:uid="{00000000-0005-0000-0000-0000DF3A0000}"/>
    <cellStyle name="Navadno 21 10 2 3" xfId="15249" xr:uid="{00000000-0005-0000-0000-0000E03A0000}"/>
    <cellStyle name="Navadno 21 10 3" xfId="15250" xr:uid="{00000000-0005-0000-0000-0000E13A0000}"/>
    <cellStyle name="Navadno 21 10 3 2" xfId="15251" xr:uid="{00000000-0005-0000-0000-0000E23A0000}"/>
    <cellStyle name="Navadno 21 10 4" xfId="15252" xr:uid="{00000000-0005-0000-0000-0000E33A0000}"/>
    <cellStyle name="Navadno 21 11" xfId="15253" xr:uid="{00000000-0005-0000-0000-0000E43A0000}"/>
    <cellStyle name="Navadno 21 11 2" xfId="15254" xr:uid="{00000000-0005-0000-0000-0000E53A0000}"/>
    <cellStyle name="Navadno 21 11 2 2" xfId="15255" xr:uid="{00000000-0005-0000-0000-0000E63A0000}"/>
    <cellStyle name="Navadno 21 11 2 2 2" xfId="15256" xr:uid="{00000000-0005-0000-0000-0000E73A0000}"/>
    <cellStyle name="Navadno 21 11 2 3" xfId="15257" xr:uid="{00000000-0005-0000-0000-0000E83A0000}"/>
    <cellStyle name="Navadno 21 11 3" xfId="15258" xr:uid="{00000000-0005-0000-0000-0000E93A0000}"/>
    <cellStyle name="Navadno 21 11 3 2" xfId="15259" xr:uid="{00000000-0005-0000-0000-0000EA3A0000}"/>
    <cellStyle name="Navadno 21 11 4" xfId="15260" xr:uid="{00000000-0005-0000-0000-0000EB3A0000}"/>
    <cellStyle name="Navadno 21 12" xfId="15261" xr:uid="{00000000-0005-0000-0000-0000EC3A0000}"/>
    <cellStyle name="Navadno 21 12 2" xfId="15262" xr:uid="{00000000-0005-0000-0000-0000ED3A0000}"/>
    <cellStyle name="Navadno 21 12 2 2" xfId="15263" xr:uid="{00000000-0005-0000-0000-0000EE3A0000}"/>
    <cellStyle name="Navadno 21 12 2 2 2" xfId="15264" xr:uid="{00000000-0005-0000-0000-0000EF3A0000}"/>
    <cellStyle name="Navadno 21 12 2 3" xfId="15265" xr:uid="{00000000-0005-0000-0000-0000F03A0000}"/>
    <cellStyle name="Navadno 21 12 3" xfId="15266" xr:uid="{00000000-0005-0000-0000-0000F13A0000}"/>
    <cellStyle name="Navadno 21 12 3 2" xfId="15267" xr:uid="{00000000-0005-0000-0000-0000F23A0000}"/>
    <cellStyle name="Navadno 21 12 4" xfId="15268" xr:uid="{00000000-0005-0000-0000-0000F33A0000}"/>
    <cellStyle name="Navadno 21 13" xfId="15269" xr:uid="{00000000-0005-0000-0000-0000F43A0000}"/>
    <cellStyle name="Navadno 21 13 2" xfId="15270" xr:uid="{00000000-0005-0000-0000-0000F53A0000}"/>
    <cellStyle name="Navadno 21 13 2 2" xfId="15271" xr:uid="{00000000-0005-0000-0000-0000F63A0000}"/>
    <cellStyle name="Navadno 21 13 2 2 2" xfId="15272" xr:uid="{00000000-0005-0000-0000-0000F73A0000}"/>
    <cellStyle name="Navadno 21 13 2 3" xfId="15273" xr:uid="{00000000-0005-0000-0000-0000F83A0000}"/>
    <cellStyle name="Navadno 21 13 3" xfId="15274" xr:uid="{00000000-0005-0000-0000-0000F93A0000}"/>
    <cellStyle name="Navadno 21 13 3 2" xfId="15275" xr:uid="{00000000-0005-0000-0000-0000FA3A0000}"/>
    <cellStyle name="Navadno 21 13 4" xfId="15276" xr:uid="{00000000-0005-0000-0000-0000FB3A0000}"/>
    <cellStyle name="Navadno 21 14" xfId="15277" xr:uid="{00000000-0005-0000-0000-0000FC3A0000}"/>
    <cellStyle name="Navadno 21 14 2" xfId="15278" xr:uid="{00000000-0005-0000-0000-0000FD3A0000}"/>
    <cellStyle name="Navadno 21 14 2 2" xfId="15279" xr:uid="{00000000-0005-0000-0000-0000FE3A0000}"/>
    <cellStyle name="Navadno 21 14 2 2 2" xfId="15280" xr:uid="{00000000-0005-0000-0000-0000FF3A0000}"/>
    <cellStyle name="Navadno 21 14 2 3" xfId="15281" xr:uid="{00000000-0005-0000-0000-0000003B0000}"/>
    <cellStyle name="Navadno 21 14 3" xfId="15282" xr:uid="{00000000-0005-0000-0000-0000013B0000}"/>
    <cellStyle name="Navadno 21 14 3 2" xfId="15283" xr:uid="{00000000-0005-0000-0000-0000023B0000}"/>
    <cellStyle name="Navadno 21 14 4" xfId="15284" xr:uid="{00000000-0005-0000-0000-0000033B0000}"/>
    <cellStyle name="Navadno 21 15" xfId="15285" xr:uid="{00000000-0005-0000-0000-0000043B0000}"/>
    <cellStyle name="Navadno 21 15 2" xfId="15286" xr:uid="{00000000-0005-0000-0000-0000053B0000}"/>
    <cellStyle name="Navadno 21 15 2 2" xfId="15287" xr:uid="{00000000-0005-0000-0000-0000063B0000}"/>
    <cellStyle name="Navadno 21 15 2 2 2" xfId="15288" xr:uid="{00000000-0005-0000-0000-0000073B0000}"/>
    <cellStyle name="Navadno 21 15 2 3" xfId="15289" xr:uid="{00000000-0005-0000-0000-0000083B0000}"/>
    <cellStyle name="Navadno 21 15 3" xfId="15290" xr:uid="{00000000-0005-0000-0000-0000093B0000}"/>
    <cellStyle name="Navadno 21 15 3 2" xfId="15291" xr:uid="{00000000-0005-0000-0000-00000A3B0000}"/>
    <cellStyle name="Navadno 21 15 4" xfId="15292" xr:uid="{00000000-0005-0000-0000-00000B3B0000}"/>
    <cellStyle name="Navadno 21 16" xfId="15293" xr:uid="{00000000-0005-0000-0000-00000C3B0000}"/>
    <cellStyle name="Navadno 21 16 2" xfId="15294" xr:uid="{00000000-0005-0000-0000-00000D3B0000}"/>
    <cellStyle name="Navadno 21 16 2 2" xfId="15295" xr:uid="{00000000-0005-0000-0000-00000E3B0000}"/>
    <cellStyle name="Navadno 21 16 2 2 2" xfId="15296" xr:uid="{00000000-0005-0000-0000-00000F3B0000}"/>
    <cellStyle name="Navadno 21 16 2 3" xfId="15297" xr:uid="{00000000-0005-0000-0000-0000103B0000}"/>
    <cellStyle name="Navadno 21 16 3" xfId="15298" xr:uid="{00000000-0005-0000-0000-0000113B0000}"/>
    <cellStyle name="Navadno 21 16 3 2" xfId="15299" xr:uid="{00000000-0005-0000-0000-0000123B0000}"/>
    <cellStyle name="Navadno 21 16 4" xfId="15300" xr:uid="{00000000-0005-0000-0000-0000133B0000}"/>
    <cellStyle name="Navadno 21 17" xfId="15301" xr:uid="{00000000-0005-0000-0000-0000143B0000}"/>
    <cellStyle name="Navadno 21 17 2" xfId="15302" xr:uid="{00000000-0005-0000-0000-0000153B0000}"/>
    <cellStyle name="Navadno 21 17 2 2" xfId="15303" xr:uid="{00000000-0005-0000-0000-0000163B0000}"/>
    <cellStyle name="Navadno 21 17 2 2 2" xfId="15304" xr:uid="{00000000-0005-0000-0000-0000173B0000}"/>
    <cellStyle name="Navadno 21 17 2 3" xfId="15305" xr:uid="{00000000-0005-0000-0000-0000183B0000}"/>
    <cellStyle name="Navadno 21 17 3" xfId="15306" xr:uid="{00000000-0005-0000-0000-0000193B0000}"/>
    <cellStyle name="Navadno 21 17 3 2" xfId="15307" xr:uid="{00000000-0005-0000-0000-00001A3B0000}"/>
    <cellStyle name="Navadno 21 17 4" xfId="15308" xr:uid="{00000000-0005-0000-0000-00001B3B0000}"/>
    <cellStyle name="Navadno 21 18" xfId="15309" xr:uid="{00000000-0005-0000-0000-00001C3B0000}"/>
    <cellStyle name="Navadno 21 18 2" xfId="15310" xr:uid="{00000000-0005-0000-0000-00001D3B0000}"/>
    <cellStyle name="Navadno 21 18 2 2" xfId="15311" xr:uid="{00000000-0005-0000-0000-00001E3B0000}"/>
    <cellStyle name="Navadno 21 18 2 2 2" xfId="15312" xr:uid="{00000000-0005-0000-0000-00001F3B0000}"/>
    <cellStyle name="Navadno 21 18 2 3" xfId="15313" xr:uid="{00000000-0005-0000-0000-0000203B0000}"/>
    <cellStyle name="Navadno 21 18 3" xfId="15314" xr:uid="{00000000-0005-0000-0000-0000213B0000}"/>
    <cellStyle name="Navadno 21 18 3 2" xfId="15315" xr:uid="{00000000-0005-0000-0000-0000223B0000}"/>
    <cellStyle name="Navadno 21 18 4" xfId="15316" xr:uid="{00000000-0005-0000-0000-0000233B0000}"/>
    <cellStyle name="Navadno 21 19" xfId="15317" xr:uid="{00000000-0005-0000-0000-0000243B0000}"/>
    <cellStyle name="Navadno 21 19 2" xfId="15318" xr:uid="{00000000-0005-0000-0000-0000253B0000}"/>
    <cellStyle name="Navadno 21 19 2 2" xfId="15319" xr:uid="{00000000-0005-0000-0000-0000263B0000}"/>
    <cellStyle name="Navadno 21 19 2 2 2" xfId="15320" xr:uid="{00000000-0005-0000-0000-0000273B0000}"/>
    <cellStyle name="Navadno 21 19 2 3" xfId="15321" xr:uid="{00000000-0005-0000-0000-0000283B0000}"/>
    <cellStyle name="Navadno 21 19 3" xfId="15322" xr:uid="{00000000-0005-0000-0000-0000293B0000}"/>
    <cellStyle name="Navadno 21 19 3 2" xfId="15323" xr:uid="{00000000-0005-0000-0000-00002A3B0000}"/>
    <cellStyle name="Navadno 21 19 4" xfId="15324" xr:uid="{00000000-0005-0000-0000-00002B3B0000}"/>
    <cellStyle name="Navadno 21 2" xfId="15325" xr:uid="{00000000-0005-0000-0000-00002C3B0000}"/>
    <cellStyle name="Navadno 21 2 2" xfId="15326" xr:uid="{00000000-0005-0000-0000-00002D3B0000}"/>
    <cellStyle name="Navadno 21 2 2 2" xfId="15327" xr:uid="{00000000-0005-0000-0000-00002E3B0000}"/>
    <cellStyle name="Navadno 21 2 2 2 2" xfId="15328" xr:uid="{00000000-0005-0000-0000-00002F3B0000}"/>
    <cellStyle name="Navadno 21 2 2 3" xfId="15329" xr:uid="{00000000-0005-0000-0000-0000303B0000}"/>
    <cellStyle name="Navadno 21 2 2 4" xfId="15330" xr:uid="{00000000-0005-0000-0000-0000313B0000}"/>
    <cellStyle name="Navadno 21 2 2 5" xfId="15331" xr:uid="{00000000-0005-0000-0000-0000323B0000}"/>
    <cellStyle name="Navadno 21 2 3" xfId="15332" xr:uid="{00000000-0005-0000-0000-0000333B0000}"/>
    <cellStyle name="Navadno 21 2 3 2" xfId="15333" xr:uid="{00000000-0005-0000-0000-0000343B0000}"/>
    <cellStyle name="Navadno 21 2 4" xfId="15334" xr:uid="{00000000-0005-0000-0000-0000353B0000}"/>
    <cellStyle name="Navadno 21 2 5" xfId="15335" xr:uid="{00000000-0005-0000-0000-0000363B0000}"/>
    <cellStyle name="Navadno 21 2 6" xfId="15336" xr:uid="{00000000-0005-0000-0000-0000373B0000}"/>
    <cellStyle name="Navadno 21 2 7" xfId="15337" xr:uid="{00000000-0005-0000-0000-0000383B0000}"/>
    <cellStyle name="Navadno 21 20" xfId="15338" xr:uid="{00000000-0005-0000-0000-0000393B0000}"/>
    <cellStyle name="Navadno 21 20 2" xfId="15339" xr:uid="{00000000-0005-0000-0000-00003A3B0000}"/>
    <cellStyle name="Navadno 21 20 2 2" xfId="15340" xr:uid="{00000000-0005-0000-0000-00003B3B0000}"/>
    <cellStyle name="Navadno 21 20 2 2 2" xfId="15341" xr:uid="{00000000-0005-0000-0000-00003C3B0000}"/>
    <cellStyle name="Navadno 21 20 2 3" xfId="15342" xr:uid="{00000000-0005-0000-0000-00003D3B0000}"/>
    <cellStyle name="Navadno 21 20 3" xfId="15343" xr:uid="{00000000-0005-0000-0000-00003E3B0000}"/>
    <cellStyle name="Navadno 21 20 3 2" xfId="15344" xr:uid="{00000000-0005-0000-0000-00003F3B0000}"/>
    <cellStyle name="Navadno 21 20 4" xfId="15345" xr:uid="{00000000-0005-0000-0000-0000403B0000}"/>
    <cellStyle name="Navadno 21 21" xfId="15346" xr:uid="{00000000-0005-0000-0000-0000413B0000}"/>
    <cellStyle name="Navadno 21 21 2" xfId="15347" xr:uid="{00000000-0005-0000-0000-0000423B0000}"/>
    <cellStyle name="Navadno 21 21 2 2" xfId="15348" xr:uid="{00000000-0005-0000-0000-0000433B0000}"/>
    <cellStyle name="Navadno 21 21 2 2 2" xfId="15349" xr:uid="{00000000-0005-0000-0000-0000443B0000}"/>
    <cellStyle name="Navadno 21 21 2 3" xfId="15350" xr:uid="{00000000-0005-0000-0000-0000453B0000}"/>
    <cellStyle name="Navadno 21 21 3" xfId="15351" xr:uid="{00000000-0005-0000-0000-0000463B0000}"/>
    <cellStyle name="Navadno 21 21 3 2" xfId="15352" xr:uid="{00000000-0005-0000-0000-0000473B0000}"/>
    <cellStyle name="Navadno 21 21 4" xfId="15353" xr:uid="{00000000-0005-0000-0000-0000483B0000}"/>
    <cellStyle name="Navadno 21 22" xfId="15354" xr:uid="{00000000-0005-0000-0000-0000493B0000}"/>
    <cellStyle name="Navadno 21 22 2" xfId="15355" xr:uid="{00000000-0005-0000-0000-00004A3B0000}"/>
    <cellStyle name="Navadno 21 22 2 2" xfId="15356" xr:uid="{00000000-0005-0000-0000-00004B3B0000}"/>
    <cellStyle name="Navadno 21 22 2 2 2" xfId="15357" xr:uid="{00000000-0005-0000-0000-00004C3B0000}"/>
    <cellStyle name="Navadno 21 22 2 3" xfId="15358" xr:uid="{00000000-0005-0000-0000-00004D3B0000}"/>
    <cellStyle name="Navadno 21 22 3" xfId="15359" xr:uid="{00000000-0005-0000-0000-00004E3B0000}"/>
    <cellStyle name="Navadno 21 22 3 2" xfId="15360" xr:uid="{00000000-0005-0000-0000-00004F3B0000}"/>
    <cellStyle name="Navadno 21 22 4" xfId="15361" xr:uid="{00000000-0005-0000-0000-0000503B0000}"/>
    <cellStyle name="Navadno 21 23" xfId="15362" xr:uid="{00000000-0005-0000-0000-0000513B0000}"/>
    <cellStyle name="Navadno 21 23 2" xfId="15363" xr:uid="{00000000-0005-0000-0000-0000523B0000}"/>
    <cellStyle name="Navadno 21 23 2 2" xfId="15364" xr:uid="{00000000-0005-0000-0000-0000533B0000}"/>
    <cellStyle name="Navadno 21 23 2 2 2" xfId="15365" xr:uid="{00000000-0005-0000-0000-0000543B0000}"/>
    <cellStyle name="Navadno 21 23 2 3" xfId="15366" xr:uid="{00000000-0005-0000-0000-0000553B0000}"/>
    <cellStyle name="Navadno 21 23 3" xfId="15367" xr:uid="{00000000-0005-0000-0000-0000563B0000}"/>
    <cellStyle name="Navadno 21 23 3 2" xfId="15368" xr:uid="{00000000-0005-0000-0000-0000573B0000}"/>
    <cellStyle name="Navadno 21 23 4" xfId="15369" xr:uid="{00000000-0005-0000-0000-0000583B0000}"/>
    <cellStyle name="Navadno 21 24" xfId="15370" xr:uid="{00000000-0005-0000-0000-0000593B0000}"/>
    <cellStyle name="Navadno 21 24 2" xfId="15371" xr:uid="{00000000-0005-0000-0000-00005A3B0000}"/>
    <cellStyle name="Navadno 21 24 2 2" xfId="15372" xr:uid="{00000000-0005-0000-0000-00005B3B0000}"/>
    <cellStyle name="Navadno 21 24 2 2 2" xfId="15373" xr:uid="{00000000-0005-0000-0000-00005C3B0000}"/>
    <cellStyle name="Navadno 21 24 2 3" xfId="15374" xr:uid="{00000000-0005-0000-0000-00005D3B0000}"/>
    <cellStyle name="Navadno 21 24 3" xfId="15375" xr:uid="{00000000-0005-0000-0000-00005E3B0000}"/>
    <cellStyle name="Navadno 21 24 3 2" xfId="15376" xr:uid="{00000000-0005-0000-0000-00005F3B0000}"/>
    <cellStyle name="Navadno 21 24 4" xfId="15377" xr:uid="{00000000-0005-0000-0000-0000603B0000}"/>
    <cellStyle name="Navadno 21 25" xfId="15378" xr:uid="{00000000-0005-0000-0000-0000613B0000}"/>
    <cellStyle name="Navadno 21 25 2" xfId="15379" xr:uid="{00000000-0005-0000-0000-0000623B0000}"/>
    <cellStyle name="Navadno 21 25 2 2" xfId="15380" xr:uid="{00000000-0005-0000-0000-0000633B0000}"/>
    <cellStyle name="Navadno 21 25 2 2 2" xfId="15381" xr:uid="{00000000-0005-0000-0000-0000643B0000}"/>
    <cellStyle name="Navadno 21 25 2 3" xfId="15382" xr:uid="{00000000-0005-0000-0000-0000653B0000}"/>
    <cellStyle name="Navadno 21 25 3" xfId="15383" xr:uid="{00000000-0005-0000-0000-0000663B0000}"/>
    <cellStyle name="Navadno 21 25 3 2" xfId="15384" xr:uid="{00000000-0005-0000-0000-0000673B0000}"/>
    <cellStyle name="Navadno 21 25 4" xfId="15385" xr:uid="{00000000-0005-0000-0000-0000683B0000}"/>
    <cellStyle name="Navadno 21 26" xfId="15386" xr:uid="{00000000-0005-0000-0000-0000693B0000}"/>
    <cellStyle name="Navadno 21 26 2" xfId="15387" xr:uid="{00000000-0005-0000-0000-00006A3B0000}"/>
    <cellStyle name="Navadno 21 26 2 2" xfId="15388" xr:uid="{00000000-0005-0000-0000-00006B3B0000}"/>
    <cellStyle name="Navadno 21 26 2 2 2" xfId="15389" xr:uid="{00000000-0005-0000-0000-00006C3B0000}"/>
    <cellStyle name="Navadno 21 26 2 3" xfId="15390" xr:uid="{00000000-0005-0000-0000-00006D3B0000}"/>
    <cellStyle name="Navadno 21 26 3" xfId="15391" xr:uid="{00000000-0005-0000-0000-00006E3B0000}"/>
    <cellStyle name="Navadno 21 26 3 2" xfId="15392" xr:uid="{00000000-0005-0000-0000-00006F3B0000}"/>
    <cellStyle name="Navadno 21 26 4" xfId="15393" xr:uid="{00000000-0005-0000-0000-0000703B0000}"/>
    <cellStyle name="Navadno 21 27" xfId="15394" xr:uid="{00000000-0005-0000-0000-0000713B0000}"/>
    <cellStyle name="Navadno 21 27 2" xfId="15395" xr:uid="{00000000-0005-0000-0000-0000723B0000}"/>
    <cellStyle name="Navadno 21 27 2 2" xfId="15396" xr:uid="{00000000-0005-0000-0000-0000733B0000}"/>
    <cellStyle name="Navadno 21 27 2 2 2" xfId="15397" xr:uid="{00000000-0005-0000-0000-0000743B0000}"/>
    <cellStyle name="Navadno 21 27 2 3" xfId="15398" xr:uid="{00000000-0005-0000-0000-0000753B0000}"/>
    <cellStyle name="Navadno 21 27 3" xfId="15399" xr:uid="{00000000-0005-0000-0000-0000763B0000}"/>
    <cellStyle name="Navadno 21 27 3 2" xfId="15400" xr:uid="{00000000-0005-0000-0000-0000773B0000}"/>
    <cellStyle name="Navadno 21 27 4" xfId="15401" xr:uid="{00000000-0005-0000-0000-0000783B0000}"/>
    <cellStyle name="Navadno 21 28" xfId="15402" xr:uid="{00000000-0005-0000-0000-0000793B0000}"/>
    <cellStyle name="Navadno 21 28 2" xfId="15403" xr:uid="{00000000-0005-0000-0000-00007A3B0000}"/>
    <cellStyle name="Navadno 21 28 2 2" xfId="15404" xr:uid="{00000000-0005-0000-0000-00007B3B0000}"/>
    <cellStyle name="Navadno 21 28 2 2 2" xfId="15405" xr:uid="{00000000-0005-0000-0000-00007C3B0000}"/>
    <cellStyle name="Navadno 21 28 2 3" xfId="15406" xr:uid="{00000000-0005-0000-0000-00007D3B0000}"/>
    <cellStyle name="Navadno 21 28 3" xfId="15407" xr:uid="{00000000-0005-0000-0000-00007E3B0000}"/>
    <cellStyle name="Navadno 21 28 3 2" xfId="15408" xr:uid="{00000000-0005-0000-0000-00007F3B0000}"/>
    <cellStyle name="Navadno 21 28 4" xfId="15409" xr:uid="{00000000-0005-0000-0000-0000803B0000}"/>
    <cellStyle name="Navadno 21 29" xfId="15410" xr:uid="{00000000-0005-0000-0000-0000813B0000}"/>
    <cellStyle name="Navadno 21 29 2" xfId="15411" xr:uid="{00000000-0005-0000-0000-0000823B0000}"/>
    <cellStyle name="Navadno 21 29 2 2" xfId="15412" xr:uid="{00000000-0005-0000-0000-0000833B0000}"/>
    <cellStyle name="Navadno 21 29 3" xfId="15413" xr:uid="{00000000-0005-0000-0000-0000843B0000}"/>
    <cellStyle name="Navadno 21 3" xfId="15414" xr:uid="{00000000-0005-0000-0000-0000853B0000}"/>
    <cellStyle name="Navadno 21 3 2" xfId="15415" xr:uid="{00000000-0005-0000-0000-0000863B0000}"/>
    <cellStyle name="Navadno 21 3 2 2" xfId="15416" xr:uid="{00000000-0005-0000-0000-0000873B0000}"/>
    <cellStyle name="Navadno 21 3 2 2 2" xfId="15417" xr:uid="{00000000-0005-0000-0000-0000883B0000}"/>
    <cellStyle name="Navadno 21 3 2 3" xfId="15418" xr:uid="{00000000-0005-0000-0000-0000893B0000}"/>
    <cellStyle name="Navadno 21 3 3" xfId="15419" xr:uid="{00000000-0005-0000-0000-00008A3B0000}"/>
    <cellStyle name="Navadno 21 3 3 2" xfId="15420" xr:uid="{00000000-0005-0000-0000-00008B3B0000}"/>
    <cellStyle name="Navadno 21 3 4" xfId="15421" xr:uid="{00000000-0005-0000-0000-00008C3B0000}"/>
    <cellStyle name="Navadno 21 3 5" xfId="15422" xr:uid="{00000000-0005-0000-0000-00008D3B0000}"/>
    <cellStyle name="Navadno 21 3 6" xfId="15423" xr:uid="{00000000-0005-0000-0000-00008E3B0000}"/>
    <cellStyle name="Navadno 21 30" xfId="15424" xr:uid="{00000000-0005-0000-0000-00008F3B0000}"/>
    <cellStyle name="Navadno 21 30 2" xfId="15425" xr:uid="{00000000-0005-0000-0000-0000903B0000}"/>
    <cellStyle name="Navadno 21 31" xfId="15426" xr:uid="{00000000-0005-0000-0000-0000913B0000}"/>
    <cellStyle name="Navadno 21 32" xfId="15427" xr:uid="{00000000-0005-0000-0000-0000923B0000}"/>
    <cellStyle name="Navadno 21 33" xfId="15428" xr:uid="{00000000-0005-0000-0000-0000933B0000}"/>
    <cellStyle name="Navadno 21 34" xfId="15429" xr:uid="{00000000-0005-0000-0000-0000943B0000}"/>
    <cellStyle name="Navadno 21 4" xfId="15430" xr:uid="{00000000-0005-0000-0000-0000953B0000}"/>
    <cellStyle name="Navadno 21 4 2" xfId="15431" xr:uid="{00000000-0005-0000-0000-0000963B0000}"/>
    <cellStyle name="Navadno 21 4 2 2" xfId="15432" xr:uid="{00000000-0005-0000-0000-0000973B0000}"/>
    <cellStyle name="Navadno 21 4 2 2 2" xfId="15433" xr:uid="{00000000-0005-0000-0000-0000983B0000}"/>
    <cellStyle name="Navadno 21 4 2 3" xfId="15434" xr:uid="{00000000-0005-0000-0000-0000993B0000}"/>
    <cellStyle name="Navadno 21 4 3" xfId="15435" xr:uid="{00000000-0005-0000-0000-00009A3B0000}"/>
    <cellStyle name="Navadno 21 4 3 2" xfId="15436" xr:uid="{00000000-0005-0000-0000-00009B3B0000}"/>
    <cellStyle name="Navadno 21 4 4" xfId="15437" xr:uid="{00000000-0005-0000-0000-00009C3B0000}"/>
    <cellStyle name="Navadno 21 5" xfId="15438" xr:uid="{00000000-0005-0000-0000-00009D3B0000}"/>
    <cellStyle name="Navadno 21 5 2" xfId="15439" xr:uid="{00000000-0005-0000-0000-00009E3B0000}"/>
    <cellStyle name="Navadno 21 5 2 2" xfId="15440" xr:uid="{00000000-0005-0000-0000-00009F3B0000}"/>
    <cellStyle name="Navadno 21 5 2 2 2" xfId="15441" xr:uid="{00000000-0005-0000-0000-0000A03B0000}"/>
    <cellStyle name="Navadno 21 5 2 3" xfId="15442" xr:uid="{00000000-0005-0000-0000-0000A13B0000}"/>
    <cellStyle name="Navadno 21 5 3" xfId="15443" xr:uid="{00000000-0005-0000-0000-0000A23B0000}"/>
    <cellStyle name="Navadno 21 5 3 2" xfId="15444" xr:uid="{00000000-0005-0000-0000-0000A33B0000}"/>
    <cellStyle name="Navadno 21 5 4" xfId="15445" xr:uid="{00000000-0005-0000-0000-0000A43B0000}"/>
    <cellStyle name="Navadno 21 6" xfId="15446" xr:uid="{00000000-0005-0000-0000-0000A53B0000}"/>
    <cellStyle name="Navadno 21 6 2" xfId="15447" xr:uid="{00000000-0005-0000-0000-0000A63B0000}"/>
    <cellStyle name="Navadno 21 6 2 2" xfId="15448" xr:uid="{00000000-0005-0000-0000-0000A73B0000}"/>
    <cellStyle name="Navadno 21 6 2 2 2" xfId="15449" xr:uid="{00000000-0005-0000-0000-0000A83B0000}"/>
    <cellStyle name="Navadno 21 6 2 3" xfId="15450" xr:uid="{00000000-0005-0000-0000-0000A93B0000}"/>
    <cellStyle name="Navadno 21 6 3" xfId="15451" xr:uid="{00000000-0005-0000-0000-0000AA3B0000}"/>
    <cellStyle name="Navadno 21 6 3 2" xfId="15452" xr:uid="{00000000-0005-0000-0000-0000AB3B0000}"/>
    <cellStyle name="Navadno 21 6 4" xfId="15453" xr:uid="{00000000-0005-0000-0000-0000AC3B0000}"/>
    <cellStyle name="Navadno 21 7" xfId="15454" xr:uid="{00000000-0005-0000-0000-0000AD3B0000}"/>
    <cellStyle name="Navadno 21 7 2" xfId="15455" xr:uid="{00000000-0005-0000-0000-0000AE3B0000}"/>
    <cellStyle name="Navadno 21 7 2 2" xfId="15456" xr:uid="{00000000-0005-0000-0000-0000AF3B0000}"/>
    <cellStyle name="Navadno 21 7 2 2 2" xfId="15457" xr:uid="{00000000-0005-0000-0000-0000B03B0000}"/>
    <cellStyle name="Navadno 21 7 2 3" xfId="15458" xr:uid="{00000000-0005-0000-0000-0000B13B0000}"/>
    <cellStyle name="Navadno 21 7 3" xfId="15459" xr:uid="{00000000-0005-0000-0000-0000B23B0000}"/>
    <cellStyle name="Navadno 21 7 3 2" xfId="15460" xr:uid="{00000000-0005-0000-0000-0000B33B0000}"/>
    <cellStyle name="Navadno 21 7 4" xfId="15461" xr:uid="{00000000-0005-0000-0000-0000B43B0000}"/>
    <cellStyle name="Navadno 21 8" xfId="15462" xr:uid="{00000000-0005-0000-0000-0000B53B0000}"/>
    <cellStyle name="Navadno 21 8 2" xfId="15463" xr:uid="{00000000-0005-0000-0000-0000B63B0000}"/>
    <cellStyle name="Navadno 21 8 2 2" xfId="15464" xr:uid="{00000000-0005-0000-0000-0000B73B0000}"/>
    <cellStyle name="Navadno 21 8 2 2 2" xfId="15465" xr:uid="{00000000-0005-0000-0000-0000B83B0000}"/>
    <cellStyle name="Navadno 21 8 2 3" xfId="15466" xr:uid="{00000000-0005-0000-0000-0000B93B0000}"/>
    <cellStyle name="Navadno 21 8 3" xfId="15467" xr:uid="{00000000-0005-0000-0000-0000BA3B0000}"/>
    <cellStyle name="Navadno 21 8 3 2" xfId="15468" xr:uid="{00000000-0005-0000-0000-0000BB3B0000}"/>
    <cellStyle name="Navadno 21 8 4" xfId="15469" xr:uid="{00000000-0005-0000-0000-0000BC3B0000}"/>
    <cellStyle name="Navadno 21 9" xfId="15470" xr:uid="{00000000-0005-0000-0000-0000BD3B0000}"/>
    <cellStyle name="Navadno 21 9 2" xfId="15471" xr:uid="{00000000-0005-0000-0000-0000BE3B0000}"/>
    <cellStyle name="Navadno 21 9 2 2" xfId="15472" xr:uid="{00000000-0005-0000-0000-0000BF3B0000}"/>
    <cellStyle name="Navadno 21 9 2 2 2" xfId="15473" xr:uid="{00000000-0005-0000-0000-0000C03B0000}"/>
    <cellStyle name="Navadno 21 9 2 3" xfId="15474" xr:uid="{00000000-0005-0000-0000-0000C13B0000}"/>
    <cellStyle name="Navadno 21 9 3" xfId="15475" xr:uid="{00000000-0005-0000-0000-0000C23B0000}"/>
    <cellStyle name="Navadno 21 9 3 2" xfId="15476" xr:uid="{00000000-0005-0000-0000-0000C33B0000}"/>
    <cellStyle name="Navadno 21 9 4" xfId="15477" xr:uid="{00000000-0005-0000-0000-0000C43B0000}"/>
    <cellStyle name="Navadno 210" xfId="15478" xr:uid="{00000000-0005-0000-0000-0000C53B0000}"/>
    <cellStyle name="Navadno 210 2" xfId="15479" xr:uid="{00000000-0005-0000-0000-0000C63B0000}"/>
    <cellStyle name="Navadno 211" xfId="15480" xr:uid="{00000000-0005-0000-0000-0000C73B0000}"/>
    <cellStyle name="Navadno 211 2" xfId="15481" xr:uid="{00000000-0005-0000-0000-0000C83B0000}"/>
    <cellStyle name="Navadno 212" xfId="15482" xr:uid="{00000000-0005-0000-0000-0000C93B0000}"/>
    <cellStyle name="Navadno 212 2" xfId="15483" xr:uid="{00000000-0005-0000-0000-0000CA3B0000}"/>
    <cellStyle name="Navadno 213" xfId="15484" xr:uid="{00000000-0005-0000-0000-0000CB3B0000}"/>
    <cellStyle name="Navadno 213 2" xfId="15485" xr:uid="{00000000-0005-0000-0000-0000CC3B0000}"/>
    <cellStyle name="Navadno 214" xfId="15486" xr:uid="{00000000-0005-0000-0000-0000CD3B0000}"/>
    <cellStyle name="Navadno 214 2" xfId="15487" xr:uid="{00000000-0005-0000-0000-0000CE3B0000}"/>
    <cellStyle name="Navadno 215" xfId="15488" xr:uid="{00000000-0005-0000-0000-0000CF3B0000}"/>
    <cellStyle name="Navadno 215 2" xfId="15489" xr:uid="{00000000-0005-0000-0000-0000D03B0000}"/>
    <cellStyle name="Navadno 216" xfId="15490" xr:uid="{00000000-0005-0000-0000-0000D13B0000}"/>
    <cellStyle name="Navadno 216 2" xfId="15491" xr:uid="{00000000-0005-0000-0000-0000D23B0000}"/>
    <cellStyle name="Navadno 217" xfId="15492" xr:uid="{00000000-0005-0000-0000-0000D33B0000}"/>
    <cellStyle name="Navadno 217 2" xfId="15493" xr:uid="{00000000-0005-0000-0000-0000D43B0000}"/>
    <cellStyle name="Navadno 218" xfId="15494" xr:uid="{00000000-0005-0000-0000-0000D53B0000}"/>
    <cellStyle name="Navadno 218 2" xfId="15495" xr:uid="{00000000-0005-0000-0000-0000D63B0000}"/>
    <cellStyle name="Navadno 219" xfId="15496" xr:uid="{00000000-0005-0000-0000-0000D73B0000}"/>
    <cellStyle name="Navadno 219 2" xfId="15497" xr:uid="{00000000-0005-0000-0000-0000D83B0000}"/>
    <cellStyle name="Navadno 22 10" xfId="15498" xr:uid="{00000000-0005-0000-0000-0000D93B0000}"/>
    <cellStyle name="Navadno 22 10 2" xfId="15499" xr:uid="{00000000-0005-0000-0000-0000DA3B0000}"/>
    <cellStyle name="Navadno 22 10 2 2" xfId="15500" xr:uid="{00000000-0005-0000-0000-0000DB3B0000}"/>
    <cellStyle name="Navadno 22 10 2 2 2" xfId="15501" xr:uid="{00000000-0005-0000-0000-0000DC3B0000}"/>
    <cellStyle name="Navadno 22 10 2 3" xfId="15502" xr:uid="{00000000-0005-0000-0000-0000DD3B0000}"/>
    <cellStyle name="Navadno 22 10 3" xfId="15503" xr:uid="{00000000-0005-0000-0000-0000DE3B0000}"/>
    <cellStyle name="Navadno 22 10 3 2" xfId="15504" xr:uid="{00000000-0005-0000-0000-0000DF3B0000}"/>
    <cellStyle name="Navadno 22 10 4" xfId="15505" xr:uid="{00000000-0005-0000-0000-0000E03B0000}"/>
    <cellStyle name="Navadno 22 10 5" xfId="15506" xr:uid="{00000000-0005-0000-0000-0000E13B0000}"/>
    <cellStyle name="Navadno 22 10 6" xfId="15507" xr:uid="{00000000-0005-0000-0000-0000E23B0000}"/>
    <cellStyle name="Navadno 22 11" xfId="15508" xr:uid="{00000000-0005-0000-0000-0000E33B0000}"/>
    <cellStyle name="Navadno 22 11 2" xfId="15509" xr:uid="{00000000-0005-0000-0000-0000E43B0000}"/>
    <cellStyle name="Navadno 22 11 2 2" xfId="15510" xr:uid="{00000000-0005-0000-0000-0000E53B0000}"/>
    <cellStyle name="Navadno 22 11 2 2 2" xfId="15511" xr:uid="{00000000-0005-0000-0000-0000E63B0000}"/>
    <cellStyle name="Navadno 22 11 2 3" xfId="15512" xr:uid="{00000000-0005-0000-0000-0000E73B0000}"/>
    <cellStyle name="Navadno 22 11 3" xfId="15513" xr:uid="{00000000-0005-0000-0000-0000E83B0000}"/>
    <cellStyle name="Navadno 22 11 3 2" xfId="15514" xr:uid="{00000000-0005-0000-0000-0000E93B0000}"/>
    <cellStyle name="Navadno 22 11 4" xfId="15515" xr:uid="{00000000-0005-0000-0000-0000EA3B0000}"/>
    <cellStyle name="Navadno 22 11 5" xfId="15516" xr:uid="{00000000-0005-0000-0000-0000EB3B0000}"/>
    <cellStyle name="Navadno 22 11 6" xfId="15517" xr:uid="{00000000-0005-0000-0000-0000EC3B0000}"/>
    <cellStyle name="Navadno 22 12" xfId="15518" xr:uid="{00000000-0005-0000-0000-0000ED3B0000}"/>
    <cellStyle name="Navadno 22 12 2" xfId="15519" xr:uid="{00000000-0005-0000-0000-0000EE3B0000}"/>
    <cellStyle name="Navadno 22 12 2 2" xfId="15520" xr:uid="{00000000-0005-0000-0000-0000EF3B0000}"/>
    <cellStyle name="Navadno 22 12 2 2 2" xfId="15521" xr:uid="{00000000-0005-0000-0000-0000F03B0000}"/>
    <cellStyle name="Navadno 22 12 2 3" xfId="15522" xr:uid="{00000000-0005-0000-0000-0000F13B0000}"/>
    <cellStyle name="Navadno 22 12 3" xfId="15523" xr:uid="{00000000-0005-0000-0000-0000F23B0000}"/>
    <cellStyle name="Navadno 22 12 3 2" xfId="15524" xr:uid="{00000000-0005-0000-0000-0000F33B0000}"/>
    <cellStyle name="Navadno 22 12 4" xfId="15525" xr:uid="{00000000-0005-0000-0000-0000F43B0000}"/>
    <cellStyle name="Navadno 22 12 5" xfId="15526" xr:uid="{00000000-0005-0000-0000-0000F53B0000}"/>
    <cellStyle name="Navadno 22 12 6" xfId="15527" xr:uid="{00000000-0005-0000-0000-0000F63B0000}"/>
    <cellStyle name="Navadno 22 13" xfId="15528" xr:uid="{00000000-0005-0000-0000-0000F73B0000}"/>
    <cellStyle name="Navadno 22 13 2" xfId="15529" xr:uid="{00000000-0005-0000-0000-0000F83B0000}"/>
    <cellStyle name="Navadno 22 13 2 2" xfId="15530" xr:uid="{00000000-0005-0000-0000-0000F93B0000}"/>
    <cellStyle name="Navadno 22 13 2 2 2" xfId="15531" xr:uid="{00000000-0005-0000-0000-0000FA3B0000}"/>
    <cellStyle name="Navadno 22 13 2 3" xfId="15532" xr:uid="{00000000-0005-0000-0000-0000FB3B0000}"/>
    <cellStyle name="Navadno 22 13 3" xfId="15533" xr:uid="{00000000-0005-0000-0000-0000FC3B0000}"/>
    <cellStyle name="Navadno 22 13 3 2" xfId="15534" xr:uid="{00000000-0005-0000-0000-0000FD3B0000}"/>
    <cellStyle name="Navadno 22 13 4" xfId="15535" xr:uid="{00000000-0005-0000-0000-0000FE3B0000}"/>
    <cellStyle name="Navadno 22 13 5" xfId="15536" xr:uid="{00000000-0005-0000-0000-0000FF3B0000}"/>
    <cellStyle name="Navadno 22 13 6" xfId="15537" xr:uid="{00000000-0005-0000-0000-0000003C0000}"/>
    <cellStyle name="Navadno 22 14" xfId="15538" xr:uid="{00000000-0005-0000-0000-0000013C0000}"/>
    <cellStyle name="Navadno 22 14 2" xfId="15539" xr:uid="{00000000-0005-0000-0000-0000023C0000}"/>
    <cellStyle name="Navadno 22 14 2 2" xfId="15540" xr:uid="{00000000-0005-0000-0000-0000033C0000}"/>
    <cellStyle name="Navadno 22 14 2 2 2" xfId="15541" xr:uid="{00000000-0005-0000-0000-0000043C0000}"/>
    <cellStyle name="Navadno 22 14 2 3" xfId="15542" xr:uid="{00000000-0005-0000-0000-0000053C0000}"/>
    <cellStyle name="Navadno 22 14 3" xfId="15543" xr:uid="{00000000-0005-0000-0000-0000063C0000}"/>
    <cellStyle name="Navadno 22 14 3 2" xfId="15544" xr:uid="{00000000-0005-0000-0000-0000073C0000}"/>
    <cellStyle name="Navadno 22 14 4" xfId="15545" xr:uid="{00000000-0005-0000-0000-0000083C0000}"/>
    <cellStyle name="Navadno 22 14 5" xfId="15546" xr:uid="{00000000-0005-0000-0000-0000093C0000}"/>
    <cellStyle name="Navadno 22 14 6" xfId="15547" xr:uid="{00000000-0005-0000-0000-00000A3C0000}"/>
    <cellStyle name="Navadno 22 15" xfId="15548" xr:uid="{00000000-0005-0000-0000-00000B3C0000}"/>
    <cellStyle name="Navadno 22 15 2" xfId="15549" xr:uid="{00000000-0005-0000-0000-00000C3C0000}"/>
    <cellStyle name="Navadno 22 15 2 2" xfId="15550" xr:uid="{00000000-0005-0000-0000-00000D3C0000}"/>
    <cellStyle name="Navadno 22 15 2 2 2" xfId="15551" xr:uid="{00000000-0005-0000-0000-00000E3C0000}"/>
    <cellStyle name="Navadno 22 15 2 3" xfId="15552" xr:uid="{00000000-0005-0000-0000-00000F3C0000}"/>
    <cellStyle name="Navadno 22 15 3" xfId="15553" xr:uid="{00000000-0005-0000-0000-0000103C0000}"/>
    <cellStyle name="Navadno 22 15 3 2" xfId="15554" xr:uid="{00000000-0005-0000-0000-0000113C0000}"/>
    <cellStyle name="Navadno 22 15 4" xfId="15555" xr:uid="{00000000-0005-0000-0000-0000123C0000}"/>
    <cellStyle name="Navadno 22 15 5" xfId="15556" xr:uid="{00000000-0005-0000-0000-0000133C0000}"/>
    <cellStyle name="Navadno 22 15 6" xfId="15557" xr:uid="{00000000-0005-0000-0000-0000143C0000}"/>
    <cellStyle name="Navadno 22 16" xfId="15558" xr:uid="{00000000-0005-0000-0000-0000153C0000}"/>
    <cellStyle name="Navadno 22 16 2" xfId="15559" xr:uid="{00000000-0005-0000-0000-0000163C0000}"/>
    <cellStyle name="Navadno 22 16 2 2" xfId="15560" xr:uid="{00000000-0005-0000-0000-0000173C0000}"/>
    <cellStyle name="Navadno 22 16 2 2 2" xfId="15561" xr:uid="{00000000-0005-0000-0000-0000183C0000}"/>
    <cellStyle name="Navadno 22 16 2 3" xfId="15562" xr:uid="{00000000-0005-0000-0000-0000193C0000}"/>
    <cellStyle name="Navadno 22 16 3" xfId="15563" xr:uid="{00000000-0005-0000-0000-00001A3C0000}"/>
    <cellStyle name="Navadno 22 16 3 2" xfId="15564" xr:uid="{00000000-0005-0000-0000-00001B3C0000}"/>
    <cellStyle name="Navadno 22 16 4" xfId="15565" xr:uid="{00000000-0005-0000-0000-00001C3C0000}"/>
    <cellStyle name="Navadno 22 16 5" xfId="15566" xr:uid="{00000000-0005-0000-0000-00001D3C0000}"/>
    <cellStyle name="Navadno 22 16 6" xfId="15567" xr:uid="{00000000-0005-0000-0000-00001E3C0000}"/>
    <cellStyle name="Navadno 22 17" xfId="15568" xr:uid="{00000000-0005-0000-0000-00001F3C0000}"/>
    <cellStyle name="Navadno 22 17 2" xfId="15569" xr:uid="{00000000-0005-0000-0000-0000203C0000}"/>
    <cellStyle name="Navadno 22 17 2 2" xfId="15570" xr:uid="{00000000-0005-0000-0000-0000213C0000}"/>
    <cellStyle name="Navadno 22 17 2 2 2" xfId="15571" xr:uid="{00000000-0005-0000-0000-0000223C0000}"/>
    <cellStyle name="Navadno 22 17 2 3" xfId="15572" xr:uid="{00000000-0005-0000-0000-0000233C0000}"/>
    <cellStyle name="Navadno 22 17 3" xfId="15573" xr:uid="{00000000-0005-0000-0000-0000243C0000}"/>
    <cellStyle name="Navadno 22 17 3 2" xfId="15574" xr:uid="{00000000-0005-0000-0000-0000253C0000}"/>
    <cellStyle name="Navadno 22 17 4" xfId="15575" xr:uid="{00000000-0005-0000-0000-0000263C0000}"/>
    <cellStyle name="Navadno 22 17 5" xfId="15576" xr:uid="{00000000-0005-0000-0000-0000273C0000}"/>
    <cellStyle name="Navadno 22 17 6" xfId="15577" xr:uid="{00000000-0005-0000-0000-0000283C0000}"/>
    <cellStyle name="Navadno 22 18" xfId="15578" xr:uid="{00000000-0005-0000-0000-0000293C0000}"/>
    <cellStyle name="Navadno 22 18 2" xfId="15579" xr:uid="{00000000-0005-0000-0000-00002A3C0000}"/>
    <cellStyle name="Navadno 22 18 2 2" xfId="15580" xr:uid="{00000000-0005-0000-0000-00002B3C0000}"/>
    <cellStyle name="Navadno 22 18 2 2 2" xfId="15581" xr:uid="{00000000-0005-0000-0000-00002C3C0000}"/>
    <cellStyle name="Navadno 22 18 2 3" xfId="15582" xr:uid="{00000000-0005-0000-0000-00002D3C0000}"/>
    <cellStyle name="Navadno 22 18 3" xfId="15583" xr:uid="{00000000-0005-0000-0000-00002E3C0000}"/>
    <cellStyle name="Navadno 22 18 3 2" xfId="15584" xr:uid="{00000000-0005-0000-0000-00002F3C0000}"/>
    <cellStyle name="Navadno 22 18 4" xfId="15585" xr:uid="{00000000-0005-0000-0000-0000303C0000}"/>
    <cellStyle name="Navadno 22 18 5" xfId="15586" xr:uid="{00000000-0005-0000-0000-0000313C0000}"/>
    <cellStyle name="Navadno 22 18 6" xfId="15587" xr:uid="{00000000-0005-0000-0000-0000323C0000}"/>
    <cellStyle name="Navadno 22 19" xfId="15588" xr:uid="{00000000-0005-0000-0000-0000333C0000}"/>
    <cellStyle name="Navadno 22 19 2" xfId="15589" xr:uid="{00000000-0005-0000-0000-0000343C0000}"/>
    <cellStyle name="Navadno 22 19 2 2" xfId="15590" xr:uid="{00000000-0005-0000-0000-0000353C0000}"/>
    <cellStyle name="Navadno 22 19 2 2 2" xfId="15591" xr:uid="{00000000-0005-0000-0000-0000363C0000}"/>
    <cellStyle name="Navadno 22 19 2 3" xfId="15592" xr:uid="{00000000-0005-0000-0000-0000373C0000}"/>
    <cellStyle name="Navadno 22 19 3" xfId="15593" xr:uid="{00000000-0005-0000-0000-0000383C0000}"/>
    <cellStyle name="Navadno 22 19 3 2" xfId="15594" xr:uid="{00000000-0005-0000-0000-0000393C0000}"/>
    <cellStyle name="Navadno 22 19 4" xfId="15595" xr:uid="{00000000-0005-0000-0000-00003A3C0000}"/>
    <cellStyle name="Navadno 22 19 5" xfId="15596" xr:uid="{00000000-0005-0000-0000-00003B3C0000}"/>
    <cellStyle name="Navadno 22 19 6" xfId="15597" xr:uid="{00000000-0005-0000-0000-00003C3C0000}"/>
    <cellStyle name="Navadno 22 2" xfId="15598" xr:uid="{00000000-0005-0000-0000-00003D3C0000}"/>
    <cellStyle name="Navadno 22 2 2" xfId="15599" xr:uid="{00000000-0005-0000-0000-00003E3C0000}"/>
    <cellStyle name="Navadno 22 2 2 2" xfId="15600" xr:uid="{00000000-0005-0000-0000-00003F3C0000}"/>
    <cellStyle name="Navadno 22 2 2 2 2" xfId="15601" xr:uid="{00000000-0005-0000-0000-0000403C0000}"/>
    <cellStyle name="Navadno 22 2 2 3" xfId="15602" xr:uid="{00000000-0005-0000-0000-0000413C0000}"/>
    <cellStyle name="Navadno 22 2 2 4" xfId="15603" xr:uid="{00000000-0005-0000-0000-0000423C0000}"/>
    <cellStyle name="Navadno 22 2 2 5" xfId="15604" xr:uid="{00000000-0005-0000-0000-0000433C0000}"/>
    <cellStyle name="Navadno 22 2 3" xfId="15605" xr:uid="{00000000-0005-0000-0000-0000443C0000}"/>
    <cellStyle name="Navadno 22 2 3 2" xfId="15606" xr:uid="{00000000-0005-0000-0000-0000453C0000}"/>
    <cellStyle name="Navadno 22 2 4" xfId="15607" xr:uid="{00000000-0005-0000-0000-0000463C0000}"/>
    <cellStyle name="Navadno 22 2 5" xfId="15608" xr:uid="{00000000-0005-0000-0000-0000473C0000}"/>
    <cellStyle name="Navadno 22 2 6" xfId="15609" xr:uid="{00000000-0005-0000-0000-0000483C0000}"/>
    <cellStyle name="Navadno 22 2 7" xfId="15610" xr:uid="{00000000-0005-0000-0000-0000493C0000}"/>
    <cellStyle name="Navadno 22 20" xfId="15611" xr:uid="{00000000-0005-0000-0000-00004A3C0000}"/>
    <cellStyle name="Navadno 22 20 2" xfId="15612" xr:uid="{00000000-0005-0000-0000-00004B3C0000}"/>
    <cellStyle name="Navadno 22 20 2 2" xfId="15613" xr:uid="{00000000-0005-0000-0000-00004C3C0000}"/>
    <cellStyle name="Navadno 22 20 2 2 2" xfId="15614" xr:uid="{00000000-0005-0000-0000-00004D3C0000}"/>
    <cellStyle name="Navadno 22 20 2 3" xfId="15615" xr:uid="{00000000-0005-0000-0000-00004E3C0000}"/>
    <cellStyle name="Navadno 22 20 3" xfId="15616" xr:uid="{00000000-0005-0000-0000-00004F3C0000}"/>
    <cellStyle name="Navadno 22 20 3 2" xfId="15617" xr:uid="{00000000-0005-0000-0000-0000503C0000}"/>
    <cellStyle name="Navadno 22 20 4" xfId="15618" xr:uid="{00000000-0005-0000-0000-0000513C0000}"/>
    <cellStyle name="Navadno 22 20 5" xfId="15619" xr:uid="{00000000-0005-0000-0000-0000523C0000}"/>
    <cellStyle name="Navadno 22 20 6" xfId="15620" xr:uid="{00000000-0005-0000-0000-0000533C0000}"/>
    <cellStyle name="Navadno 22 21" xfId="15621" xr:uid="{00000000-0005-0000-0000-0000543C0000}"/>
    <cellStyle name="Navadno 22 21 2" xfId="15622" xr:uid="{00000000-0005-0000-0000-0000553C0000}"/>
    <cellStyle name="Navadno 22 21 2 2" xfId="15623" xr:uid="{00000000-0005-0000-0000-0000563C0000}"/>
    <cellStyle name="Navadno 22 21 2 2 2" xfId="15624" xr:uid="{00000000-0005-0000-0000-0000573C0000}"/>
    <cellStyle name="Navadno 22 21 2 3" xfId="15625" xr:uid="{00000000-0005-0000-0000-0000583C0000}"/>
    <cellStyle name="Navadno 22 21 3" xfId="15626" xr:uid="{00000000-0005-0000-0000-0000593C0000}"/>
    <cellStyle name="Navadno 22 21 3 2" xfId="15627" xr:uid="{00000000-0005-0000-0000-00005A3C0000}"/>
    <cellStyle name="Navadno 22 21 4" xfId="15628" xr:uid="{00000000-0005-0000-0000-00005B3C0000}"/>
    <cellStyle name="Navadno 22 21 5" xfId="15629" xr:uid="{00000000-0005-0000-0000-00005C3C0000}"/>
    <cellStyle name="Navadno 22 21 6" xfId="15630" xr:uid="{00000000-0005-0000-0000-00005D3C0000}"/>
    <cellStyle name="Navadno 22 22" xfId="15631" xr:uid="{00000000-0005-0000-0000-00005E3C0000}"/>
    <cellStyle name="Navadno 22 22 2" xfId="15632" xr:uid="{00000000-0005-0000-0000-00005F3C0000}"/>
    <cellStyle name="Navadno 22 22 2 2" xfId="15633" xr:uid="{00000000-0005-0000-0000-0000603C0000}"/>
    <cellStyle name="Navadno 22 22 2 2 2" xfId="15634" xr:uid="{00000000-0005-0000-0000-0000613C0000}"/>
    <cellStyle name="Navadno 22 22 2 3" xfId="15635" xr:uid="{00000000-0005-0000-0000-0000623C0000}"/>
    <cellStyle name="Navadno 22 22 3" xfId="15636" xr:uid="{00000000-0005-0000-0000-0000633C0000}"/>
    <cellStyle name="Navadno 22 22 3 2" xfId="15637" xr:uid="{00000000-0005-0000-0000-0000643C0000}"/>
    <cellStyle name="Navadno 22 22 4" xfId="15638" xr:uid="{00000000-0005-0000-0000-0000653C0000}"/>
    <cellStyle name="Navadno 22 22 5" xfId="15639" xr:uid="{00000000-0005-0000-0000-0000663C0000}"/>
    <cellStyle name="Navadno 22 22 6" xfId="15640" xr:uid="{00000000-0005-0000-0000-0000673C0000}"/>
    <cellStyle name="Navadno 22 23" xfId="15641" xr:uid="{00000000-0005-0000-0000-0000683C0000}"/>
    <cellStyle name="Navadno 22 23 2" xfId="15642" xr:uid="{00000000-0005-0000-0000-0000693C0000}"/>
    <cellStyle name="Navadno 22 23 2 2" xfId="15643" xr:uid="{00000000-0005-0000-0000-00006A3C0000}"/>
    <cellStyle name="Navadno 22 23 2 2 2" xfId="15644" xr:uid="{00000000-0005-0000-0000-00006B3C0000}"/>
    <cellStyle name="Navadno 22 23 2 3" xfId="15645" xr:uid="{00000000-0005-0000-0000-00006C3C0000}"/>
    <cellStyle name="Navadno 22 23 3" xfId="15646" xr:uid="{00000000-0005-0000-0000-00006D3C0000}"/>
    <cellStyle name="Navadno 22 23 3 2" xfId="15647" xr:uid="{00000000-0005-0000-0000-00006E3C0000}"/>
    <cellStyle name="Navadno 22 23 4" xfId="15648" xr:uid="{00000000-0005-0000-0000-00006F3C0000}"/>
    <cellStyle name="Navadno 22 24" xfId="15649" xr:uid="{00000000-0005-0000-0000-0000703C0000}"/>
    <cellStyle name="Navadno 22 24 2" xfId="15650" xr:uid="{00000000-0005-0000-0000-0000713C0000}"/>
    <cellStyle name="Navadno 22 24 2 2" xfId="15651" xr:uid="{00000000-0005-0000-0000-0000723C0000}"/>
    <cellStyle name="Navadno 22 24 2 2 2" xfId="15652" xr:uid="{00000000-0005-0000-0000-0000733C0000}"/>
    <cellStyle name="Navadno 22 24 2 3" xfId="15653" xr:uid="{00000000-0005-0000-0000-0000743C0000}"/>
    <cellStyle name="Navadno 22 24 3" xfId="15654" xr:uid="{00000000-0005-0000-0000-0000753C0000}"/>
    <cellStyle name="Navadno 22 24 3 2" xfId="15655" xr:uid="{00000000-0005-0000-0000-0000763C0000}"/>
    <cellStyle name="Navadno 22 24 4" xfId="15656" xr:uid="{00000000-0005-0000-0000-0000773C0000}"/>
    <cellStyle name="Navadno 22 25" xfId="15657" xr:uid="{00000000-0005-0000-0000-0000783C0000}"/>
    <cellStyle name="Navadno 22 25 2" xfId="15658" xr:uid="{00000000-0005-0000-0000-0000793C0000}"/>
    <cellStyle name="Navadno 22 25 2 2" xfId="15659" xr:uid="{00000000-0005-0000-0000-00007A3C0000}"/>
    <cellStyle name="Navadno 22 25 2 2 2" xfId="15660" xr:uid="{00000000-0005-0000-0000-00007B3C0000}"/>
    <cellStyle name="Navadno 22 25 2 3" xfId="15661" xr:uid="{00000000-0005-0000-0000-00007C3C0000}"/>
    <cellStyle name="Navadno 22 25 3" xfId="15662" xr:uid="{00000000-0005-0000-0000-00007D3C0000}"/>
    <cellStyle name="Navadno 22 25 3 2" xfId="15663" xr:uid="{00000000-0005-0000-0000-00007E3C0000}"/>
    <cellStyle name="Navadno 22 25 4" xfId="15664" xr:uid="{00000000-0005-0000-0000-00007F3C0000}"/>
    <cellStyle name="Navadno 22 26" xfId="15665" xr:uid="{00000000-0005-0000-0000-0000803C0000}"/>
    <cellStyle name="Navadno 22 26 2" xfId="15666" xr:uid="{00000000-0005-0000-0000-0000813C0000}"/>
    <cellStyle name="Navadno 22 26 2 2" xfId="15667" xr:uid="{00000000-0005-0000-0000-0000823C0000}"/>
    <cellStyle name="Navadno 22 26 2 2 2" xfId="15668" xr:uid="{00000000-0005-0000-0000-0000833C0000}"/>
    <cellStyle name="Navadno 22 26 2 3" xfId="15669" xr:uid="{00000000-0005-0000-0000-0000843C0000}"/>
    <cellStyle name="Navadno 22 26 3" xfId="15670" xr:uid="{00000000-0005-0000-0000-0000853C0000}"/>
    <cellStyle name="Navadno 22 26 3 2" xfId="15671" xr:uid="{00000000-0005-0000-0000-0000863C0000}"/>
    <cellStyle name="Navadno 22 26 4" xfId="15672" xr:uid="{00000000-0005-0000-0000-0000873C0000}"/>
    <cellStyle name="Navadno 22 27" xfId="15673" xr:uid="{00000000-0005-0000-0000-0000883C0000}"/>
    <cellStyle name="Navadno 22 27 2" xfId="15674" xr:uid="{00000000-0005-0000-0000-0000893C0000}"/>
    <cellStyle name="Navadno 22 27 2 2" xfId="15675" xr:uid="{00000000-0005-0000-0000-00008A3C0000}"/>
    <cellStyle name="Navadno 22 27 2 2 2" xfId="15676" xr:uid="{00000000-0005-0000-0000-00008B3C0000}"/>
    <cellStyle name="Navadno 22 27 2 3" xfId="15677" xr:uid="{00000000-0005-0000-0000-00008C3C0000}"/>
    <cellStyle name="Navadno 22 27 3" xfId="15678" xr:uid="{00000000-0005-0000-0000-00008D3C0000}"/>
    <cellStyle name="Navadno 22 27 3 2" xfId="15679" xr:uid="{00000000-0005-0000-0000-00008E3C0000}"/>
    <cellStyle name="Navadno 22 27 4" xfId="15680" xr:uid="{00000000-0005-0000-0000-00008F3C0000}"/>
    <cellStyle name="Navadno 22 28" xfId="15681" xr:uid="{00000000-0005-0000-0000-0000903C0000}"/>
    <cellStyle name="Navadno 22 28 2" xfId="15682" xr:uid="{00000000-0005-0000-0000-0000913C0000}"/>
    <cellStyle name="Navadno 22 28 2 2" xfId="15683" xr:uid="{00000000-0005-0000-0000-0000923C0000}"/>
    <cellStyle name="Navadno 22 28 2 2 2" xfId="15684" xr:uid="{00000000-0005-0000-0000-0000933C0000}"/>
    <cellStyle name="Navadno 22 28 2 3" xfId="15685" xr:uid="{00000000-0005-0000-0000-0000943C0000}"/>
    <cellStyle name="Navadno 22 28 3" xfId="15686" xr:uid="{00000000-0005-0000-0000-0000953C0000}"/>
    <cellStyle name="Navadno 22 28 3 2" xfId="15687" xr:uid="{00000000-0005-0000-0000-0000963C0000}"/>
    <cellStyle name="Navadno 22 28 4" xfId="15688" xr:uid="{00000000-0005-0000-0000-0000973C0000}"/>
    <cellStyle name="Navadno 22 29" xfId="15689" xr:uid="{00000000-0005-0000-0000-0000983C0000}"/>
    <cellStyle name="Navadno 22 29 2" xfId="15690" xr:uid="{00000000-0005-0000-0000-0000993C0000}"/>
    <cellStyle name="Navadno 22 29 2 2" xfId="15691" xr:uid="{00000000-0005-0000-0000-00009A3C0000}"/>
    <cellStyle name="Navadno 22 29 3" xfId="15692" xr:uid="{00000000-0005-0000-0000-00009B3C0000}"/>
    <cellStyle name="Navadno 22 3" xfId="15693" xr:uid="{00000000-0005-0000-0000-00009C3C0000}"/>
    <cellStyle name="Navadno 22 3 2" xfId="15694" xr:uid="{00000000-0005-0000-0000-00009D3C0000}"/>
    <cellStyle name="Navadno 22 3 2 2" xfId="15695" xr:uid="{00000000-0005-0000-0000-00009E3C0000}"/>
    <cellStyle name="Navadno 22 3 2 2 2" xfId="15696" xr:uid="{00000000-0005-0000-0000-00009F3C0000}"/>
    <cellStyle name="Navadno 22 3 2 3" xfId="15697" xr:uid="{00000000-0005-0000-0000-0000A03C0000}"/>
    <cellStyle name="Navadno 22 3 3" xfId="15698" xr:uid="{00000000-0005-0000-0000-0000A13C0000}"/>
    <cellStyle name="Navadno 22 3 3 2" xfId="15699" xr:uid="{00000000-0005-0000-0000-0000A23C0000}"/>
    <cellStyle name="Navadno 22 3 4" xfId="15700" xr:uid="{00000000-0005-0000-0000-0000A33C0000}"/>
    <cellStyle name="Navadno 22 3 5" xfId="15701" xr:uid="{00000000-0005-0000-0000-0000A43C0000}"/>
    <cellStyle name="Navadno 22 3 6" xfId="15702" xr:uid="{00000000-0005-0000-0000-0000A53C0000}"/>
    <cellStyle name="Navadno 22 30" xfId="15703" xr:uid="{00000000-0005-0000-0000-0000A63C0000}"/>
    <cellStyle name="Navadno 22 30 2" xfId="15704" xr:uid="{00000000-0005-0000-0000-0000A73C0000}"/>
    <cellStyle name="Navadno 22 31" xfId="15705" xr:uid="{00000000-0005-0000-0000-0000A83C0000}"/>
    <cellStyle name="Navadno 22 32" xfId="15706" xr:uid="{00000000-0005-0000-0000-0000A93C0000}"/>
    <cellStyle name="Navadno 22 33" xfId="15707" xr:uid="{00000000-0005-0000-0000-0000AA3C0000}"/>
    <cellStyle name="Navadno 22 4" xfId="15708" xr:uid="{00000000-0005-0000-0000-0000AB3C0000}"/>
    <cellStyle name="Navadno 22 4 2" xfId="15709" xr:uid="{00000000-0005-0000-0000-0000AC3C0000}"/>
    <cellStyle name="Navadno 22 4 2 2" xfId="15710" xr:uid="{00000000-0005-0000-0000-0000AD3C0000}"/>
    <cellStyle name="Navadno 22 4 2 2 2" xfId="15711" xr:uid="{00000000-0005-0000-0000-0000AE3C0000}"/>
    <cellStyle name="Navadno 22 4 2 3" xfId="15712" xr:uid="{00000000-0005-0000-0000-0000AF3C0000}"/>
    <cellStyle name="Navadno 22 4 3" xfId="15713" xr:uid="{00000000-0005-0000-0000-0000B03C0000}"/>
    <cellStyle name="Navadno 22 4 3 2" xfId="15714" xr:uid="{00000000-0005-0000-0000-0000B13C0000}"/>
    <cellStyle name="Navadno 22 4 4" xfId="15715" xr:uid="{00000000-0005-0000-0000-0000B23C0000}"/>
    <cellStyle name="Navadno 22 4 5" xfId="15716" xr:uid="{00000000-0005-0000-0000-0000B33C0000}"/>
    <cellStyle name="Navadno 22 4 6" xfId="15717" xr:uid="{00000000-0005-0000-0000-0000B43C0000}"/>
    <cellStyle name="Navadno 22 5" xfId="15718" xr:uid="{00000000-0005-0000-0000-0000B53C0000}"/>
    <cellStyle name="Navadno 22 5 2" xfId="15719" xr:uid="{00000000-0005-0000-0000-0000B63C0000}"/>
    <cellStyle name="Navadno 22 5 2 2" xfId="15720" xr:uid="{00000000-0005-0000-0000-0000B73C0000}"/>
    <cellStyle name="Navadno 22 5 2 2 2" xfId="15721" xr:uid="{00000000-0005-0000-0000-0000B83C0000}"/>
    <cellStyle name="Navadno 22 5 2 3" xfId="15722" xr:uid="{00000000-0005-0000-0000-0000B93C0000}"/>
    <cellStyle name="Navadno 22 5 3" xfId="15723" xr:uid="{00000000-0005-0000-0000-0000BA3C0000}"/>
    <cellStyle name="Navadno 22 5 3 2" xfId="15724" xr:uid="{00000000-0005-0000-0000-0000BB3C0000}"/>
    <cellStyle name="Navadno 22 5 4" xfId="15725" xr:uid="{00000000-0005-0000-0000-0000BC3C0000}"/>
    <cellStyle name="Navadno 22 5 5" xfId="15726" xr:uid="{00000000-0005-0000-0000-0000BD3C0000}"/>
    <cellStyle name="Navadno 22 5 6" xfId="15727" xr:uid="{00000000-0005-0000-0000-0000BE3C0000}"/>
    <cellStyle name="Navadno 22 6" xfId="15728" xr:uid="{00000000-0005-0000-0000-0000BF3C0000}"/>
    <cellStyle name="Navadno 22 6 2" xfId="15729" xr:uid="{00000000-0005-0000-0000-0000C03C0000}"/>
    <cellStyle name="Navadno 22 6 2 2" xfId="15730" xr:uid="{00000000-0005-0000-0000-0000C13C0000}"/>
    <cellStyle name="Navadno 22 6 2 2 2" xfId="15731" xr:uid="{00000000-0005-0000-0000-0000C23C0000}"/>
    <cellStyle name="Navadno 22 6 2 3" xfId="15732" xr:uid="{00000000-0005-0000-0000-0000C33C0000}"/>
    <cellStyle name="Navadno 22 6 3" xfId="15733" xr:uid="{00000000-0005-0000-0000-0000C43C0000}"/>
    <cellStyle name="Navadno 22 6 3 2" xfId="15734" xr:uid="{00000000-0005-0000-0000-0000C53C0000}"/>
    <cellStyle name="Navadno 22 6 4" xfId="15735" xr:uid="{00000000-0005-0000-0000-0000C63C0000}"/>
    <cellStyle name="Navadno 22 6 5" xfId="15736" xr:uid="{00000000-0005-0000-0000-0000C73C0000}"/>
    <cellStyle name="Navadno 22 6 6" xfId="15737" xr:uid="{00000000-0005-0000-0000-0000C83C0000}"/>
    <cellStyle name="Navadno 22 7" xfId="15738" xr:uid="{00000000-0005-0000-0000-0000C93C0000}"/>
    <cellStyle name="Navadno 22 7 2" xfId="15739" xr:uid="{00000000-0005-0000-0000-0000CA3C0000}"/>
    <cellStyle name="Navadno 22 7 2 2" xfId="15740" xr:uid="{00000000-0005-0000-0000-0000CB3C0000}"/>
    <cellStyle name="Navadno 22 7 2 2 2" xfId="15741" xr:uid="{00000000-0005-0000-0000-0000CC3C0000}"/>
    <cellStyle name="Navadno 22 7 2 3" xfId="15742" xr:uid="{00000000-0005-0000-0000-0000CD3C0000}"/>
    <cellStyle name="Navadno 22 7 3" xfId="15743" xr:uid="{00000000-0005-0000-0000-0000CE3C0000}"/>
    <cellStyle name="Navadno 22 7 3 2" xfId="15744" xr:uid="{00000000-0005-0000-0000-0000CF3C0000}"/>
    <cellStyle name="Navadno 22 7 4" xfId="15745" xr:uid="{00000000-0005-0000-0000-0000D03C0000}"/>
    <cellStyle name="Navadno 22 7 5" xfId="15746" xr:uid="{00000000-0005-0000-0000-0000D13C0000}"/>
    <cellStyle name="Navadno 22 7 6" xfId="15747" xr:uid="{00000000-0005-0000-0000-0000D23C0000}"/>
    <cellStyle name="Navadno 22 8" xfId="15748" xr:uid="{00000000-0005-0000-0000-0000D33C0000}"/>
    <cellStyle name="Navadno 22 8 2" xfId="15749" xr:uid="{00000000-0005-0000-0000-0000D43C0000}"/>
    <cellStyle name="Navadno 22 8 2 2" xfId="15750" xr:uid="{00000000-0005-0000-0000-0000D53C0000}"/>
    <cellStyle name="Navadno 22 8 2 2 2" xfId="15751" xr:uid="{00000000-0005-0000-0000-0000D63C0000}"/>
    <cellStyle name="Navadno 22 8 2 3" xfId="15752" xr:uid="{00000000-0005-0000-0000-0000D73C0000}"/>
    <cellStyle name="Navadno 22 8 3" xfId="15753" xr:uid="{00000000-0005-0000-0000-0000D83C0000}"/>
    <cellStyle name="Navadno 22 8 3 2" xfId="15754" xr:uid="{00000000-0005-0000-0000-0000D93C0000}"/>
    <cellStyle name="Navadno 22 8 4" xfId="15755" xr:uid="{00000000-0005-0000-0000-0000DA3C0000}"/>
    <cellStyle name="Navadno 22 8 5" xfId="15756" xr:uid="{00000000-0005-0000-0000-0000DB3C0000}"/>
    <cellStyle name="Navadno 22 8 6" xfId="15757" xr:uid="{00000000-0005-0000-0000-0000DC3C0000}"/>
    <cellStyle name="Navadno 22 9" xfId="15758" xr:uid="{00000000-0005-0000-0000-0000DD3C0000}"/>
    <cellStyle name="Navadno 22 9 2" xfId="15759" xr:uid="{00000000-0005-0000-0000-0000DE3C0000}"/>
    <cellStyle name="Navadno 22 9 2 2" xfId="15760" xr:uid="{00000000-0005-0000-0000-0000DF3C0000}"/>
    <cellStyle name="Navadno 22 9 2 2 2" xfId="15761" xr:uid="{00000000-0005-0000-0000-0000E03C0000}"/>
    <cellStyle name="Navadno 22 9 2 3" xfId="15762" xr:uid="{00000000-0005-0000-0000-0000E13C0000}"/>
    <cellStyle name="Navadno 22 9 3" xfId="15763" xr:uid="{00000000-0005-0000-0000-0000E23C0000}"/>
    <cellStyle name="Navadno 22 9 3 2" xfId="15764" xr:uid="{00000000-0005-0000-0000-0000E33C0000}"/>
    <cellStyle name="Navadno 22 9 4" xfId="15765" xr:uid="{00000000-0005-0000-0000-0000E43C0000}"/>
    <cellStyle name="Navadno 22 9 5" xfId="15766" xr:uid="{00000000-0005-0000-0000-0000E53C0000}"/>
    <cellStyle name="Navadno 22 9 6" xfId="15767" xr:uid="{00000000-0005-0000-0000-0000E63C0000}"/>
    <cellStyle name="Navadno 220" xfId="15768" xr:uid="{00000000-0005-0000-0000-0000E73C0000}"/>
    <cellStyle name="Navadno 220 2" xfId="15769" xr:uid="{00000000-0005-0000-0000-0000E83C0000}"/>
    <cellStyle name="Navadno 221" xfId="15770" xr:uid="{00000000-0005-0000-0000-0000E93C0000}"/>
    <cellStyle name="Navadno 221 2" xfId="15771" xr:uid="{00000000-0005-0000-0000-0000EA3C0000}"/>
    <cellStyle name="Navadno 222" xfId="15772" xr:uid="{00000000-0005-0000-0000-0000EB3C0000}"/>
    <cellStyle name="Navadno 222 2" xfId="15773" xr:uid="{00000000-0005-0000-0000-0000EC3C0000}"/>
    <cellStyle name="Navadno 223" xfId="15774" xr:uid="{00000000-0005-0000-0000-0000ED3C0000}"/>
    <cellStyle name="Navadno 223 2" xfId="15775" xr:uid="{00000000-0005-0000-0000-0000EE3C0000}"/>
    <cellStyle name="Navadno 224" xfId="15776" xr:uid="{00000000-0005-0000-0000-0000EF3C0000}"/>
    <cellStyle name="Navadno 224 2" xfId="15777" xr:uid="{00000000-0005-0000-0000-0000F03C0000}"/>
    <cellStyle name="Navadno 225" xfId="15778" xr:uid="{00000000-0005-0000-0000-0000F13C0000}"/>
    <cellStyle name="Navadno 225 2" xfId="15779" xr:uid="{00000000-0005-0000-0000-0000F23C0000}"/>
    <cellStyle name="Navadno 226" xfId="15780" xr:uid="{00000000-0005-0000-0000-0000F33C0000}"/>
    <cellStyle name="Navadno 226 2" xfId="15781" xr:uid="{00000000-0005-0000-0000-0000F43C0000}"/>
    <cellStyle name="Navadno 227" xfId="15782" xr:uid="{00000000-0005-0000-0000-0000F53C0000}"/>
    <cellStyle name="Navadno 227 2" xfId="15783" xr:uid="{00000000-0005-0000-0000-0000F63C0000}"/>
    <cellStyle name="Navadno 228" xfId="15784" xr:uid="{00000000-0005-0000-0000-0000F73C0000}"/>
    <cellStyle name="Navadno 228 2" xfId="15785" xr:uid="{00000000-0005-0000-0000-0000F83C0000}"/>
    <cellStyle name="Navadno 229" xfId="15786" xr:uid="{00000000-0005-0000-0000-0000F93C0000}"/>
    <cellStyle name="Navadno 229 2" xfId="15787" xr:uid="{00000000-0005-0000-0000-0000FA3C0000}"/>
    <cellStyle name="Navadno 23" xfId="15788" xr:uid="{00000000-0005-0000-0000-0000FB3C0000}"/>
    <cellStyle name="Navadno 23 10" xfId="15789" xr:uid="{00000000-0005-0000-0000-0000FC3C0000}"/>
    <cellStyle name="Navadno 23 10 2" xfId="15790" xr:uid="{00000000-0005-0000-0000-0000FD3C0000}"/>
    <cellStyle name="Navadno 23 10 2 2" xfId="15791" xr:uid="{00000000-0005-0000-0000-0000FE3C0000}"/>
    <cellStyle name="Navadno 23 10 2 2 2" xfId="15792" xr:uid="{00000000-0005-0000-0000-0000FF3C0000}"/>
    <cellStyle name="Navadno 23 10 2 3" xfId="15793" xr:uid="{00000000-0005-0000-0000-0000003D0000}"/>
    <cellStyle name="Navadno 23 10 3" xfId="15794" xr:uid="{00000000-0005-0000-0000-0000013D0000}"/>
    <cellStyle name="Navadno 23 10 3 2" xfId="15795" xr:uid="{00000000-0005-0000-0000-0000023D0000}"/>
    <cellStyle name="Navadno 23 10 4" xfId="15796" xr:uid="{00000000-0005-0000-0000-0000033D0000}"/>
    <cellStyle name="Navadno 23 11" xfId="15797" xr:uid="{00000000-0005-0000-0000-0000043D0000}"/>
    <cellStyle name="Navadno 23 11 2" xfId="15798" xr:uid="{00000000-0005-0000-0000-0000053D0000}"/>
    <cellStyle name="Navadno 23 11 2 2" xfId="15799" xr:uid="{00000000-0005-0000-0000-0000063D0000}"/>
    <cellStyle name="Navadno 23 11 2 2 2" xfId="15800" xr:uid="{00000000-0005-0000-0000-0000073D0000}"/>
    <cellStyle name="Navadno 23 11 2 3" xfId="15801" xr:uid="{00000000-0005-0000-0000-0000083D0000}"/>
    <cellStyle name="Navadno 23 11 3" xfId="15802" xr:uid="{00000000-0005-0000-0000-0000093D0000}"/>
    <cellStyle name="Navadno 23 11 3 2" xfId="15803" xr:uid="{00000000-0005-0000-0000-00000A3D0000}"/>
    <cellStyle name="Navadno 23 11 4" xfId="15804" xr:uid="{00000000-0005-0000-0000-00000B3D0000}"/>
    <cellStyle name="Navadno 23 12" xfId="15805" xr:uid="{00000000-0005-0000-0000-00000C3D0000}"/>
    <cellStyle name="Navadno 23 12 2" xfId="15806" xr:uid="{00000000-0005-0000-0000-00000D3D0000}"/>
    <cellStyle name="Navadno 23 12 2 2" xfId="15807" xr:uid="{00000000-0005-0000-0000-00000E3D0000}"/>
    <cellStyle name="Navadno 23 12 2 2 2" xfId="15808" xr:uid="{00000000-0005-0000-0000-00000F3D0000}"/>
    <cellStyle name="Navadno 23 12 2 3" xfId="15809" xr:uid="{00000000-0005-0000-0000-0000103D0000}"/>
    <cellStyle name="Navadno 23 12 3" xfId="15810" xr:uid="{00000000-0005-0000-0000-0000113D0000}"/>
    <cellStyle name="Navadno 23 12 3 2" xfId="15811" xr:uid="{00000000-0005-0000-0000-0000123D0000}"/>
    <cellStyle name="Navadno 23 12 4" xfId="15812" xr:uid="{00000000-0005-0000-0000-0000133D0000}"/>
    <cellStyle name="Navadno 23 13" xfId="15813" xr:uid="{00000000-0005-0000-0000-0000143D0000}"/>
    <cellStyle name="Navadno 23 13 2" xfId="15814" xr:uid="{00000000-0005-0000-0000-0000153D0000}"/>
    <cellStyle name="Navadno 23 13 2 2" xfId="15815" xr:uid="{00000000-0005-0000-0000-0000163D0000}"/>
    <cellStyle name="Navadno 23 13 2 2 2" xfId="15816" xr:uid="{00000000-0005-0000-0000-0000173D0000}"/>
    <cellStyle name="Navadno 23 13 2 3" xfId="15817" xr:uid="{00000000-0005-0000-0000-0000183D0000}"/>
    <cellStyle name="Navadno 23 13 3" xfId="15818" xr:uid="{00000000-0005-0000-0000-0000193D0000}"/>
    <cellStyle name="Navadno 23 13 3 2" xfId="15819" xr:uid="{00000000-0005-0000-0000-00001A3D0000}"/>
    <cellStyle name="Navadno 23 13 4" xfId="15820" xr:uid="{00000000-0005-0000-0000-00001B3D0000}"/>
    <cellStyle name="Navadno 23 14" xfId="15821" xr:uid="{00000000-0005-0000-0000-00001C3D0000}"/>
    <cellStyle name="Navadno 23 14 2" xfId="15822" xr:uid="{00000000-0005-0000-0000-00001D3D0000}"/>
    <cellStyle name="Navadno 23 14 2 2" xfId="15823" xr:uid="{00000000-0005-0000-0000-00001E3D0000}"/>
    <cellStyle name="Navadno 23 14 2 2 2" xfId="15824" xr:uid="{00000000-0005-0000-0000-00001F3D0000}"/>
    <cellStyle name="Navadno 23 14 2 3" xfId="15825" xr:uid="{00000000-0005-0000-0000-0000203D0000}"/>
    <cellStyle name="Navadno 23 14 3" xfId="15826" xr:uid="{00000000-0005-0000-0000-0000213D0000}"/>
    <cellStyle name="Navadno 23 14 3 2" xfId="15827" xr:uid="{00000000-0005-0000-0000-0000223D0000}"/>
    <cellStyle name="Navadno 23 14 4" xfId="15828" xr:uid="{00000000-0005-0000-0000-0000233D0000}"/>
    <cellStyle name="Navadno 23 15" xfId="15829" xr:uid="{00000000-0005-0000-0000-0000243D0000}"/>
    <cellStyle name="Navadno 23 15 2" xfId="15830" xr:uid="{00000000-0005-0000-0000-0000253D0000}"/>
    <cellStyle name="Navadno 23 15 2 2" xfId="15831" xr:uid="{00000000-0005-0000-0000-0000263D0000}"/>
    <cellStyle name="Navadno 23 15 2 2 2" xfId="15832" xr:uid="{00000000-0005-0000-0000-0000273D0000}"/>
    <cellStyle name="Navadno 23 15 2 3" xfId="15833" xr:uid="{00000000-0005-0000-0000-0000283D0000}"/>
    <cellStyle name="Navadno 23 15 3" xfId="15834" xr:uid="{00000000-0005-0000-0000-0000293D0000}"/>
    <cellStyle name="Navadno 23 15 3 2" xfId="15835" xr:uid="{00000000-0005-0000-0000-00002A3D0000}"/>
    <cellStyle name="Navadno 23 15 4" xfId="15836" xr:uid="{00000000-0005-0000-0000-00002B3D0000}"/>
    <cellStyle name="Navadno 23 16" xfId="15837" xr:uid="{00000000-0005-0000-0000-00002C3D0000}"/>
    <cellStyle name="Navadno 23 16 2" xfId="15838" xr:uid="{00000000-0005-0000-0000-00002D3D0000}"/>
    <cellStyle name="Navadno 23 16 2 2" xfId="15839" xr:uid="{00000000-0005-0000-0000-00002E3D0000}"/>
    <cellStyle name="Navadno 23 16 2 2 2" xfId="15840" xr:uid="{00000000-0005-0000-0000-00002F3D0000}"/>
    <cellStyle name="Navadno 23 16 2 3" xfId="15841" xr:uid="{00000000-0005-0000-0000-0000303D0000}"/>
    <cellStyle name="Navadno 23 16 3" xfId="15842" xr:uid="{00000000-0005-0000-0000-0000313D0000}"/>
    <cellStyle name="Navadno 23 16 3 2" xfId="15843" xr:uid="{00000000-0005-0000-0000-0000323D0000}"/>
    <cellStyle name="Navadno 23 16 4" xfId="15844" xr:uid="{00000000-0005-0000-0000-0000333D0000}"/>
    <cellStyle name="Navadno 23 17" xfId="15845" xr:uid="{00000000-0005-0000-0000-0000343D0000}"/>
    <cellStyle name="Navadno 23 17 2" xfId="15846" xr:uid="{00000000-0005-0000-0000-0000353D0000}"/>
    <cellStyle name="Navadno 23 17 2 2" xfId="15847" xr:uid="{00000000-0005-0000-0000-0000363D0000}"/>
    <cellStyle name="Navadno 23 17 2 2 2" xfId="15848" xr:uid="{00000000-0005-0000-0000-0000373D0000}"/>
    <cellStyle name="Navadno 23 17 2 3" xfId="15849" xr:uid="{00000000-0005-0000-0000-0000383D0000}"/>
    <cellStyle name="Navadno 23 17 3" xfId="15850" xr:uid="{00000000-0005-0000-0000-0000393D0000}"/>
    <cellStyle name="Navadno 23 17 3 2" xfId="15851" xr:uid="{00000000-0005-0000-0000-00003A3D0000}"/>
    <cellStyle name="Navadno 23 17 4" xfId="15852" xr:uid="{00000000-0005-0000-0000-00003B3D0000}"/>
    <cellStyle name="Navadno 23 18" xfId="15853" xr:uid="{00000000-0005-0000-0000-00003C3D0000}"/>
    <cellStyle name="Navadno 23 18 2" xfId="15854" xr:uid="{00000000-0005-0000-0000-00003D3D0000}"/>
    <cellStyle name="Navadno 23 18 2 2" xfId="15855" xr:uid="{00000000-0005-0000-0000-00003E3D0000}"/>
    <cellStyle name="Navadno 23 18 2 2 2" xfId="15856" xr:uid="{00000000-0005-0000-0000-00003F3D0000}"/>
    <cellStyle name="Navadno 23 18 2 3" xfId="15857" xr:uid="{00000000-0005-0000-0000-0000403D0000}"/>
    <cellStyle name="Navadno 23 18 3" xfId="15858" xr:uid="{00000000-0005-0000-0000-0000413D0000}"/>
    <cellStyle name="Navadno 23 18 3 2" xfId="15859" xr:uid="{00000000-0005-0000-0000-0000423D0000}"/>
    <cellStyle name="Navadno 23 18 4" xfId="15860" xr:uid="{00000000-0005-0000-0000-0000433D0000}"/>
    <cellStyle name="Navadno 23 19" xfId="15861" xr:uid="{00000000-0005-0000-0000-0000443D0000}"/>
    <cellStyle name="Navadno 23 19 2" xfId="15862" xr:uid="{00000000-0005-0000-0000-0000453D0000}"/>
    <cellStyle name="Navadno 23 19 2 2" xfId="15863" xr:uid="{00000000-0005-0000-0000-0000463D0000}"/>
    <cellStyle name="Navadno 23 19 2 2 2" xfId="15864" xr:uid="{00000000-0005-0000-0000-0000473D0000}"/>
    <cellStyle name="Navadno 23 19 2 3" xfId="15865" xr:uid="{00000000-0005-0000-0000-0000483D0000}"/>
    <cellStyle name="Navadno 23 19 3" xfId="15866" xr:uid="{00000000-0005-0000-0000-0000493D0000}"/>
    <cellStyle name="Navadno 23 19 3 2" xfId="15867" xr:uid="{00000000-0005-0000-0000-00004A3D0000}"/>
    <cellStyle name="Navadno 23 19 4" xfId="15868" xr:uid="{00000000-0005-0000-0000-00004B3D0000}"/>
    <cellStyle name="Navadno 23 2" xfId="15869" xr:uid="{00000000-0005-0000-0000-00004C3D0000}"/>
    <cellStyle name="Navadno 23 2 2" xfId="15870" xr:uid="{00000000-0005-0000-0000-00004D3D0000}"/>
    <cellStyle name="Navadno 23 2 2 2" xfId="15871" xr:uid="{00000000-0005-0000-0000-00004E3D0000}"/>
    <cellStyle name="Navadno 23 2 2 2 2" xfId="15872" xr:uid="{00000000-0005-0000-0000-00004F3D0000}"/>
    <cellStyle name="Navadno 23 2 2 3" xfId="15873" xr:uid="{00000000-0005-0000-0000-0000503D0000}"/>
    <cellStyle name="Navadno 23 2 2 4" xfId="15874" xr:uid="{00000000-0005-0000-0000-0000513D0000}"/>
    <cellStyle name="Navadno 23 2 2 5" xfId="15875" xr:uid="{00000000-0005-0000-0000-0000523D0000}"/>
    <cellStyle name="Navadno 23 2 3" xfId="15876" xr:uid="{00000000-0005-0000-0000-0000533D0000}"/>
    <cellStyle name="Navadno 23 2 3 2" xfId="15877" xr:uid="{00000000-0005-0000-0000-0000543D0000}"/>
    <cellStyle name="Navadno 23 2 4" xfId="15878" xr:uid="{00000000-0005-0000-0000-0000553D0000}"/>
    <cellStyle name="Navadno 23 2 5" xfId="15879" xr:uid="{00000000-0005-0000-0000-0000563D0000}"/>
    <cellStyle name="Navadno 23 2 6" xfId="15880" xr:uid="{00000000-0005-0000-0000-0000573D0000}"/>
    <cellStyle name="Navadno 23 2 7" xfId="15881" xr:uid="{00000000-0005-0000-0000-0000583D0000}"/>
    <cellStyle name="Navadno 23 20" xfId="15882" xr:uid="{00000000-0005-0000-0000-0000593D0000}"/>
    <cellStyle name="Navadno 23 20 2" xfId="15883" xr:uid="{00000000-0005-0000-0000-00005A3D0000}"/>
    <cellStyle name="Navadno 23 20 2 2" xfId="15884" xr:uid="{00000000-0005-0000-0000-00005B3D0000}"/>
    <cellStyle name="Navadno 23 20 2 2 2" xfId="15885" xr:uid="{00000000-0005-0000-0000-00005C3D0000}"/>
    <cellStyle name="Navadno 23 20 2 3" xfId="15886" xr:uid="{00000000-0005-0000-0000-00005D3D0000}"/>
    <cellStyle name="Navadno 23 20 3" xfId="15887" xr:uid="{00000000-0005-0000-0000-00005E3D0000}"/>
    <cellStyle name="Navadno 23 20 3 2" xfId="15888" xr:uid="{00000000-0005-0000-0000-00005F3D0000}"/>
    <cellStyle name="Navadno 23 20 4" xfId="15889" xr:uid="{00000000-0005-0000-0000-0000603D0000}"/>
    <cellStyle name="Navadno 23 21" xfId="15890" xr:uid="{00000000-0005-0000-0000-0000613D0000}"/>
    <cellStyle name="Navadno 23 21 2" xfId="15891" xr:uid="{00000000-0005-0000-0000-0000623D0000}"/>
    <cellStyle name="Navadno 23 21 2 2" xfId="15892" xr:uid="{00000000-0005-0000-0000-0000633D0000}"/>
    <cellStyle name="Navadno 23 21 2 2 2" xfId="15893" xr:uid="{00000000-0005-0000-0000-0000643D0000}"/>
    <cellStyle name="Navadno 23 21 2 3" xfId="15894" xr:uid="{00000000-0005-0000-0000-0000653D0000}"/>
    <cellStyle name="Navadno 23 21 3" xfId="15895" xr:uid="{00000000-0005-0000-0000-0000663D0000}"/>
    <cellStyle name="Navadno 23 21 3 2" xfId="15896" xr:uid="{00000000-0005-0000-0000-0000673D0000}"/>
    <cellStyle name="Navadno 23 21 4" xfId="15897" xr:uid="{00000000-0005-0000-0000-0000683D0000}"/>
    <cellStyle name="Navadno 23 22" xfId="15898" xr:uid="{00000000-0005-0000-0000-0000693D0000}"/>
    <cellStyle name="Navadno 23 22 2" xfId="15899" xr:uid="{00000000-0005-0000-0000-00006A3D0000}"/>
    <cellStyle name="Navadno 23 22 2 2" xfId="15900" xr:uid="{00000000-0005-0000-0000-00006B3D0000}"/>
    <cellStyle name="Navadno 23 22 2 2 2" xfId="15901" xr:uid="{00000000-0005-0000-0000-00006C3D0000}"/>
    <cellStyle name="Navadno 23 22 2 3" xfId="15902" xr:uid="{00000000-0005-0000-0000-00006D3D0000}"/>
    <cellStyle name="Navadno 23 22 3" xfId="15903" xr:uid="{00000000-0005-0000-0000-00006E3D0000}"/>
    <cellStyle name="Navadno 23 22 3 2" xfId="15904" xr:uid="{00000000-0005-0000-0000-00006F3D0000}"/>
    <cellStyle name="Navadno 23 22 4" xfId="15905" xr:uid="{00000000-0005-0000-0000-0000703D0000}"/>
    <cellStyle name="Navadno 23 23" xfId="15906" xr:uid="{00000000-0005-0000-0000-0000713D0000}"/>
    <cellStyle name="Navadno 23 23 2" xfId="15907" xr:uid="{00000000-0005-0000-0000-0000723D0000}"/>
    <cellStyle name="Navadno 23 23 2 2" xfId="15908" xr:uid="{00000000-0005-0000-0000-0000733D0000}"/>
    <cellStyle name="Navadno 23 23 2 2 2" xfId="15909" xr:uid="{00000000-0005-0000-0000-0000743D0000}"/>
    <cellStyle name="Navadno 23 23 2 3" xfId="15910" xr:uid="{00000000-0005-0000-0000-0000753D0000}"/>
    <cellStyle name="Navadno 23 23 3" xfId="15911" xr:uid="{00000000-0005-0000-0000-0000763D0000}"/>
    <cellStyle name="Navadno 23 23 3 2" xfId="15912" xr:uid="{00000000-0005-0000-0000-0000773D0000}"/>
    <cellStyle name="Navadno 23 23 4" xfId="15913" xr:uid="{00000000-0005-0000-0000-0000783D0000}"/>
    <cellStyle name="Navadno 23 24" xfId="15914" xr:uid="{00000000-0005-0000-0000-0000793D0000}"/>
    <cellStyle name="Navadno 23 24 2" xfId="15915" xr:uid="{00000000-0005-0000-0000-00007A3D0000}"/>
    <cellStyle name="Navadno 23 24 2 2" xfId="15916" xr:uid="{00000000-0005-0000-0000-00007B3D0000}"/>
    <cellStyle name="Navadno 23 24 2 2 2" xfId="15917" xr:uid="{00000000-0005-0000-0000-00007C3D0000}"/>
    <cellStyle name="Navadno 23 24 2 3" xfId="15918" xr:uid="{00000000-0005-0000-0000-00007D3D0000}"/>
    <cellStyle name="Navadno 23 24 3" xfId="15919" xr:uid="{00000000-0005-0000-0000-00007E3D0000}"/>
    <cellStyle name="Navadno 23 24 3 2" xfId="15920" xr:uid="{00000000-0005-0000-0000-00007F3D0000}"/>
    <cellStyle name="Navadno 23 24 4" xfId="15921" xr:uid="{00000000-0005-0000-0000-0000803D0000}"/>
    <cellStyle name="Navadno 23 25" xfId="15922" xr:uid="{00000000-0005-0000-0000-0000813D0000}"/>
    <cellStyle name="Navadno 23 25 2" xfId="15923" xr:uid="{00000000-0005-0000-0000-0000823D0000}"/>
    <cellStyle name="Navadno 23 25 2 2" xfId="15924" xr:uid="{00000000-0005-0000-0000-0000833D0000}"/>
    <cellStyle name="Navadno 23 25 2 2 2" xfId="15925" xr:uid="{00000000-0005-0000-0000-0000843D0000}"/>
    <cellStyle name="Navadno 23 25 2 3" xfId="15926" xr:uid="{00000000-0005-0000-0000-0000853D0000}"/>
    <cellStyle name="Navadno 23 25 3" xfId="15927" xr:uid="{00000000-0005-0000-0000-0000863D0000}"/>
    <cellStyle name="Navadno 23 25 3 2" xfId="15928" xr:uid="{00000000-0005-0000-0000-0000873D0000}"/>
    <cellStyle name="Navadno 23 25 4" xfId="15929" xr:uid="{00000000-0005-0000-0000-0000883D0000}"/>
    <cellStyle name="Navadno 23 26" xfId="15930" xr:uid="{00000000-0005-0000-0000-0000893D0000}"/>
    <cellStyle name="Navadno 23 26 2" xfId="15931" xr:uid="{00000000-0005-0000-0000-00008A3D0000}"/>
    <cellStyle name="Navadno 23 26 2 2" xfId="15932" xr:uid="{00000000-0005-0000-0000-00008B3D0000}"/>
    <cellStyle name="Navadno 23 26 2 2 2" xfId="15933" xr:uid="{00000000-0005-0000-0000-00008C3D0000}"/>
    <cellStyle name="Navadno 23 26 2 3" xfId="15934" xr:uid="{00000000-0005-0000-0000-00008D3D0000}"/>
    <cellStyle name="Navadno 23 26 3" xfId="15935" xr:uid="{00000000-0005-0000-0000-00008E3D0000}"/>
    <cellStyle name="Navadno 23 26 3 2" xfId="15936" xr:uid="{00000000-0005-0000-0000-00008F3D0000}"/>
    <cellStyle name="Navadno 23 26 4" xfId="15937" xr:uid="{00000000-0005-0000-0000-0000903D0000}"/>
    <cellStyle name="Navadno 23 27" xfId="15938" xr:uid="{00000000-0005-0000-0000-0000913D0000}"/>
    <cellStyle name="Navadno 23 27 2" xfId="15939" xr:uid="{00000000-0005-0000-0000-0000923D0000}"/>
    <cellStyle name="Navadno 23 27 2 2" xfId="15940" xr:uid="{00000000-0005-0000-0000-0000933D0000}"/>
    <cellStyle name="Navadno 23 27 2 2 2" xfId="15941" xr:uid="{00000000-0005-0000-0000-0000943D0000}"/>
    <cellStyle name="Navadno 23 27 2 3" xfId="15942" xr:uid="{00000000-0005-0000-0000-0000953D0000}"/>
    <cellStyle name="Navadno 23 27 3" xfId="15943" xr:uid="{00000000-0005-0000-0000-0000963D0000}"/>
    <cellStyle name="Navadno 23 27 3 2" xfId="15944" xr:uid="{00000000-0005-0000-0000-0000973D0000}"/>
    <cellStyle name="Navadno 23 27 4" xfId="15945" xr:uid="{00000000-0005-0000-0000-0000983D0000}"/>
    <cellStyle name="Navadno 23 28" xfId="15946" xr:uid="{00000000-0005-0000-0000-0000993D0000}"/>
    <cellStyle name="Navadno 23 28 2" xfId="15947" xr:uid="{00000000-0005-0000-0000-00009A3D0000}"/>
    <cellStyle name="Navadno 23 28 2 2" xfId="15948" xr:uid="{00000000-0005-0000-0000-00009B3D0000}"/>
    <cellStyle name="Navadno 23 28 2 2 2" xfId="15949" xr:uid="{00000000-0005-0000-0000-00009C3D0000}"/>
    <cellStyle name="Navadno 23 28 2 3" xfId="15950" xr:uid="{00000000-0005-0000-0000-00009D3D0000}"/>
    <cellStyle name="Navadno 23 28 3" xfId="15951" xr:uid="{00000000-0005-0000-0000-00009E3D0000}"/>
    <cellStyle name="Navadno 23 28 3 2" xfId="15952" xr:uid="{00000000-0005-0000-0000-00009F3D0000}"/>
    <cellStyle name="Navadno 23 28 4" xfId="15953" xr:uid="{00000000-0005-0000-0000-0000A03D0000}"/>
    <cellStyle name="Navadno 23 29" xfId="15954" xr:uid="{00000000-0005-0000-0000-0000A13D0000}"/>
    <cellStyle name="Navadno 23 29 2" xfId="15955" xr:uid="{00000000-0005-0000-0000-0000A23D0000}"/>
    <cellStyle name="Navadno 23 29 2 2" xfId="15956" xr:uid="{00000000-0005-0000-0000-0000A33D0000}"/>
    <cellStyle name="Navadno 23 29 3" xfId="15957" xr:uid="{00000000-0005-0000-0000-0000A43D0000}"/>
    <cellStyle name="Navadno 23 3" xfId="15958" xr:uid="{00000000-0005-0000-0000-0000A53D0000}"/>
    <cellStyle name="Navadno 23 3 2" xfId="15959" xr:uid="{00000000-0005-0000-0000-0000A63D0000}"/>
    <cellStyle name="Navadno 23 3 2 10" xfId="15960" xr:uid="{00000000-0005-0000-0000-0000A73D0000}"/>
    <cellStyle name="Navadno 23 3 2 11" xfId="15961" xr:uid="{00000000-0005-0000-0000-0000A83D0000}"/>
    <cellStyle name="Navadno 23 3 2 12" xfId="15962" xr:uid="{00000000-0005-0000-0000-0000A93D0000}"/>
    <cellStyle name="Navadno 23 3 2 13" xfId="15963" xr:uid="{00000000-0005-0000-0000-0000AA3D0000}"/>
    <cellStyle name="Navadno 23 3 2 2" xfId="15964" xr:uid="{00000000-0005-0000-0000-0000AB3D0000}"/>
    <cellStyle name="Navadno 23 3 2 2 2" xfId="15965" xr:uid="{00000000-0005-0000-0000-0000AC3D0000}"/>
    <cellStyle name="Navadno 23 3 2 3" xfId="15966" xr:uid="{00000000-0005-0000-0000-0000AD3D0000}"/>
    <cellStyle name="Navadno 23 3 2 4" xfId="15967" xr:uid="{00000000-0005-0000-0000-0000AE3D0000}"/>
    <cellStyle name="Navadno 23 3 2 5" xfId="15968" xr:uid="{00000000-0005-0000-0000-0000AF3D0000}"/>
    <cellStyle name="Navadno 23 3 2 6" xfId="15969" xr:uid="{00000000-0005-0000-0000-0000B03D0000}"/>
    <cellStyle name="Navadno 23 3 2 7" xfId="15970" xr:uid="{00000000-0005-0000-0000-0000B13D0000}"/>
    <cellStyle name="Navadno 23 3 2 8" xfId="15971" xr:uid="{00000000-0005-0000-0000-0000B23D0000}"/>
    <cellStyle name="Navadno 23 3 2 9" xfId="15972" xr:uid="{00000000-0005-0000-0000-0000B33D0000}"/>
    <cellStyle name="Navadno 23 3 3" xfId="15973" xr:uid="{00000000-0005-0000-0000-0000B43D0000}"/>
    <cellStyle name="Navadno 23 3 3 10" xfId="15974" xr:uid="{00000000-0005-0000-0000-0000B53D0000}"/>
    <cellStyle name="Navadno 23 3 3 11" xfId="15975" xr:uid="{00000000-0005-0000-0000-0000B63D0000}"/>
    <cellStyle name="Navadno 23 3 3 12" xfId="15976" xr:uid="{00000000-0005-0000-0000-0000B73D0000}"/>
    <cellStyle name="Navadno 23 3 3 2" xfId="15977" xr:uid="{00000000-0005-0000-0000-0000B83D0000}"/>
    <cellStyle name="Navadno 23 3 3 3" xfId="15978" xr:uid="{00000000-0005-0000-0000-0000B93D0000}"/>
    <cellStyle name="Navadno 23 3 3 4" xfId="15979" xr:uid="{00000000-0005-0000-0000-0000BA3D0000}"/>
    <cellStyle name="Navadno 23 3 3 5" xfId="15980" xr:uid="{00000000-0005-0000-0000-0000BB3D0000}"/>
    <cellStyle name="Navadno 23 3 3 6" xfId="15981" xr:uid="{00000000-0005-0000-0000-0000BC3D0000}"/>
    <cellStyle name="Navadno 23 3 3 7" xfId="15982" xr:uid="{00000000-0005-0000-0000-0000BD3D0000}"/>
    <cellStyle name="Navadno 23 3 3 8" xfId="15983" xr:uid="{00000000-0005-0000-0000-0000BE3D0000}"/>
    <cellStyle name="Navadno 23 3 3 9" xfId="15984" xr:uid="{00000000-0005-0000-0000-0000BF3D0000}"/>
    <cellStyle name="Navadno 23 3 4" xfId="15985" xr:uid="{00000000-0005-0000-0000-0000C03D0000}"/>
    <cellStyle name="Navadno 23 3 5" xfId="15986" xr:uid="{00000000-0005-0000-0000-0000C13D0000}"/>
    <cellStyle name="Navadno 23 3 6" xfId="15987" xr:uid="{00000000-0005-0000-0000-0000C23D0000}"/>
    <cellStyle name="Navadno 23 30" xfId="15988" xr:uid="{00000000-0005-0000-0000-0000C33D0000}"/>
    <cellStyle name="Navadno 23 30 2" xfId="15989" xr:uid="{00000000-0005-0000-0000-0000C43D0000}"/>
    <cellStyle name="Navadno 23 31" xfId="15990" xr:uid="{00000000-0005-0000-0000-0000C53D0000}"/>
    <cellStyle name="Navadno 23 32" xfId="15991" xr:uid="{00000000-0005-0000-0000-0000C63D0000}"/>
    <cellStyle name="Navadno 23 33" xfId="15992" xr:uid="{00000000-0005-0000-0000-0000C73D0000}"/>
    <cellStyle name="Navadno 23 33 2" xfId="15993" xr:uid="{00000000-0005-0000-0000-0000C83D0000}"/>
    <cellStyle name="Navadno 23 33 3" xfId="15994" xr:uid="{00000000-0005-0000-0000-0000C93D0000}"/>
    <cellStyle name="Navadno 23 33 4" xfId="15995" xr:uid="{00000000-0005-0000-0000-0000CA3D0000}"/>
    <cellStyle name="Navadno 23 33 5" xfId="15996" xr:uid="{00000000-0005-0000-0000-0000CB3D0000}"/>
    <cellStyle name="Navadno 23 33 6" xfId="15997" xr:uid="{00000000-0005-0000-0000-0000CC3D0000}"/>
    <cellStyle name="Navadno 23 33 7" xfId="15998" xr:uid="{00000000-0005-0000-0000-0000CD3D0000}"/>
    <cellStyle name="Navadno 23 33 8" xfId="15999" xr:uid="{00000000-0005-0000-0000-0000CE3D0000}"/>
    <cellStyle name="Navadno 23 33 9" xfId="16000" xr:uid="{00000000-0005-0000-0000-0000CF3D0000}"/>
    <cellStyle name="Navadno 23 34" xfId="16001" xr:uid="{00000000-0005-0000-0000-0000D03D0000}"/>
    <cellStyle name="Navadno 23 35" xfId="16002" xr:uid="{00000000-0005-0000-0000-0000D13D0000}"/>
    <cellStyle name="Navadno 23 36" xfId="16003" xr:uid="{00000000-0005-0000-0000-0000D23D0000}"/>
    <cellStyle name="Navadno 23 36 2" xfId="16004" xr:uid="{00000000-0005-0000-0000-0000D33D0000}"/>
    <cellStyle name="Navadno 23 37" xfId="16005" xr:uid="{00000000-0005-0000-0000-0000D43D0000}"/>
    <cellStyle name="Navadno 23 38" xfId="16006" xr:uid="{00000000-0005-0000-0000-0000D53D0000}"/>
    <cellStyle name="Navadno 23 39" xfId="16007" xr:uid="{00000000-0005-0000-0000-0000D63D0000}"/>
    <cellStyle name="Navadno 23 4" xfId="16008" xr:uid="{00000000-0005-0000-0000-0000D73D0000}"/>
    <cellStyle name="Navadno 23 4 2" xfId="16009" xr:uid="{00000000-0005-0000-0000-0000D83D0000}"/>
    <cellStyle name="Navadno 23 4 2 2" xfId="16010" xr:uid="{00000000-0005-0000-0000-0000D93D0000}"/>
    <cellStyle name="Navadno 23 4 2 2 2" xfId="16011" xr:uid="{00000000-0005-0000-0000-0000DA3D0000}"/>
    <cellStyle name="Navadno 23 4 2 3" xfId="16012" xr:uid="{00000000-0005-0000-0000-0000DB3D0000}"/>
    <cellStyle name="Navadno 23 4 3" xfId="16013" xr:uid="{00000000-0005-0000-0000-0000DC3D0000}"/>
    <cellStyle name="Navadno 23 4 3 2" xfId="16014" xr:uid="{00000000-0005-0000-0000-0000DD3D0000}"/>
    <cellStyle name="Navadno 23 4 4" xfId="16015" xr:uid="{00000000-0005-0000-0000-0000DE3D0000}"/>
    <cellStyle name="Navadno 23 4 5" xfId="16016" xr:uid="{00000000-0005-0000-0000-0000DF3D0000}"/>
    <cellStyle name="Navadno 23 4 6" xfId="16017" xr:uid="{00000000-0005-0000-0000-0000E03D0000}"/>
    <cellStyle name="Navadno 23 40" xfId="16018" xr:uid="{00000000-0005-0000-0000-0000E13D0000}"/>
    <cellStyle name="Navadno 23 41" xfId="16019" xr:uid="{00000000-0005-0000-0000-0000E23D0000}"/>
    <cellStyle name="Navadno 23 42" xfId="16020" xr:uid="{00000000-0005-0000-0000-0000E33D0000}"/>
    <cellStyle name="Navadno 23 43" xfId="16021" xr:uid="{00000000-0005-0000-0000-0000E43D0000}"/>
    <cellStyle name="Navadno 23 5" xfId="16022" xr:uid="{00000000-0005-0000-0000-0000E53D0000}"/>
    <cellStyle name="Navadno 23 5 2" xfId="16023" xr:uid="{00000000-0005-0000-0000-0000E63D0000}"/>
    <cellStyle name="Navadno 23 5 2 2" xfId="16024" xr:uid="{00000000-0005-0000-0000-0000E73D0000}"/>
    <cellStyle name="Navadno 23 5 2 2 2" xfId="16025" xr:uid="{00000000-0005-0000-0000-0000E83D0000}"/>
    <cellStyle name="Navadno 23 5 2 3" xfId="16026" xr:uid="{00000000-0005-0000-0000-0000E93D0000}"/>
    <cellStyle name="Navadno 23 5 3" xfId="16027" xr:uid="{00000000-0005-0000-0000-0000EA3D0000}"/>
    <cellStyle name="Navadno 23 5 3 2" xfId="16028" xr:uid="{00000000-0005-0000-0000-0000EB3D0000}"/>
    <cellStyle name="Navadno 23 5 4" xfId="16029" xr:uid="{00000000-0005-0000-0000-0000EC3D0000}"/>
    <cellStyle name="Navadno 23 5 5" xfId="16030" xr:uid="{00000000-0005-0000-0000-0000ED3D0000}"/>
    <cellStyle name="Navadno 23 5 6" xfId="16031" xr:uid="{00000000-0005-0000-0000-0000EE3D0000}"/>
    <cellStyle name="Navadno 23 6" xfId="16032" xr:uid="{00000000-0005-0000-0000-0000EF3D0000}"/>
    <cellStyle name="Navadno 23 6 2" xfId="16033" xr:uid="{00000000-0005-0000-0000-0000F03D0000}"/>
    <cellStyle name="Navadno 23 6 2 2" xfId="16034" xr:uid="{00000000-0005-0000-0000-0000F13D0000}"/>
    <cellStyle name="Navadno 23 6 2 2 2" xfId="16035" xr:uid="{00000000-0005-0000-0000-0000F23D0000}"/>
    <cellStyle name="Navadno 23 6 2 3" xfId="16036" xr:uid="{00000000-0005-0000-0000-0000F33D0000}"/>
    <cellStyle name="Navadno 23 6 3" xfId="16037" xr:uid="{00000000-0005-0000-0000-0000F43D0000}"/>
    <cellStyle name="Navadno 23 6 3 2" xfId="16038" xr:uid="{00000000-0005-0000-0000-0000F53D0000}"/>
    <cellStyle name="Navadno 23 6 4" xfId="16039" xr:uid="{00000000-0005-0000-0000-0000F63D0000}"/>
    <cellStyle name="Navadno 23 7" xfId="16040" xr:uid="{00000000-0005-0000-0000-0000F73D0000}"/>
    <cellStyle name="Navadno 23 7 2" xfId="16041" xr:uid="{00000000-0005-0000-0000-0000F83D0000}"/>
    <cellStyle name="Navadno 23 7 2 2" xfId="16042" xr:uid="{00000000-0005-0000-0000-0000F93D0000}"/>
    <cellStyle name="Navadno 23 7 2 2 2" xfId="16043" xr:uid="{00000000-0005-0000-0000-0000FA3D0000}"/>
    <cellStyle name="Navadno 23 7 2 3" xfId="16044" xr:uid="{00000000-0005-0000-0000-0000FB3D0000}"/>
    <cellStyle name="Navadno 23 7 3" xfId="16045" xr:uid="{00000000-0005-0000-0000-0000FC3D0000}"/>
    <cellStyle name="Navadno 23 7 3 2" xfId="16046" xr:uid="{00000000-0005-0000-0000-0000FD3D0000}"/>
    <cellStyle name="Navadno 23 7 4" xfId="16047" xr:uid="{00000000-0005-0000-0000-0000FE3D0000}"/>
    <cellStyle name="Navadno 23 8" xfId="16048" xr:uid="{00000000-0005-0000-0000-0000FF3D0000}"/>
    <cellStyle name="Navadno 23 8 2" xfId="16049" xr:uid="{00000000-0005-0000-0000-0000003E0000}"/>
    <cellStyle name="Navadno 23 8 2 2" xfId="16050" xr:uid="{00000000-0005-0000-0000-0000013E0000}"/>
    <cellStyle name="Navadno 23 8 2 2 2" xfId="16051" xr:uid="{00000000-0005-0000-0000-0000023E0000}"/>
    <cellStyle name="Navadno 23 8 2 3" xfId="16052" xr:uid="{00000000-0005-0000-0000-0000033E0000}"/>
    <cellStyle name="Navadno 23 8 3" xfId="16053" xr:uid="{00000000-0005-0000-0000-0000043E0000}"/>
    <cellStyle name="Navadno 23 8 3 2" xfId="16054" xr:uid="{00000000-0005-0000-0000-0000053E0000}"/>
    <cellStyle name="Navadno 23 8 4" xfId="16055" xr:uid="{00000000-0005-0000-0000-0000063E0000}"/>
    <cellStyle name="Navadno 23 9" xfId="16056" xr:uid="{00000000-0005-0000-0000-0000073E0000}"/>
    <cellStyle name="Navadno 23 9 2" xfId="16057" xr:uid="{00000000-0005-0000-0000-0000083E0000}"/>
    <cellStyle name="Navadno 23 9 2 2" xfId="16058" xr:uid="{00000000-0005-0000-0000-0000093E0000}"/>
    <cellStyle name="Navadno 23 9 2 2 2" xfId="16059" xr:uid="{00000000-0005-0000-0000-00000A3E0000}"/>
    <cellStyle name="Navadno 23 9 2 3" xfId="16060" xr:uid="{00000000-0005-0000-0000-00000B3E0000}"/>
    <cellStyle name="Navadno 23 9 3" xfId="16061" xr:uid="{00000000-0005-0000-0000-00000C3E0000}"/>
    <cellStyle name="Navadno 23 9 3 2" xfId="16062" xr:uid="{00000000-0005-0000-0000-00000D3E0000}"/>
    <cellStyle name="Navadno 23 9 4" xfId="16063" xr:uid="{00000000-0005-0000-0000-00000E3E0000}"/>
    <cellStyle name="Navadno 230" xfId="16064" xr:uid="{00000000-0005-0000-0000-00000F3E0000}"/>
    <cellStyle name="Navadno 230 2" xfId="16065" xr:uid="{00000000-0005-0000-0000-0000103E0000}"/>
    <cellStyle name="Navadno 231" xfId="16066" xr:uid="{00000000-0005-0000-0000-0000113E0000}"/>
    <cellStyle name="Navadno 231 2" xfId="16067" xr:uid="{00000000-0005-0000-0000-0000123E0000}"/>
    <cellStyle name="Navadno 232" xfId="16068" xr:uid="{00000000-0005-0000-0000-0000133E0000}"/>
    <cellStyle name="Navadno 232 2" xfId="16069" xr:uid="{00000000-0005-0000-0000-0000143E0000}"/>
    <cellStyle name="Navadno 233" xfId="16070" xr:uid="{00000000-0005-0000-0000-0000153E0000}"/>
    <cellStyle name="Navadno 233 2" xfId="16071" xr:uid="{00000000-0005-0000-0000-0000163E0000}"/>
    <cellStyle name="Navadno 234" xfId="16072" xr:uid="{00000000-0005-0000-0000-0000173E0000}"/>
    <cellStyle name="Navadno 234 2" xfId="16073" xr:uid="{00000000-0005-0000-0000-0000183E0000}"/>
    <cellStyle name="Navadno 235" xfId="16074" xr:uid="{00000000-0005-0000-0000-0000193E0000}"/>
    <cellStyle name="Navadno 235 2" xfId="16075" xr:uid="{00000000-0005-0000-0000-00001A3E0000}"/>
    <cellStyle name="Navadno 236" xfId="16076" xr:uid="{00000000-0005-0000-0000-00001B3E0000}"/>
    <cellStyle name="Navadno 236 2" xfId="16077" xr:uid="{00000000-0005-0000-0000-00001C3E0000}"/>
    <cellStyle name="Navadno 237" xfId="16078" xr:uid="{00000000-0005-0000-0000-00001D3E0000}"/>
    <cellStyle name="Navadno 237 2" xfId="16079" xr:uid="{00000000-0005-0000-0000-00001E3E0000}"/>
    <cellStyle name="Navadno 238" xfId="16080" xr:uid="{00000000-0005-0000-0000-00001F3E0000}"/>
    <cellStyle name="Navadno 238 2" xfId="16081" xr:uid="{00000000-0005-0000-0000-0000203E0000}"/>
    <cellStyle name="Navadno 239" xfId="16082" xr:uid="{00000000-0005-0000-0000-0000213E0000}"/>
    <cellStyle name="Navadno 239 2" xfId="16083" xr:uid="{00000000-0005-0000-0000-0000223E0000}"/>
    <cellStyle name="Navadno 24 10" xfId="16084" xr:uid="{00000000-0005-0000-0000-0000233E0000}"/>
    <cellStyle name="Navadno 24 10 2" xfId="16085" xr:uid="{00000000-0005-0000-0000-0000243E0000}"/>
    <cellStyle name="Navadno 24 10 2 2" xfId="16086" xr:uid="{00000000-0005-0000-0000-0000253E0000}"/>
    <cellStyle name="Navadno 24 10 2 2 2" xfId="16087" xr:uid="{00000000-0005-0000-0000-0000263E0000}"/>
    <cellStyle name="Navadno 24 10 2 3" xfId="16088" xr:uid="{00000000-0005-0000-0000-0000273E0000}"/>
    <cellStyle name="Navadno 24 10 3" xfId="16089" xr:uid="{00000000-0005-0000-0000-0000283E0000}"/>
    <cellStyle name="Navadno 24 10 3 2" xfId="16090" xr:uid="{00000000-0005-0000-0000-0000293E0000}"/>
    <cellStyle name="Navadno 24 10 4" xfId="16091" xr:uid="{00000000-0005-0000-0000-00002A3E0000}"/>
    <cellStyle name="Navadno 24 10 5" xfId="16092" xr:uid="{00000000-0005-0000-0000-00002B3E0000}"/>
    <cellStyle name="Navadno 24 10 6" xfId="16093" xr:uid="{00000000-0005-0000-0000-00002C3E0000}"/>
    <cellStyle name="Navadno 24 11" xfId="16094" xr:uid="{00000000-0005-0000-0000-00002D3E0000}"/>
    <cellStyle name="Navadno 24 11 2" xfId="16095" xr:uid="{00000000-0005-0000-0000-00002E3E0000}"/>
    <cellStyle name="Navadno 24 11 2 2" xfId="16096" xr:uid="{00000000-0005-0000-0000-00002F3E0000}"/>
    <cellStyle name="Navadno 24 11 2 2 2" xfId="16097" xr:uid="{00000000-0005-0000-0000-0000303E0000}"/>
    <cellStyle name="Navadno 24 11 2 3" xfId="16098" xr:uid="{00000000-0005-0000-0000-0000313E0000}"/>
    <cellStyle name="Navadno 24 11 3" xfId="16099" xr:uid="{00000000-0005-0000-0000-0000323E0000}"/>
    <cellStyle name="Navadno 24 11 3 2" xfId="16100" xr:uid="{00000000-0005-0000-0000-0000333E0000}"/>
    <cellStyle name="Navadno 24 11 4" xfId="16101" xr:uid="{00000000-0005-0000-0000-0000343E0000}"/>
    <cellStyle name="Navadno 24 11 5" xfId="16102" xr:uid="{00000000-0005-0000-0000-0000353E0000}"/>
    <cellStyle name="Navadno 24 11 6" xfId="16103" xr:uid="{00000000-0005-0000-0000-0000363E0000}"/>
    <cellStyle name="Navadno 24 12" xfId="16104" xr:uid="{00000000-0005-0000-0000-0000373E0000}"/>
    <cellStyle name="Navadno 24 12 2" xfId="16105" xr:uid="{00000000-0005-0000-0000-0000383E0000}"/>
    <cellStyle name="Navadno 24 12 2 2" xfId="16106" xr:uid="{00000000-0005-0000-0000-0000393E0000}"/>
    <cellStyle name="Navadno 24 12 2 2 2" xfId="16107" xr:uid="{00000000-0005-0000-0000-00003A3E0000}"/>
    <cellStyle name="Navadno 24 12 2 3" xfId="16108" xr:uid="{00000000-0005-0000-0000-00003B3E0000}"/>
    <cellStyle name="Navadno 24 12 3" xfId="16109" xr:uid="{00000000-0005-0000-0000-00003C3E0000}"/>
    <cellStyle name="Navadno 24 12 3 2" xfId="16110" xr:uid="{00000000-0005-0000-0000-00003D3E0000}"/>
    <cellStyle name="Navadno 24 12 4" xfId="16111" xr:uid="{00000000-0005-0000-0000-00003E3E0000}"/>
    <cellStyle name="Navadno 24 12 5" xfId="16112" xr:uid="{00000000-0005-0000-0000-00003F3E0000}"/>
    <cellStyle name="Navadno 24 12 6" xfId="16113" xr:uid="{00000000-0005-0000-0000-0000403E0000}"/>
    <cellStyle name="Navadno 24 13" xfId="16114" xr:uid="{00000000-0005-0000-0000-0000413E0000}"/>
    <cellStyle name="Navadno 24 13 2" xfId="16115" xr:uid="{00000000-0005-0000-0000-0000423E0000}"/>
    <cellStyle name="Navadno 24 13 2 2" xfId="16116" xr:uid="{00000000-0005-0000-0000-0000433E0000}"/>
    <cellStyle name="Navadno 24 13 2 2 2" xfId="16117" xr:uid="{00000000-0005-0000-0000-0000443E0000}"/>
    <cellStyle name="Navadno 24 13 2 3" xfId="16118" xr:uid="{00000000-0005-0000-0000-0000453E0000}"/>
    <cellStyle name="Navadno 24 13 3" xfId="16119" xr:uid="{00000000-0005-0000-0000-0000463E0000}"/>
    <cellStyle name="Navadno 24 13 3 2" xfId="16120" xr:uid="{00000000-0005-0000-0000-0000473E0000}"/>
    <cellStyle name="Navadno 24 13 4" xfId="16121" xr:uid="{00000000-0005-0000-0000-0000483E0000}"/>
    <cellStyle name="Navadno 24 13 5" xfId="16122" xr:uid="{00000000-0005-0000-0000-0000493E0000}"/>
    <cellStyle name="Navadno 24 13 6" xfId="16123" xr:uid="{00000000-0005-0000-0000-00004A3E0000}"/>
    <cellStyle name="Navadno 24 14" xfId="16124" xr:uid="{00000000-0005-0000-0000-00004B3E0000}"/>
    <cellStyle name="Navadno 24 14 2" xfId="16125" xr:uid="{00000000-0005-0000-0000-00004C3E0000}"/>
    <cellStyle name="Navadno 24 14 2 2" xfId="16126" xr:uid="{00000000-0005-0000-0000-00004D3E0000}"/>
    <cellStyle name="Navadno 24 14 2 2 2" xfId="16127" xr:uid="{00000000-0005-0000-0000-00004E3E0000}"/>
    <cellStyle name="Navadno 24 14 2 3" xfId="16128" xr:uid="{00000000-0005-0000-0000-00004F3E0000}"/>
    <cellStyle name="Navadno 24 14 3" xfId="16129" xr:uid="{00000000-0005-0000-0000-0000503E0000}"/>
    <cellStyle name="Navadno 24 14 3 2" xfId="16130" xr:uid="{00000000-0005-0000-0000-0000513E0000}"/>
    <cellStyle name="Navadno 24 14 4" xfId="16131" xr:uid="{00000000-0005-0000-0000-0000523E0000}"/>
    <cellStyle name="Navadno 24 14 5" xfId="16132" xr:uid="{00000000-0005-0000-0000-0000533E0000}"/>
    <cellStyle name="Navadno 24 14 6" xfId="16133" xr:uid="{00000000-0005-0000-0000-0000543E0000}"/>
    <cellStyle name="Navadno 24 15" xfId="16134" xr:uid="{00000000-0005-0000-0000-0000553E0000}"/>
    <cellStyle name="Navadno 24 15 2" xfId="16135" xr:uid="{00000000-0005-0000-0000-0000563E0000}"/>
    <cellStyle name="Navadno 24 15 2 2" xfId="16136" xr:uid="{00000000-0005-0000-0000-0000573E0000}"/>
    <cellStyle name="Navadno 24 15 2 2 2" xfId="16137" xr:uid="{00000000-0005-0000-0000-0000583E0000}"/>
    <cellStyle name="Navadno 24 15 2 3" xfId="16138" xr:uid="{00000000-0005-0000-0000-0000593E0000}"/>
    <cellStyle name="Navadno 24 15 3" xfId="16139" xr:uid="{00000000-0005-0000-0000-00005A3E0000}"/>
    <cellStyle name="Navadno 24 15 3 2" xfId="16140" xr:uid="{00000000-0005-0000-0000-00005B3E0000}"/>
    <cellStyle name="Navadno 24 15 4" xfId="16141" xr:uid="{00000000-0005-0000-0000-00005C3E0000}"/>
    <cellStyle name="Navadno 24 15 5" xfId="16142" xr:uid="{00000000-0005-0000-0000-00005D3E0000}"/>
    <cellStyle name="Navadno 24 15 6" xfId="16143" xr:uid="{00000000-0005-0000-0000-00005E3E0000}"/>
    <cellStyle name="Navadno 24 16" xfId="16144" xr:uid="{00000000-0005-0000-0000-00005F3E0000}"/>
    <cellStyle name="Navadno 24 16 2" xfId="16145" xr:uid="{00000000-0005-0000-0000-0000603E0000}"/>
    <cellStyle name="Navadno 24 16 2 2" xfId="16146" xr:uid="{00000000-0005-0000-0000-0000613E0000}"/>
    <cellStyle name="Navadno 24 16 2 2 2" xfId="16147" xr:uid="{00000000-0005-0000-0000-0000623E0000}"/>
    <cellStyle name="Navadno 24 16 2 3" xfId="16148" xr:uid="{00000000-0005-0000-0000-0000633E0000}"/>
    <cellStyle name="Navadno 24 16 3" xfId="16149" xr:uid="{00000000-0005-0000-0000-0000643E0000}"/>
    <cellStyle name="Navadno 24 16 3 2" xfId="16150" xr:uid="{00000000-0005-0000-0000-0000653E0000}"/>
    <cellStyle name="Navadno 24 16 4" xfId="16151" xr:uid="{00000000-0005-0000-0000-0000663E0000}"/>
    <cellStyle name="Navadno 24 16 5" xfId="16152" xr:uid="{00000000-0005-0000-0000-0000673E0000}"/>
    <cellStyle name="Navadno 24 16 6" xfId="16153" xr:uid="{00000000-0005-0000-0000-0000683E0000}"/>
    <cellStyle name="Navadno 24 17" xfId="16154" xr:uid="{00000000-0005-0000-0000-0000693E0000}"/>
    <cellStyle name="Navadno 24 17 2" xfId="16155" xr:uid="{00000000-0005-0000-0000-00006A3E0000}"/>
    <cellStyle name="Navadno 24 17 2 2" xfId="16156" xr:uid="{00000000-0005-0000-0000-00006B3E0000}"/>
    <cellStyle name="Navadno 24 17 2 2 2" xfId="16157" xr:uid="{00000000-0005-0000-0000-00006C3E0000}"/>
    <cellStyle name="Navadno 24 17 2 3" xfId="16158" xr:uid="{00000000-0005-0000-0000-00006D3E0000}"/>
    <cellStyle name="Navadno 24 17 3" xfId="16159" xr:uid="{00000000-0005-0000-0000-00006E3E0000}"/>
    <cellStyle name="Navadno 24 17 3 2" xfId="16160" xr:uid="{00000000-0005-0000-0000-00006F3E0000}"/>
    <cellStyle name="Navadno 24 17 4" xfId="16161" xr:uid="{00000000-0005-0000-0000-0000703E0000}"/>
    <cellStyle name="Navadno 24 17 5" xfId="16162" xr:uid="{00000000-0005-0000-0000-0000713E0000}"/>
    <cellStyle name="Navadno 24 17 6" xfId="16163" xr:uid="{00000000-0005-0000-0000-0000723E0000}"/>
    <cellStyle name="Navadno 24 18" xfId="16164" xr:uid="{00000000-0005-0000-0000-0000733E0000}"/>
    <cellStyle name="Navadno 24 18 2" xfId="16165" xr:uid="{00000000-0005-0000-0000-0000743E0000}"/>
    <cellStyle name="Navadno 24 18 2 2" xfId="16166" xr:uid="{00000000-0005-0000-0000-0000753E0000}"/>
    <cellStyle name="Navadno 24 18 2 2 2" xfId="16167" xr:uid="{00000000-0005-0000-0000-0000763E0000}"/>
    <cellStyle name="Navadno 24 18 2 3" xfId="16168" xr:uid="{00000000-0005-0000-0000-0000773E0000}"/>
    <cellStyle name="Navadno 24 18 3" xfId="16169" xr:uid="{00000000-0005-0000-0000-0000783E0000}"/>
    <cellStyle name="Navadno 24 18 3 2" xfId="16170" xr:uid="{00000000-0005-0000-0000-0000793E0000}"/>
    <cellStyle name="Navadno 24 18 4" xfId="16171" xr:uid="{00000000-0005-0000-0000-00007A3E0000}"/>
    <cellStyle name="Navadno 24 18 5" xfId="16172" xr:uid="{00000000-0005-0000-0000-00007B3E0000}"/>
    <cellStyle name="Navadno 24 18 6" xfId="16173" xr:uid="{00000000-0005-0000-0000-00007C3E0000}"/>
    <cellStyle name="Navadno 24 19" xfId="16174" xr:uid="{00000000-0005-0000-0000-00007D3E0000}"/>
    <cellStyle name="Navadno 24 19 2" xfId="16175" xr:uid="{00000000-0005-0000-0000-00007E3E0000}"/>
    <cellStyle name="Navadno 24 19 2 2" xfId="16176" xr:uid="{00000000-0005-0000-0000-00007F3E0000}"/>
    <cellStyle name="Navadno 24 19 2 2 2" xfId="16177" xr:uid="{00000000-0005-0000-0000-0000803E0000}"/>
    <cellStyle name="Navadno 24 19 2 3" xfId="16178" xr:uid="{00000000-0005-0000-0000-0000813E0000}"/>
    <cellStyle name="Navadno 24 19 3" xfId="16179" xr:uid="{00000000-0005-0000-0000-0000823E0000}"/>
    <cellStyle name="Navadno 24 19 3 2" xfId="16180" xr:uid="{00000000-0005-0000-0000-0000833E0000}"/>
    <cellStyle name="Navadno 24 19 4" xfId="16181" xr:uid="{00000000-0005-0000-0000-0000843E0000}"/>
    <cellStyle name="Navadno 24 19 5" xfId="16182" xr:uid="{00000000-0005-0000-0000-0000853E0000}"/>
    <cellStyle name="Navadno 24 19 6" xfId="16183" xr:uid="{00000000-0005-0000-0000-0000863E0000}"/>
    <cellStyle name="Navadno 24 2" xfId="16184" xr:uid="{00000000-0005-0000-0000-0000873E0000}"/>
    <cellStyle name="Navadno 24 2 2" xfId="16185" xr:uid="{00000000-0005-0000-0000-0000883E0000}"/>
    <cellStyle name="Navadno 24 2 2 2" xfId="16186" xr:uid="{00000000-0005-0000-0000-0000893E0000}"/>
    <cellStyle name="Navadno 24 2 2 2 2" xfId="16187" xr:uid="{00000000-0005-0000-0000-00008A3E0000}"/>
    <cellStyle name="Navadno 24 2 2 3" xfId="16188" xr:uid="{00000000-0005-0000-0000-00008B3E0000}"/>
    <cellStyle name="Navadno 24 2 2 4" xfId="16189" xr:uid="{00000000-0005-0000-0000-00008C3E0000}"/>
    <cellStyle name="Navadno 24 2 2 5" xfId="16190" xr:uid="{00000000-0005-0000-0000-00008D3E0000}"/>
    <cellStyle name="Navadno 24 2 3" xfId="16191" xr:uid="{00000000-0005-0000-0000-00008E3E0000}"/>
    <cellStyle name="Navadno 24 2 3 2" xfId="16192" xr:uid="{00000000-0005-0000-0000-00008F3E0000}"/>
    <cellStyle name="Navadno 24 2 4" xfId="16193" xr:uid="{00000000-0005-0000-0000-0000903E0000}"/>
    <cellStyle name="Navadno 24 2 5" xfId="16194" xr:uid="{00000000-0005-0000-0000-0000913E0000}"/>
    <cellStyle name="Navadno 24 2 6" xfId="16195" xr:uid="{00000000-0005-0000-0000-0000923E0000}"/>
    <cellStyle name="Navadno 24 2 7" xfId="16196" xr:uid="{00000000-0005-0000-0000-0000933E0000}"/>
    <cellStyle name="Navadno 24 20" xfId="16197" xr:uid="{00000000-0005-0000-0000-0000943E0000}"/>
    <cellStyle name="Navadno 24 20 2" xfId="16198" xr:uid="{00000000-0005-0000-0000-0000953E0000}"/>
    <cellStyle name="Navadno 24 20 2 2" xfId="16199" xr:uid="{00000000-0005-0000-0000-0000963E0000}"/>
    <cellStyle name="Navadno 24 20 2 2 2" xfId="16200" xr:uid="{00000000-0005-0000-0000-0000973E0000}"/>
    <cellStyle name="Navadno 24 20 2 3" xfId="16201" xr:uid="{00000000-0005-0000-0000-0000983E0000}"/>
    <cellStyle name="Navadno 24 20 3" xfId="16202" xr:uid="{00000000-0005-0000-0000-0000993E0000}"/>
    <cellStyle name="Navadno 24 20 3 2" xfId="16203" xr:uid="{00000000-0005-0000-0000-00009A3E0000}"/>
    <cellStyle name="Navadno 24 20 4" xfId="16204" xr:uid="{00000000-0005-0000-0000-00009B3E0000}"/>
    <cellStyle name="Navadno 24 21" xfId="16205" xr:uid="{00000000-0005-0000-0000-00009C3E0000}"/>
    <cellStyle name="Navadno 24 21 2" xfId="16206" xr:uid="{00000000-0005-0000-0000-00009D3E0000}"/>
    <cellStyle name="Navadno 24 21 2 2" xfId="16207" xr:uid="{00000000-0005-0000-0000-00009E3E0000}"/>
    <cellStyle name="Navadno 24 21 2 2 2" xfId="16208" xr:uid="{00000000-0005-0000-0000-00009F3E0000}"/>
    <cellStyle name="Navadno 24 21 2 3" xfId="16209" xr:uid="{00000000-0005-0000-0000-0000A03E0000}"/>
    <cellStyle name="Navadno 24 21 3" xfId="16210" xr:uid="{00000000-0005-0000-0000-0000A13E0000}"/>
    <cellStyle name="Navadno 24 21 3 2" xfId="16211" xr:uid="{00000000-0005-0000-0000-0000A23E0000}"/>
    <cellStyle name="Navadno 24 21 4" xfId="16212" xr:uid="{00000000-0005-0000-0000-0000A33E0000}"/>
    <cellStyle name="Navadno 24 22" xfId="16213" xr:uid="{00000000-0005-0000-0000-0000A43E0000}"/>
    <cellStyle name="Navadno 24 22 2" xfId="16214" xr:uid="{00000000-0005-0000-0000-0000A53E0000}"/>
    <cellStyle name="Navadno 24 22 2 2" xfId="16215" xr:uid="{00000000-0005-0000-0000-0000A63E0000}"/>
    <cellStyle name="Navadno 24 22 2 2 2" xfId="16216" xr:uid="{00000000-0005-0000-0000-0000A73E0000}"/>
    <cellStyle name="Navadno 24 22 2 3" xfId="16217" xr:uid="{00000000-0005-0000-0000-0000A83E0000}"/>
    <cellStyle name="Navadno 24 22 3" xfId="16218" xr:uid="{00000000-0005-0000-0000-0000A93E0000}"/>
    <cellStyle name="Navadno 24 22 3 2" xfId="16219" xr:uid="{00000000-0005-0000-0000-0000AA3E0000}"/>
    <cellStyle name="Navadno 24 22 4" xfId="16220" xr:uid="{00000000-0005-0000-0000-0000AB3E0000}"/>
    <cellStyle name="Navadno 24 23" xfId="16221" xr:uid="{00000000-0005-0000-0000-0000AC3E0000}"/>
    <cellStyle name="Navadno 24 23 2" xfId="16222" xr:uid="{00000000-0005-0000-0000-0000AD3E0000}"/>
    <cellStyle name="Navadno 24 23 2 2" xfId="16223" xr:uid="{00000000-0005-0000-0000-0000AE3E0000}"/>
    <cellStyle name="Navadno 24 23 2 2 2" xfId="16224" xr:uid="{00000000-0005-0000-0000-0000AF3E0000}"/>
    <cellStyle name="Navadno 24 23 2 3" xfId="16225" xr:uid="{00000000-0005-0000-0000-0000B03E0000}"/>
    <cellStyle name="Navadno 24 23 3" xfId="16226" xr:uid="{00000000-0005-0000-0000-0000B13E0000}"/>
    <cellStyle name="Navadno 24 23 3 2" xfId="16227" xr:uid="{00000000-0005-0000-0000-0000B23E0000}"/>
    <cellStyle name="Navadno 24 23 4" xfId="16228" xr:uid="{00000000-0005-0000-0000-0000B33E0000}"/>
    <cellStyle name="Navadno 24 24" xfId="16229" xr:uid="{00000000-0005-0000-0000-0000B43E0000}"/>
    <cellStyle name="Navadno 24 24 2" xfId="16230" xr:uid="{00000000-0005-0000-0000-0000B53E0000}"/>
    <cellStyle name="Navadno 24 24 2 2" xfId="16231" xr:uid="{00000000-0005-0000-0000-0000B63E0000}"/>
    <cellStyle name="Navadno 24 24 2 2 2" xfId="16232" xr:uid="{00000000-0005-0000-0000-0000B73E0000}"/>
    <cellStyle name="Navadno 24 24 2 3" xfId="16233" xr:uid="{00000000-0005-0000-0000-0000B83E0000}"/>
    <cellStyle name="Navadno 24 24 3" xfId="16234" xr:uid="{00000000-0005-0000-0000-0000B93E0000}"/>
    <cellStyle name="Navadno 24 24 3 2" xfId="16235" xr:uid="{00000000-0005-0000-0000-0000BA3E0000}"/>
    <cellStyle name="Navadno 24 24 4" xfId="16236" xr:uid="{00000000-0005-0000-0000-0000BB3E0000}"/>
    <cellStyle name="Navadno 24 25" xfId="16237" xr:uid="{00000000-0005-0000-0000-0000BC3E0000}"/>
    <cellStyle name="Navadno 24 25 2" xfId="16238" xr:uid="{00000000-0005-0000-0000-0000BD3E0000}"/>
    <cellStyle name="Navadno 24 25 2 2" xfId="16239" xr:uid="{00000000-0005-0000-0000-0000BE3E0000}"/>
    <cellStyle name="Navadno 24 25 2 2 2" xfId="16240" xr:uid="{00000000-0005-0000-0000-0000BF3E0000}"/>
    <cellStyle name="Navadno 24 25 2 3" xfId="16241" xr:uid="{00000000-0005-0000-0000-0000C03E0000}"/>
    <cellStyle name="Navadno 24 25 3" xfId="16242" xr:uid="{00000000-0005-0000-0000-0000C13E0000}"/>
    <cellStyle name="Navadno 24 25 3 2" xfId="16243" xr:uid="{00000000-0005-0000-0000-0000C23E0000}"/>
    <cellStyle name="Navadno 24 25 4" xfId="16244" xr:uid="{00000000-0005-0000-0000-0000C33E0000}"/>
    <cellStyle name="Navadno 24 26" xfId="16245" xr:uid="{00000000-0005-0000-0000-0000C43E0000}"/>
    <cellStyle name="Navadno 24 26 2" xfId="16246" xr:uid="{00000000-0005-0000-0000-0000C53E0000}"/>
    <cellStyle name="Navadno 24 26 2 2" xfId="16247" xr:uid="{00000000-0005-0000-0000-0000C63E0000}"/>
    <cellStyle name="Navadno 24 26 2 2 2" xfId="16248" xr:uid="{00000000-0005-0000-0000-0000C73E0000}"/>
    <cellStyle name="Navadno 24 26 2 3" xfId="16249" xr:uid="{00000000-0005-0000-0000-0000C83E0000}"/>
    <cellStyle name="Navadno 24 26 3" xfId="16250" xr:uid="{00000000-0005-0000-0000-0000C93E0000}"/>
    <cellStyle name="Navadno 24 26 3 2" xfId="16251" xr:uid="{00000000-0005-0000-0000-0000CA3E0000}"/>
    <cellStyle name="Navadno 24 26 4" xfId="16252" xr:uid="{00000000-0005-0000-0000-0000CB3E0000}"/>
    <cellStyle name="Navadno 24 27" xfId="16253" xr:uid="{00000000-0005-0000-0000-0000CC3E0000}"/>
    <cellStyle name="Navadno 24 27 2" xfId="16254" xr:uid="{00000000-0005-0000-0000-0000CD3E0000}"/>
    <cellStyle name="Navadno 24 27 2 2" xfId="16255" xr:uid="{00000000-0005-0000-0000-0000CE3E0000}"/>
    <cellStyle name="Navadno 24 27 2 2 2" xfId="16256" xr:uid="{00000000-0005-0000-0000-0000CF3E0000}"/>
    <cellStyle name="Navadno 24 27 2 3" xfId="16257" xr:uid="{00000000-0005-0000-0000-0000D03E0000}"/>
    <cellStyle name="Navadno 24 27 3" xfId="16258" xr:uid="{00000000-0005-0000-0000-0000D13E0000}"/>
    <cellStyle name="Navadno 24 27 3 2" xfId="16259" xr:uid="{00000000-0005-0000-0000-0000D23E0000}"/>
    <cellStyle name="Navadno 24 27 4" xfId="16260" xr:uid="{00000000-0005-0000-0000-0000D33E0000}"/>
    <cellStyle name="Navadno 24 28" xfId="16261" xr:uid="{00000000-0005-0000-0000-0000D43E0000}"/>
    <cellStyle name="Navadno 24 28 2" xfId="16262" xr:uid="{00000000-0005-0000-0000-0000D53E0000}"/>
    <cellStyle name="Navadno 24 28 2 2" xfId="16263" xr:uid="{00000000-0005-0000-0000-0000D63E0000}"/>
    <cellStyle name="Navadno 24 28 2 2 2" xfId="16264" xr:uid="{00000000-0005-0000-0000-0000D73E0000}"/>
    <cellStyle name="Navadno 24 28 2 3" xfId="16265" xr:uid="{00000000-0005-0000-0000-0000D83E0000}"/>
    <cellStyle name="Navadno 24 28 3" xfId="16266" xr:uid="{00000000-0005-0000-0000-0000D93E0000}"/>
    <cellStyle name="Navadno 24 28 3 2" xfId="16267" xr:uid="{00000000-0005-0000-0000-0000DA3E0000}"/>
    <cellStyle name="Navadno 24 28 4" xfId="16268" xr:uid="{00000000-0005-0000-0000-0000DB3E0000}"/>
    <cellStyle name="Navadno 24 29" xfId="16269" xr:uid="{00000000-0005-0000-0000-0000DC3E0000}"/>
    <cellStyle name="Navadno 24 29 2" xfId="16270" xr:uid="{00000000-0005-0000-0000-0000DD3E0000}"/>
    <cellStyle name="Navadno 24 29 2 2" xfId="16271" xr:uid="{00000000-0005-0000-0000-0000DE3E0000}"/>
    <cellStyle name="Navadno 24 29 3" xfId="16272" xr:uid="{00000000-0005-0000-0000-0000DF3E0000}"/>
    <cellStyle name="Navadno 24 3" xfId="16273" xr:uid="{00000000-0005-0000-0000-0000E03E0000}"/>
    <cellStyle name="Navadno 24 3 2" xfId="16274" xr:uid="{00000000-0005-0000-0000-0000E13E0000}"/>
    <cellStyle name="Navadno 24 3 2 2" xfId="16275" xr:uid="{00000000-0005-0000-0000-0000E23E0000}"/>
    <cellStyle name="Navadno 24 3 2 2 2" xfId="16276" xr:uid="{00000000-0005-0000-0000-0000E33E0000}"/>
    <cellStyle name="Navadno 24 3 2 3" xfId="16277" xr:uid="{00000000-0005-0000-0000-0000E43E0000}"/>
    <cellStyle name="Navadno 24 3 3" xfId="16278" xr:uid="{00000000-0005-0000-0000-0000E53E0000}"/>
    <cellStyle name="Navadno 24 3 3 2" xfId="16279" xr:uid="{00000000-0005-0000-0000-0000E63E0000}"/>
    <cellStyle name="Navadno 24 3 4" xfId="16280" xr:uid="{00000000-0005-0000-0000-0000E73E0000}"/>
    <cellStyle name="Navadno 24 3 5" xfId="16281" xr:uid="{00000000-0005-0000-0000-0000E83E0000}"/>
    <cellStyle name="Navadno 24 3 6" xfId="16282" xr:uid="{00000000-0005-0000-0000-0000E93E0000}"/>
    <cellStyle name="Navadno 24 30" xfId="16283" xr:uid="{00000000-0005-0000-0000-0000EA3E0000}"/>
    <cellStyle name="Navadno 24 30 2" xfId="16284" xr:uid="{00000000-0005-0000-0000-0000EB3E0000}"/>
    <cellStyle name="Navadno 24 31" xfId="16285" xr:uid="{00000000-0005-0000-0000-0000EC3E0000}"/>
    <cellStyle name="Navadno 24 32" xfId="16286" xr:uid="{00000000-0005-0000-0000-0000ED3E0000}"/>
    <cellStyle name="Navadno 24 33" xfId="16287" xr:uid="{00000000-0005-0000-0000-0000EE3E0000}"/>
    <cellStyle name="Navadno 24 4" xfId="16288" xr:uid="{00000000-0005-0000-0000-0000EF3E0000}"/>
    <cellStyle name="Navadno 24 4 2" xfId="16289" xr:uid="{00000000-0005-0000-0000-0000F03E0000}"/>
    <cellStyle name="Navadno 24 4 2 2" xfId="16290" xr:uid="{00000000-0005-0000-0000-0000F13E0000}"/>
    <cellStyle name="Navadno 24 4 2 2 2" xfId="16291" xr:uid="{00000000-0005-0000-0000-0000F23E0000}"/>
    <cellStyle name="Navadno 24 4 2 3" xfId="16292" xr:uid="{00000000-0005-0000-0000-0000F33E0000}"/>
    <cellStyle name="Navadno 24 4 3" xfId="16293" xr:uid="{00000000-0005-0000-0000-0000F43E0000}"/>
    <cellStyle name="Navadno 24 4 3 2" xfId="16294" xr:uid="{00000000-0005-0000-0000-0000F53E0000}"/>
    <cellStyle name="Navadno 24 4 4" xfId="16295" xr:uid="{00000000-0005-0000-0000-0000F63E0000}"/>
    <cellStyle name="Navadno 24 4 5" xfId="16296" xr:uid="{00000000-0005-0000-0000-0000F73E0000}"/>
    <cellStyle name="Navadno 24 4 6" xfId="16297" xr:uid="{00000000-0005-0000-0000-0000F83E0000}"/>
    <cellStyle name="Navadno 24 5" xfId="16298" xr:uid="{00000000-0005-0000-0000-0000F93E0000}"/>
    <cellStyle name="Navadno 24 5 2" xfId="16299" xr:uid="{00000000-0005-0000-0000-0000FA3E0000}"/>
    <cellStyle name="Navadno 24 5 2 2" xfId="16300" xr:uid="{00000000-0005-0000-0000-0000FB3E0000}"/>
    <cellStyle name="Navadno 24 5 2 2 2" xfId="16301" xr:uid="{00000000-0005-0000-0000-0000FC3E0000}"/>
    <cellStyle name="Navadno 24 5 2 3" xfId="16302" xr:uid="{00000000-0005-0000-0000-0000FD3E0000}"/>
    <cellStyle name="Navadno 24 5 3" xfId="16303" xr:uid="{00000000-0005-0000-0000-0000FE3E0000}"/>
    <cellStyle name="Navadno 24 5 3 2" xfId="16304" xr:uid="{00000000-0005-0000-0000-0000FF3E0000}"/>
    <cellStyle name="Navadno 24 5 4" xfId="16305" xr:uid="{00000000-0005-0000-0000-0000003F0000}"/>
    <cellStyle name="Navadno 24 5 5" xfId="16306" xr:uid="{00000000-0005-0000-0000-0000013F0000}"/>
    <cellStyle name="Navadno 24 5 6" xfId="16307" xr:uid="{00000000-0005-0000-0000-0000023F0000}"/>
    <cellStyle name="Navadno 24 6" xfId="16308" xr:uid="{00000000-0005-0000-0000-0000033F0000}"/>
    <cellStyle name="Navadno 24 6 2" xfId="16309" xr:uid="{00000000-0005-0000-0000-0000043F0000}"/>
    <cellStyle name="Navadno 24 6 2 2" xfId="16310" xr:uid="{00000000-0005-0000-0000-0000053F0000}"/>
    <cellStyle name="Navadno 24 6 2 2 2" xfId="16311" xr:uid="{00000000-0005-0000-0000-0000063F0000}"/>
    <cellStyle name="Navadno 24 6 2 3" xfId="16312" xr:uid="{00000000-0005-0000-0000-0000073F0000}"/>
    <cellStyle name="Navadno 24 6 3" xfId="16313" xr:uid="{00000000-0005-0000-0000-0000083F0000}"/>
    <cellStyle name="Navadno 24 6 3 2" xfId="16314" xr:uid="{00000000-0005-0000-0000-0000093F0000}"/>
    <cellStyle name="Navadno 24 6 4" xfId="16315" xr:uid="{00000000-0005-0000-0000-00000A3F0000}"/>
    <cellStyle name="Navadno 24 6 5" xfId="16316" xr:uid="{00000000-0005-0000-0000-00000B3F0000}"/>
    <cellStyle name="Navadno 24 6 6" xfId="16317" xr:uid="{00000000-0005-0000-0000-00000C3F0000}"/>
    <cellStyle name="Navadno 24 7" xfId="16318" xr:uid="{00000000-0005-0000-0000-00000D3F0000}"/>
    <cellStyle name="Navadno 24 7 2" xfId="16319" xr:uid="{00000000-0005-0000-0000-00000E3F0000}"/>
    <cellStyle name="Navadno 24 7 2 2" xfId="16320" xr:uid="{00000000-0005-0000-0000-00000F3F0000}"/>
    <cellStyle name="Navadno 24 7 2 2 2" xfId="16321" xr:uid="{00000000-0005-0000-0000-0000103F0000}"/>
    <cellStyle name="Navadno 24 7 2 3" xfId="16322" xr:uid="{00000000-0005-0000-0000-0000113F0000}"/>
    <cellStyle name="Navadno 24 7 3" xfId="16323" xr:uid="{00000000-0005-0000-0000-0000123F0000}"/>
    <cellStyle name="Navadno 24 7 3 2" xfId="16324" xr:uid="{00000000-0005-0000-0000-0000133F0000}"/>
    <cellStyle name="Navadno 24 7 4" xfId="16325" xr:uid="{00000000-0005-0000-0000-0000143F0000}"/>
    <cellStyle name="Navadno 24 7 5" xfId="16326" xr:uid="{00000000-0005-0000-0000-0000153F0000}"/>
    <cellStyle name="Navadno 24 7 6" xfId="16327" xr:uid="{00000000-0005-0000-0000-0000163F0000}"/>
    <cellStyle name="Navadno 24 8" xfId="16328" xr:uid="{00000000-0005-0000-0000-0000173F0000}"/>
    <cellStyle name="Navadno 24 8 2" xfId="16329" xr:uid="{00000000-0005-0000-0000-0000183F0000}"/>
    <cellStyle name="Navadno 24 8 2 2" xfId="16330" xr:uid="{00000000-0005-0000-0000-0000193F0000}"/>
    <cellStyle name="Navadno 24 8 2 2 2" xfId="16331" xr:uid="{00000000-0005-0000-0000-00001A3F0000}"/>
    <cellStyle name="Navadno 24 8 2 3" xfId="16332" xr:uid="{00000000-0005-0000-0000-00001B3F0000}"/>
    <cellStyle name="Navadno 24 8 3" xfId="16333" xr:uid="{00000000-0005-0000-0000-00001C3F0000}"/>
    <cellStyle name="Navadno 24 8 3 2" xfId="16334" xr:uid="{00000000-0005-0000-0000-00001D3F0000}"/>
    <cellStyle name="Navadno 24 8 4" xfId="16335" xr:uid="{00000000-0005-0000-0000-00001E3F0000}"/>
    <cellStyle name="Navadno 24 8 5" xfId="16336" xr:uid="{00000000-0005-0000-0000-00001F3F0000}"/>
    <cellStyle name="Navadno 24 8 6" xfId="16337" xr:uid="{00000000-0005-0000-0000-0000203F0000}"/>
    <cellStyle name="Navadno 24 9" xfId="16338" xr:uid="{00000000-0005-0000-0000-0000213F0000}"/>
    <cellStyle name="Navadno 24 9 2" xfId="16339" xr:uid="{00000000-0005-0000-0000-0000223F0000}"/>
    <cellStyle name="Navadno 24 9 2 2" xfId="16340" xr:uid="{00000000-0005-0000-0000-0000233F0000}"/>
    <cellStyle name="Navadno 24 9 2 2 2" xfId="16341" xr:uid="{00000000-0005-0000-0000-0000243F0000}"/>
    <cellStyle name="Navadno 24 9 2 3" xfId="16342" xr:uid="{00000000-0005-0000-0000-0000253F0000}"/>
    <cellStyle name="Navadno 24 9 3" xfId="16343" xr:uid="{00000000-0005-0000-0000-0000263F0000}"/>
    <cellStyle name="Navadno 24 9 3 2" xfId="16344" xr:uid="{00000000-0005-0000-0000-0000273F0000}"/>
    <cellStyle name="Navadno 24 9 4" xfId="16345" xr:uid="{00000000-0005-0000-0000-0000283F0000}"/>
    <cellStyle name="Navadno 24 9 5" xfId="16346" xr:uid="{00000000-0005-0000-0000-0000293F0000}"/>
    <cellStyle name="Navadno 24 9 6" xfId="16347" xr:uid="{00000000-0005-0000-0000-00002A3F0000}"/>
    <cellStyle name="Navadno 240" xfId="16348" xr:uid="{00000000-0005-0000-0000-00002B3F0000}"/>
    <cellStyle name="Navadno 240 2" xfId="16349" xr:uid="{00000000-0005-0000-0000-00002C3F0000}"/>
    <cellStyle name="Navadno 241" xfId="16350" xr:uid="{00000000-0005-0000-0000-00002D3F0000}"/>
    <cellStyle name="Navadno 241 2" xfId="16351" xr:uid="{00000000-0005-0000-0000-00002E3F0000}"/>
    <cellStyle name="Navadno 242" xfId="16352" xr:uid="{00000000-0005-0000-0000-00002F3F0000}"/>
    <cellStyle name="Navadno 242 2" xfId="16353" xr:uid="{00000000-0005-0000-0000-0000303F0000}"/>
    <cellStyle name="Navadno 243" xfId="16354" xr:uid="{00000000-0005-0000-0000-0000313F0000}"/>
    <cellStyle name="Navadno 243 2" xfId="16355" xr:uid="{00000000-0005-0000-0000-0000323F0000}"/>
    <cellStyle name="Navadno 244" xfId="16356" xr:uid="{00000000-0005-0000-0000-0000333F0000}"/>
    <cellStyle name="Navadno 245" xfId="16357" xr:uid="{00000000-0005-0000-0000-0000343F0000}"/>
    <cellStyle name="Navadno 246" xfId="16358" xr:uid="{00000000-0005-0000-0000-0000353F0000}"/>
    <cellStyle name="Navadno 247" xfId="16359" xr:uid="{00000000-0005-0000-0000-0000363F0000}"/>
    <cellStyle name="Navadno 248" xfId="16360" xr:uid="{00000000-0005-0000-0000-0000373F0000}"/>
    <cellStyle name="Navadno 249" xfId="16361" xr:uid="{00000000-0005-0000-0000-0000383F0000}"/>
    <cellStyle name="Navadno 25" xfId="16362" xr:uid="{00000000-0005-0000-0000-0000393F0000}"/>
    <cellStyle name="Navadno 25 10" xfId="16363" xr:uid="{00000000-0005-0000-0000-00003A3F0000}"/>
    <cellStyle name="Navadno 25 10 2" xfId="16364" xr:uid="{00000000-0005-0000-0000-00003B3F0000}"/>
    <cellStyle name="Navadno 25 10 2 2" xfId="16365" xr:uid="{00000000-0005-0000-0000-00003C3F0000}"/>
    <cellStyle name="Navadno 25 10 2 2 2" xfId="16366" xr:uid="{00000000-0005-0000-0000-00003D3F0000}"/>
    <cellStyle name="Navadno 25 10 2 3" xfId="16367" xr:uid="{00000000-0005-0000-0000-00003E3F0000}"/>
    <cellStyle name="Navadno 25 10 3" xfId="16368" xr:uid="{00000000-0005-0000-0000-00003F3F0000}"/>
    <cellStyle name="Navadno 25 10 3 2" xfId="16369" xr:uid="{00000000-0005-0000-0000-0000403F0000}"/>
    <cellStyle name="Navadno 25 10 4" xfId="16370" xr:uid="{00000000-0005-0000-0000-0000413F0000}"/>
    <cellStyle name="Navadno 25 10 5" xfId="16371" xr:uid="{00000000-0005-0000-0000-0000423F0000}"/>
    <cellStyle name="Navadno 25 10 6" xfId="16372" xr:uid="{00000000-0005-0000-0000-0000433F0000}"/>
    <cellStyle name="Navadno 25 10 7" xfId="16373" xr:uid="{00000000-0005-0000-0000-0000443F0000}"/>
    <cellStyle name="Navadno 25 11" xfId="16374" xr:uid="{00000000-0005-0000-0000-0000453F0000}"/>
    <cellStyle name="Navadno 25 11 2" xfId="16375" xr:uid="{00000000-0005-0000-0000-0000463F0000}"/>
    <cellStyle name="Navadno 25 11 2 2" xfId="16376" xr:uid="{00000000-0005-0000-0000-0000473F0000}"/>
    <cellStyle name="Navadno 25 11 2 2 2" xfId="16377" xr:uid="{00000000-0005-0000-0000-0000483F0000}"/>
    <cellStyle name="Navadno 25 11 2 3" xfId="16378" xr:uid="{00000000-0005-0000-0000-0000493F0000}"/>
    <cellStyle name="Navadno 25 11 3" xfId="16379" xr:uid="{00000000-0005-0000-0000-00004A3F0000}"/>
    <cellStyle name="Navadno 25 11 3 2" xfId="16380" xr:uid="{00000000-0005-0000-0000-00004B3F0000}"/>
    <cellStyle name="Navadno 25 11 4" xfId="16381" xr:uid="{00000000-0005-0000-0000-00004C3F0000}"/>
    <cellStyle name="Navadno 25 11 5" xfId="16382" xr:uid="{00000000-0005-0000-0000-00004D3F0000}"/>
    <cellStyle name="Navadno 25 11 6" xfId="16383" xr:uid="{00000000-0005-0000-0000-00004E3F0000}"/>
    <cellStyle name="Navadno 25 11 7" xfId="16384" xr:uid="{00000000-0005-0000-0000-00004F3F0000}"/>
    <cellStyle name="Navadno 25 12" xfId="16385" xr:uid="{00000000-0005-0000-0000-0000503F0000}"/>
    <cellStyle name="Navadno 25 12 2" xfId="16386" xr:uid="{00000000-0005-0000-0000-0000513F0000}"/>
    <cellStyle name="Navadno 25 12 2 2" xfId="16387" xr:uid="{00000000-0005-0000-0000-0000523F0000}"/>
    <cellStyle name="Navadno 25 12 2 2 2" xfId="16388" xr:uid="{00000000-0005-0000-0000-0000533F0000}"/>
    <cellStyle name="Navadno 25 12 2 3" xfId="16389" xr:uid="{00000000-0005-0000-0000-0000543F0000}"/>
    <cellStyle name="Navadno 25 12 3" xfId="16390" xr:uid="{00000000-0005-0000-0000-0000553F0000}"/>
    <cellStyle name="Navadno 25 12 3 2" xfId="16391" xr:uid="{00000000-0005-0000-0000-0000563F0000}"/>
    <cellStyle name="Navadno 25 12 4" xfId="16392" xr:uid="{00000000-0005-0000-0000-0000573F0000}"/>
    <cellStyle name="Navadno 25 12 5" xfId="16393" xr:uid="{00000000-0005-0000-0000-0000583F0000}"/>
    <cellStyle name="Navadno 25 12 6" xfId="16394" xr:uid="{00000000-0005-0000-0000-0000593F0000}"/>
    <cellStyle name="Navadno 25 12 7" xfId="16395" xr:uid="{00000000-0005-0000-0000-00005A3F0000}"/>
    <cellStyle name="Navadno 25 13" xfId="16396" xr:uid="{00000000-0005-0000-0000-00005B3F0000}"/>
    <cellStyle name="Navadno 25 13 2" xfId="16397" xr:uid="{00000000-0005-0000-0000-00005C3F0000}"/>
    <cellStyle name="Navadno 25 13 2 2" xfId="16398" xr:uid="{00000000-0005-0000-0000-00005D3F0000}"/>
    <cellStyle name="Navadno 25 13 2 2 2" xfId="16399" xr:uid="{00000000-0005-0000-0000-00005E3F0000}"/>
    <cellStyle name="Navadno 25 13 2 3" xfId="16400" xr:uid="{00000000-0005-0000-0000-00005F3F0000}"/>
    <cellStyle name="Navadno 25 13 3" xfId="16401" xr:uid="{00000000-0005-0000-0000-0000603F0000}"/>
    <cellStyle name="Navadno 25 13 3 2" xfId="16402" xr:uid="{00000000-0005-0000-0000-0000613F0000}"/>
    <cellStyle name="Navadno 25 13 4" xfId="16403" xr:uid="{00000000-0005-0000-0000-0000623F0000}"/>
    <cellStyle name="Navadno 25 13 5" xfId="16404" xr:uid="{00000000-0005-0000-0000-0000633F0000}"/>
    <cellStyle name="Navadno 25 13 6" xfId="16405" xr:uid="{00000000-0005-0000-0000-0000643F0000}"/>
    <cellStyle name="Navadno 25 13 7" xfId="16406" xr:uid="{00000000-0005-0000-0000-0000653F0000}"/>
    <cellStyle name="Navadno 25 14" xfId="16407" xr:uid="{00000000-0005-0000-0000-0000663F0000}"/>
    <cellStyle name="Navadno 25 14 2" xfId="16408" xr:uid="{00000000-0005-0000-0000-0000673F0000}"/>
    <cellStyle name="Navadno 25 14 2 2" xfId="16409" xr:uid="{00000000-0005-0000-0000-0000683F0000}"/>
    <cellStyle name="Navadno 25 14 2 2 2" xfId="16410" xr:uid="{00000000-0005-0000-0000-0000693F0000}"/>
    <cellStyle name="Navadno 25 14 2 3" xfId="16411" xr:uid="{00000000-0005-0000-0000-00006A3F0000}"/>
    <cellStyle name="Navadno 25 14 3" xfId="16412" xr:uid="{00000000-0005-0000-0000-00006B3F0000}"/>
    <cellStyle name="Navadno 25 14 3 2" xfId="16413" xr:uid="{00000000-0005-0000-0000-00006C3F0000}"/>
    <cellStyle name="Navadno 25 14 4" xfId="16414" xr:uid="{00000000-0005-0000-0000-00006D3F0000}"/>
    <cellStyle name="Navadno 25 14 5" xfId="16415" xr:uid="{00000000-0005-0000-0000-00006E3F0000}"/>
    <cellStyle name="Navadno 25 14 6" xfId="16416" xr:uid="{00000000-0005-0000-0000-00006F3F0000}"/>
    <cellStyle name="Navadno 25 14 7" xfId="16417" xr:uid="{00000000-0005-0000-0000-0000703F0000}"/>
    <cellStyle name="Navadno 25 15" xfId="16418" xr:uid="{00000000-0005-0000-0000-0000713F0000}"/>
    <cellStyle name="Navadno 25 15 2" xfId="16419" xr:uid="{00000000-0005-0000-0000-0000723F0000}"/>
    <cellStyle name="Navadno 25 15 2 2" xfId="16420" xr:uid="{00000000-0005-0000-0000-0000733F0000}"/>
    <cellStyle name="Navadno 25 15 2 2 2" xfId="16421" xr:uid="{00000000-0005-0000-0000-0000743F0000}"/>
    <cellStyle name="Navadno 25 15 2 3" xfId="16422" xr:uid="{00000000-0005-0000-0000-0000753F0000}"/>
    <cellStyle name="Navadno 25 15 3" xfId="16423" xr:uid="{00000000-0005-0000-0000-0000763F0000}"/>
    <cellStyle name="Navadno 25 15 3 2" xfId="16424" xr:uid="{00000000-0005-0000-0000-0000773F0000}"/>
    <cellStyle name="Navadno 25 15 4" xfId="16425" xr:uid="{00000000-0005-0000-0000-0000783F0000}"/>
    <cellStyle name="Navadno 25 16" xfId="16426" xr:uid="{00000000-0005-0000-0000-0000793F0000}"/>
    <cellStyle name="Navadno 25 16 2" xfId="16427" xr:uid="{00000000-0005-0000-0000-00007A3F0000}"/>
    <cellStyle name="Navadno 25 16 2 2" xfId="16428" xr:uid="{00000000-0005-0000-0000-00007B3F0000}"/>
    <cellStyle name="Navadno 25 16 2 2 2" xfId="16429" xr:uid="{00000000-0005-0000-0000-00007C3F0000}"/>
    <cellStyle name="Navadno 25 16 2 3" xfId="16430" xr:uid="{00000000-0005-0000-0000-00007D3F0000}"/>
    <cellStyle name="Navadno 25 16 3" xfId="16431" xr:uid="{00000000-0005-0000-0000-00007E3F0000}"/>
    <cellStyle name="Navadno 25 16 3 2" xfId="16432" xr:uid="{00000000-0005-0000-0000-00007F3F0000}"/>
    <cellStyle name="Navadno 25 16 4" xfId="16433" xr:uid="{00000000-0005-0000-0000-0000803F0000}"/>
    <cellStyle name="Navadno 25 17" xfId="16434" xr:uid="{00000000-0005-0000-0000-0000813F0000}"/>
    <cellStyle name="Navadno 25 17 2" xfId="16435" xr:uid="{00000000-0005-0000-0000-0000823F0000}"/>
    <cellStyle name="Navadno 25 17 2 2" xfId="16436" xr:uid="{00000000-0005-0000-0000-0000833F0000}"/>
    <cellStyle name="Navadno 25 17 2 2 2" xfId="16437" xr:uid="{00000000-0005-0000-0000-0000843F0000}"/>
    <cellStyle name="Navadno 25 17 2 3" xfId="16438" xr:uid="{00000000-0005-0000-0000-0000853F0000}"/>
    <cellStyle name="Navadno 25 17 3" xfId="16439" xr:uid="{00000000-0005-0000-0000-0000863F0000}"/>
    <cellStyle name="Navadno 25 17 3 2" xfId="16440" xr:uid="{00000000-0005-0000-0000-0000873F0000}"/>
    <cellStyle name="Navadno 25 17 4" xfId="16441" xr:uid="{00000000-0005-0000-0000-0000883F0000}"/>
    <cellStyle name="Navadno 25 18" xfId="16442" xr:uid="{00000000-0005-0000-0000-0000893F0000}"/>
    <cellStyle name="Navadno 25 18 2" xfId="16443" xr:uid="{00000000-0005-0000-0000-00008A3F0000}"/>
    <cellStyle name="Navadno 25 18 2 2" xfId="16444" xr:uid="{00000000-0005-0000-0000-00008B3F0000}"/>
    <cellStyle name="Navadno 25 18 2 2 2" xfId="16445" xr:uid="{00000000-0005-0000-0000-00008C3F0000}"/>
    <cellStyle name="Navadno 25 18 2 3" xfId="16446" xr:uid="{00000000-0005-0000-0000-00008D3F0000}"/>
    <cellStyle name="Navadno 25 18 3" xfId="16447" xr:uid="{00000000-0005-0000-0000-00008E3F0000}"/>
    <cellStyle name="Navadno 25 18 3 2" xfId="16448" xr:uid="{00000000-0005-0000-0000-00008F3F0000}"/>
    <cellStyle name="Navadno 25 18 4" xfId="16449" xr:uid="{00000000-0005-0000-0000-0000903F0000}"/>
    <cellStyle name="Navadno 25 19" xfId="16450" xr:uid="{00000000-0005-0000-0000-0000913F0000}"/>
    <cellStyle name="Navadno 25 19 2" xfId="16451" xr:uid="{00000000-0005-0000-0000-0000923F0000}"/>
    <cellStyle name="Navadno 25 19 2 2" xfId="16452" xr:uid="{00000000-0005-0000-0000-0000933F0000}"/>
    <cellStyle name="Navadno 25 19 2 2 2" xfId="16453" xr:uid="{00000000-0005-0000-0000-0000943F0000}"/>
    <cellStyle name="Navadno 25 19 2 3" xfId="16454" xr:uid="{00000000-0005-0000-0000-0000953F0000}"/>
    <cellStyle name="Navadno 25 19 3" xfId="16455" xr:uid="{00000000-0005-0000-0000-0000963F0000}"/>
    <cellStyle name="Navadno 25 19 3 2" xfId="16456" xr:uid="{00000000-0005-0000-0000-0000973F0000}"/>
    <cellStyle name="Navadno 25 19 4" xfId="16457" xr:uid="{00000000-0005-0000-0000-0000983F0000}"/>
    <cellStyle name="Navadno 25 2" xfId="60" xr:uid="{00000000-0005-0000-0000-0000993F0000}"/>
    <cellStyle name="Navadno 25 2 2" xfId="16458" xr:uid="{00000000-0005-0000-0000-00009A3F0000}"/>
    <cellStyle name="Navadno 25 2 2 2" xfId="16459" xr:uid="{00000000-0005-0000-0000-00009B3F0000}"/>
    <cellStyle name="Navadno 25 2 2 2 2" xfId="16460" xr:uid="{00000000-0005-0000-0000-00009C3F0000}"/>
    <cellStyle name="Navadno 25 2 2 3" xfId="16461" xr:uid="{00000000-0005-0000-0000-00009D3F0000}"/>
    <cellStyle name="Navadno 25 2 2 4" xfId="16462" xr:uid="{00000000-0005-0000-0000-00009E3F0000}"/>
    <cellStyle name="Navadno 25 2 2 5" xfId="16463" xr:uid="{00000000-0005-0000-0000-00009F3F0000}"/>
    <cellStyle name="Navadno 25 2 2 6" xfId="16464" xr:uid="{00000000-0005-0000-0000-0000A03F0000}"/>
    <cellStyle name="Navadno 25 2 3" xfId="16465" xr:uid="{00000000-0005-0000-0000-0000A13F0000}"/>
    <cellStyle name="Navadno 25 2 3 2" xfId="16466" xr:uid="{00000000-0005-0000-0000-0000A23F0000}"/>
    <cellStyle name="Navadno 25 2 3 3" xfId="16467" xr:uid="{00000000-0005-0000-0000-0000A33F0000}"/>
    <cellStyle name="Navadno 25 2 3 4" xfId="16468" xr:uid="{00000000-0005-0000-0000-0000A43F0000}"/>
    <cellStyle name="Navadno 25 2 3 5" xfId="16469" xr:uid="{00000000-0005-0000-0000-0000A53F0000}"/>
    <cellStyle name="Navadno 25 2 4" xfId="16470" xr:uid="{00000000-0005-0000-0000-0000A63F0000}"/>
    <cellStyle name="Navadno 25 2 4 2" xfId="16471" xr:uid="{00000000-0005-0000-0000-0000A73F0000}"/>
    <cellStyle name="Navadno 25 2 4 3" xfId="16472" xr:uid="{00000000-0005-0000-0000-0000A83F0000}"/>
    <cellStyle name="Navadno 25 2 5" xfId="16473" xr:uid="{00000000-0005-0000-0000-0000A93F0000}"/>
    <cellStyle name="Navadno 25 2 6" xfId="16474" xr:uid="{00000000-0005-0000-0000-0000AA3F0000}"/>
    <cellStyle name="Navadno 25 2 7" xfId="16475" xr:uid="{00000000-0005-0000-0000-0000AB3F0000}"/>
    <cellStyle name="Navadno 25 2 8" xfId="16476" xr:uid="{00000000-0005-0000-0000-0000AC3F0000}"/>
    <cellStyle name="Navadno 25 20" xfId="16477" xr:uid="{00000000-0005-0000-0000-0000AD3F0000}"/>
    <cellStyle name="Navadno 25 20 2" xfId="16478" xr:uid="{00000000-0005-0000-0000-0000AE3F0000}"/>
    <cellStyle name="Navadno 25 20 2 2" xfId="16479" xr:uid="{00000000-0005-0000-0000-0000AF3F0000}"/>
    <cellStyle name="Navadno 25 20 2 2 2" xfId="16480" xr:uid="{00000000-0005-0000-0000-0000B03F0000}"/>
    <cellStyle name="Navadno 25 20 2 3" xfId="16481" xr:uid="{00000000-0005-0000-0000-0000B13F0000}"/>
    <cellStyle name="Navadno 25 20 3" xfId="16482" xr:uid="{00000000-0005-0000-0000-0000B23F0000}"/>
    <cellStyle name="Navadno 25 20 3 2" xfId="16483" xr:uid="{00000000-0005-0000-0000-0000B33F0000}"/>
    <cellStyle name="Navadno 25 20 4" xfId="16484" xr:uid="{00000000-0005-0000-0000-0000B43F0000}"/>
    <cellStyle name="Navadno 25 21" xfId="16485" xr:uid="{00000000-0005-0000-0000-0000B53F0000}"/>
    <cellStyle name="Navadno 25 21 2" xfId="16486" xr:uid="{00000000-0005-0000-0000-0000B63F0000}"/>
    <cellStyle name="Navadno 25 21 2 2" xfId="16487" xr:uid="{00000000-0005-0000-0000-0000B73F0000}"/>
    <cellStyle name="Navadno 25 21 2 2 2" xfId="16488" xr:uid="{00000000-0005-0000-0000-0000B83F0000}"/>
    <cellStyle name="Navadno 25 21 2 3" xfId="16489" xr:uid="{00000000-0005-0000-0000-0000B93F0000}"/>
    <cellStyle name="Navadno 25 21 3" xfId="16490" xr:uid="{00000000-0005-0000-0000-0000BA3F0000}"/>
    <cellStyle name="Navadno 25 21 3 2" xfId="16491" xr:uid="{00000000-0005-0000-0000-0000BB3F0000}"/>
    <cellStyle name="Navadno 25 21 4" xfId="16492" xr:uid="{00000000-0005-0000-0000-0000BC3F0000}"/>
    <cellStyle name="Navadno 25 22" xfId="16493" xr:uid="{00000000-0005-0000-0000-0000BD3F0000}"/>
    <cellStyle name="Navadno 25 22 2" xfId="16494" xr:uid="{00000000-0005-0000-0000-0000BE3F0000}"/>
    <cellStyle name="Navadno 25 22 2 2" xfId="16495" xr:uid="{00000000-0005-0000-0000-0000BF3F0000}"/>
    <cellStyle name="Navadno 25 22 2 2 2" xfId="16496" xr:uid="{00000000-0005-0000-0000-0000C03F0000}"/>
    <cellStyle name="Navadno 25 22 2 3" xfId="16497" xr:uid="{00000000-0005-0000-0000-0000C13F0000}"/>
    <cellStyle name="Navadno 25 22 3" xfId="16498" xr:uid="{00000000-0005-0000-0000-0000C23F0000}"/>
    <cellStyle name="Navadno 25 22 3 2" xfId="16499" xr:uid="{00000000-0005-0000-0000-0000C33F0000}"/>
    <cellStyle name="Navadno 25 22 4" xfId="16500" xr:uid="{00000000-0005-0000-0000-0000C43F0000}"/>
    <cellStyle name="Navadno 25 23" xfId="16501" xr:uid="{00000000-0005-0000-0000-0000C53F0000}"/>
    <cellStyle name="Navadno 25 23 2" xfId="16502" xr:uid="{00000000-0005-0000-0000-0000C63F0000}"/>
    <cellStyle name="Navadno 25 23 2 2" xfId="16503" xr:uid="{00000000-0005-0000-0000-0000C73F0000}"/>
    <cellStyle name="Navadno 25 23 2 2 2" xfId="16504" xr:uid="{00000000-0005-0000-0000-0000C83F0000}"/>
    <cellStyle name="Navadno 25 23 2 3" xfId="16505" xr:uid="{00000000-0005-0000-0000-0000C93F0000}"/>
    <cellStyle name="Navadno 25 23 3" xfId="16506" xr:uid="{00000000-0005-0000-0000-0000CA3F0000}"/>
    <cellStyle name="Navadno 25 23 3 2" xfId="16507" xr:uid="{00000000-0005-0000-0000-0000CB3F0000}"/>
    <cellStyle name="Navadno 25 23 4" xfId="16508" xr:uid="{00000000-0005-0000-0000-0000CC3F0000}"/>
    <cellStyle name="Navadno 25 24" xfId="16509" xr:uid="{00000000-0005-0000-0000-0000CD3F0000}"/>
    <cellStyle name="Navadno 25 24 2" xfId="16510" xr:uid="{00000000-0005-0000-0000-0000CE3F0000}"/>
    <cellStyle name="Navadno 25 24 2 2" xfId="16511" xr:uid="{00000000-0005-0000-0000-0000CF3F0000}"/>
    <cellStyle name="Navadno 25 24 2 2 2" xfId="16512" xr:uid="{00000000-0005-0000-0000-0000D03F0000}"/>
    <cellStyle name="Navadno 25 24 2 3" xfId="16513" xr:uid="{00000000-0005-0000-0000-0000D13F0000}"/>
    <cellStyle name="Navadno 25 24 3" xfId="16514" xr:uid="{00000000-0005-0000-0000-0000D23F0000}"/>
    <cellStyle name="Navadno 25 24 3 2" xfId="16515" xr:uid="{00000000-0005-0000-0000-0000D33F0000}"/>
    <cellStyle name="Navadno 25 24 4" xfId="16516" xr:uid="{00000000-0005-0000-0000-0000D43F0000}"/>
    <cellStyle name="Navadno 25 25" xfId="16517" xr:uid="{00000000-0005-0000-0000-0000D53F0000}"/>
    <cellStyle name="Navadno 25 25 2" xfId="16518" xr:uid="{00000000-0005-0000-0000-0000D63F0000}"/>
    <cellStyle name="Navadno 25 25 2 2" xfId="16519" xr:uid="{00000000-0005-0000-0000-0000D73F0000}"/>
    <cellStyle name="Navadno 25 25 2 2 2" xfId="16520" xr:uid="{00000000-0005-0000-0000-0000D83F0000}"/>
    <cellStyle name="Navadno 25 25 2 3" xfId="16521" xr:uid="{00000000-0005-0000-0000-0000D93F0000}"/>
    <cellStyle name="Navadno 25 25 3" xfId="16522" xr:uid="{00000000-0005-0000-0000-0000DA3F0000}"/>
    <cellStyle name="Navadno 25 25 3 2" xfId="16523" xr:uid="{00000000-0005-0000-0000-0000DB3F0000}"/>
    <cellStyle name="Navadno 25 25 4" xfId="16524" xr:uid="{00000000-0005-0000-0000-0000DC3F0000}"/>
    <cellStyle name="Navadno 25 26" xfId="16525" xr:uid="{00000000-0005-0000-0000-0000DD3F0000}"/>
    <cellStyle name="Navadno 25 26 2" xfId="16526" xr:uid="{00000000-0005-0000-0000-0000DE3F0000}"/>
    <cellStyle name="Navadno 25 26 2 2" xfId="16527" xr:uid="{00000000-0005-0000-0000-0000DF3F0000}"/>
    <cellStyle name="Navadno 25 26 2 2 2" xfId="16528" xr:uid="{00000000-0005-0000-0000-0000E03F0000}"/>
    <cellStyle name="Navadno 25 26 2 3" xfId="16529" xr:uid="{00000000-0005-0000-0000-0000E13F0000}"/>
    <cellStyle name="Navadno 25 26 3" xfId="16530" xr:uid="{00000000-0005-0000-0000-0000E23F0000}"/>
    <cellStyle name="Navadno 25 26 3 2" xfId="16531" xr:uid="{00000000-0005-0000-0000-0000E33F0000}"/>
    <cellStyle name="Navadno 25 26 4" xfId="16532" xr:uid="{00000000-0005-0000-0000-0000E43F0000}"/>
    <cellStyle name="Navadno 25 27" xfId="16533" xr:uid="{00000000-0005-0000-0000-0000E53F0000}"/>
    <cellStyle name="Navadno 25 27 2" xfId="16534" xr:uid="{00000000-0005-0000-0000-0000E63F0000}"/>
    <cellStyle name="Navadno 25 27 2 2" xfId="16535" xr:uid="{00000000-0005-0000-0000-0000E73F0000}"/>
    <cellStyle name="Navadno 25 27 2 2 2" xfId="16536" xr:uid="{00000000-0005-0000-0000-0000E83F0000}"/>
    <cellStyle name="Navadno 25 27 2 3" xfId="16537" xr:uid="{00000000-0005-0000-0000-0000E93F0000}"/>
    <cellStyle name="Navadno 25 27 3" xfId="16538" xr:uid="{00000000-0005-0000-0000-0000EA3F0000}"/>
    <cellStyle name="Navadno 25 27 3 2" xfId="16539" xr:uid="{00000000-0005-0000-0000-0000EB3F0000}"/>
    <cellStyle name="Navadno 25 27 4" xfId="16540" xr:uid="{00000000-0005-0000-0000-0000EC3F0000}"/>
    <cellStyle name="Navadno 25 28" xfId="16541" xr:uid="{00000000-0005-0000-0000-0000ED3F0000}"/>
    <cellStyle name="Navadno 25 28 2" xfId="16542" xr:uid="{00000000-0005-0000-0000-0000EE3F0000}"/>
    <cellStyle name="Navadno 25 28 2 2" xfId="16543" xr:uid="{00000000-0005-0000-0000-0000EF3F0000}"/>
    <cellStyle name="Navadno 25 28 2 2 2" xfId="16544" xr:uid="{00000000-0005-0000-0000-0000F03F0000}"/>
    <cellStyle name="Navadno 25 28 2 3" xfId="16545" xr:uid="{00000000-0005-0000-0000-0000F13F0000}"/>
    <cellStyle name="Navadno 25 28 3" xfId="16546" xr:uid="{00000000-0005-0000-0000-0000F23F0000}"/>
    <cellStyle name="Navadno 25 28 3 2" xfId="16547" xr:uid="{00000000-0005-0000-0000-0000F33F0000}"/>
    <cellStyle name="Navadno 25 28 4" xfId="16548" xr:uid="{00000000-0005-0000-0000-0000F43F0000}"/>
    <cellStyle name="Navadno 25 29" xfId="16549" xr:uid="{00000000-0005-0000-0000-0000F53F0000}"/>
    <cellStyle name="Navadno 25 29 2" xfId="16550" xr:uid="{00000000-0005-0000-0000-0000F63F0000}"/>
    <cellStyle name="Navadno 25 29 2 2" xfId="16551" xr:uid="{00000000-0005-0000-0000-0000F73F0000}"/>
    <cellStyle name="Navadno 25 29 3" xfId="16552" xr:uid="{00000000-0005-0000-0000-0000F83F0000}"/>
    <cellStyle name="Navadno 25 3" xfId="61" xr:uid="{00000000-0005-0000-0000-0000F93F0000}"/>
    <cellStyle name="Navadno 25 3 2" xfId="16553" xr:uid="{00000000-0005-0000-0000-0000FA3F0000}"/>
    <cellStyle name="Navadno 25 3 2 2" xfId="16554" xr:uid="{00000000-0005-0000-0000-0000FB3F0000}"/>
    <cellStyle name="Navadno 25 3 2 2 2" xfId="16555" xr:uid="{00000000-0005-0000-0000-0000FC3F0000}"/>
    <cellStyle name="Navadno 25 3 2 3" xfId="16556" xr:uid="{00000000-0005-0000-0000-0000FD3F0000}"/>
    <cellStyle name="Navadno 25 3 3" xfId="16557" xr:uid="{00000000-0005-0000-0000-0000FE3F0000}"/>
    <cellStyle name="Navadno 25 3 3 2" xfId="16558" xr:uid="{00000000-0005-0000-0000-0000FF3F0000}"/>
    <cellStyle name="Navadno 25 3 4" xfId="16559" xr:uid="{00000000-0005-0000-0000-000000400000}"/>
    <cellStyle name="Navadno 25 3 5" xfId="16560" xr:uid="{00000000-0005-0000-0000-000001400000}"/>
    <cellStyle name="Navadno 25 3 6" xfId="16561" xr:uid="{00000000-0005-0000-0000-000002400000}"/>
    <cellStyle name="Navadno 25 3 7" xfId="16562" xr:uid="{00000000-0005-0000-0000-000003400000}"/>
    <cellStyle name="Navadno 25 30" xfId="16563" xr:uid="{00000000-0005-0000-0000-000004400000}"/>
    <cellStyle name="Navadno 25 30 2" xfId="16564" xr:uid="{00000000-0005-0000-0000-000005400000}"/>
    <cellStyle name="Navadno 25 31" xfId="16565" xr:uid="{00000000-0005-0000-0000-000006400000}"/>
    <cellStyle name="Navadno 25 32" xfId="16566" xr:uid="{00000000-0005-0000-0000-000007400000}"/>
    <cellStyle name="Navadno 25 33" xfId="16567" xr:uid="{00000000-0005-0000-0000-000008400000}"/>
    <cellStyle name="Navadno 25 34" xfId="16568" xr:uid="{00000000-0005-0000-0000-000009400000}"/>
    <cellStyle name="Navadno 25 4" xfId="16569" xr:uid="{00000000-0005-0000-0000-00000A400000}"/>
    <cellStyle name="Navadno 25 4 2" xfId="16570" xr:uid="{00000000-0005-0000-0000-00000B400000}"/>
    <cellStyle name="Navadno 25 4 2 2" xfId="16571" xr:uid="{00000000-0005-0000-0000-00000C400000}"/>
    <cellStyle name="Navadno 25 4 2 2 2" xfId="16572" xr:uid="{00000000-0005-0000-0000-00000D400000}"/>
    <cellStyle name="Navadno 25 4 2 3" xfId="16573" xr:uid="{00000000-0005-0000-0000-00000E400000}"/>
    <cellStyle name="Navadno 25 4 3" xfId="16574" xr:uid="{00000000-0005-0000-0000-00000F400000}"/>
    <cellStyle name="Navadno 25 4 3 2" xfId="16575" xr:uid="{00000000-0005-0000-0000-000010400000}"/>
    <cellStyle name="Navadno 25 4 4" xfId="16576" xr:uid="{00000000-0005-0000-0000-000011400000}"/>
    <cellStyle name="Navadno 25 4 5" xfId="16577" xr:uid="{00000000-0005-0000-0000-000012400000}"/>
    <cellStyle name="Navadno 25 4 6" xfId="16578" xr:uid="{00000000-0005-0000-0000-000013400000}"/>
    <cellStyle name="Navadno 25 4 7" xfId="16579" xr:uid="{00000000-0005-0000-0000-000014400000}"/>
    <cellStyle name="Navadno 25 5" xfId="16580" xr:uid="{00000000-0005-0000-0000-000015400000}"/>
    <cellStyle name="Navadno 25 5 2" xfId="16581" xr:uid="{00000000-0005-0000-0000-000016400000}"/>
    <cellStyle name="Navadno 25 5 2 2" xfId="16582" xr:uid="{00000000-0005-0000-0000-000017400000}"/>
    <cellStyle name="Navadno 25 5 2 2 2" xfId="16583" xr:uid="{00000000-0005-0000-0000-000018400000}"/>
    <cellStyle name="Navadno 25 5 2 3" xfId="16584" xr:uid="{00000000-0005-0000-0000-000019400000}"/>
    <cellStyle name="Navadno 25 5 3" xfId="16585" xr:uid="{00000000-0005-0000-0000-00001A400000}"/>
    <cellStyle name="Navadno 25 5 3 2" xfId="16586" xr:uid="{00000000-0005-0000-0000-00001B400000}"/>
    <cellStyle name="Navadno 25 5 4" xfId="16587" xr:uid="{00000000-0005-0000-0000-00001C400000}"/>
    <cellStyle name="Navadno 25 5 5" xfId="16588" xr:uid="{00000000-0005-0000-0000-00001D400000}"/>
    <cellStyle name="Navadno 25 5 6" xfId="16589" xr:uid="{00000000-0005-0000-0000-00001E400000}"/>
    <cellStyle name="Navadno 25 5 7" xfId="16590" xr:uid="{00000000-0005-0000-0000-00001F400000}"/>
    <cellStyle name="Navadno 25 6" xfId="16591" xr:uid="{00000000-0005-0000-0000-000020400000}"/>
    <cellStyle name="Navadno 25 6 2" xfId="16592" xr:uid="{00000000-0005-0000-0000-000021400000}"/>
    <cellStyle name="Navadno 25 6 2 2" xfId="16593" xr:uid="{00000000-0005-0000-0000-000022400000}"/>
    <cellStyle name="Navadno 25 6 2 2 2" xfId="16594" xr:uid="{00000000-0005-0000-0000-000023400000}"/>
    <cellStyle name="Navadno 25 6 2 3" xfId="16595" xr:uid="{00000000-0005-0000-0000-000024400000}"/>
    <cellStyle name="Navadno 25 6 3" xfId="16596" xr:uid="{00000000-0005-0000-0000-000025400000}"/>
    <cellStyle name="Navadno 25 6 3 2" xfId="16597" xr:uid="{00000000-0005-0000-0000-000026400000}"/>
    <cellStyle name="Navadno 25 6 4" xfId="16598" xr:uid="{00000000-0005-0000-0000-000027400000}"/>
    <cellStyle name="Navadno 25 6 5" xfId="16599" xr:uid="{00000000-0005-0000-0000-000028400000}"/>
    <cellStyle name="Navadno 25 6 6" xfId="16600" xr:uid="{00000000-0005-0000-0000-000029400000}"/>
    <cellStyle name="Navadno 25 6 7" xfId="16601" xr:uid="{00000000-0005-0000-0000-00002A400000}"/>
    <cellStyle name="Navadno 25 7" xfId="16602" xr:uid="{00000000-0005-0000-0000-00002B400000}"/>
    <cellStyle name="Navadno 25 7 2" xfId="16603" xr:uid="{00000000-0005-0000-0000-00002C400000}"/>
    <cellStyle name="Navadno 25 7 2 2" xfId="16604" xr:uid="{00000000-0005-0000-0000-00002D400000}"/>
    <cellStyle name="Navadno 25 7 2 2 2" xfId="16605" xr:uid="{00000000-0005-0000-0000-00002E400000}"/>
    <cellStyle name="Navadno 25 7 2 3" xfId="16606" xr:uid="{00000000-0005-0000-0000-00002F400000}"/>
    <cellStyle name="Navadno 25 7 3" xfId="16607" xr:uid="{00000000-0005-0000-0000-000030400000}"/>
    <cellStyle name="Navadno 25 7 3 2" xfId="16608" xr:uid="{00000000-0005-0000-0000-000031400000}"/>
    <cellStyle name="Navadno 25 7 4" xfId="16609" xr:uid="{00000000-0005-0000-0000-000032400000}"/>
    <cellStyle name="Navadno 25 7 5" xfId="16610" xr:uid="{00000000-0005-0000-0000-000033400000}"/>
    <cellStyle name="Navadno 25 7 6" xfId="16611" xr:uid="{00000000-0005-0000-0000-000034400000}"/>
    <cellStyle name="Navadno 25 7 7" xfId="16612" xr:uid="{00000000-0005-0000-0000-000035400000}"/>
    <cellStyle name="Navadno 25 8" xfId="16613" xr:uid="{00000000-0005-0000-0000-000036400000}"/>
    <cellStyle name="Navadno 25 8 2" xfId="16614" xr:uid="{00000000-0005-0000-0000-000037400000}"/>
    <cellStyle name="Navadno 25 8 2 2" xfId="16615" xr:uid="{00000000-0005-0000-0000-000038400000}"/>
    <cellStyle name="Navadno 25 8 2 2 2" xfId="16616" xr:uid="{00000000-0005-0000-0000-000039400000}"/>
    <cellStyle name="Navadno 25 8 2 3" xfId="16617" xr:uid="{00000000-0005-0000-0000-00003A400000}"/>
    <cellStyle name="Navadno 25 8 3" xfId="16618" xr:uid="{00000000-0005-0000-0000-00003B400000}"/>
    <cellStyle name="Navadno 25 8 3 2" xfId="16619" xr:uid="{00000000-0005-0000-0000-00003C400000}"/>
    <cellStyle name="Navadno 25 8 4" xfId="16620" xr:uid="{00000000-0005-0000-0000-00003D400000}"/>
    <cellStyle name="Navadno 25 8 5" xfId="16621" xr:uid="{00000000-0005-0000-0000-00003E400000}"/>
    <cellStyle name="Navadno 25 8 6" xfId="16622" xr:uid="{00000000-0005-0000-0000-00003F400000}"/>
    <cellStyle name="Navadno 25 8 7" xfId="16623" xr:uid="{00000000-0005-0000-0000-000040400000}"/>
    <cellStyle name="Navadno 25 9" xfId="16624" xr:uid="{00000000-0005-0000-0000-000041400000}"/>
    <cellStyle name="Navadno 25 9 2" xfId="16625" xr:uid="{00000000-0005-0000-0000-000042400000}"/>
    <cellStyle name="Navadno 25 9 2 2" xfId="16626" xr:uid="{00000000-0005-0000-0000-000043400000}"/>
    <cellStyle name="Navadno 25 9 2 2 2" xfId="16627" xr:uid="{00000000-0005-0000-0000-000044400000}"/>
    <cellStyle name="Navadno 25 9 2 3" xfId="16628" xr:uid="{00000000-0005-0000-0000-000045400000}"/>
    <cellStyle name="Navadno 25 9 3" xfId="16629" xr:uid="{00000000-0005-0000-0000-000046400000}"/>
    <cellStyle name="Navadno 25 9 3 2" xfId="16630" xr:uid="{00000000-0005-0000-0000-000047400000}"/>
    <cellStyle name="Navadno 25 9 4" xfId="16631" xr:uid="{00000000-0005-0000-0000-000048400000}"/>
    <cellStyle name="Navadno 25 9 5" xfId="16632" xr:uid="{00000000-0005-0000-0000-000049400000}"/>
    <cellStyle name="Navadno 25 9 6" xfId="16633" xr:uid="{00000000-0005-0000-0000-00004A400000}"/>
    <cellStyle name="Navadno 25 9 7" xfId="16634" xr:uid="{00000000-0005-0000-0000-00004B400000}"/>
    <cellStyle name="Navadno 250" xfId="16635" xr:uid="{00000000-0005-0000-0000-00004C400000}"/>
    <cellStyle name="Navadno 251" xfId="16636" xr:uid="{00000000-0005-0000-0000-00004D400000}"/>
    <cellStyle name="Navadno 252" xfId="16637" xr:uid="{00000000-0005-0000-0000-00004E400000}"/>
    <cellStyle name="Navadno 253" xfId="16638" xr:uid="{00000000-0005-0000-0000-00004F400000}"/>
    <cellStyle name="Navadno 254" xfId="16639" xr:uid="{00000000-0005-0000-0000-000050400000}"/>
    <cellStyle name="Navadno 255" xfId="16640" xr:uid="{00000000-0005-0000-0000-000051400000}"/>
    <cellStyle name="Navadno 256" xfId="16641" xr:uid="{00000000-0005-0000-0000-000052400000}"/>
    <cellStyle name="Navadno 257" xfId="16642" xr:uid="{00000000-0005-0000-0000-000053400000}"/>
    <cellStyle name="Navadno 258" xfId="16643" xr:uid="{00000000-0005-0000-0000-000054400000}"/>
    <cellStyle name="Navadno 259" xfId="16644" xr:uid="{00000000-0005-0000-0000-000055400000}"/>
    <cellStyle name="Navadno 26" xfId="16645" xr:uid="{00000000-0005-0000-0000-000056400000}"/>
    <cellStyle name="Navadno 26 10" xfId="16646" xr:uid="{00000000-0005-0000-0000-000057400000}"/>
    <cellStyle name="Navadno 26 10 2" xfId="16647" xr:uid="{00000000-0005-0000-0000-000058400000}"/>
    <cellStyle name="Navadno 26 10 2 2" xfId="16648" xr:uid="{00000000-0005-0000-0000-000059400000}"/>
    <cellStyle name="Navadno 26 10 3" xfId="16649" xr:uid="{00000000-0005-0000-0000-00005A400000}"/>
    <cellStyle name="Navadno 26 10 4" xfId="16650" xr:uid="{00000000-0005-0000-0000-00005B400000}"/>
    <cellStyle name="Navadno 26 11" xfId="16651" xr:uid="{00000000-0005-0000-0000-00005C400000}"/>
    <cellStyle name="Navadno 26 11 2" xfId="16652" xr:uid="{00000000-0005-0000-0000-00005D400000}"/>
    <cellStyle name="Navadno 26 11 2 2" xfId="16653" xr:uid="{00000000-0005-0000-0000-00005E400000}"/>
    <cellStyle name="Navadno 26 11 3" xfId="16654" xr:uid="{00000000-0005-0000-0000-00005F400000}"/>
    <cellStyle name="Navadno 26 11 4" xfId="16655" xr:uid="{00000000-0005-0000-0000-000060400000}"/>
    <cellStyle name="Navadno 26 12" xfId="16656" xr:uid="{00000000-0005-0000-0000-000061400000}"/>
    <cellStyle name="Navadno 26 12 2" xfId="16657" xr:uid="{00000000-0005-0000-0000-000062400000}"/>
    <cellStyle name="Navadno 26 12 2 2" xfId="16658" xr:uid="{00000000-0005-0000-0000-000063400000}"/>
    <cellStyle name="Navadno 26 12 3" xfId="16659" xr:uid="{00000000-0005-0000-0000-000064400000}"/>
    <cellStyle name="Navadno 26 12 4" xfId="16660" xr:uid="{00000000-0005-0000-0000-000065400000}"/>
    <cellStyle name="Navadno 26 13" xfId="16661" xr:uid="{00000000-0005-0000-0000-000066400000}"/>
    <cellStyle name="Navadno 26 13 2" xfId="16662" xr:uid="{00000000-0005-0000-0000-000067400000}"/>
    <cellStyle name="Navadno 26 14" xfId="16663" xr:uid="{00000000-0005-0000-0000-000068400000}"/>
    <cellStyle name="Navadno 26 14 2" xfId="16664" xr:uid="{00000000-0005-0000-0000-000069400000}"/>
    <cellStyle name="Navadno 26 15" xfId="16665" xr:uid="{00000000-0005-0000-0000-00006A400000}"/>
    <cellStyle name="Navadno 26 15 2" xfId="16666" xr:uid="{00000000-0005-0000-0000-00006B400000}"/>
    <cellStyle name="Navadno 26 16" xfId="16667" xr:uid="{00000000-0005-0000-0000-00006C400000}"/>
    <cellStyle name="Navadno 26 16 2" xfId="16668" xr:uid="{00000000-0005-0000-0000-00006D400000}"/>
    <cellStyle name="Navadno 26 17" xfId="16669" xr:uid="{00000000-0005-0000-0000-00006E400000}"/>
    <cellStyle name="Navadno 26 17 2" xfId="16670" xr:uid="{00000000-0005-0000-0000-00006F400000}"/>
    <cellStyle name="Navadno 26 18" xfId="16671" xr:uid="{00000000-0005-0000-0000-000070400000}"/>
    <cellStyle name="Navadno 26 18 2" xfId="16672" xr:uid="{00000000-0005-0000-0000-000071400000}"/>
    <cellStyle name="Navadno 26 19" xfId="16673" xr:uid="{00000000-0005-0000-0000-000072400000}"/>
    <cellStyle name="Navadno 26 19 2" xfId="16674" xr:uid="{00000000-0005-0000-0000-000073400000}"/>
    <cellStyle name="Navadno 26 2" xfId="62" xr:uid="{00000000-0005-0000-0000-000074400000}"/>
    <cellStyle name="Navadno 26 2 2" xfId="16675" xr:uid="{00000000-0005-0000-0000-000075400000}"/>
    <cellStyle name="Navadno 26 2 2 2" xfId="16676" xr:uid="{00000000-0005-0000-0000-000076400000}"/>
    <cellStyle name="Navadno 26 2 2 3" xfId="16677" xr:uid="{00000000-0005-0000-0000-000077400000}"/>
    <cellStyle name="Navadno 26 2 2 4" xfId="16678" xr:uid="{00000000-0005-0000-0000-000078400000}"/>
    <cellStyle name="Navadno 26 2 2 5" xfId="16679" xr:uid="{00000000-0005-0000-0000-000079400000}"/>
    <cellStyle name="Navadno 26 2 3" xfId="16680" xr:uid="{00000000-0005-0000-0000-00007A400000}"/>
    <cellStyle name="Navadno 26 2 3 2" xfId="16681" xr:uid="{00000000-0005-0000-0000-00007B400000}"/>
    <cellStyle name="Navadno 26 2 3 3" xfId="16682" xr:uid="{00000000-0005-0000-0000-00007C400000}"/>
    <cellStyle name="Navadno 26 2 4" xfId="16683" xr:uid="{00000000-0005-0000-0000-00007D400000}"/>
    <cellStyle name="Navadno 26 2 4 2" xfId="16684" xr:uid="{00000000-0005-0000-0000-00007E400000}"/>
    <cellStyle name="Navadno 26 2 4 3" xfId="16685" xr:uid="{00000000-0005-0000-0000-00007F400000}"/>
    <cellStyle name="Navadno 26 2 5" xfId="16686" xr:uid="{00000000-0005-0000-0000-000080400000}"/>
    <cellStyle name="Navadno 26 2 5 2" xfId="16687" xr:uid="{00000000-0005-0000-0000-000081400000}"/>
    <cellStyle name="Navadno 26 2 6" xfId="16688" xr:uid="{00000000-0005-0000-0000-000082400000}"/>
    <cellStyle name="Navadno 26 2 7" xfId="16689" xr:uid="{00000000-0005-0000-0000-000083400000}"/>
    <cellStyle name="Navadno 26 2 8" xfId="16690" xr:uid="{00000000-0005-0000-0000-000084400000}"/>
    <cellStyle name="Navadno 26 2 9" xfId="16691" xr:uid="{00000000-0005-0000-0000-000085400000}"/>
    <cellStyle name="Navadno 26 20" xfId="16692" xr:uid="{00000000-0005-0000-0000-000086400000}"/>
    <cellStyle name="Navadno 26 21" xfId="16693" xr:uid="{00000000-0005-0000-0000-000087400000}"/>
    <cellStyle name="Navadno 26 22" xfId="16694" xr:uid="{00000000-0005-0000-0000-000088400000}"/>
    <cellStyle name="Navadno 26 23" xfId="16695" xr:uid="{00000000-0005-0000-0000-000089400000}"/>
    <cellStyle name="Navadno 26 3" xfId="63" xr:uid="{00000000-0005-0000-0000-00008A400000}"/>
    <cellStyle name="Navadno 26 3 2" xfId="16696" xr:uid="{00000000-0005-0000-0000-00008B400000}"/>
    <cellStyle name="Navadno 26 3 2 2" xfId="16697" xr:uid="{00000000-0005-0000-0000-00008C400000}"/>
    <cellStyle name="Navadno 26 3 3" xfId="16698" xr:uid="{00000000-0005-0000-0000-00008D400000}"/>
    <cellStyle name="Navadno 26 3 4" xfId="16699" xr:uid="{00000000-0005-0000-0000-00008E400000}"/>
    <cellStyle name="Navadno 26 3 5" xfId="16700" xr:uid="{00000000-0005-0000-0000-00008F400000}"/>
    <cellStyle name="Navadno 26 3 6" xfId="16701" xr:uid="{00000000-0005-0000-0000-000090400000}"/>
    <cellStyle name="Navadno 26 4" xfId="16702" xr:uid="{00000000-0005-0000-0000-000091400000}"/>
    <cellStyle name="Navadno 26 4 2" xfId="16703" xr:uid="{00000000-0005-0000-0000-000092400000}"/>
    <cellStyle name="Navadno 26 4 2 2" xfId="16704" xr:uid="{00000000-0005-0000-0000-000093400000}"/>
    <cellStyle name="Navadno 26 4 3" xfId="16705" xr:uid="{00000000-0005-0000-0000-000094400000}"/>
    <cellStyle name="Navadno 26 4 4" xfId="16706" xr:uid="{00000000-0005-0000-0000-000095400000}"/>
    <cellStyle name="Navadno 26 5" xfId="16707" xr:uid="{00000000-0005-0000-0000-000096400000}"/>
    <cellStyle name="Navadno 26 5 2" xfId="16708" xr:uid="{00000000-0005-0000-0000-000097400000}"/>
    <cellStyle name="Navadno 26 5 2 2" xfId="16709" xr:uid="{00000000-0005-0000-0000-000098400000}"/>
    <cellStyle name="Navadno 26 5 3" xfId="16710" xr:uid="{00000000-0005-0000-0000-000099400000}"/>
    <cellStyle name="Navadno 26 5 4" xfId="16711" xr:uid="{00000000-0005-0000-0000-00009A400000}"/>
    <cellStyle name="Navadno 26 6" xfId="16712" xr:uid="{00000000-0005-0000-0000-00009B400000}"/>
    <cellStyle name="Navadno 26 6 2" xfId="16713" xr:uid="{00000000-0005-0000-0000-00009C400000}"/>
    <cellStyle name="Navadno 26 6 2 2" xfId="16714" xr:uid="{00000000-0005-0000-0000-00009D400000}"/>
    <cellStyle name="Navadno 26 6 3" xfId="16715" xr:uid="{00000000-0005-0000-0000-00009E400000}"/>
    <cellStyle name="Navadno 26 6 4" xfId="16716" xr:uid="{00000000-0005-0000-0000-00009F400000}"/>
    <cellStyle name="Navadno 26 7" xfId="16717" xr:uid="{00000000-0005-0000-0000-0000A0400000}"/>
    <cellStyle name="Navadno 26 7 2" xfId="16718" xr:uid="{00000000-0005-0000-0000-0000A1400000}"/>
    <cellStyle name="Navadno 26 7 2 2" xfId="16719" xr:uid="{00000000-0005-0000-0000-0000A2400000}"/>
    <cellStyle name="Navadno 26 7 3" xfId="16720" xr:uid="{00000000-0005-0000-0000-0000A3400000}"/>
    <cellStyle name="Navadno 26 7 4" xfId="16721" xr:uid="{00000000-0005-0000-0000-0000A4400000}"/>
    <cellStyle name="Navadno 26 8" xfId="16722" xr:uid="{00000000-0005-0000-0000-0000A5400000}"/>
    <cellStyle name="Navadno 26 8 2" xfId="16723" xr:uid="{00000000-0005-0000-0000-0000A6400000}"/>
    <cellStyle name="Navadno 26 8 2 2" xfId="16724" xr:uid="{00000000-0005-0000-0000-0000A7400000}"/>
    <cellStyle name="Navadno 26 8 3" xfId="16725" xr:uid="{00000000-0005-0000-0000-0000A8400000}"/>
    <cellStyle name="Navadno 26 8 4" xfId="16726" xr:uid="{00000000-0005-0000-0000-0000A9400000}"/>
    <cellStyle name="Navadno 26 9" xfId="16727" xr:uid="{00000000-0005-0000-0000-0000AA400000}"/>
    <cellStyle name="Navadno 26 9 2" xfId="16728" xr:uid="{00000000-0005-0000-0000-0000AB400000}"/>
    <cellStyle name="Navadno 26 9 2 2" xfId="16729" xr:uid="{00000000-0005-0000-0000-0000AC400000}"/>
    <cellStyle name="Navadno 26 9 3" xfId="16730" xr:uid="{00000000-0005-0000-0000-0000AD400000}"/>
    <cellStyle name="Navadno 26 9 4" xfId="16731" xr:uid="{00000000-0005-0000-0000-0000AE400000}"/>
    <cellStyle name="Navadno 260" xfId="16732" xr:uid="{00000000-0005-0000-0000-0000AF400000}"/>
    <cellStyle name="Navadno 261" xfId="16733" xr:uid="{00000000-0005-0000-0000-0000B0400000}"/>
    <cellStyle name="Navadno 262" xfId="16734" xr:uid="{00000000-0005-0000-0000-0000B1400000}"/>
    <cellStyle name="Navadno 263" xfId="16735" xr:uid="{00000000-0005-0000-0000-0000B2400000}"/>
    <cellStyle name="Navadno 264" xfId="16736" xr:uid="{00000000-0005-0000-0000-0000B3400000}"/>
    <cellStyle name="Navadno 265" xfId="16737" xr:uid="{00000000-0005-0000-0000-0000B4400000}"/>
    <cellStyle name="Navadno 266" xfId="16738" xr:uid="{00000000-0005-0000-0000-0000B5400000}"/>
    <cellStyle name="Navadno 267" xfId="16739" xr:uid="{00000000-0005-0000-0000-0000B6400000}"/>
    <cellStyle name="Navadno 268" xfId="16740" xr:uid="{00000000-0005-0000-0000-0000B7400000}"/>
    <cellStyle name="Navadno 269" xfId="16741" xr:uid="{00000000-0005-0000-0000-0000B8400000}"/>
    <cellStyle name="Navadno 27" xfId="16742" xr:uid="{00000000-0005-0000-0000-0000B9400000}"/>
    <cellStyle name="Navadno 27 10" xfId="16743" xr:uid="{00000000-0005-0000-0000-0000BA400000}"/>
    <cellStyle name="Navadno 27 10 2" xfId="16744" xr:uid="{00000000-0005-0000-0000-0000BB400000}"/>
    <cellStyle name="Navadno 27 10 2 2" xfId="16745" xr:uid="{00000000-0005-0000-0000-0000BC400000}"/>
    <cellStyle name="Navadno 27 10 2 2 2" xfId="16746" xr:uid="{00000000-0005-0000-0000-0000BD400000}"/>
    <cellStyle name="Navadno 27 10 2 3" xfId="16747" xr:uid="{00000000-0005-0000-0000-0000BE400000}"/>
    <cellStyle name="Navadno 27 10 3" xfId="16748" xr:uid="{00000000-0005-0000-0000-0000BF400000}"/>
    <cellStyle name="Navadno 27 10 3 2" xfId="16749" xr:uid="{00000000-0005-0000-0000-0000C0400000}"/>
    <cellStyle name="Navadno 27 10 4" xfId="16750" xr:uid="{00000000-0005-0000-0000-0000C1400000}"/>
    <cellStyle name="Navadno 27 10 5" xfId="16751" xr:uid="{00000000-0005-0000-0000-0000C2400000}"/>
    <cellStyle name="Navadno 27 10 6" xfId="16752" xr:uid="{00000000-0005-0000-0000-0000C3400000}"/>
    <cellStyle name="Navadno 27 10 7" xfId="16753" xr:uid="{00000000-0005-0000-0000-0000C4400000}"/>
    <cellStyle name="Navadno 27 11" xfId="16754" xr:uid="{00000000-0005-0000-0000-0000C5400000}"/>
    <cellStyle name="Navadno 27 11 2" xfId="16755" xr:uid="{00000000-0005-0000-0000-0000C6400000}"/>
    <cellStyle name="Navadno 27 11 2 2" xfId="16756" xr:uid="{00000000-0005-0000-0000-0000C7400000}"/>
    <cellStyle name="Navadno 27 11 2 2 2" xfId="16757" xr:uid="{00000000-0005-0000-0000-0000C8400000}"/>
    <cellStyle name="Navadno 27 11 2 3" xfId="16758" xr:uid="{00000000-0005-0000-0000-0000C9400000}"/>
    <cellStyle name="Navadno 27 11 3" xfId="16759" xr:uid="{00000000-0005-0000-0000-0000CA400000}"/>
    <cellStyle name="Navadno 27 11 3 2" xfId="16760" xr:uid="{00000000-0005-0000-0000-0000CB400000}"/>
    <cellStyle name="Navadno 27 11 4" xfId="16761" xr:uid="{00000000-0005-0000-0000-0000CC400000}"/>
    <cellStyle name="Navadno 27 11 5" xfId="16762" xr:uid="{00000000-0005-0000-0000-0000CD400000}"/>
    <cellStyle name="Navadno 27 11 6" xfId="16763" xr:uid="{00000000-0005-0000-0000-0000CE400000}"/>
    <cellStyle name="Navadno 27 11 7" xfId="16764" xr:uid="{00000000-0005-0000-0000-0000CF400000}"/>
    <cellStyle name="Navadno 27 12" xfId="16765" xr:uid="{00000000-0005-0000-0000-0000D0400000}"/>
    <cellStyle name="Navadno 27 12 2" xfId="16766" xr:uid="{00000000-0005-0000-0000-0000D1400000}"/>
    <cellStyle name="Navadno 27 12 2 2" xfId="16767" xr:uid="{00000000-0005-0000-0000-0000D2400000}"/>
    <cellStyle name="Navadno 27 12 2 2 2" xfId="16768" xr:uid="{00000000-0005-0000-0000-0000D3400000}"/>
    <cellStyle name="Navadno 27 12 2 3" xfId="16769" xr:uid="{00000000-0005-0000-0000-0000D4400000}"/>
    <cellStyle name="Navadno 27 12 3" xfId="16770" xr:uid="{00000000-0005-0000-0000-0000D5400000}"/>
    <cellStyle name="Navadno 27 12 3 2" xfId="16771" xr:uid="{00000000-0005-0000-0000-0000D6400000}"/>
    <cellStyle name="Navadno 27 12 4" xfId="16772" xr:uid="{00000000-0005-0000-0000-0000D7400000}"/>
    <cellStyle name="Navadno 27 13" xfId="16773" xr:uid="{00000000-0005-0000-0000-0000D8400000}"/>
    <cellStyle name="Navadno 27 13 2" xfId="16774" xr:uid="{00000000-0005-0000-0000-0000D9400000}"/>
    <cellStyle name="Navadno 27 13 2 2" xfId="16775" xr:uid="{00000000-0005-0000-0000-0000DA400000}"/>
    <cellStyle name="Navadno 27 13 2 2 2" xfId="16776" xr:uid="{00000000-0005-0000-0000-0000DB400000}"/>
    <cellStyle name="Navadno 27 13 2 3" xfId="16777" xr:uid="{00000000-0005-0000-0000-0000DC400000}"/>
    <cellStyle name="Navadno 27 13 3" xfId="16778" xr:uid="{00000000-0005-0000-0000-0000DD400000}"/>
    <cellStyle name="Navadno 27 13 3 2" xfId="16779" xr:uid="{00000000-0005-0000-0000-0000DE400000}"/>
    <cellStyle name="Navadno 27 13 4" xfId="16780" xr:uid="{00000000-0005-0000-0000-0000DF400000}"/>
    <cellStyle name="Navadno 27 14" xfId="16781" xr:uid="{00000000-0005-0000-0000-0000E0400000}"/>
    <cellStyle name="Navadno 27 14 2" xfId="16782" xr:uid="{00000000-0005-0000-0000-0000E1400000}"/>
    <cellStyle name="Navadno 27 14 2 2" xfId="16783" xr:uid="{00000000-0005-0000-0000-0000E2400000}"/>
    <cellStyle name="Navadno 27 14 2 2 2" xfId="16784" xr:uid="{00000000-0005-0000-0000-0000E3400000}"/>
    <cellStyle name="Navadno 27 14 2 3" xfId="16785" xr:uid="{00000000-0005-0000-0000-0000E4400000}"/>
    <cellStyle name="Navadno 27 14 3" xfId="16786" xr:uid="{00000000-0005-0000-0000-0000E5400000}"/>
    <cellStyle name="Navadno 27 14 3 2" xfId="16787" xr:uid="{00000000-0005-0000-0000-0000E6400000}"/>
    <cellStyle name="Navadno 27 14 4" xfId="16788" xr:uid="{00000000-0005-0000-0000-0000E7400000}"/>
    <cellStyle name="Navadno 27 15" xfId="16789" xr:uid="{00000000-0005-0000-0000-0000E8400000}"/>
    <cellStyle name="Navadno 27 15 2" xfId="16790" xr:uid="{00000000-0005-0000-0000-0000E9400000}"/>
    <cellStyle name="Navadno 27 15 2 2" xfId="16791" xr:uid="{00000000-0005-0000-0000-0000EA400000}"/>
    <cellStyle name="Navadno 27 15 2 2 2" xfId="16792" xr:uid="{00000000-0005-0000-0000-0000EB400000}"/>
    <cellStyle name="Navadno 27 15 2 3" xfId="16793" xr:uid="{00000000-0005-0000-0000-0000EC400000}"/>
    <cellStyle name="Navadno 27 15 3" xfId="16794" xr:uid="{00000000-0005-0000-0000-0000ED400000}"/>
    <cellStyle name="Navadno 27 15 3 2" xfId="16795" xr:uid="{00000000-0005-0000-0000-0000EE400000}"/>
    <cellStyle name="Navadno 27 15 4" xfId="16796" xr:uid="{00000000-0005-0000-0000-0000EF400000}"/>
    <cellStyle name="Navadno 27 16" xfId="16797" xr:uid="{00000000-0005-0000-0000-0000F0400000}"/>
    <cellStyle name="Navadno 27 16 2" xfId="16798" xr:uid="{00000000-0005-0000-0000-0000F1400000}"/>
    <cellStyle name="Navadno 27 16 2 2" xfId="16799" xr:uid="{00000000-0005-0000-0000-0000F2400000}"/>
    <cellStyle name="Navadno 27 16 2 2 2" xfId="16800" xr:uid="{00000000-0005-0000-0000-0000F3400000}"/>
    <cellStyle name="Navadno 27 16 2 3" xfId="16801" xr:uid="{00000000-0005-0000-0000-0000F4400000}"/>
    <cellStyle name="Navadno 27 16 3" xfId="16802" xr:uid="{00000000-0005-0000-0000-0000F5400000}"/>
    <cellStyle name="Navadno 27 16 3 2" xfId="16803" xr:uid="{00000000-0005-0000-0000-0000F6400000}"/>
    <cellStyle name="Navadno 27 16 4" xfId="16804" xr:uid="{00000000-0005-0000-0000-0000F7400000}"/>
    <cellStyle name="Navadno 27 17" xfId="16805" xr:uid="{00000000-0005-0000-0000-0000F8400000}"/>
    <cellStyle name="Navadno 27 17 2" xfId="16806" xr:uid="{00000000-0005-0000-0000-0000F9400000}"/>
    <cellStyle name="Navadno 27 17 2 2" xfId="16807" xr:uid="{00000000-0005-0000-0000-0000FA400000}"/>
    <cellStyle name="Navadno 27 17 2 2 2" xfId="16808" xr:uid="{00000000-0005-0000-0000-0000FB400000}"/>
    <cellStyle name="Navadno 27 17 2 3" xfId="16809" xr:uid="{00000000-0005-0000-0000-0000FC400000}"/>
    <cellStyle name="Navadno 27 17 3" xfId="16810" xr:uid="{00000000-0005-0000-0000-0000FD400000}"/>
    <cellStyle name="Navadno 27 17 3 2" xfId="16811" xr:uid="{00000000-0005-0000-0000-0000FE400000}"/>
    <cellStyle name="Navadno 27 17 4" xfId="16812" xr:uid="{00000000-0005-0000-0000-0000FF400000}"/>
    <cellStyle name="Navadno 27 18" xfId="16813" xr:uid="{00000000-0005-0000-0000-000000410000}"/>
    <cellStyle name="Navadno 27 18 2" xfId="16814" xr:uid="{00000000-0005-0000-0000-000001410000}"/>
    <cellStyle name="Navadno 27 18 2 2" xfId="16815" xr:uid="{00000000-0005-0000-0000-000002410000}"/>
    <cellStyle name="Navadno 27 18 2 2 2" xfId="16816" xr:uid="{00000000-0005-0000-0000-000003410000}"/>
    <cellStyle name="Navadno 27 18 2 3" xfId="16817" xr:uid="{00000000-0005-0000-0000-000004410000}"/>
    <cellStyle name="Navadno 27 18 3" xfId="16818" xr:uid="{00000000-0005-0000-0000-000005410000}"/>
    <cellStyle name="Navadno 27 18 3 2" xfId="16819" xr:uid="{00000000-0005-0000-0000-000006410000}"/>
    <cellStyle name="Navadno 27 18 4" xfId="16820" xr:uid="{00000000-0005-0000-0000-000007410000}"/>
    <cellStyle name="Navadno 27 19" xfId="16821" xr:uid="{00000000-0005-0000-0000-000008410000}"/>
    <cellStyle name="Navadno 27 19 2" xfId="16822" xr:uid="{00000000-0005-0000-0000-000009410000}"/>
    <cellStyle name="Navadno 27 19 2 2" xfId="16823" xr:uid="{00000000-0005-0000-0000-00000A410000}"/>
    <cellStyle name="Navadno 27 19 2 2 2" xfId="16824" xr:uid="{00000000-0005-0000-0000-00000B410000}"/>
    <cellStyle name="Navadno 27 19 2 3" xfId="16825" xr:uid="{00000000-0005-0000-0000-00000C410000}"/>
    <cellStyle name="Navadno 27 19 3" xfId="16826" xr:uid="{00000000-0005-0000-0000-00000D410000}"/>
    <cellStyle name="Navadno 27 19 3 2" xfId="16827" xr:uid="{00000000-0005-0000-0000-00000E410000}"/>
    <cellStyle name="Navadno 27 19 4" xfId="16828" xr:uid="{00000000-0005-0000-0000-00000F410000}"/>
    <cellStyle name="Navadno 27 2" xfId="64" xr:uid="{00000000-0005-0000-0000-000010410000}"/>
    <cellStyle name="Navadno 27 2 2" xfId="16829" xr:uid="{00000000-0005-0000-0000-000011410000}"/>
    <cellStyle name="Navadno 27 2 2 2" xfId="16830" xr:uid="{00000000-0005-0000-0000-000012410000}"/>
    <cellStyle name="Navadno 27 2 2 2 2" xfId="16831" xr:uid="{00000000-0005-0000-0000-000013410000}"/>
    <cellStyle name="Navadno 27 2 2 3" xfId="16832" xr:uid="{00000000-0005-0000-0000-000014410000}"/>
    <cellStyle name="Navadno 27 2 2 4" xfId="16833" xr:uid="{00000000-0005-0000-0000-000015410000}"/>
    <cellStyle name="Navadno 27 2 2 5" xfId="16834" xr:uid="{00000000-0005-0000-0000-000016410000}"/>
    <cellStyle name="Navadno 27 2 2 6" xfId="16835" xr:uid="{00000000-0005-0000-0000-000017410000}"/>
    <cellStyle name="Navadno 27 2 3" xfId="16836" xr:uid="{00000000-0005-0000-0000-000018410000}"/>
    <cellStyle name="Navadno 27 2 3 2" xfId="16837" xr:uid="{00000000-0005-0000-0000-000019410000}"/>
    <cellStyle name="Navadno 27 2 3 3" xfId="16838" xr:uid="{00000000-0005-0000-0000-00001A410000}"/>
    <cellStyle name="Navadno 27 2 3 4" xfId="16839" xr:uid="{00000000-0005-0000-0000-00001B410000}"/>
    <cellStyle name="Navadno 27 2 3 5" xfId="16840" xr:uid="{00000000-0005-0000-0000-00001C410000}"/>
    <cellStyle name="Navadno 27 2 4" xfId="16841" xr:uid="{00000000-0005-0000-0000-00001D410000}"/>
    <cellStyle name="Navadno 27 2 4 2" xfId="16842" xr:uid="{00000000-0005-0000-0000-00001E410000}"/>
    <cellStyle name="Navadno 27 2 4 3" xfId="16843" xr:uid="{00000000-0005-0000-0000-00001F410000}"/>
    <cellStyle name="Navadno 27 2 5" xfId="16844" xr:uid="{00000000-0005-0000-0000-000020410000}"/>
    <cellStyle name="Navadno 27 2 6" xfId="16845" xr:uid="{00000000-0005-0000-0000-000021410000}"/>
    <cellStyle name="Navadno 27 2 7" xfId="16846" xr:uid="{00000000-0005-0000-0000-000022410000}"/>
    <cellStyle name="Navadno 27 2 8" xfId="16847" xr:uid="{00000000-0005-0000-0000-000023410000}"/>
    <cellStyle name="Navadno 27 20" xfId="16848" xr:uid="{00000000-0005-0000-0000-000024410000}"/>
    <cellStyle name="Navadno 27 20 2" xfId="16849" xr:uid="{00000000-0005-0000-0000-000025410000}"/>
    <cellStyle name="Navadno 27 20 2 2" xfId="16850" xr:uid="{00000000-0005-0000-0000-000026410000}"/>
    <cellStyle name="Navadno 27 20 2 2 2" xfId="16851" xr:uid="{00000000-0005-0000-0000-000027410000}"/>
    <cellStyle name="Navadno 27 20 2 3" xfId="16852" xr:uid="{00000000-0005-0000-0000-000028410000}"/>
    <cellStyle name="Navadno 27 20 3" xfId="16853" xr:uid="{00000000-0005-0000-0000-000029410000}"/>
    <cellStyle name="Navadno 27 20 3 2" xfId="16854" xr:uid="{00000000-0005-0000-0000-00002A410000}"/>
    <cellStyle name="Navadno 27 20 4" xfId="16855" xr:uid="{00000000-0005-0000-0000-00002B410000}"/>
    <cellStyle name="Navadno 27 21" xfId="16856" xr:uid="{00000000-0005-0000-0000-00002C410000}"/>
    <cellStyle name="Navadno 27 21 2" xfId="16857" xr:uid="{00000000-0005-0000-0000-00002D410000}"/>
    <cellStyle name="Navadno 27 21 2 2" xfId="16858" xr:uid="{00000000-0005-0000-0000-00002E410000}"/>
    <cellStyle name="Navadno 27 21 2 2 2" xfId="16859" xr:uid="{00000000-0005-0000-0000-00002F410000}"/>
    <cellStyle name="Navadno 27 21 2 3" xfId="16860" xr:uid="{00000000-0005-0000-0000-000030410000}"/>
    <cellStyle name="Navadno 27 21 3" xfId="16861" xr:uid="{00000000-0005-0000-0000-000031410000}"/>
    <cellStyle name="Navadno 27 21 3 2" xfId="16862" xr:uid="{00000000-0005-0000-0000-000032410000}"/>
    <cellStyle name="Navadno 27 21 4" xfId="16863" xr:uid="{00000000-0005-0000-0000-000033410000}"/>
    <cellStyle name="Navadno 27 22" xfId="16864" xr:uid="{00000000-0005-0000-0000-000034410000}"/>
    <cellStyle name="Navadno 27 22 2" xfId="16865" xr:uid="{00000000-0005-0000-0000-000035410000}"/>
    <cellStyle name="Navadno 27 22 2 2" xfId="16866" xr:uid="{00000000-0005-0000-0000-000036410000}"/>
    <cellStyle name="Navadno 27 22 2 2 2" xfId="16867" xr:uid="{00000000-0005-0000-0000-000037410000}"/>
    <cellStyle name="Navadno 27 22 2 3" xfId="16868" xr:uid="{00000000-0005-0000-0000-000038410000}"/>
    <cellStyle name="Navadno 27 22 3" xfId="16869" xr:uid="{00000000-0005-0000-0000-000039410000}"/>
    <cellStyle name="Navadno 27 22 3 2" xfId="16870" xr:uid="{00000000-0005-0000-0000-00003A410000}"/>
    <cellStyle name="Navadno 27 22 4" xfId="16871" xr:uid="{00000000-0005-0000-0000-00003B410000}"/>
    <cellStyle name="Navadno 27 23" xfId="16872" xr:uid="{00000000-0005-0000-0000-00003C410000}"/>
    <cellStyle name="Navadno 27 23 2" xfId="16873" xr:uid="{00000000-0005-0000-0000-00003D410000}"/>
    <cellStyle name="Navadno 27 23 2 2" xfId="16874" xr:uid="{00000000-0005-0000-0000-00003E410000}"/>
    <cellStyle name="Navadno 27 23 2 2 2" xfId="16875" xr:uid="{00000000-0005-0000-0000-00003F410000}"/>
    <cellStyle name="Navadno 27 23 2 3" xfId="16876" xr:uid="{00000000-0005-0000-0000-000040410000}"/>
    <cellStyle name="Navadno 27 23 3" xfId="16877" xr:uid="{00000000-0005-0000-0000-000041410000}"/>
    <cellStyle name="Navadno 27 23 3 2" xfId="16878" xr:uid="{00000000-0005-0000-0000-000042410000}"/>
    <cellStyle name="Navadno 27 23 4" xfId="16879" xr:uid="{00000000-0005-0000-0000-000043410000}"/>
    <cellStyle name="Navadno 27 24" xfId="16880" xr:uid="{00000000-0005-0000-0000-000044410000}"/>
    <cellStyle name="Navadno 27 24 2" xfId="16881" xr:uid="{00000000-0005-0000-0000-000045410000}"/>
    <cellStyle name="Navadno 27 24 2 2" xfId="16882" xr:uid="{00000000-0005-0000-0000-000046410000}"/>
    <cellStyle name="Navadno 27 24 2 2 2" xfId="16883" xr:uid="{00000000-0005-0000-0000-000047410000}"/>
    <cellStyle name="Navadno 27 24 2 3" xfId="16884" xr:uid="{00000000-0005-0000-0000-000048410000}"/>
    <cellStyle name="Navadno 27 24 3" xfId="16885" xr:uid="{00000000-0005-0000-0000-000049410000}"/>
    <cellStyle name="Navadno 27 24 3 2" xfId="16886" xr:uid="{00000000-0005-0000-0000-00004A410000}"/>
    <cellStyle name="Navadno 27 24 4" xfId="16887" xr:uid="{00000000-0005-0000-0000-00004B410000}"/>
    <cellStyle name="Navadno 27 25" xfId="16888" xr:uid="{00000000-0005-0000-0000-00004C410000}"/>
    <cellStyle name="Navadno 27 25 2" xfId="16889" xr:uid="{00000000-0005-0000-0000-00004D410000}"/>
    <cellStyle name="Navadno 27 25 2 2" xfId="16890" xr:uid="{00000000-0005-0000-0000-00004E410000}"/>
    <cellStyle name="Navadno 27 25 2 2 2" xfId="16891" xr:uid="{00000000-0005-0000-0000-00004F410000}"/>
    <cellStyle name="Navadno 27 25 2 3" xfId="16892" xr:uid="{00000000-0005-0000-0000-000050410000}"/>
    <cellStyle name="Navadno 27 25 3" xfId="16893" xr:uid="{00000000-0005-0000-0000-000051410000}"/>
    <cellStyle name="Navadno 27 25 3 2" xfId="16894" xr:uid="{00000000-0005-0000-0000-000052410000}"/>
    <cellStyle name="Navadno 27 25 4" xfId="16895" xr:uid="{00000000-0005-0000-0000-000053410000}"/>
    <cellStyle name="Navadno 27 26" xfId="16896" xr:uid="{00000000-0005-0000-0000-000054410000}"/>
    <cellStyle name="Navadno 27 26 2" xfId="16897" xr:uid="{00000000-0005-0000-0000-000055410000}"/>
    <cellStyle name="Navadno 27 26 2 2" xfId="16898" xr:uid="{00000000-0005-0000-0000-000056410000}"/>
    <cellStyle name="Navadno 27 26 2 2 2" xfId="16899" xr:uid="{00000000-0005-0000-0000-000057410000}"/>
    <cellStyle name="Navadno 27 26 2 3" xfId="16900" xr:uid="{00000000-0005-0000-0000-000058410000}"/>
    <cellStyle name="Navadno 27 26 3" xfId="16901" xr:uid="{00000000-0005-0000-0000-000059410000}"/>
    <cellStyle name="Navadno 27 26 3 2" xfId="16902" xr:uid="{00000000-0005-0000-0000-00005A410000}"/>
    <cellStyle name="Navadno 27 26 4" xfId="16903" xr:uid="{00000000-0005-0000-0000-00005B410000}"/>
    <cellStyle name="Navadno 27 27" xfId="16904" xr:uid="{00000000-0005-0000-0000-00005C410000}"/>
    <cellStyle name="Navadno 27 27 2" xfId="16905" xr:uid="{00000000-0005-0000-0000-00005D410000}"/>
    <cellStyle name="Navadno 27 27 2 2" xfId="16906" xr:uid="{00000000-0005-0000-0000-00005E410000}"/>
    <cellStyle name="Navadno 27 27 2 2 2" xfId="16907" xr:uid="{00000000-0005-0000-0000-00005F410000}"/>
    <cellStyle name="Navadno 27 27 2 3" xfId="16908" xr:uid="{00000000-0005-0000-0000-000060410000}"/>
    <cellStyle name="Navadno 27 27 3" xfId="16909" xr:uid="{00000000-0005-0000-0000-000061410000}"/>
    <cellStyle name="Navadno 27 27 3 2" xfId="16910" xr:uid="{00000000-0005-0000-0000-000062410000}"/>
    <cellStyle name="Navadno 27 27 4" xfId="16911" xr:uid="{00000000-0005-0000-0000-000063410000}"/>
    <cellStyle name="Navadno 27 28" xfId="16912" xr:uid="{00000000-0005-0000-0000-000064410000}"/>
    <cellStyle name="Navadno 27 28 2" xfId="16913" xr:uid="{00000000-0005-0000-0000-000065410000}"/>
    <cellStyle name="Navadno 27 28 2 2" xfId="16914" xr:uid="{00000000-0005-0000-0000-000066410000}"/>
    <cellStyle name="Navadno 27 28 2 2 2" xfId="16915" xr:uid="{00000000-0005-0000-0000-000067410000}"/>
    <cellStyle name="Navadno 27 28 2 3" xfId="16916" xr:uid="{00000000-0005-0000-0000-000068410000}"/>
    <cellStyle name="Navadno 27 28 3" xfId="16917" xr:uid="{00000000-0005-0000-0000-000069410000}"/>
    <cellStyle name="Navadno 27 28 3 2" xfId="16918" xr:uid="{00000000-0005-0000-0000-00006A410000}"/>
    <cellStyle name="Navadno 27 28 4" xfId="16919" xr:uid="{00000000-0005-0000-0000-00006B410000}"/>
    <cellStyle name="Navadno 27 29" xfId="16920" xr:uid="{00000000-0005-0000-0000-00006C410000}"/>
    <cellStyle name="Navadno 27 29 2" xfId="16921" xr:uid="{00000000-0005-0000-0000-00006D410000}"/>
    <cellStyle name="Navadno 27 29 2 2" xfId="16922" xr:uid="{00000000-0005-0000-0000-00006E410000}"/>
    <cellStyle name="Navadno 27 29 3" xfId="16923" xr:uid="{00000000-0005-0000-0000-00006F410000}"/>
    <cellStyle name="Navadno 27 3" xfId="65" xr:uid="{00000000-0005-0000-0000-000070410000}"/>
    <cellStyle name="Navadno 27 3 2" xfId="16924" xr:uid="{00000000-0005-0000-0000-000071410000}"/>
    <cellStyle name="Navadno 27 3 2 2" xfId="16925" xr:uid="{00000000-0005-0000-0000-000072410000}"/>
    <cellStyle name="Navadno 27 3 2 2 2" xfId="16926" xr:uid="{00000000-0005-0000-0000-000073410000}"/>
    <cellStyle name="Navadno 27 3 2 3" xfId="16927" xr:uid="{00000000-0005-0000-0000-000074410000}"/>
    <cellStyle name="Navadno 27 3 3" xfId="16928" xr:uid="{00000000-0005-0000-0000-000075410000}"/>
    <cellStyle name="Navadno 27 3 3 2" xfId="16929" xr:uid="{00000000-0005-0000-0000-000076410000}"/>
    <cellStyle name="Navadno 27 3 4" xfId="16930" xr:uid="{00000000-0005-0000-0000-000077410000}"/>
    <cellStyle name="Navadno 27 3 5" xfId="16931" xr:uid="{00000000-0005-0000-0000-000078410000}"/>
    <cellStyle name="Navadno 27 3 6" xfId="16932" xr:uid="{00000000-0005-0000-0000-000079410000}"/>
    <cellStyle name="Navadno 27 3 7" xfId="16933" xr:uid="{00000000-0005-0000-0000-00007A410000}"/>
    <cellStyle name="Navadno 27 30" xfId="16934" xr:uid="{00000000-0005-0000-0000-00007B410000}"/>
    <cellStyle name="Navadno 27 30 2" xfId="16935" xr:uid="{00000000-0005-0000-0000-00007C410000}"/>
    <cellStyle name="Navadno 27 31" xfId="16936" xr:uid="{00000000-0005-0000-0000-00007D410000}"/>
    <cellStyle name="Navadno 27 32" xfId="16937" xr:uid="{00000000-0005-0000-0000-00007E410000}"/>
    <cellStyle name="Navadno 27 33" xfId="16938" xr:uid="{00000000-0005-0000-0000-00007F410000}"/>
    <cellStyle name="Navadno 27 34" xfId="16939" xr:uid="{00000000-0005-0000-0000-000080410000}"/>
    <cellStyle name="Navadno 27 4" xfId="16940" xr:uid="{00000000-0005-0000-0000-000081410000}"/>
    <cellStyle name="Navadno 27 4 2" xfId="16941" xr:uid="{00000000-0005-0000-0000-000082410000}"/>
    <cellStyle name="Navadno 27 4 2 2" xfId="16942" xr:uid="{00000000-0005-0000-0000-000083410000}"/>
    <cellStyle name="Navadno 27 4 2 2 2" xfId="16943" xr:uid="{00000000-0005-0000-0000-000084410000}"/>
    <cellStyle name="Navadno 27 4 2 3" xfId="16944" xr:uid="{00000000-0005-0000-0000-000085410000}"/>
    <cellStyle name="Navadno 27 4 3" xfId="16945" xr:uid="{00000000-0005-0000-0000-000086410000}"/>
    <cellStyle name="Navadno 27 4 3 2" xfId="16946" xr:uid="{00000000-0005-0000-0000-000087410000}"/>
    <cellStyle name="Navadno 27 4 4" xfId="16947" xr:uid="{00000000-0005-0000-0000-000088410000}"/>
    <cellStyle name="Navadno 27 4 5" xfId="16948" xr:uid="{00000000-0005-0000-0000-000089410000}"/>
    <cellStyle name="Navadno 27 4 6" xfId="16949" xr:uid="{00000000-0005-0000-0000-00008A410000}"/>
    <cellStyle name="Navadno 27 4 7" xfId="16950" xr:uid="{00000000-0005-0000-0000-00008B410000}"/>
    <cellStyle name="Navadno 27 5" xfId="16951" xr:uid="{00000000-0005-0000-0000-00008C410000}"/>
    <cellStyle name="Navadno 27 5 2" xfId="16952" xr:uid="{00000000-0005-0000-0000-00008D410000}"/>
    <cellStyle name="Navadno 27 5 2 2" xfId="16953" xr:uid="{00000000-0005-0000-0000-00008E410000}"/>
    <cellStyle name="Navadno 27 5 2 2 2" xfId="16954" xr:uid="{00000000-0005-0000-0000-00008F410000}"/>
    <cellStyle name="Navadno 27 5 2 3" xfId="16955" xr:uid="{00000000-0005-0000-0000-000090410000}"/>
    <cellStyle name="Navadno 27 5 3" xfId="16956" xr:uid="{00000000-0005-0000-0000-000091410000}"/>
    <cellStyle name="Navadno 27 5 3 2" xfId="16957" xr:uid="{00000000-0005-0000-0000-000092410000}"/>
    <cellStyle name="Navadno 27 5 4" xfId="16958" xr:uid="{00000000-0005-0000-0000-000093410000}"/>
    <cellStyle name="Navadno 27 5 5" xfId="16959" xr:uid="{00000000-0005-0000-0000-000094410000}"/>
    <cellStyle name="Navadno 27 5 6" xfId="16960" xr:uid="{00000000-0005-0000-0000-000095410000}"/>
    <cellStyle name="Navadno 27 5 7" xfId="16961" xr:uid="{00000000-0005-0000-0000-000096410000}"/>
    <cellStyle name="Navadno 27 6" xfId="16962" xr:uid="{00000000-0005-0000-0000-000097410000}"/>
    <cellStyle name="Navadno 27 6 2" xfId="16963" xr:uid="{00000000-0005-0000-0000-000098410000}"/>
    <cellStyle name="Navadno 27 6 2 2" xfId="16964" xr:uid="{00000000-0005-0000-0000-000099410000}"/>
    <cellStyle name="Navadno 27 6 2 2 2" xfId="16965" xr:uid="{00000000-0005-0000-0000-00009A410000}"/>
    <cellStyle name="Navadno 27 6 2 3" xfId="16966" xr:uid="{00000000-0005-0000-0000-00009B410000}"/>
    <cellStyle name="Navadno 27 6 3" xfId="16967" xr:uid="{00000000-0005-0000-0000-00009C410000}"/>
    <cellStyle name="Navadno 27 6 3 2" xfId="16968" xr:uid="{00000000-0005-0000-0000-00009D410000}"/>
    <cellStyle name="Navadno 27 6 4" xfId="16969" xr:uid="{00000000-0005-0000-0000-00009E410000}"/>
    <cellStyle name="Navadno 27 6 5" xfId="16970" xr:uid="{00000000-0005-0000-0000-00009F410000}"/>
    <cellStyle name="Navadno 27 6 6" xfId="16971" xr:uid="{00000000-0005-0000-0000-0000A0410000}"/>
    <cellStyle name="Navadno 27 6 7" xfId="16972" xr:uid="{00000000-0005-0000-0000-0000A1410000}"/>
    <cellStyle name="Navadno 27 7" xfId="16973" xr:uid="{00000000-0005-0000-0000-0000A2410000}"/>
    <cellStyle name="Navadno 27 7 2" xfId="16974" xr:uid="{00000000-0005-0000-0000-0000A3410000}"/>
    <cellStyle name="Navadno 27 7 2 2" xfId="16975" xr:uid="{00000000-0005-0000-0000-0000A4410000}"/>
    <cellStyle name="Navadno 27 7 2 2 2" xfId="16976" xr:uid="{00000000-0005-0000-0000-0000A5410000}"/>
    <cellStyle name="Navadno 27 7 2 3" xfId="16977" xr:uid="{00000000-0005-0000-0000-0000A6410000}"/>
    <cellStyle name="Navadno 27 7 3" xfId="16978" xr:uid="{00000000-0005-0000-0000-0000A7410000}"/>
    <cellStyle name="Navadno 27 7 3 2" xfId="16979" xr:uid="{00000000-0005-0000-0000-0000A8410000}"/>
    <cellStyle name="Navadno 27 7 4" xfId="16980" xr:uid="{00000000-0005-0000-0000-0000A9410000}"/>
    <cellStyle name="Navadno 27 7 5" xfId="16981" xr:uid="{00000000-0005-0000-0000-0000AA410000}"/>
    <cellStyle name="Navadno 27 7 6" xfId="16982" xr:uid="{00000000-0005-0000-0000-0000AB410000}"/>
    <cellStyle name="Navadno 27 7 7" xfId="16983" xr:uid="{00000000-0005-0000-0000-0000AC410000}"/>
    <cellStyle name="Navadno 27 8" xfId="16984" xr:uid="{00000000-0005-0000-0000-0000AD410000}"/>
    <cellStyle name="Navadno 27 8 2" xfId="16985" xr:uid="{00000000-0005-0000-0000-0000AE410000}"/>
    <cellStyle name="Navadno 27 8 2 2" xfId="16986" xr:uid="{00000000-0005-0000-0000-0000AF410000}"/>
    <cellStyle name="Navadno 27 8 2 2 2" xfId="16987" xr:uid="{00000000-0005-0000-0000-0000B0410000}"/>
    <cellStyle name="Navadno 27 8 2 3" xfId="16988" xr:uid="{00000000-0005-0000-0000-0000B1410000}"/>
    <cellStyle name="Navadno 27 8 3" xfId="16989" xr:uid="{00000000-0005-0000-0000-0000B2410000}"/>
    <cellStyle name="Navadno 27 8 3 2" xfId="16990" xr:uid="{00000000-0005-0000-0000-0000B3410000}"/>
    <cellStyle name="Navadno 27 8 4" xfId="16991" xr:uid="{00000000-0005-0000-0000-0000B4410000}"/>
    <cellStyle name="Navadno 27 8 5" xfId="16992" xr:uid="{00000000-0005-0000-0000-0000B5410000}"/>
    <cellStyle name="Navadno 27 8 6" xfId="16993" xr:uid="{00000000-0005-0000-0000-0000B6410000}"/>
    <cellStyle name="Navadno 27 8 7" xfId="16994" xr:uid="{00000000-0005-0000-0000-0000B7410000}"/>
    <cellStyle name="Navadno 27 9" xfId="16995" xr:uid="{00000000-0005-0000-0000-0000B8410000}"/>
    <cellStyle name="Navadno 27 9 2" xfId="16996" xr:uid="{00000000-0005-0000-0000-0000B9410000}"/>
    <cellStyle name="Navadno 27 9 2 2" xfId="16997" xr:uid="{00000000-0005-0000-0000-0000BA410000}"/>
    <cellStyle name="Navadno 27 9 2 2 2" xfId="16998" xr:uid="{00000000-0005-0000-0000-0000BB410000}"/>
    <cellStyle name="Navadno 27 9 2 3" xfId="16999" xr:uid="{00000000-0005-0000-0000-0000BC410000}"/>
    <cellStyle name="Navadno 27 9 3" xfId="17000" xr:uid="{00000000-0005-0000-0000-0000BD410000}"/>
    <cellStyle name="Navadno 27 9 3 2" xfId="17001" xr:uid="{00000000-0005-0000-0000-0000BE410000}"/>
    <cellStyle name="Navadno 27 9 4" xfId="17002" xr:uid="{00000000-0005-0000-0000-0000BF410000}"/>
    <cellStyle name="Navadno 27 9 5" xfId="17003" xr:uid="{00000000-0005-0000-0000-0000C0410000}"/>
    <cellStyle name="Navadno 27 9 6" xfId="17004" xr:uid="{00000000-0005-0000-0000-0000C1410000}"/>
    <cellStyle name="Navadno 27 9 7" xfId="17005" xr:uid="{00000000-0005-0000-0000-0000C2410000}"/>
    <cellStyle name="Navadno 270" xfId="17006" xr:uid="{00000000-0005-0000-0000-0000C3410000}"/>
    <cellStyle name="Navadno 271" xfId="17007" xr:uid="{00000000-0005-0000-0000-0000C4410000}"/>
    <cellStyle name="Navadno 272" xfId="17008" xr:uid="{00000000-0005-0000-0000-0000C5410000}"/>
    <cellStyle name="Navadno 273" xfId="17009" xr:uid="{00000000-0005-0000-0000-0000C6410000}"/>
    <cellStyle name="Navadno 274" xfId="17010" xr:uid="{00000000-0005-0000-0000-0000C7410000}"/>
    <cellStyle name="Navadno 275" xfId="17011" xr:uid="{00000000-0005-0000-0000-0000C8410000}"/>
    <cellStyle name="Navadno 276" xfId="17012" xr:uid="{00000000-0005-0000-0000-0000C9410000}"/>
    <cellStyle name="Navadno 277" xfId="17013" xr:uid="{00000000-0005-0000-0000-0000CA410000}"/>
    <cellStyle name="Navadno 278" xfId="17014" xr:uid="{00000000-0005-0000-0000-0000CB410000}"/>
    <cellStyle name="Navadno 279" xfId="17015" xr:uid="{00000000-0005-0000-0000-0000CC410000}"/>
    <cellStyle name="Navadno 28" xfId="17016" xr:uid="{00000000-0005-0000-0000-0000CD410000}"/>
    <cellStyle name="Navadno 28 10" xfId="17017" xr:uid="{00000000-0005-0000-0000-0000CE410000}"/>
    <cellStyle name="Navadno 28 10 2" xfId="17018" xr:uid="{00000000-0005-0000-0000-0000CF410000}"/>
    <cellStyle name="Navadno 28 10 2 2" xfId="17019" xr:uid="{00000000-0005-0000-0000-0000D0410000}"/>
    <cellStyle name="Navadno 28 10 2 2 2" xfId="17020" xr:uid="{00000000-0005-0000-0000-0000D1410000}"/>
    <cellStyle name="Navadno 28 10 2 3" xfId="17021" xr:uid="{00000000-0005-0000-0000-0000D2410000}"/>
    <cellStyle name="Navadno 28 10 2 4" xfId="17022" xr:uid="{00000000-0005-0000-0000-0000D3410000}"/>
    <cellStyle name="Navadno 28 10 2 5" xfId="17023" xr:uid="{00000000-0005-0000-0000-0000D4410000}"/>
    <cellStyle name="Navadno 28 10 2 6" xfId="17024" xr:uid="{00000000-0005-0000-0000-0000D5410000}"/>
    <cellStyle name="Navadno 28 10 3" xfId="17025" xr:uid="{00000000-0005-0000-0000-0000D6410000}"/>
    <cellStyle name="Navadno 28 10 3 2" xfId="17026" xr:uid="{00000000-0005-0000-0000-0000D7410000}"/>
    <cellStyle name="Navadno 28 10 4" xfId="17027" xr:uid="{00000000-0005-0000-0000-0000D8410000}"/>
    <cellStyle name="Navadno 28 10 5" xfId="17028" xr:uid="{00000000-0005-0000-0000-0000D9410000}"/>
    <cellStyle name="Navadno 28 10 6" xfId="17029" xr:uid="{00000000-0005-0000-0000-0000DA410000}"/>
    <cellStyle name="Navadno 28 10 7" xfId="17030" xr:uid="{00000000-0005-0000-0000-0000DB410000}"/>
    <cellStyle name="Navadno 28 11" xfId="17031" xr:uid="{00000000-0005-0000-0000-0000DC410000}"/>
    <cellStyle name="Navadno 28 11 2" xfId="17032" xr:uid="{00000000-0005-0000-0000-0000DD410000}"/>
    <cellStyle name="Navadno 28 11 2 2" xfId="17033" xr:uid="{00000000-0005-0000-0000-0000DE410000}"/>
    <cellStyle name="Navadno 28 11 2 2 2" xfId="17034" xr:uid="{00000000-0005-0000-0000-0000DF410000}"/>
    <cellStyle name="Navadno 28 11 2 3" xfId="17035" xr:uid="{00000000-0005-0000-0000-0000E0410000}"/>
    <cellStyle name="Navadno 28 11 2 4" xfId="17036" xr:uid="{00000000-0005-0000-0000-0000E1410000}"/>
    <cellStyle name="Navadno 28 11 2 5" xfId="17037" xr:uid="{00000000-0005-0000-0000-0000E2410000}"/>
    <cellStyle name="Navadno 28 11 2 6" xfId="17038" xr:uid="{00000000-0005-0000-0000-0000E3410000}"/>
    <cellStyle name="Navadno 28 11 3" xfId="17039" xr:uid="{00000000-0005-0000-0000-0000E4410000}"/>
    <cellStyle name="Navadno 28 11 3 2" xfId="17040" xr:uid="{00000000-0005-0000-0000-0000E5410000}"/>
    <cellStyle name="Navadno 28 11 4" xfId="17041" xr:uid="{00000000-0005-0000-0000-0000E6410000}"/>
    <cellStyle name="Navadno 28 11 5" xfId="17042" xr:uid="{00000000-0005-0000-0000-0000E7410000}"/>
    <cellStyle name="Navadno 28 11 6" xfId="17043" xr:uid="{00000000-0005-0000-0000-0000E8410000}"/>
    <cellStyle name="Navadno 28 11 7" xfId="17044" xr:uid="{00000000-0005-0000-0000-0000E9410000}"/>
    <cellStyle name="Navadno 28 12" xfId="17045" xr:uid="{00000000-0005-0000-0000-0000EA410000}"/>
    <cellStyle name="Navadno 28 12 2" xfId="17046" xr:uid="{00000000-0005-0000-0000-0000EB410000}"/>
    <cellStyle name="Navadno 28 12 2 2" xfId="17047" xr:uid="{00000000-0005-0000-0000-0000EC410000}"/>
    <cellStyle name="Navadno 28 12 2 2 2" xfId="17048" xr:uid="{00000000-0005-0000-0000-0000ED410000}"/>
    <cellStyle name="Navadno 28 12 2 3" xfId="17049" xr:uid="{00000000-0005-0000-0000-0000EE410000}"/>
    <cellStyle name="Navadno 28 12 3" xfId="17050" xr:uid="{00000000-0005-0000-0000-0000EF410000}"/>
    <cellStyle name="Navadno 28 12 3 2" xfId="17051" xr:uid="{00000000-0005-0000-0000-0000F0410000}"/>
    <cellStyle name="Navadno 28 12 4" xfId="17052" xr:uid="{00000000-0005-0000-0000-0000F1410000}"/>
    <cellStyle name="Navadno 28 12 5" xfId="17053" xr:uid="{00000000-0005-0000-0000-0000F2410000}"/>
    <cellStyle name="Navadno 28 12 6" xfId="17054" xr:uid="{00000000-0005-0000-0000-0000F3410000}"/>
    <cellStyle name="Navadno 28 12 7" xfId="17055" xr:uid="{00000000-0005-0000-0000-0000F4410000}"/>
    <cellStyle name="Navadno 28 13" xfId="17056" xr:uid="{00000000-0005-0000-0000-0000F5410000}"/>
    <cellStyle name="Navadno 28 13 2" xfId="17057" xr:uid="{00000000-0005-0000-0000-0000F6410000}"/>
    <cellStyle name="Navadno 28 13 2 2" xfId="17058" xr:uid="{00000000-0005-0000-0000-0000F7410000}"/>
    <cellStyle name="Navadno 28 13 2 2 2" xfId="17059" xr:uid="{00000000-0005-0000-0000-0000F8410000}"/>
    <cellStyle name="Navadno 28 13 2 3" xfId="17060" xr:uid="{00000000-0005-0000-0000-0000F9410000}"/>
    <cellStyle name="Navadno 28 13 3" xfId="17061" xr:uid="{00000000-0005-0000-0000-0000FA410000}"/>
    <cellStyle name="Navadno 28 13 3 2" xfId="17062" xr:uid="{00000000-0005-0000-0000-0000FB410000}"/>
    <cellStyle name="Navadno 28 13 4" xfId="17063" xr:uid="{00000000-0005-0000-0000-0000FC410000}"/>
    <cellStyle name="Navadno 28 14" xfId="17064" xr:uid="{00000000-0005-0000-0000-0000FD410000}"/>
    <cellStyle name="Navadno 28 14 2" xfId="17065" xr:uid="{00000000-0005-0000-0000-0000FE410000}"/>
    <cellStyle name="Navadno 28 14 2 2" xfId="17066" xr:uid="{00000000-0005-0000-0000-0000FF410000}"/>
    <cellStyle name="Navadno 28 14 2 2 2" xfId="17067" xr:uid="{00000000-0005-0000-0000-000000420000}"/>
    <cellStyle name="Navadno 28 14 2 3" xfId="17068" xr:uid="{00000000-0005-0000-0000-000001420000}"/>
    <cellStyle name="Navadno 28 14 3" xfId="17069" xr:uid="{00000000-0005-0000-0000-000002420000}"/>
    <cellStyle name="Navadno 28 14 3 2" xfId="17070" xr:uid="{00000000-0005-0000-0000-000003420000}"/>
    <cellStyle name="Navadno 28 14 4" xfId="17071" xr:uid="{00000000-0005-0000-0000-000004420000}"/>
    <cellStyle name="Navadno 28 15" xfId="17072" xr:uid="{00000000-0005-0000-0000-000005420000}"/>
    <cellStyle name="Navadno 28 15 2" xfId="17073" xr:uid="{00000000-0005-0000-0000-000006420000}"/>
    <cellStyle name="Navadno 28 15 2 2" xfId="17074" xr:uid="{00000000-0005-0000-0000-000007420000}"/>
    <cellStyle name="Navadno 28 15 2 2 2" xfId="17075" xr:uid="{00000000-0005-0000-0000-000008420000}"/>
    <cellStyle name="Navadno 28 15 2 3" xfId="17076" xr:uid="{00000000-0005-0000-0000-000009420000}"/>
    <cellStyle name="Navadno 28 15 3" xfId="17077" xr:uid="{00000000-0005-0000-0000-00000A420000}"/>
    <cellStyle name="Navadno 28 15 3 2" xfId="17078" xr:uid="{00000000-0005-0000-0000-00000B420000}"/>
    <cellStyle name="Navadno 28 15 4" xfId="17079" xr:uid="{00000000-0005-0000-0000-00000C420000}"/>
    <cellStyle name="Navadno 28 16" xfId="17080" xr:uid="{00000000-0005-0000-0000-00000D420000}"/>
    <cellStyle name="Navadno 28 16 2" xfId="17081" xr:uid="{00000000-0005-0000-0000-00000E420000}"/>
    <cellStyle name="Navadno 28 16 2 2" xfId="17082" xr:uid="{00000000-0005-0000-0000-00000F420000}"/>
    <cellStyle name="Navadno 28 16 2 2 2" xfId="17083" xr:uid="{00000000-0005-0000-0000-000010420000}"/>
    <cellStyle name="Navadno 28 16 2 3" xfId="17084" xr:uid="{00000000-0005-0000-0000-000011420000}"/>
    <cellStyle name="Navadno 28 16 3" xfId="17085" xr:uid="{00000000-0005-0000-0000-000012420000}"/>
    <cellStyle name="Navadno 28 16 3 2" xfId="17086" xr:uid="{00000000-0005-0000-0000-000013420000}"/>
    <cellStyle name="Navadno 28 16 4" xfId="17087" xr:uid="{00000000-0005-0000-0000-000014420000}"/>
    <cellStyle name="Navadno 28 17" xfId="17088" xr:uid="{00000000-0005-0000-0000-000015420000}"/>
    <cellStyle name="Navadno 28 17 2" xfId="17089" xr:uid="{00000000-0005-0000-0000-000016420000}"/>
    <cellStyle name="Navadno 28 17 2 2" xfId="17090" xr:uid="{00000000-0005-0000-0000-000017420000}"/>
    <cellStyle name="Navadno 28 17 2 2 2" xfId="17091" xr:uid="{00000000-0005-0000-0000-000018420000}"/>
    <cellStyle name="Navadno 28 17 2 3" xfId="17092" xr:uid="{00000000-0005-0000-0000-000019420000}"/>
    <cellStyle name="Navadno 28 17 3" xfId="17093" xr:uid="{00000000-0005-0000-0000-00001A420000}"/>
    <cellStyle name="Navadno 28 17 3 2" xfId="17094" xr:uid="{00000000-0005-0000-0000-00001B420000}"/>
    <cellStyle name="Navadno 28 17 4" xfId="17095" xr:uid="{00000000-0005-0000-0000-00001C420000}"/>
    <cellStyle name="Navadno 28 18" xfId="17096" xr:uid="{00000000-0005-0000-0000-00001D420000}"/>
    <cellStyle name="Navadno 28 18 2" xfId="17097" xr:uid="{00000000-0005-0000-0000-00001E420000}"/>
    <cellStyle name="Navadno 28 18 2 2" xfId="17098" xr:uid="{00000000-0005-0000-0000-00001F420000}"/>
    <cellStyle name="Navadno 28 18 2 2 2" xfId="17099" xr:uid="{00000000-0005-0000-0000-000020420000}"/>
    <cellStyle name="Navadno 28 18 2 3" xfId="17100" xr:uid="{00000000-0005-0000-0000-000021420000}"/>
    <cellStyle name="Navadno 28 18 3" xfId="17101" xr:uid="{00000000-0005-0000-0000-000022420000}"/>
    <cellStyle name="Navadno 28 18 3 2" xfId="17102" xr:uid="{00000000-0005-0000-0000-000023420000}"/>
    <cellStyle name="Navadno 28 18 4" xfId="17103" xr:uid="{00000000-0005-0000-0000-000024420000}"/>
    <cellStyle name="Navadno 28 19" xfId="17104" xr:uid="{00000000-0005-0000-0000-000025420000}"/>
    <cellStyle name="Navadno 28 19 2" xfId="17105" xr:uid="{00000000-0005-0000-0000-000026420000}"/>
    <cellStyle name="Navadno 28 19 2 2" xfId="17106" xr:uid="{00000000-0005-0000-0000-000027420000}"/>
    <cellStyle name="Navadno 28 19 2 2 2" xfId="17107" xr:uid="{00000000-0005-0000-0000-000028420000}"/>
    <cellStyle name="Navadno 28 19 2 3" xfId="17108" xr:uid="{00000000-0005-0000-0000-000029420000}"/>
    <cellStyle name="Navadno 28 19 3" xfId="17109" xr:uid="{00000000-0005-0000-0000-00002A420000}"/>
    <cellStyle name="Navadno 28 19 3 2" xfId="17110" xr:uid="{00000000-0005-0000-0000-00002B420000}"/>
    <cellStyle name="Navadno 28 19 4" xfId="17111" xr:uid="{00000000-0005-0000-0000-00002C420000}"/>
    <cellStyle name="Navadno 28 2" xfId="66" xr:uid="{00000000-0005-0000-0000-00002D420000}"/>
    <cellStyle name="Navadno 28 2 2" xfId="17112" xr:uid="{00000000-0005-0000-0000-00002E420000}"/>
    <cellStyle name="Navadno 28 2 2 2" xfId="17113" xr:uid="{00000000-0005-0000-0000-00002F420000}"/>
    <cellStyle name="Navadno 28 2 2 2 2" xfId="17114" xr:uid="{00000000-0005-0000-0000-000030420000}"/>
    <cellStyle name="Navadno 28 2 2 3" xfId="17115" xr:uid="{00000000-0005-0000-0000-000031420000}"/>
    <cellStyle name="Navadno 28 2 2 4" xfId="17116" xr:uid="{00000000-0005-0000-0000-000032420000}"/>
    <cellStyle name="Navadno 28 2 2 5" xfId="17117" xr:uid="{00000000-0005-0000-0000-000033420000}"/>
    <cellStyle name="Navadno 28 2 2 6" xfId="17118" xr:uid="{00000000-0005-0000-0000-000034420000}"/>
    <cellStyle name="Navadno 28 2 3" xfId="17119" xr:uid="{00000000-0005-0000-0000-000035420000}"/>
    <cellStyle name="Navadno 28 2 3 2" xfId="17120" xr:uid="{00000000-0005-0000-0000-000036420000}"/>
    <cellStyle name="Navadno 28 2 4" xfId="17121" xr:uid="{00000000-0005-0000-0000-000037420000}"/>
    <cellStyle name="Navadno 28 2 5" xfId="17122" xr:uid="{00000000-0005-0000-0000-000038420000}"/>
    <cellStyle name="Navadno 28 2 6" xfId="17123" xr:uid="{00000000-0005-0000-0000-000039420000}"/>
    <cellStyle name="Navadno 28 2 7" xfId="17124" xr:uid="{00000000-0005-0000-0000-00003A420000}"/>
    <cellStyle name="Navadno 28 20" xfId="17125" xr:uid="{00000000-0005-0000-0000-00003B420000}"/>
    <cellStyle name="Navadno 28 20 2" xfId="17126" xr:uid="{00000000-0005-0000-0000-00003C420000}"/>
    <cellStyle name="Navadno 28 20 2 2" xfId="17127" xr:uid="{00000000-0005-0000-0000-00003D420000}"/>
    <cellStyle name="Navadno 28 20 2 2 2" xfId="17128" xr:uid="{00000000-0005-0000-0000-00003E420000}"/>
    <cellStyle name="Navadno 28 20 2 3" xfId="17129" xr:uid="{00000000-0005-0000-0000-00003F420000}"/>
    <cellStyle name="Navadno 28 20 3" xfId="17130" xr:uid="{00000000-0005-0000-0000-000040420000}"/>
    <cellStyle name="Navadno 28 20 3 2" xfId="17131" xr:uid="{00000000-0005-0000-0000-000041420000}"/>
    <cellStyle name="Navadno 28 20 4" xfId="17132" xr:uid="{00000000-0005-0000-0000-000042420000}"/>
    <cellStyle name="Navadno 28 21" xfId="17133" xr:uid="{00000000-0005-0000-0000-000043420000}"/>
    <cellStyle name="Navadno 28 21 2" xfId="17134" xr:uid="{00000000-0005-0000-0000-000044420000}"/>
    <cellStyle name="Navadno 28 21 2 2" xfId="17135" xr:uid="{00000000-0005-0000-0000-000045420000}"/>
    <cellStyle name="Navadno 28 21 2 2 2" xfId="17136" xr:uid="{00000000-0005-0000-0000-000046420000}"/>
    <cellStyle name="Navadno 28 21 2 3" xfId="17137" xr:uid="{00000000-0005-0000-0000-000047420000}"/>
    <cellStyle name="Navadno 28 21 3" xfId="17138" xr:uid="{00000000-0005-0000-0000-000048420000}"/>
    <cellStyle name="Navadno 28 21 3 2" xfId="17139" xr:uid="{00000000-0005-0000-0000-000049420000}"/>
    <cellStyle name="Navadno 28 21 4" xfId="17140" xr:uid="{00000000-0005-0000-0000-00004A420000}"/>
    <cellStyle name="Navadno 28 22" xfId="17141" xr:uid="{00000000-0005-0000-0000-00004B420000}"/>
    <cellStyle name="Navadno 28 22 2" xfId="17142" xr:uid="{00000000-0005-0000-0000-00004C420000}"/>
    <cellStyle name="Navadno 28 22 2 2" xfId="17143" xr:uid="{00000000-0005-0000-0000-00004D420000}"/>
    <cellStyle name="Navadno 28 22 2 2 2" xfId="17144" xr:uid="{00000000-0005-0000-0000-00004E420000}"/>
    <cellStyle name="Navadno 28 22 2 3" xfId="17145" xr:uid="{00000000-0005-0000-0000-00004F420000}"/>
    <cellStyle name="Navadno 28 22 3" xfId="17146" xr:uid="{00000000-0005-0000-0000-000050420000}"/>
    <cellStyle name="Navadno 28 22 3 2" xfId="17147" xr:uid="{00000000-0005-0000-0000-000051420000}"/>
    <cellStyle name="Navadno 28 22 4" xfId="17148" xr:uid="{00000000-0005-0000-0000-000052420000}"/>
    <cellStyle name="Navadno 28 23" xfId="17149" xr:uid="{00000000-0005-0000-0000-000053420000}"/>
    <cellStyle name="Navadno 28 23 2" xfId="17150" xr:uid="{00000000-0005-0000-0000-000054420000}"/>
    <cellStyle name="Navadno 28 23 2 2" xfId="17151" xr:uid="{00000000-0005-0000-0000-000055420000}"/>
    <cellStyle name="Navadno 28 23 2 2 2" xfId="17152" xr:uid="{00000000-0005-0000-0000-000056420000}"/>
    <cellStyle name="Navadno 28 23 2 3" xfId="17153" xr:uid="{00000000-0005-0000-0000-000057420000}"/>
    <cellStyle name="Navadno 28 23 3" xfId="17154" xr:uid="{00000000-0005-0000-0000-000058420000}"/>
    <cellStyle name="Navadno 28 23 3 2" xfId="17155" xr:uid="{00000000-0005-0000-0000-000059420000}"/>
    <cellStyle name="Navadno 28 23 4" xfId="17156" xr:uid="{00000000-0005-0000-0000-00005A420000}"/>
    <cellStyle name="Navadno 28 24" xfId="17157" xr:uid="{00000000-0005-0000-0000-00005B420000}"/>
    <cellStyle name="Navadno 28 24 2" xfId="17158" xr:uid="{00000000-0005-0000-0000-00005C420000}"/>
    <cellStyle name="Navadno 28 24 2 2" xfId="17159" xr:uid="{00000000-0005-0000-0000-00005D420000}"/>
    <cellStyle name="Navadno 28 24 2 2 2" xfId="17160" xr:uid="{00000000-0005-0000-0000-00005E420000}"/>
    <cellStyle name="Navadno 28 24 2 3" xfId="17161" xr:uid="{00000000-0005-0000-0000-00005F420000}"/>
    <cellStyle name="Navadno 28 24 3" xfId="17162" xr:uid="{00000000-0005-0000-0000-000060420000}"/>
    <cellStyle name="Navadno 28 24 3 2" xfId="17163" xr:uid="{00000000-0005-0000-0000-000061420000}"/>
    <cellStyle name="Navadno 28 24 4" xfId="17164" xr:uid="{00000000-0005-0000-0000-000062420000}"/>
    <cellStyle name="Navadno 28 25" xfId="17165" xr:uid="{00000000-0005-0000-0000-000063420000}"/>
    <cellStyle name="Navadno 28 25 2" xfId="17166" xr:uid="{00000000-0005-0000-0000-000064420000}"/>
    <cellStyle name="Navadno 28 25 2 2" xfId="17167" xr:uid="{00000000-0005-0000-0000-000065420000}"/>
    <cellStyle name="Navadno 28 25 2 2 2" xfId="17168" xr:uid="{00000000-0005-0000-0000-000066420000}"/>
    <cellStyle name="Navadno 28 25 2 3" xfId="17169" xr:uid="{00000000-0005-0000-0000-000067420000}"/>
    <cellStyle name="Navadno 28 25 3" xfId="17170" xr:uid="{00000000-0005-0000-0000-000068420000}"/>
    <cellStyle name="Navadno 28 25 3 2" xfId="17171" xr:uid="{00000000-0005-0000-0000-000069420000}"/>
    <cellStyle name="Navadno 28 25 4" xfId="17172" xr:uid="{00000000-0005-0000-0000-00006A420000}"/>
    <cellStyle name="Navadno 28 26" xfId="17173" xr:uid="{00000000-0005-0000-0000-00006B420000}"/>
    <cellStyle name="Navadno 28 26 2" xfId="17174" xr:uid="{00000000-0005-0000-0000-00006C420000}"/>
    <cellStyle name="Navadno 28 26 2 2" xfId="17175" xr:uid="{00000000-0005-0000-0000-00006D420000}"/>
    <cellStyle name="Navadno 28 26 2 2 2" xfId="17176" xr:uid="{00000000-0005-0000-0000-00006E420000}"/>
    <cellStyle name="Navadno 28 26 2 3" xfId="17177" xr:uid="{00000000-0005-0000-0000-00006F420000}"/>
    <cellStyle name="Navadno 28 26 3" xfId="17178" xr:uid="{00000000-0005-0000-0000-000070420000}"/>
    <cellStyle name="Navadno 28 26 3 2" xfId="17179" xr:uid="{00000000-0005-0000-0000-000071420000}"/>
    <cellStyle name="Navadno 28 26 4" xfId="17180" xr:uid="{00000000-0005-0000-0000-000072420000}"/>
    <cellStyle name="Navadno 28 27" xfId="17181" xr:uid="{00000000-0005-0000-0000-000073420000}"/>
    <cellStyle name="Navadno 28 27 2" xfId="17182" xr:uid="{00000000-0005-0000-0000-000074420000}"/>
    <cellStyle name="Navadno 28 27 2 2" xfId="17183" xr:uid="{00000000-0005-0000-0000-000075420000}"/>
    <cellStyle name="Navadno 28 27 2 2 2" xfId="17184" xr:uid="{00000000-0005-0000-0000-000076420000}"/>
    <cellStyle name="Navadno 28 27 2 3" xfId="17185" xr:uid="{00000000-0005-0000-0000-000077420000}"/>
    <cellStyle name="Navadno 28 27 3" xfId="17186" xr:uid="{00000000-0005-0000-0000-000078420000}"/>
    <cellStyle name="Navadno 28 27 3 2" xfId="17187" xr:uid="{00000000-0005-0000-0000-000079420000}"/>
    <cellStyle name="Navadno 28 27 4" xfId="17188" xr:uid="{00000000-0005-0000-0000-00007A420000}"/>
    <cellStyle name="Navadno 28 28" xfId="17189" xr:uid="{00000000-0005-0000-0000-00007B420000}"/>
    <cellStyle name="Navadno 28 28 2" xfId="17190" xr:uid="{00000000-0005-0000-0000-00007C420000}"/>
    <cellStyle name="Navadno 28 28 2 2" xfId="17191" xr:uid="{00000000-0005-0000-0000-00007D420000}"/>
    <cellStyle name="Navadno 28 28 2 2 2" xfId="17192" xr:uid="{00000000-0005-0000-0000-00007E420000}"/>
    <cellStyle name="Navadno 28 28 2 3" xfId="17193" xr:uid="{00000000-0005-0000-0000-00007F420000}"/>
    <cellStyle name="Navadno 28 28 3" xfId="17194" xr:uid="{00000000-0005-0000-0000-000080420000}"/>
    <cellStyle name="Navadno 28 28 3 2" xfId="17195" xr:uid="{00000000-0005-0000-0000-000081420000}"/>
    <cellStyle name="Navadno 28 28 4" xfId="17196" xr:uid="{00000000-0005-0000-0000-000082420000}"/>
    <cellStyle name="Navadno 28 29" xfId="17197" xr:uid="{00000000-0005-0000-0000-000083420000}"/>
    <cellStyle name="Navadno 28 29 2" xfId="17198" xr:uid="{00000000-0005-0000-0000-000084420000}"/>
    <cellStyle name="Navadno 28 29 2 2" xfId="17199" xr:uid="{00000000-0005-0000-0000-000085420000}"/>
    <cellStyle name="Navadno 28 29 3" xfId="17200" xr:uid="{00000000-0005-0000-0000-000086420000}"/>
    <cellStyle name="Navadno 28 3" xfId="67" xr:uid="{00000000-0005-0000-0000-000087420000}"/>
    <cellStyle name="Navadno 28 3 2" xfId="17201" xr:uid="{00000000-0005-0000-0000-000088420000}"/>
    <cellStyle name="Navadno 28 3 2 2" xfId="17202" xr:uid="{00000000-0005-0000-0000-000089420000}"/>
    <cellStyle name="Navadno 28 3 2 2 2" xfId="17203" xr:uid="{00000000-0005-0000-0000-00008A420000}"/>
    <cellStyle name="Navadno 28 3 2 3" xfId="17204" xr:uid="{00000000-0005-0000-0000-00008B420000}"/>
    <cellStyle name="Navadno 28 3 2 4" xfId="17205" xr:uid="{00000000-0005-0000-0000-00008C420000}"/>
    <cellStyle name="Navadno 28 3 2 5" xfId="17206" xr:uid="{00000000-0005-0000-0000-00008D420000}"/>
    <cellStyle name="Navadno 28 3 2 6" xfId="17207" xr:uid="{00000000-0005-0000-0000-00008E420000}"/>
    <cellStyle name="Navadno 28 3 3" xfId="17208" xr:uid="{00000000-0005-0000-0000-00008F420000}"/>
    <cellStyle name="Navadno 28 3 3 2" xfId="17209" xr:uid="{00000000-0005-0000-0000-000090420000}"/>
    <cellStyle name="Navadno 28 3 4" xfId="17210" xr:uid="{00000000-0005-0000-0000-000091420000}"/>
    <cellStyle name="Navadno 28 3 5" xfId="17211" xr:uid="{00000000-0005-0000-0000-000092420000}"/>
    <cellStyle name="Navadno 28 3 6" xfId="17212" xr:uid="{00000000-0005-0000-0000-000093420000}"/>
    <cellStyle name="Navadno 28 3 7" xfId="17213" xr:uid="{00000000-0005-0000-0000-000094420000}"/>
    <cellStyle name="Navadno 28 30" xfId="17214" xr:uid="{00000000-0005-0000-0000-000095420000}"/>
    <cellStyle name="Navadno 28 30 2" xfId="17215" xr:uid="{00000000-0005-0000-0000-000096420000}"/>
    <cellStyle name="Navadno 28 31" xfId="17216" xr:uid="{00000000-0005-0000-0000-000097420000}"/>
    <cellStyle name="Navadno 28 32" xfId="17217" xr:uid="{00000000-0005-0000-0000-000098420000}"/>
    <cellStyle name="Navadno 28 33" xfId="17218" xr:uid="{00000000-0005-0000-0000-000099420000}"/>
    <cellStyle name="Navadno 28 34" xfId="17219" xr:uid="{00000000-0005-0000-0000-00009A420000}"/>
    <cellStyle name="Navadno 28 4" xfId="17220" xr:uid="{00000000-0005-0000-0000-00009B420000}"/>
    <cellStyle name="Navadno 28 4 2" xfId="17221" xr:uid="{00000000-0005-0000-0000-00009C420000}"/>
    <cellStyle name="Navadno 28 4 2 2" xfId="17222" xr:uid="{00000000-0005-0000-0000-00009D420000}"/>
    <cellStyle name="Navadno 28 4 2 2 2" xfId="17223" xr:uid="{00000000-0005-0000-0000-00009E420000}"/>
    <cellStyle name="Navadno 28 4 2 3" xfId="17224" xr:uid="{00000000-0005-0000-0000-00009F420000}"/>
    <cellStyle name="Navadno 28 4 2 4" xfId="17225" xr:uid="{00000000-0005-0000-0000-0000A0420000}"/>
    <cellStyle name="Navadno 28 4 2 5" xfId="17226" xr:uid="{00000000-0005-0000-0000-0000A1420000}"/>
    <cellStyle name="Navadno 28 4 2 6" xfId="17227" xr:uid="{00000000-0005-0000-0000-0000A2420000}"/>
    <cellStyle name="Navadno 28 4 3" xfId="17228" xr:uid="{00000000-0005-0000-0000-0000A3420000}"/>
    <cellStyle name="Navadno 28 4 3 2" xfId="17229" xr:uid="{00000000-0005-0000-0000-0000A4420000}"/>
    <cellStyle name="Navadno 28 4 4" xfId="17230" xr:uid="{00000000-0005-0000-0000-0000A5420000}"/>
    <cellStyle name="Navadno 28 4 5" xfId="17231" xr:uid="{00000000-0005-0000-0000-0000A6420000}"/>
    <cellStyle name="Navadno 28 4 6" xfId="17232" xr:uid="{00000000-0005-0000-0000-0000A7420000}"/>
    <cellStyle name="Navadno 28 4 7" xfId="17233" xr:uid="{00000000-0005-0000-0000-0000A8420000}"/>
    <cellStyle name="Navadno 28 5" xfId="17234" xr:uid="{00000000-0005-0000-0000-0000A9420000}"/>
    <cellStyle name="Navadno 28 5 2" xfId="17235" xr:uid="{00000000-0005-0000-0000-0000AA420000}"/>
    <cellStyle name="Navadno 28 5 2 2" xfId="17236" xr:uid="{00000000-0005-0000-0000-0000AB420000}"/>
    <cellStyle name="Navadno 28 5 2 2 2" xfId="17237" xr:uid="{00000000-0005-0000-0000-0000AC420000}"/>
    <cellStyle name="Navadno 28 5 2 3" xfId="17238" xr:uid="{00000000-0005-0000-0000-0000AD420000}"/>
    <cellStyle name="Navadno 28 5 2 4" xfId="17239" xr:uid="{00000000-0005-0000-0000-0000AE420000}"/>
    <cellStyle name="Navadno 28 5 2 5" xfId="17240" xr:uid="{00000000-0005-0000-0000-0000AF420000}"/>
    <cellStyle name="Navadno 28 5 2 6" xfId="17241" xr:uid="{00000000-0005-0000-0000-0000B0420000}"/>
    <cellStyle name="Navadno 28 5 3" xfId="17242" xr:uid="{00000000-0005-0000-0000-0000B1420000}"/>
    <cellStyle name="Navadno 28 5 3 2" xfId="17243" xr:uid="{00000000-0005-0000-0000-0000B2420000}"/>
    <cellStyle name="Navadno 28 5 4" xfId="17244" xr:uid="{00000000-0005-0000-0000-0000B3420000}"/>
    <cellStyle name="Navadno 28 5 5" xfId="17245" xr:uid="{00000000-0005-0000-0000-0000B4420000}"/>
    <cellStyle name="Navadno 28 5 6" xfId="17246" xr:uid="{00000000-0005-0000-0000-0000B5420000}"/>
    <cellStyle name="Navadno 28 5 7" xfId="17247" xr:uid="{00000000-0005-0000-0000-0000B6420000}"/>
    <cellStyle name="Navadno 28 6" xfId="17248" xr:uid="{00000000-0005-0000-0000-0000B7420000}"/>
    <cellStyle name="Navadno 28 6 2" xfId="17249" xr:uid="{00000000-0005-0000-0000-0000B8420000}"/>
    <cellStyle name="Navadno 28 6 2 2" xfId="17250" xr:uid="{00000000-0005-0000-0000-0000B9420000}"/>
    <cellStyle name="Navadno 28 6 2 2 2" xfId="17251" xr:uid="{00000000-0005-0000-0000-0000BA420000}"/>
    <cellStyle name="Navadno 28 6 2 3" xfId="17252" xr:uid="{00000000-0005-0000-0000-0000BB420000}"/>
    <cellStyle name="Navadno 28 6 2 4" xfId="17253" xr:uid="{00000000-0005-0000-0000-0000BC420000}"/>
    <cellStyle name="Navadno 28 6 2 5" xfId="17254" xr:uid="{00000000-0005-0000-0000-0000BD420000}"/>
    <cellStyle name="Navadno 28 6 2 6" xfId="17255" xr:uid="{00000000-0005-0000-0000-0000BE420000}"/>
    <cellStyle name="Navadno 28 6 3" xfId="17256" xr:uid="{00000000-0005-0000-0000-0000BF420000}"/>
    <cellStyle name="Navadno 28 6 3 2" xfId="17257" xr:uid="{00000000-0005-0000-0000-0000C0420000}"/>
    <cellStyle name="Navadno 28 6 4" xfId="17258" xr:uid="{00000000-0005-0000-0000-0000C1420000}"/>
    <cellStyle name="Navadno 28 6 5" xfId="17259" xr:uid="{00000000-0005-0000-0000-0000C2420000}"/>
    <cellStyle name="Navadno 28 6 6" xfId="17260" xr:uid="{00000000-0005-0000-0000-0000C3420000}"/>
    <cellStyle name="Navadno 28 6 7" xfId="17261" xr:uid="{00000000-0005-0000-0000-0000C4420000}"/>
    <cellStyle name="Navadno 28 7" xfId="17262" xr:uid="{00000000-0005-0000-0000-0000C5420000}"/>
    <cellStyle name="Navadno 28 7 2" xfId="17263" xr:uid="{00000000-0005-0000-0000-0000C6420000}"/>
    <cellStyle name="Navadno 28 7 2 2" xfId="17264" xr:uid="{00000000-0005-0000-0000-0000C7420000}"/>
    <cellStyle name="Navadno 28 7 2 2 2" xfId="17265" xr:uid="{00000000-0005-0000-0000-0000C8420000}"/>
    <cellStyle name="Navadno 28 7 2 3" xfId="17266" xr:uid="{00000000-0005-0000-0000-0000C9420000}"/>
    <cellStyle name="Navadno 28 7 2 4" xfId="17267" xr:uid="{00000000-0005-0000-0000-0000CA420000}"/>
    <cellStyle name="Navadno 28 7 2 5" xfId="17268" xr:uid="{00000000-0005-0000-0000-0000CB420000}"/>
    <cellStyle name="Navadno 28 7 2 6" xfId="17269" xr:uid="{00000000-0005-0000-0000-0000CC420000}"/>
    <cellStyle name="Navadno 28 7 3" xfId="17270" xr:uid="{00000000-0005-0000-0000-0000CD420000}"/>
    <cellStyle name="Navadno 28 7 3 2" xfId="17271" xr:uid="{00000000-0005-0000-0000-0000CE420000}"/>
    <cellStyle name="Navadno 28 7 4" xfId="17272" xr:uid="{00000000-0005-0000-0000-0000CF420000}"/>
    <cellStyle name="Navadno 28 7 5" xfId="17273" xr:uid="{00000000-0005-0000-0000-0000D0420000}"/>
    <cellStyle name="Navadno 28 7 6" xfId="17274" xr:uid="{00000000-0005-0000-0000-0000D1420000}"/>
    <cellStyle name="Navadno 28 7 7" xfId="17275" xr:uid="{00000000-0005-0000-0000-0000D2420000}"/>
    <cellStyle name="Navadno 28 8" xfId="17276" xr:uid="{00000000-0005-0000-0000-0000D3420000}"/>
    <cellStyle name="Navadno 28 8 2" xfId="17277" xr:uid="{00000000-0005-0000-0000-0000D4420000}"/>
    <cellStyle name="Navadno 28 8 2 2" xfId="17278" xr:uid="{00000000-0005-0000-0000-0000D5420000}"/>
    <cellStyle name="Navadno 28 8 2 2 2" xfId="17279" xr:uid="{00000000-0005-0000-0000-0000D6420000}"/>
    <cellStyle name="Navadno 28 8 2 3" xfId="17280" xr:uid="{00000000-0005-0000-0000-0000D7420000}"/>
    <cellStyle name="Navadno 28 8 2 4" xfId="17281" xr:uid="{00000000-0005-0000-0000-0000D8420000}"/>
    <cellStyle name="Navadno 28 8 2 5" xfId="17282" xr:uid="{00000000-0005-0000-0000-0000D9420000}"/>
    <cellStyle name="Navadno 28 8 2 6" xfId="17283" xr:uid="{00000000-0005-0000-0000-0000DA420000}"/>
    <cellStyle name="Navadno 28 8 3" xfId="17284" xr:uid="{00000000-0005-0000-0000-0000DB420000}"/>
    <cellStyle name="Navadno 28 8 3 2" xfId="17285" xr:uid="{00000000-0005-0000-0000-0000DC420000}"/>
    <cellStyle name="Navadno 28 8 4" xfId="17286" xr:uid="{00000000-0005-0000-0000-0000DD420000}"/>
    <cellStyle name="Navadno 28 8 5" xfId="17287" xr:uid="{00000000-0005-0000-0000-0000DE420000}"/>
    <cellStyle name="Navadno 28 8 6" xfId="17288" xr:uid="{00000000-0005-0000-0000-0000DF420000}"/>
    <cellStyle name="Navadno 28 8 7" xfId="17289" xr:uid="{00000000-0005-0000-0000-0000E0420000}"/>
    <cellStyle name="Navadno 28 9" xfId="17290" xr:uid="{00000000-0005-0000-0000-0000E1420000}"/>
    <cellStyle name="Navadno 28 9 2" xfId="17291" xr:uid="{00000000-0005-0000-0000-0000E2420000}"/>
    <cellStyle name="Navadno 28 9 2 2" xfId="17292" xr:uid="{00000000-0005-0000-0000-0000E3420000}"/>
    <cellStyle name="Navadno 28 9 2 2 2" xfId="17293" xr:uid="{00000000-0005-0000-0000-0000E4420000}"/>
    <cellStyle name="Navadno 28 9 2 3" xfId="17294" xr:uid="{00000000-0005-0000-0000-0000E5420000}"/>
    <cellStyle name="Navadno 28 9 2 4" xfId="17295" xr:uid="{00000000-0005-0000-0000-0000E6420000}"/>
    <cellStyle name="Navadno 28 9 2 5" xfId="17296" xr:uid="{00000000-0005-0000-0000-0000E7420000}"/>
    <cellStyle name="Navadno 28 9 2 6" xfId="17297" xr:uid="{00000000-0005-0000-0000-0000E8420000}"/>
    <cellStyle name="Navadno 28 9 3" xfId="17298" xr:uid="{00000000-0005-0000-0000-0000E9420000}"/>
    <cellStyle name="Navadno 28 9 3 2" xfId="17299" xr:uid="{00000000-0005-0000-0000-0000EA420000}"/>
    <cellStyle name="Navadno 28 9 4" xfId="17300" xr:uid="{00000000-0005-0000-0000-0000EB420000}"/>
    <cellStyle name="Navadno 28 9 5" xfId="17301" xr:uid="{00000000-0005-0000-0000-0000EC420000}"/>
    <cellStyle name="Navadno 28 9 6" xfId="17302" xr:uid="{00000000-0005-0000-0000-0000ED420000}"/>
    <cellStyle name="Navadno 28 9 7" xfId="17303" xr:uid="{00000000-0005-0000-0000-0000EE420000}"/>
    <cellStyle name="Navadno 280" xfId="17304" xr:uid="{00000000-0005-0000-0000-0000EF420000}"/>
    <cellStyle name="Navadno 281" xfId="17305" xr:uid="{00000000-0005-0000-0000-0000F0420000}"/>
    <cellStyle name="Navadno 282" xfId="17306" xr:uid="{00000000-0005-0000-0000-0000F1420000}"/>
    <cellStyle name="Navadno 283" xfId="17307" xr:uid="{00000000-0005-0000-0000-0000F2420000}"/>
    <cellStyle name="Navadno 284" xfId="17308" xr:uid="{00000000-0005-0000-0000-0000F3420000}"/>
    <cellStyle name="Navadno 285" xfId="17309" xr:uid="{00000000-0005-0000-0000-0000F4420000}"/>
    <cellStyle name="Navadno 286" xfId="17310" xr:uid="{00000000-0005-0000-0000-0000F5420000}"/>
    <cellStyle name="Navadno 287" xfId="17311" xr:uid="{00000000-0005-0000-0000-0000F6420000}"/>
    <cellStyle name="Navadno 288" xfId="17312" xr:uid="{00000000-0005-0000-0000-0000F7420000}"/>
    <cellStyle name="Navadno 289" xfId="17313" xr:uid="{00000000-0005-0000-0000-0000F8420000}"/>
    <cellStyle name="Navadno 29" xfId="68" xr:uid="{00000000-0005-0000-0000-0000F9420000}"/>
    <cellStyle name="Navadno 29 10" xfId="17314" xr:uid="{00000000-0005-0000-0000-0000FA420000}"/>
    <cellStyle name="Navadno 29 10 2" xfId="17315" xr:uid="{00000000-0005-0000-0000-0000FB420000}"/>
    <cellStyle name="Navadno 29 10 3" xfId="17316" xr:uid="{00000000-0005-0000-0000-0000FC420000}"/>
    <cellStyle name="Navadno 29 11" xfId="17317" xr:uid="{00000000-0005-0000-0000-0000FD420000}"/>
    <cellStyle name="Navadno 29 11 2" xfId="17318" xr:uid="{00000000-0005-0000-0000-0000FE420000}"/>
    <cellStyle name="Navadno 29 11 3" xfId="17319" xr:uid="{00000000-0005-0000-0000-0000FF420000}"/>
    <cellStyle name="Navadno 29 12" xfId="17320" xr:uid="{00000000-0005-0000-0000-000000430000}"/>
    <cellStyle name="Navadno 29 12 2" xfId="17321" xr:uid="{00000000-0005-0000-0000-000001430000}"/>
    <cellStyle name="Navadno 29 12 3" xfId="17322" xr:uid="{00000000-0005-0000-0000-000002430000}"/>
    <cellStyle name="Navadno 29 13" xfId="17323" xr:uid="{00000000-0005-0000-0000-000003430000}"/>
    <cellStyle name="Navadno 29 13 10" xfId="17324" xr:uid="{00000000-0005-0000-0000-000004430000}"/>
    <cellStyle name="Navadno 29 13 11" xfId="17325" xr:uid="{00000000-0005-0000-0000-000005430000}"/>
    <cellStyle name="Navadno 29 13 12" xfId="17326" xr:uid="{00000000-0005-0000-0000-000006430000}"/>
    <cellStyle name="Navadno 29 13 2" xfId="17327" xr:uid="{00000000-0005-0000-0000-000007430000}"/>
    <cellStyle name="Navadno 29 13 3" xfId="17328" xr:uid="{00000000-0005-0000-0000-000008430000}"/>
    <cellStyle name="Navadno 29 13 3 2" xfId="17329" xr:uid="{00000000-0005-0000-0000-000009430000}"/>
    <cellStyle name="Navadno 29 13 3 3" xfId="17330" xr:uid="{00000000-0005-0000-0000-00000A430000}"/>
    <cellStyle name="Navadno 29 13 3 4" xfId="17331" xr:uid="{00000000-0005-0000-0000-00000B430000}"/>
    <cellStyle name="Navadno 29 13 3 5" xfId="17332" xr:uid="{00000000-0005-0000-0000-00000C430000}"/>
    <cellStyle name="Navadno 29 13 3 6" xfId="17333" xr:uid="{00000000-0005-0000-0000-00000D430000}"/>
    <cellStyle name="Navadno 29 13 3 7" xfId="17334" xr:uid="{00000000-0005-0000-0000-00000E430000}"/>
    <cellStyle name="Navadno 29 13 3 8" xfId="17335" xr:uid="{00000000-0005-0000-0000-00000F430000}"/>
    <cellStyle name="Navadno 29 13 3 9" xfId="17336" xr:uid="{00000000-0005-0000-0000-000010430000}"/>
    <cellStyle name="Navadno 29 13 4" xfId="17337" xr:uid="{00000000-0005-0000-0000-000011430000}"/>
    <cellStyle name="Navadno 29 13 5" xfId="17338" xr:uid="{00000000-0005-0000-0000-000012430000}"/>
    <cellStyle name="Navadno 29 13 5 2" xfId="17339" xr:uid="{00000000-0005-0000-0000-000013430000}"/>
    <cellStyle name="Navadno 29 13 6" xfId="17340" xr:uid="{00000000-0005-0000-0000-000014430000}"/>
    <cellStyle name="Navadno 29 13 7" xfId="17341" xr:uid="{00000000-0005-0000-0000-000015430000}"/>
    <cellStyle name="Navadno 29 13 8" xfId="17342" xr:uid="{00000000-0005-0000-0000-000016430000}"/>
    <cellStyle name="Navadno 29 13 9" xfId="17343" xr:uid="{00000000-0005-0000-0000-000017430000}"/>
    <cellStyle name="Navadno 29 14" xfId="17344" xr:uid="{00000000-0005-0000-0000-000018430000}"/>
    <cellStyle name="Navadno 29 14 10" xfId="17345" xr:uid="{00000000-0005-0000-0000-000019430000}"/>
    <cellStyle name="Navadno 29 14 11" xfId="17346" xr:uid="{00000000-0005-0000-0000-00001A430000}"/>
    <cellStyle name="Navadno 29 14 12" xfId="17347" xr:uid="{00000000-0005-0000-0000-00001B430000}"/>
    <cellStyle name="Navadno 29 14 2" xfId="17348" xr:uid="{00000000-0005-0000-0000-00001C430000}"/>
    <cellStyle name="Navadno 29 14 3" xfId="17349" xr:uid="{00000000-0005-0000-0000-00001D430000}"/>
    <cellStyle name="Navadno 29 14 3 2" xfId="17350" xr:uid="{00000000-0005-0000-0000-00001E430000}"/>
    <cellStyle name="Navadno 29 14 3 3" xfId="17351" xr:uid="{00000000-0005-0000-0000-00001F430000}"/>
    <cellStyle name="Navadno 29 14 3 4" xfId="17352" xr:uid="{00000000-0005-0000-0000-000020430000}"/>
    <cellStyle name="Navadno 29 14 3 5" xfId="17353" xr:uid="{00000000-0005-0000-0000-000021430000}"/>
    <cellStyle name="Navadno 29 14 3 6" xfId="17354" xr:uid="{00000000-0005-0000-0000-000022430000}"/>
    <cellStyle name="Navadno 29 14 3 7" xfId="17355" xr:uid="{00000000-0005-0000-0000-000023430000}"/>
    <cellStyle name="Navadno 29 14 3 8" xfId="17356" xr:uid="{00000000-0005-0000-0000-000024430000}"/>
    <cellStyle name="Navadno 29 14 3 9" xfId="17357" xr:uid="{00000000-0005-0000-0000-000025430000}"/>
    <cellStyle name="Navadno 29 14 4" xfId="17358" xr:uid="{00000000-0005-0000-0000-000026430000}"/>
    <cellStyle name="Navadno 29 14 5" xfId="17359" xr:uid="{00000000-0005-0000-0000-000027430000}"/>
    <cellStyle name="Navadno 29 14 5 2" xfId="17360" xr:uid="{00000000-0005-0000-0000-000028430000}"/>
    <cellStyle name="Navadno 29 14 6" xfId="17361" xr:uid="{00000000-0005-0000-0000-000029430000}"/>
    <cellStyle name="Navadno 29 14 7" xfId="17362" xr:uid="{00000000-0005-0000-0000-00002A430000}"/>
    <cellStyle name="Navadno 29 14 8" xfId="17363" xr:uid="{00000000-0005-0000-0000-00002B430000}"/>
    <cellStyle name="Navadno 29 14 9" xfId="17364" xr:uid="{00000000-0005-0000-0000-00002C430000}"/>
    <cellStyle name="Navadno 29 15" xfId="17365" xr:uid="{00000000-0005-0000-0000-00002D430000}"/>
    <cellStyle name="Navadno 29 16" xfId="17366" xr:uid="{00000000-0005-0000-0000-00002E430000}"/>
    <cellStyle name="Navadno 29 17" xfId="17367" xr:uid="{00000000-0005-0000-0000-00002F430000}"/>
    <cellStyle name="Navadno 29 18" xfId="17368" xr:uid="{00000000-0005-0000-0000-000030430000}"/>
    <cellStyle name="Navadno 29 2" xfId="69" xr:uid="{00000000-0005-0000-0000-000031430000}"/>
    <cellStyle name="Navadno 29 2 2" xfId="17369" xr:uid="{00000000-0005-0000-0000-000032430000}"/>
    <cellStyle name="Navadno 29 2 2 2" xfId="17370" xr:uid="{00000000-0005-0000-0000-000033430000}"/>
    <cellStyle name="Navadno 29 2 3" xfId="17371" xr:uid="{00000000-0005-0000-0000-000034430000}"/>
    <cellStyle name="Navadno 29 2 4" xfId="17372" xr:uid="{00000000-0005-0000-0000-000035430000}"/>
    <cellStyle name="Navadno 29 2 5" xfId="17373" xr:uid="{00000000-0005-0000-0000-000036430000}"/>
    <cellStyle name="Navadno 29 2 6" xfId="17374" xr:uid="{00000000-0005-0000-0000-000037430000}"/>
    <cellStyle name="Navadno 29 3" xfId="70" xr:uid="{00000000-0005-0000-0000-000038430000}"/>
    <cellStyle name="Navadno 29 3 2" xfId="17375" xr:uid="{00000000-0005-0000-0000-000039430000}"/>
    <cellStyle name="Navadno 29 3 3" xfId="17376" xr:uid="{00000000-0005-0000-0000-00003A430000}"/>
    <cellStyle name="Navadno 29 3 4" xfId="17377" xr:uid="{00000000-0005-0000-0000-00003B430000}"/>
    <cellStyle name="Navadno 29 3 5" xfId="17378" xr:uid="{00000000-0005-0000-0000-00003C430000}"/>
    <cellStyle name="Navadno 29 4" xfId="17379" xr:uid="{00000000-0005-0000-0000-00003D430000}"/>
    <cellStyle name="Navadno 29 4 2" xfId="17380" xr:uid="{00000000-0005-0000-0000-00003E430000}"/>
    <cellStyle name="Navadno 29 4 3" xfId="17381" xr:uid="{00000000-0005-0000-0000-00003F430000}"/>
    <cellStyle name="Navadno 29 5" xfId="17382" xr:uid="{00000000-0005-0000-0000-000040430000}"/>
    <cellStyle name="Navadno 29 5 2" xfId="17383" xr:uid="{00000000-0005-0000-0000-000041430000}"/>
    <cellStyle name="Navadno 29 5 3" xfId="17384" xr:uid="{00000000-0005-0000-0000-000042430000}"/>
    <cellStyle name="Navadno 29 6" xfId="17385" xr:uid="{00000000-0005-0000-0000-000043430000}"/>
    <cellStyle name="Navadno 29 6 2" xfId="17386" xr:uid="{00000000-0005-0000-0000-000044430000}"/>
    <cellStyle name="Navadno 29 6 3" xfId="17387" xr:uid="{00000000-0005-0000-0000-000045430000}"/>
    <cellStyle name="Navadno 29 7" xfId="17388" xr:uid="{00000000-0005-0000-0000-000046430000}"/>
    <cellStyle name="Navadno 29 7 2" xfId="17389" xr:uid="{00000000-0005-0000-0000-000047430000}"/>
    <cellStyle name="Navadno 29 7 3" xfId="17390" xr:uid="{00000000-0005-0000-0000-000048430000}"/>
    <cellStyle name="Navadno 29 8" xfId="17391" xr:uid="{00000000-0005-0000-0000-000049430000}"/>
    <cellStyle name="Navadno 29 8 2" xfId="17392" xr:uid="{00000000-0005-0000-0000-00004A430000}"/>
    <cellStyle name="Navadno 29 8 3" xfId="17393" xr:uid="{00000000-0005-0000-0000-00004B430000}"/>
    <cellStyle name="Navadno 29 9" xfId="17394" xr:uid="{00000000-0005-0000-0000-00004C430000}"/>
    <cellStyle name="Navadno 29 9 2" xfId="17395" xr:uid="{00000000-0005-0000-0000-00004D430000}"/>
    <cellStyle name="Navadno 29 9 3" xfId="17396" xr:uid="{00000000-0005-0000-0000-00004E430000}"/>
    <cellStyle name="Navadno 290" xfId="17397" xr:uid="{00000000-0005-0000-0000-00004F430000}"/>
    <cellStyle name="Navadno 291" xfId="17398" xr:uid="{00000000-0005-0000-0000-000050430000}"/>
    <cellStyle name="Navadno 292" xfId="17399" xr:uid="{00000000-0005-0000-0000-000051430000}"/>
    <cellStyle name="Navadno 293" xfId="17400" xr:uid="{00000000-0005-0000-0000-000052430000}"/>
    <cellStyle name="Navadno 294" xfId="17401" xr:uid="{00000000-0005-0000-0000-000053430000}"/>
    <cellStyle name="Navadno 295" xfId="17402" xr:uid="{00000000-0005-0000-0000-000054430000}"/>
    <cellStyle name="Navadno 296" xfId="17403" xr:uid="{00000000-0005-0000-0000-000055430000}"/>
    <cellStyle name="Navadno 297" xfId="17404" xr:uid="{00000000-0005-0000-0000-000056430000}"/>
    <cellStyle name="Navadno 298" xfId="17405" xr:uid="{00000000-0005-0000-0000-000057430000}"/>
    <cellStyle name="Navadno 299" xfId="17406" xr:uid="{00000000-0005-0000-0000-000058430000}"/>
    <cellStyle name="Navadno 3" xfId="71" xr:uid="{00000000-0005-0000-0000-000059430000}"/>
    <cellStyle name="Navadno 3 10" xfId="227" xr:uid="{00000000-0005-0000-0000-00005A430000}"/>
    <cellStyle name="Navadno 3 10 2" xfId="17407" xr:uid="{00000000-0005-0000-0000-00005B430000}"/>
    <cellStyle name="Navadno 3 10 2 2" xfId="17408" xr:uid="{00000000-0005-0000-0000-00005C430000}"/>
    <cellStyle name="Navadno 3 10 2 2 2" xfId="17409" xr:uid="{00000000-0005-0000-0000-00005D430000}"/>
    <cellStyle name="Navadno 3 10 2 3" xfId="17410" xr:uid="{00000000-0005-0000-0000-00005E430000}"/>
    <cellStyle name="Navadno 3 10 3" xfId="17411" xr:uid="{00000000-0005-0000-0000-00005F430000}"/>
    <cellStyle name="Navadno 3 10 3 2" xfId="17412" xr:uid="{00000000-0005-0000-0000-000060430000}"/>
    <cellStyle name="Navadno 3 10 4" xfId="17413" xr:uid="{00000000-0005-0000-0000-000061430000}"/>
    <cellStyle name="Navadno 3 10 5" xfId="17414" xr:uid="{00000000-0005-0000-0000-000062430000}"/>
    <cellStyle name="Navadno 3 10 6" xfId="17415" xr:uid="{00000000-0005-0000-0000-000063430000}"/>
    <cellStyle name="Navadno 3 11" xfId="17416" xr:uid="{00000000-0005-0000-0000-000064430000}"/>
    <cellStyle name="Navadno 3 11 2" xfId="17417" xr:uid="{00000000-0005-0000-0000-000065430000}"/>
    <cellStyle name="Navadno 3 11 2 2" xfId="17418" xr:uid="{00000000-0005-0000-0000-000066430000}"/>
    <cellStyle name="Navadno 3 11 2 2 2" xfId="17419" xr:uid="{00000000-0005-0000-0000-000067430000}"/>
    <cellStyle name="Navadno 3 11 2 3" xfId="17420" xr:uid="{00000000-0005-0000-0000-000068430000}"/>
    <cellStyle name="Navadno 3 11 3" xfId="17421" xr:uid="{00000000-0005-0000-0000-000069430000}"/>
    <cellStyle name="Navadno 3 11 3 2" xfId="17422" xr:uid="{00000000-0005-0000-0000-00006A430000}"/>
    <cellStyle name="Navadno 3 11 4" xfId="17423" xr:uid="{00000000-0005-0000-0000-00006B430000}"/>
    <cellStyle name="Navadno 3 12" xfId="17424" xr:uid="{00000000-0005-0000-0000-00006C430000}"/>
    <cellStyle name="Navadno 3 12 2" xfId="17425" xr:uid="{00000000-0005-0000-0000-00006D430000}"/>
    <cellStyle name="Navadno 3 12 2 2" xfId="17426" xr:uid="{00000000-0005-0000-0000-00006E430000}"/>
    <cellStyle name="Navadno 3 12 2 2 2" xfId="17427" xr:uid="{00000000-0005-0000-0000-00006F430000}"/>
    <cellStyle name="Navadno 3 12 2 3" xfId="17428" xr:uid="{00000000-0005-0000-0000-000070430000}"/>
    <cellStyle name="Navadno 3 12 3" xfId="17429" xr:uid="{00000000-0005-0000-0000-000071430000}"/>
    <cellStyle name="Navadno 3 12 3 2" xfId="17430" xr:uid="{00000000-0005-0000-0000-000072430000}"/>
    <cellStyle name="Navadno 3 12 4" xfId="17431" xr:uid="{00000000-0005-0000-0000-000073430000}"/>
    <cellStyle name="Navadno 3 13" xfId="17432" xr:uid="{00000000-0005-0000-0000-000074430000}"/>
    <cellStyle name="Navadno 3 13 2" xfId="17433" xr:uid="{00000000-0005-0000-0000-000075430000}"/>
    <cellStyle name="Navadno 3 13 2 2" xfId="17434" xr:uid="{00000000-0005-0000-0000-000076430000}"/>
    <cellStyle name="Navadno 3 13 2 2 2" xfId="17435" xr:uid="{00000000-0005-0000-0000-000077430000}"/>
    <cellStyle name="Navadno 3 13 2 3" xfId="17436" xr:uid="{00000000-0005-0000-0000-000078430000}"/>
    <cellStyle name="Navadno 3 13 3" xfId="17437" xr:uid="{00000000-0005-0000-0000-000079430000}"/>
    <cellStyle name="Navadno 3 13 3 2" xfId="17438" xr:uid="{00000000-0005-0000-0000-00007A430000}"/>
    <cellStyle name="Navadno 3 13 4" xfId="17439" xr:uid="{00000000-0005-0000-0000-00007B430000}"/>
    <cellStyle name="Navadno 3 14" xfId="17440" xr:uid="{00000000-0005-0000-0000-00007C430000}"/>
    <cellStyle name="Navadno 3 14 2" xfId="17441" xr:uid="{00000000-0005-0000-0000-00007D430000}"/>
    <cellStyle name="Navadno 3 14 2 2" xfId="17442" xr:uid="{00000000-0005-0000-0000-00007E430000}"/>
    <cellStyle name="Navadno 3 14 2 2 2" xfId="17443" xr:uid="{00000000-0005-0000-0000-00007F430000}"/>
    <cellStyle name="Navadno 3 14 2 3" xfId="17444" xr:uid="{00000000-0005-0000-0000-000080430000}"/>
    <cellStyle name="Navadno 3 14 3" xfId="17445" xr:uid="{00000000-0005-0000-0000-000081430000}"/>
    <cellStyle name="Navadno 3 14 3 2" xfId="17446" xr:uid="{00000000-0005-0000-0000-000082430000}"/>
    <cellStyle name="Navadno 3 14 4" xfId="17447" xr:uid="{00000000-0005-0000-0000-000083430000}"/>
    <cellStyle name="Navadno 3 15" xfId="17448" xr:uid="{00000000-0005-0000-0000-000084430000}"/>
    <cellStyle name="Navadno 3 15 2" xfId="17449" xr:uid="{00000000-0005-0000-0000-000085430000}"/>
    <cellStyle name="Navadno 3 15 2 2" xfId="17450" xr:uid="{00000000-0005-0000-0000-000086430000}"/>
    <cellStyle name="Navadno 3 15 2 2 2" xfId="17451" xr:uid="{00000000-0005-0000-0000-000087430000}"/>
    <cellStyle name="Navadno 3 15 2 3" xfId="17452" xr:uid="{00000000-0005-0000-0000-000088430000}"/>
    <cellStyle name="Navadno 3 15 3" xfId="17453" xr:uid="{00000000-0005-0000-0000-000089430000}"/>
    <cellStyle name="Navadno 3 15 3 2" xfId="17454" xr:uid="{00000000-0005-0000-0000-00008A430000}"/>
    <cellStyle name="Navadno 3 15 4" xfId="17455" xr:uid="{00000000-0005-0000-0000-00008B430000}"/>
    <cellStyle name="Navadno 3 16" xfId="17456" xr:uid="{00000000-0005-0000-0000-00008C430000}"/>
    <cellStyle name="Navadno 3 16 2" xfId="17457" xr:uid="{00000000-0005-0000-0000-00008D430000}"/>
    <cellStyle name="Navadno 3 16 2 2" xfId="17458" xr:uid="{00000000-0005-0000-0000-00008E430000}"/>
    <cellStyle name="Navadno 3 16 2 2 2" xfId="17459" xr:uid="{00000000-0005-0000-0000-00008F430000}"/>
    <cellStyle name="Navadno 3 16 2 3" xfId="17460" xr:uid="{00000000-0005-0000-0000-000090430000}"/>
    <cellStyle name="Navadno 3 16 3" xfId="17461" xr:uid="{00000000-0005-0000-0000-000091430000}"/>
    <cellStyle name="Navadno 3 16 3 2" xfId="17462" xr:uid="{00000000-0005-0000-0000-000092430000}"/>
    <cellStyle name="Navadno 3 16 4" xfId="17463" xr:uid="{00000000-0005-0000-0000-000093430000}"/>
    <cellStyle name="Navadno 3 17" xfId="17464" xr:uid="{00000000-0005-0000-0000-000094430000}"/>
    <cellStyle name="Navadno 3 17 2" xfId="17465" xr:uid="{00000000-0005-0000-0000-000095430000}"/>
    <cellStyle name="Navadno 3 17 2 2" xfId="17466" xr:uid="{00000000-0005-0000-0000-000096430000}"/>
    <cellStyle name="Navadno 3 17 2 2 2" xfId="17467" xr:uid="{00000000-0005-0000-0000-000097430000}"/>
    <cellStyle name="Navadno 3 17 2 3" xfId="17468" xr:uid="{00000000-0005-0000-0000-000098430000}"/>
    <cellStyle name="Navadno 3 17 3" xfId="17469" xr:uid="{00000000-0005-0000-0000-000099430000}"/>
    <cellStyle name="Navadno 3 17 3 2" xfId="17470" xr:uid="{00000000-0005-0000-0000-00009A430000}"/>
    <cellStyle name="Navadno 3 17 4" xfId="17471" xr:uid="{00000000-0005-0000-0000-00009B430000}"/>
    <cellStyle name="Navadno 3 18" xfId="17472" xr:uid="{00000000-0005-0000-0000-00009C430000}"/>
    <cellStyle name="Navadno 3 18 2" xfId="17473" xr:uid="{00000000-0005-0000-0000-00009D430000}"/>
    <cellStyle name="Navadno 3 18 2 2" xfId="17474" xr:uid="{00000000-0005-0000-0000-00009E430000}"/>
    <cellStyle name="Navadno 3 18 2 2 2" xfId="17475" xr:uid="{00000000-0005-0000-0000-00009F430000}"/>
    <cellStyle name="Navadno 3 18 2 3" xfId="17476" xr:uid="{00000000-0005-0000-0000-0000A0430000}"/>
    <cellStyle name="Navadno 3 18 3" xfId="17477" xr:uid="{00000000-0005-0000-0000-0000A1430000}"/>
    <cellStyle name="Navadno 3 18 3 2" xfId="17478" xr:uid="{00000000-0005-0000-0000-0000A2430000}"/>
    <cellStyle name="Navadno 3 18 4" xfId="17479" xr:uid="{00000000-0005-0000-0000-0000A3430000}"/>
    <cellStyle name="Navadno 3 19" xfId="17480" xr:uid="{00000000-0005-0000-0000-0000A4430000}"/>
    <cellStyle name="Navadno 3 19 2" xfId="17481" xr:uid="{00000000-0005-0000-0000-0000A5430000}"/>
    <cellStyle name="Navadno 3 19 2 2" xfId="17482" xr:uid="{00000000-0005-0000-0000-0000A6430000}"/>
    <cellStyle name="Navadno 3 19 2 2 2" xfId="17483" xr:uid="{00000000-0005-0000-0000-0000A7430000}"/>
    <cellStyle name="Navadno 3 19 2 3" xfId="17484" xr:uid="{00000000-0005-0000-0000-0000A8430000}"/>
    <cellStyle name="Navadno 3 19 3" xfId="17485" xr:uid="{00000000-0005-0000-0000-0000A9430000}"/>
    <cellStyle name="Navadno 3 19 3 2" xfId="17486" xr:uid="{00000000-0005-0000-0000-0000AA430000}"/>
    <cellStyle name="Navadno 3 19 4" xfId="17487" xr:uid="{00000000-0005-0000-0000-0000AB430000}"/>
    <cellStyle name="Navadno 3 2" xfId="72" xr:uid="{00000000-0005-0000-0000-0000AC430000}"/>
    <cellStyle name="Navadno 3 2 10" xfId="34112" xr:uid="{00000000-0005-0000-0000-0000AD430000}"/>
    <cellStyle name="Navadno 3 2 2" xfId="73" xr:uid="{00000000-0005-0000-0000-0000AE430000}"/>
    <cellStyle name="Navadno 3 2 2 2" xfId="17488" xr:uid="{00000000-0005-0000-0000-0000AF430000}"/>
    <cellStyle name="Navadno 3 2 2 2 2" xfId="17489" xr:uid="{00000000-0005-0000-0000-0000B0430000}"/>
    <cellStyle name="Navadno 3 2 2 3" xfId="17490" xr:uid="{00000000-0005-0000-0000-0000B1430000}"/>
    <cellStyle name="Navadno 3 2 2 4" xfId="17491" xr:uid="{00000000-0005-0000-0000-0000B2430000}"/>
    <cellStyle name="Navadno 3 2 2 5" xfId="17492" xr:uid="{00000000-0005-0000-0000-0000B3430000}"/>
    <cellStyle name="Navadno 3 2 2 6" xfId="17493" xr:uid="{00000000-0005-0000-0000-0000B4430000}"/>
    <cellStyle name="Navadno 3 2 2 7" xfId="34110" xr:uid="{00000000-0005-0000-0000-0000B5430000}"/>
    <cellStyle name="Navadno 3 2 3" xfId="17494" xr:uid="{00000000-0005-0000-0000-0000B6430000}"/>
    <cellStyle name="Navadno 3 2 3 2" xfId="17495" xr:uid="{00000000-0005-0000-0000-0000B7430000}"/>
    <cellStyle name="Navadno 3 2 4" xfId="17496" xr:uid="{00000000-0005-0000-0000-0000B8430000}"/>
    <cellStyle name="Navadno 3 2 5" xfId="17497" xr:uid="{00000000-0005-0000-0000-0000B9430000}"/>
    <cellStyle name="Navadno 3 2 6" xfId="17498" xr:uid="{00000000-0005-0000-0000-0000BA430000}"/>
    <cellStyle name="Navadno 3 2 7" xfId="17499" xr:uid="{00000000-0005-0000-0000-0000BB430000}"/>
    <cellStyle name="Navadno 3 2 8" xfId="17500" xr:uid="{00000000-0005-0000-0000-0000BC430000}"/>
    <cellStyle name="Navadno 3 2 9" xfId="17501" xr:uid="{00000000-0005-0000-0000-0000BD430000}"/>
    <cellStyle name="Navadno 3 20" xfId="17502" xr:uid="{00000000-0005-0000-0000-0000BE430000}"/>
    <cellStyle name="Navadno 3 20 2" xfId="17503" xr:uid="{00000000-0005-0000-0000-0000BF430000}"/>
    <cellStyle name="Navadno 3 20 2 2" xfId="17504" xr:uid="{00000000-0005-0000-0000-0000C0430000}"/>
    <cellStyle name="Navadno 3 20 2 2 2" xfId="17505" xr:uid="{00000000-0005-0000-0000-0000C1430000}"/>
    <cellStyle name="Navadno 3 20 2 3" xfId="17506" xr:uid="{00000000-0005-0000-0000-0000C2430000}"/>
    <cellStyle name="Navadno 3 20 3" xfId="17507" xr:uid="{00000000-0005-0000-0000-0000C3430000}"/>
    <cellStyle name="Navadno 3 20 3 2" xfId="17508" xr:uid="{00000000-0005-0000-0000-0000C4430000}"/>
    <cellStyle name="Navadno 3 20 4" xfId="17509" xr:uid="{00000000-0005-0000-0000-0000C5430000}"/>
    <cellStyle name="Navadno 3 21" xfId="17510" xr:uid="{00000000-0005-0000-0000-0000C6430000}"/>
    <cellStyle name="Navadno 3 21 2" xfId="17511" xr:uid="{00000000-0005-0000-0000-0000C7430000}"/>
    <cellStyle name="Navadno 3 21 2 2" xfId="17512" xr:uid="{00000000-0005-0000-0000-0000C8430000}"/>
    <cellStyle name="Navadno 3 21 2 2 2" xfId="17513" xr:uid="{00000000-0005-0000-0000-0000C9430000}"/>
    <cellStyle name="Navadno 3 21 2 3" xfId="17514" xr:uid="{00000000-0005-0000-0000-0000CA430000}"/>
    <cellStyle name="Navadno 3 21 3" xfId="17515" xr:uid="{00000000-0005-0000-0000-0000CB430000}"/>
    <cellStyle name="Navadno 3 21 3 2" xfId="17516" xr:uid="{00000000-0005-0000-0000-0000CC430000}"/>
    <cellStyle name="Navadno 3 21 4" xfId="17517" xr:uid="{00000000-0005-0000-0000-0000CD430000}"/>
    <cellStyle name="Navadno 3 22" xfId="17518" xr:uid="{00000000-0005-0000-0000-0000CE430000}"/>
    <cellStyle name="Navadno 3 22 2" xfId="17519" xr:uid="{00000000-0005-0000-0000-0000CF430000}"/>
    <cellStyle name="Navadno 3 22 2 2" xfId="17520" xr:uid="{00000000-0005-0000-0000-0000D0430000}"/>
    <cellStyle name="Navadno 3 22 2 2 2" xfId="17521" xr:uid="{00000000-0005-0000-0000-0000D1430000}"/>
    <cellStyle name="Navadno 3 22 2 3" xfId="17522" xr:uid="{00000000-0005-0000-0000-0000D2430000}"/>
    <cellStyle name="Navadno 3 22 3" xfId="17523" xr:uid="{00000000-0005-0000-0000-0000D3430000}"/>
    <cellStyle name="Navadno 3 22 3 2" xfId="17524" xr:uid="{00000000-0005-0000-0000-0000D4430000}"/>
    <cellStyle name="Navadno 3 22 4" xfId="17525" xr:uid="{00000000-0005-0000-0000-0000D5430000}"/>
    <cellStyle name="Navadno 3 23" xfId="17526" xr:uid="{00000000-0005-0000-0000-0000D6430000}"/>
    <cellStyle name="Navadno 3 23 2" xfId="17527" xr:uid="{00000000-0005-0000-0000-0000D7430000}"/>
    <cellStyle name="Navadno 3 23 2 2" xfId="17528" xr:uid="{00000000-0005-0000-0000-0000D8430000}"/>
    <cellStyle name="Navadno 3 23 2 2 2" xfId="17529" xr:uid="{00000000-0005-0000-0000-0000D9430000}"/>
    <cellStyle name="Navadno 3 23 2 3" xfId="17530" xr:uid="{00000000-0005-0000-0000-0000DA430000}"/>
    <cellStyle name="Navadno 3 23 3" xfId="17531" xr:uid="{00000000-0005-0000-0000-0000DB430000}"/>
    <cellStyle name="Navadno 3 23 3 2" xfId="17532" xr:uid="{00000000-0005-0000-0000-0000DC430000}"/>
    <cellStyle name="Navadno 3 23 4" xfId="17533" xr:uid="{00000000-0005-0000-0000-0000DD430000}"/>
    <cellStyle name="Navadno 3 24" xfId="17534" xr:uid="{00000000-0005-0000-0000-0000DE430000}"/>
    <cellStyle name="Navadno 3 24 2" xfId="17535" xr:uid="{00000000-0005-0000-0000-0000DF430000}"/>
    <cellStyle name="Navadno 3 24 2 2" xfId="17536" xr:uid="{00000000-0005-0000-0000-0000E0430000}"/>
    <cellStyle name="Navadno 3 24 2 2 2" xfId="17537" xr:uid="{00000000-0005-0000-0000-0000E1430000}"/>
    <cellStyle name="Navadno 3 24 2 3" xfId="17538" xr:uid="{00000000-0005-0000-0000-0000E2430000}"/>
    <cellStyle name="Navadno 3 24 3" xfId="17539" xr:uid="{00000000-0005-0000-0000-0000E3430000}"/>
    <cellStyle name="Navadno 3 24 3 2" xfId="17540" xr:uid="{00000000-0005-0000-0000-0000E4430000}"/>
    <cellStyle name="Navadno 3 24 4" xfId="17541" xr:uid="{00000000-0005-0000-0000-0000E5430000}"/>
    <cellStyle name="Navadno 3 25" xfId="17542" xr:uid="{00000000-0005-0000-0000-0000E6430000}"/>
    <cellStyle name="Navadno 3 25 2" xfId="17543" xr:uid="{00000000-0005-0000-0000-0000E7430000}"/>
    <cellStyle name="Navadno 3 25 2 2" xfId="17544" xr:uid="{00000000-0005-0000-0000-0000E8430000}"/>
    <cellStyle name="Navadno 3 25 2 2 2" xfId="17545" xr:uid="{00000000-0005-0000-0000-0000E9430000}"/>
    <cellStyle name="Navadno 3 25 2 3" xfId="17546" xr:uid="{00000000-0005-0000-0000-0000EA430000}"/>
    <cellStyle name="Navadno 3 25 3" xfId="17547" xr:uid="{00000000-0005-0000-0000-0000EB430000}"/>
    <cellStyle name="Navadno 3 25 3 2" xfId="17548" xr:uid="{00000000-0005-0000-0000-0000EC430000}"/>
    <cellStyle name="Navadno 3 25 4" xfId="17549" xr:uid="{00000000-0005-0000-0000-0000ED430000}"/>
    <cellStyle name="Navadno 3 26" xfId="17550" xr:uid="{00000000-0005-0000-0000-0000EE430000}"/>
    <cellStyle name="Navadno 3 26 2" xfId="17551" xr:uid="{00000000-0005-0000-0000-0000EF430000}"/>
    <cellStyle name="Navadno 3 26 2 2" xfId="17552" xr:uid="{00000000-0005-0000-0000-0000F0430000}"/>
    <cellStyle name="Navadno 3 26 2 2 2" xfId="17553" xr:uid="{00000000-0005-0000-0000-0000F1430000}"/>
    <cellStyle name="Navadno 3 26 2 3" xfId="17554" xr:uid="{00000000-0005-0000-0000-0000F2430000}"/>
    <cellStyle name="Navadno 3 26 3" xfId="17555" xr:uid="{00000000-0005-0000-0000-0000F3430000}"/>
    <cellStyle name="Navadno 3 26 3 2" xfId="17556" xr:uid="{00000000-0005-0000-0000-0000F4430000}"/>
    <cellStyle name="Navadno 3 26 4" xfId="17557" xr:uid="{00000000-0005-0000-0000-0000F5430000}"/>
    <cellStyle name="Navadno 3 27" xfId="17558" xr:uid="{00000000-0005-0000-0000-0000F6430000}"/>
    <cellStyle name="Navadno 3 27 2" xfId="17559" xr:uid="{00000000-0005-0000-0000-0000F7430000}"/>
    <cellStyle name="Navadno 3 27 2 2" xfId="17560" xr:uid="{00000000-0005-0000-0000-0000F8430000}"/>
    <cellStyle name="Navadno 3 27 2 2 2" xfId="17561" xr:uid="{00000000-0005-0000-0000-0000F9430000}"/>
    <cellStyle name="Navadno 3 27 2 3" xfId="17562" xr:uid="{00000000-0005-0000-0000-0000FA430000}"/>
    <cellStyle name="Navadno 3 27 3" xfId="17563" xr:uid="{00000000-0005-0000-0000-0000FB430000}"/>
    <cellStyle name="Navadno 3 27 3 2" xfId="17564" xr:uid="{00000000-0005-0000-0000-0000FC430000}"/>
    <cellStyle name="Navadno 3 27 4" xfId="17565" xr:uid="{00000000-0005-0000-0000-0000FD430000}"/>
    <cellStyle name="Navadno 3 28" xfId="17566" xr:uid="{00000000-0005-0000-0000-0000FE430000}"/>
    <cellStyle name="Navadno 3 28 2" xfId="17567" xr:uid="{00000000-0005-0000-0000-0000FF430000}"/>
    <cellStyle name="Navadno 3 28 2 2" xfId="17568" xr:uid="{00000000-0005-0000-0000-000000440000}"/>
    <cellStyle name="Navadno 3 28 2 2 2" xfId="17569" xr:uid="{00000000-0005-0000-0000-000001440000}"/>
    <cellStyle name="Navadno 3 28 2 3" xfId="17570" xr:uid="{00000000-0005-0000-0000-000002440000}"/>
    <cellStyle name="Navadno 3 28 3" xfId="17571" xr:uid="{00000000-0005-0000-0000-000003440000}"/>
    <cellStyle name="Navadno 3 28 3 2" xfId="17572" xr:uid="{00000000-0005-0000-0000-000004440000}"/>
    <cellStyle name="Navadno 3 28 4" xfId="17573" xr:uid="{00000000-0005-0000-0000-000005440000}"/>
    <cellStyle name="Navadno 3 29" xfId="17574" xr:uid="{00000000-0005-0000-0000-000006440000}"/>
    <cellStyle name="Navadno 3 29 2" xfId="17575" xr:uid="{00000000-0005-0000-0000-000007440000}"/>
    <cellStyle name="Navadno 3 29 2 2" xfId="17576" xr:uid="{00000000-0005-0000-0000-000008440000}"/>
    <cellStyle name="Navadno 3 29 2 2 2" xfId="17577" xr:uid="{00000000-0005-0000-0000-000009440000}"/>
    <cellStyle name="Navadno 3 29 2 3" xfId="17578" xr:uid="{00000000-0005-0000-0000-00000A440000}"/>
    <cellStyle name="Navadno 3 29 3" xfId="17579" xr:uid="{00000000-0005-0000-0000-00000B440000}"/>
    <cellStyle name="Navadno 3 29 3 2" xfId="17580" xr:uid="{00000000-0005-0000-0000-00000C440000}"/>
    <cellStyle name="Navadno 3 29 4" xfId="17581" xr:uid="{00000000-0005-0000-0000-00000D440000}"/>
    <cellStyle name="Navadno 3 3" xfId="74" xr:uid="{00000000-0005-0000-0000-00000E440000}"/>
    <cellStyle name="Navadno 3 3 2" xfId="17582" xr:uid="{00000000-0005-0000-0000-00000F440000}"/>
    <cellStyle name="Navadno 3 3 2 2" xfId="17583" xr:uid="{00000000-0005-0000-0000-000010440000}"/>
    <cellStyle name="Navadno 3 3 2 2 2" xfId="17584" xr:uid="{00000000-0005-0000-0000-000011440000}"/>
    <cellStyle name="Navadno 3 3 2 3" xfId="17585" xr:uid="{00000000-0005-0000-0000-000012440000}"/>
    <cellStyle name="Navadno 3 3 2 4" xfId="17586" xr:uid="{00000000-0005-0000-0000-000013440000}"/>
    <cellStyle name="Navadno 3 3 2 5" xfId="17587" xr:uid="{00000000-0005-0000-0000-000014440000}"/>
    <cellStyle name="Navadno 3 3 2 6" xfId="17588" xr:uid="{00000000-0005-0000-0000-000015440000}"/>
    <cellStyle name="Navadno 3 3 3" xfId="17589" xr:uid="{00000000-0005-0000-0000-000016440000}"/>
    <cellStyle name="Navadno 3 3 3 2" xfId="17590" xr:uid="{00000000-0005-0000-0000-000017440000}"/>
    <cellStyle name="Navadno 3 3 3 3" xfId="17591" xr:uid="{00000000-0005-0000-0000-000018440000}"/>
    <cellStyle name="Navadno 3 3 3 4" xfId="17592" xr:uid="{00000000-0005-0000-0000-000019440000}"/>
    <cellStyle name="Navadno 3 3 3 5" xfId="17593" xr:uid="{00000000-0005-0000-0000-00001A440000}"/>
    <cellStyle name="Navadno 3 3 4" xfId="17594" xr:uid="{00000000-0005-0000-0000-00001B440000}"/>
    <cellStyle name="Navadno 3 3 5" xfId="17595" xr:uid="{00000000-0005-0000-0000-00001C440000}"/>
    <cellStyle name="Navadno 3 3 6" xfId="17596" xr:uid="{00000000-0005-0000-0000-00001D440000}"/>
    <cellStyle name="Navadno 3 3 7" xfId="17597" xr:uid="{00000000-0005-0000-0000-00001E440000}"/>
    <cellStyle name="Navadno 3 30" xfId="17598" xr:uid="{00000000-0005-0000-0000-00001F440000}"/>
    <cellStyle name="Navadno 3 30 2" xfId="17599" xr:uid="{00000000-0005-0000-0000-000020440000}"/>
    <cellStyle name="Navadno 3 30 2 2" xfId="17600" xr:uid="{00000000-0005-0000-0000-000021440000}"/>
    <cellStyle name="Navadno 3 30 2 2 2" xfId="17601" xr:uid="{00000000-0005-0000-0000-000022440000}"/>
    <cellStyle name="Navadno 3 30 2 3" xfId="17602" xr:uid="{00000000-0005-0000-0000-000023440000}"/>
    <cellStyle name="Navadno 3 30 3" xfId="17603" xr:uid="{00000000-0005-0000-0000-000024440000}"/>
    <cellStyle name="Navadno 3 30 3 2" xfId="17604" xr:uid="{00000000-0005-0000-0000-000025440000}"/>
    <cellStyle name="Navadno 3 30 4" xfId="17605" xr:uid="{00000000-0005-0000-0000-000026440000}"/>
    <cellStyle name="Navadno 3 31" xfId="17606" xr:uid="{00000000-0005-0000-0000-000027440000}"/>
    <cellStyle name="Navadno 3 31 2" xfId="17607" xr:uid="{00000000-0005-0000-0000-000028440000}"/>
    <cellStyle name="Navadno 3 31 2 2" xfId="17608" xr:uid="{00000000-0005-0000-0000-000029440000}"/>
    <cellStyle name="Navadno 3 31 2 2 2" xfId="17609" xr:uid="{00000000-0005-0000-0000-00002A440000}"/>
    <cellStyle name="Navadno 3 31 2 3" xfId="17610" xr:uid="{00000000-0005-0000-0000-00002B440000}"/>
    <cellStyle name="Navadno 3 31 3" xfId="17611" xr:uid="{00000000-0005-0000-0000-00002C440000}"/>
    <cellStyle name="Navadno 3 31 3 2" xfId="17612" xr:uid="{00000000-0005-0000-0000-00002D440000}"/>
    <cellStyle name="Navadno 3 31 4" xfId="17613" xr:uid="{00000000-0005-0000-0000-00002E440000}"/>
    <cellStyle name="Navadno 3 32" xfId="17614" xr:uid="{00000000-0005-0000-0000-00002F440000}"/>
    <cellStyle name="Navadno 3 32 2" xfId="17615" xr:uid="{00000000-0005-0000-0000-000030440000}"/>
    <cellStyle name="Navadno 3 32 2 2" xfId="17616" xr:uid="{00000000-0005-0000-0000-000031440000}"/>
    <cellStyle name="Navadno 3 32 2 2 2" xfId="17617" xr:uid="{00000000-0005-0000-0000-000032440000}"/>
    <cellStyle name="Navadno 3 32 2 3" xfId="17618" xr:uid="{00000000-0005-0000-0000-000033440000}"/>
    <cellStyle name="Navadno 3 32 3" xfId="17619" xr:uid="{00000000-0005-0000-0000-000034440000}"/>
    <cellStyle name="Navadno 3 32 3 2" xfId="17620" xr:uid="{00000000-0005-0000-0000-000035440000}"/>
    <cellStyle name="Navadno 3 32 4" xfId="17621" xr:uid="{00000000-0005-0000-0000-000036440000}"/>
    <cellStyle name="Navadno 3 33" xfId="17622" xr:uid="{00000000-0005-0000-0000-000037440000}"/>
    <cellStyle name="Navadno 3 33 2" xfId="17623" xr:uid="{00000000-0005-0000-0000-000038440000}"/>
    <cellStyle name="Navadno 3 33 2 2" xfId="17624" xr:uid="{00000000-0005-0000-0000-000039440000}"/>
    <cellStyle name="Navadno 3 33 2 2 2" xfId="17625" xr:uid="{00000000-0005-0000-0000-00003A440000}"/>
    <cellStyle name="Navadno 3 33 2 3" xfId="17626" xr:uid="{00000000-0005-0000-0000-00003B440000}"/>
    <cellStyle name="Navadno 3 33 3" xfId="17627" xr:uid="{00000000-0005-0000-0000-00003C440000}"/>
    <cellStyle name="Navadno 3 33 3 2" xfId="17628" xr:uid="{00000000-0005-0000-0000-00003D440000}"/>
    <cellStyle name="Navadno 3 33 4" xfId="17629" xr:uid="{00000000-0005-0000-0000-00003E440000}"/>
    <cellStyle name="Navadno 3 34" xfId="17630" xr:uid="{00000000-0005-0000-0000-00003F440000}"/>
    <cellStyle name="Navadno 3 34 2" xfId="17631" xr:uid="{00000000-0005-0000-0000-000040440000}"/>
    <cellStyle name="Navadno 3 34 2 2" xfId="17632" xr:uid="{00000000-0005-0000-0000-000041440000}"/>
    <cellStyle name="Navadno 3 34 2 2 2" xfId="17633" xr:uid="{00000000-0005-0000-0000-000042440000}"/>
    <cellStyle name="Navadno 3 34 2 3" xfId="17634" xr:uid="{00000000-0005-0000-0000-000043440000}"/>
    <cellStyle name="Navadno 3 34 3" xfId="17635" xr:uid="{00000000-0005-0000-0000-000044440000}"/>
    <cellStyle name="Navadno 3 34 3 2" xfId="17636" xr:uid="{00000000-0005-0000-0000-000045440000}"/>
    <cellStyle name="Navadno 3 34 4" xfId="17637" xr:uid="{00000000-0005-0000-0000-000046440000}"/>
    <cellStyle name="Navadno 3 35" xfId="17638" xr:uid="{00000000-0005-0000-0000-000047440000}"/>
    <cellStyle name="Navadno 3 35 2" xfId="17639" xr:uid="{00000000-0005-0000-0000-000048440000}"/>
    <cellStyle name="Navadno 3 35 2 2" xfId="17640" xr:uid="{00000000-0005-0000-0000-000049440000}"/>
    <cellStyle name="Navadno 3 35 2 2 2" xfId="17641" xr:uid="{00000000-0005-0000-0000-00004A440000}"/>
    <cellStyle name="Navadno 3 35 2 3" xfId="17642" xr:uid="{00000000-0005-0000-0000-00004B440000}"/>
    <cellStyle name="Navadno 3 35 3" xfId="17643" xr:uid="{00000000-0005-0000-0000-00004C440000}"/>
    <cellStyle name="Navadno 3 35 3 2" xfId="17644" xr:uid="{00000000-0005-0000-0000-00004D440000}"/>
    <cellStyle name="Navadno 3 35 4" xfId="17645" xr:uid="{00000000-0005-0000-0000-00004E440000}"/>
    <cellStyle name="Navadno 3 36" xfId="17646" xr:uid="{00000000-0005-0000-0000-00004F440000}"/>
    <cellStyle name="Navadno 3 36 2" xfId="17647" xr:uid="{00000000-0005-0000-0000-000050440000}"/>
    <cellStyle name="Navadno 3 36 2 2" xfId="17648" xr:uid="{00000000-0005-0000-0000-000051440000}"/>
    <cellStyle name="Navadno 3 36 2 2 2" xfId="17649" xr:uid="{00000000-0005-0000-0000-000052440000}"/>
    <cellStyle name="Navadno 3 36 2 3" xfId="17650" xr:uid="{00000000-0005-0000-0000-000053440000}"/>
    <cellStyle name="Navadno 3 36 3" xfId="17651" xr:uid="{00000000-0005-0000-0000-000054440000}"/>
    <cellStyle name="Navadno 3 36 3 2" xfId="17652" xr:uid="{00000000-0005-0000-0000-000055440000}"/>
    <cellStyle name="Navadno 3 36 4" xfId="17653" xr:uid="{00000000-0005-0000-0000-000056440000}"/>
    <cellStyle name="Navadno 3 37" xfId="17654" xr:uid="{00000000-0005-0000-0000-000057440000}"/>
    <cellStyle name="Navadno 3 37 2" xfId="17655" xr:uid="{00000000-0005-0000-0000-000058440000}"/>
    <cellStyle name="Navadno 3 37 2 2" xfId="17656" xr:uid="{00000000-0005-0000-0000-000059440000}"/>
    <cellStyle name="Navadno 3 37 2 2 2" xfId="17657" xr:uid="{00000000-0005-0000-0000-00005A440000}"/>
    <cellStyle name="Navadno 3 37 2 3" xfId="17658" xr:uid="{00000000-0005-0000-0000-00005B440000}"/>
    <cellStyle name="Navadno 3 37 3" xfId="17659" xr:uid="{00000000-0005-0000-0000-00005C440000}"/>
    <cellStyle name="Navadno 3 37 3 2" xfId="17660" xr:uid="{00000000-0005-0000-0000-00005D440000}"/>
    <cellStyle name="Navadno 3 37 4" xfId="17661" xr:uid="{00000000-0005-0000-0000-00005E440000}"/>
    <cellStyle name="Navadno 3 38" xfId="17662" xr:uid="{00000000-0005-0000-0000-00005F440000}"/>
    <cellStyle name="Navadno 3 38 2" xfId="17663" xr:uid="{00000000-0005-0000-0000-000060440000}"/>
    <cellStyle name="Navadno 3 38 2 2" xfId="17664" xr:uid="{00000000-0005-0000-0000-000061440000}"/>
    <cellStyle name="Navadno 3 38 2 2 2" xfId="17665" xr:uid="{00000000-0005-0000-0000-000062440000}"/>
    <cellStyle name="Navadno 3 38 2 3" xfId="17666" xr:uid="{00000000-0005-0000-0000-000063440000}"/>
    <cellStyle name="Navadno 3 38 3" xfId="17667" xr:uid="{00000000-0005-0000-0000-000064440000}"/>
    <cellStyle name="Navadno 3 38 3 2" xfId="17668" xr:uid="{00000000-0005-0000-0000-000065440000}"/>
    <cellStyle name="Navadno 3 38 4" xfId="17669" xr:uid="{00000000-0005-0000-0000-000066440000}"/>
    <cellStyle name="Navadno 3 39" xfId="17670" xr:uid="{00000000-0005-0000-0000-000067440000}"/>
    <cellStyle name="Navadno 3 39 2" xfId="17671" xr:uid="{00000000-0005-0000-0000-000068440000}"/>
    <cellStyle name="Navadno 3 39 2 2" xfId="17672" xr:uid="{00000000-0005-0000-0000-000069440000}"/>
    <cellStyle name="Navadno 3 39 2 2 2" xfId="17673" xr:uid="{00000000-0005-0000-0000-00006A440000}"/>
    <cellStyle name="Navadno 3 39 2 3" xfId="17674" xr:uid="{00000000-0005-0000-0000-00006B440000}"/>
    <cellStyle name="Navadno 3 39 3" xfId="17675" xr:uid="{00000000-0005-0000-0000-00006C440000}"/>
    <cellStyle name="Navadno 3 39 3 2" xfId="17676" xr:uid="{00000000-0005-0000-0000-00006D440000}"/>
    <cellStyle name="Navadno 3 39 4" xfId="17677" xr:uid="{00000000-0005-0000-0000-00006E440000}"/>
    <cellStyle name="Navadno 3 4" xfId="75" xr:uid="{00000000-0005-0000-0000-00006F440000}"/>
    <cellStyle name="Navadno 3 4 2" xfId="17678" xr:uid="{00000000-0005-0000-0000-000070440000}"/>
    <cellStyle name="Navadno 3 4 2 2" xfId="17679" xr:uid="{00000000-0005-0000-0000-000071440000}"/>
    <cellStyle name="Navadno 3 4 2 2 2" xfId="17680" xr:uid="{00000000-0005-0000-0000-000072440000}"/>
    <cellStyle name="Navadno 3 4 2 3" xfId="17681" xr:uid="{00000000-0005-0000-0000-000073440000}"/>
    <cellStyle name="Navadno 3 4 3" xfId="17682" xr:uid="{00000000-0005-0000-0000-000074440000}"/>
    <cellStyle name="Navadno 3 4 3 2" xfId="17683" xr:uid="{00000000-0005-0000-0000-000075440000}"/>
    <cellStyle name="Navadno 3 4 4" xfId="17684" xr:uid="{00000000-0005-0000-0000-000076440000}"/>
    <cellStyle name="Navadno 3 4 5" xfId="17685" xr:uid="{00000000-0005-0000-0000-000077440000}"/>
    <cellStyle name="Navadno 3 4 6" xfId="17686" xr:uid="{00000000-0005-0000-0000-000078440000}"/>
    <cellStyle name="Navadno 3 4 7" xfId="17687" xr:uid="{00000000-0005-0000-0000-000079440000}"/>
    <cellStyle name="Navadno 3 40" xfId="17688" xr:uid="{00000000-0005-0000-0000-00007A440000}"/>
    <cellStyle name="Navadno 3 40 2" xfId="17689" xr:uid="{00000000-0005-0000-0000-00007B440000}"/>
    <cellStyle name="Navadno 3 40 2 2" xfId="17690" xr:uid="{00000000-0005-0000-0000-00007C440000}"/>
    <cellStyle name="Navadno 3 40 2 2 2" xfId="17691" xr:uid="{00000000-0005-0000-0000-00007D440000}"/>
    <cellStyle name="Navadno 3 40 2 3" xfId="17692" xr:uid="{00000000-0005-0000-0000-00007E440000}"/>
    <cellStyle name="Navadno 3 40 3" xfId="17693" xr:uid="{00000000-0005-0000-0000-00007F440000}"/>
    <cellStyle name="Navadno 3 40 3 2" xfId="17694" xr:uid="{00000000-0005-0000-0000-000080440000}"/>
    <cellStyle name="Navadno 3 40 4" xfId="17695" xr:uid="{00000000-0005-0000-0000-000081440000}"/>
    <cellStyle name="Navadno 3 41" xfId="17696" xr:uid="{00000000-0005-0000-0000-000082440000}"/>
    <cellStyle name="Navadno 3 41 2" xfId="17697" xr:uid="{00000000-0005-0000-0000-000083440000}"/>
    <cellStyle name="Navadno 3 41 2 2" xfId="17698" xr:uid="{00000000-0005-0000-0000-000084440000}"/>
    <cellStyle name="Navadno 3 41 2 2 2" xfId="17699" xr:uid="{00000000-0005-0000-0000-000085440000}"/>
    <cellStyle name="Navadno 3 41 2 3" xfId="17700" xr:uid="{00000000-0005-0000-0000-000086440000}"/>
    <cellStyle name="Navadno 3 41 3" xfId="17701" xr:uid="{00000000-0005-0000-0000-000087440000}"/>
    <cellStyle name="Navadno 3 41 3 2" xfId="17702" xr:uid="{00000000-0005-0000-0000-000088440000}"/>
    <cellStyle name="Navadno 3 41 4" xfId="17703" xr:uid="{00000000-0005-0000-0000-000089440000}"/>
    <cellStyle name="Navadno 3 42" xfId="17704" xr:uid="{00000000-0005-0000-0000-00008A440000}"/>
    <cellStyle name="Navadno 3 42 2" xfId="17705" xr:uid="{00000000-0005-0000-0000-00008B440000}"/>
    <cellStyle name="Navadno 3 42 2 2" xfId="17706" xr:uid="{00000000-0005-0000-0000-00008C440000}"/>
    <cellStyle name="Navadno 3 42 2 2 2" xfId="17707" xr:uid="{00000000-0005-0000-0000-00008D440000}"/>
    <cellStyle name="Navadno 3 42 2 3" xfId="17708" xr:uid="{00000000-0005-0000-0000-00008E440000}"/>
    <cellStyle name="Navadno 3 42 3" xfId="17709" xr:uid="{00000000-0005-0000-0000-00008F440000}"/>
    <cellStyle name="Navadno 3 42 3 2" xfId="17710" xr:uid="{00000000-0005-0000-0000-000090440000}"/>
    <cellStyle name="Navadno 3 42 4" xfId="17711" xr:uid="{00000000-0005-0000-0000-000091440000}"/>
    <cellStyle name="Navadno 3 43" xfId="17712" xr:uid="{00000000-0005-0000-0000-000092440000}"/>
    <cellStyle name="Navadno 3 43 2" xfId="17713" xr:uid="{00000000-0005-0000-0000-000093440000}"/>
    <cellStyle name="Navadno 3 43 2 2" xfId="17714" xr:uid="{00000000-0005-0000-0000-000094440000}"/>
    <cellStyle name="Navadno 3 43 2 2 2" xfId="17715" xr:uid="{00000000-0005-0000-0000-000095440000}"/>
    <cellStyle name="Navadno 3 43 2 3" xfId="17716" xr:uid="{00000000-0005-0000-0000-000096440000}"/>
    <cellStyle name="Navadno 3 43 3" xfId="17717" xr:uid="{00000000-0005-0000-0000-000097440000}"/>
    <cellStyle name="Navadno 3 43 3 2" xfId="17718" xr:uid="{00000000-0005-0000-0000-000098440000}"/>
    <cellStyle name="Navadno 3 43 4" xfId="17719" xr:uid="{00000000-0005-0000-0000-000099440000}"/>
    <cellStyle name="Navadno 3 44" xfId="17720" xr:uid="{00000000-0005-0000-0000-00009A440000}"/>
    <cellStyle name="Navadno 3 44 2" xfId="17721" xr:uid="{00000000-0005-0000-0000-00009B440000}"/>
    <cellStyle name="Navadno 3 44 2 2" xfId="17722" xr:uid="{00000000-0005-0000-0000-00009C440000}"/>
    <cellStyle name="Navadno 3 44 2 2 2" xfId="17723" xr:uid="{00000000-0005-0000-0000-00009D440000}"/>
    <cellStyle name="Navadno 3 44 2 3" xfId="17724" xr:uid="{00000000-0005-0000-0000-00009E440000}"/>
    <cellStyle name="Navadno 3 44 3" xfId="17725" xr:uid="{00000000-0005-0000-0000-00009F440000}"/>
    <cellStyle name="Navadno 3 44 3 2" xfId="17726" xr:uid="{00000000-0005-0000-0000-0000A0440000}"/>
    <cellStyle name="Navadno 3 44 4" xfId="17727" xr:uid="{00000000-0005-0000-0000-0000A1440000}"/>
    <cellStyle name="Navadno 3 45" xfId="17728" xr:uid="{00000000-0005-0000-0000-0000A2440000}"/>
    <cellStyle name="Navadno 3 45 2" xfId="17729" xr:uid="{00000000-0005-0000-0000-0000A3440000}"/>
    <cellStyle name="Navadno 3 45 2 2" xfId="17730" xr:uid="{00000000-0005-0000-0000-0000A4440000}"/>
    <cellStyle name="Navadno 3 45 2 2 2" xfId="17731" xr:uid="{00000000-0005-0000-0000-0000A5440000}"/>
    <cellStyle name="Navadno 3 45 2 3" xfId="17732" xr:uid="{00000000-0005-0000-0000-0000A6440000}"/>
    <cellStyle name="Navadno 3 45 3" xfId="17733" xr:uid="{00000000-0005-0000-0000-0000A7440000}"/>
    <cellStyle name="Navadno 3 45 3 2" xfId="17734" xr:uid="{00000000-0005-0000-0000-0000A8440000}"/>
    <cellStyle name="Navadno 3 45 4" xfId="17735" xr:uid="{00000000-0005-0000-0000-0000A9440000}"/>
    <cellStyle name="Navadno 3 46" xfId="17736" xr:uid="{00000000-0005-0000-0000-0000AA440000}"/>
    <cellStyle name="Navadno 3 46 2" xfId="17737" xr:uid="{00000000-0005-0000-0000-0000AB440000}"/>
    <cellStyle name="Navadno 3 46 2 2" xfId="17738" xr:uid="{00000000-0005-0000-0000-0000AC440000}"/>
    <cellStyle name="Navadno 3 46 2 2 2" xfId="17739" xr:uid="{00000000-0005-0000-0000-0000AD440000}"/>
    <cellStyle name="Navadno 3 46 2 3" xfId="17740" xr:uid="{00000000-0005-0000-0000-0000AE440000}"/>
    <cellStyle name="Navadno 3 46 3" xfId="17741" xr:uid="{00000000-0005-0000-0000-0000AF440000}"/>
    <cellStyle name="Navadno 3 46 3 2" xfId="17742" xr:uid="{00000000-0005-0000-0000-0000B0440000}"/>
    <cellStyle name="Navadno 3 46 4" xfId="17743" xr:uid="{00000000-0005-0000-0000-0000B1440000}"/>
    <cellStyle name="Navadno 3 47" xfId="17744" xr:uid="{00000000-0005-0000-0000-0000B2440000}"/>
    <cellStyle name="Navadno 3 47 2" xfId="17745" xr:uid="{00000000-0005-0000-0000-0000B3440000}"/>
    <cellStyle name="Navadno 3 47 2 2" xfId="17746" xr:uid="{00000000-0005-0000-0000-0000B4440000}"/>
    <cellStyle name="Navadno 3 47 2 2 2" xfId="17747" xr:uid="{00000000-0005-0000-0000-0000B5440000}"/>
    <cellStyle name="Navadno 3 47 2 3" xfId="17748" xr:uid="{00000000-0005-0000-0000-0000B6440000}"/>
    <cellStyle name="Navadno 3 47 3" xfId="17749" xr:uid="{00000000-0005-0000-0000-0000B7440000}"/>
    <cellStyle name="Navadno 3 47 3 2" xfId="17750" xr:uid="{00000000-0005-0000-0000-0000B8440000}"/>
    <cellStyle name="Navadno 3 47 4" xfId="17751" xr:uid="{00000000-0005-0000-0000-0000B9440000}"/>
    <cellStyle name="Navadno 3 48" xfId="17752" xr:uid="{00000000-0005-0000-0000-0000BA440000}"/>
    <cellStyle name="Navadno 3 48 2" xfId="17753" xr:uid="{00000000-0005-0000-0000-0000BB440000}"/>
    <cellStyle name="Navadno 3 48 2 2" xfId="17754" xr:uid="{00000000-0005-0000-0000-0000BC440000}"/>
    <cellStyle name="Navadno 3 48 2 2 2" xfId="17755" xr:uid="{00000000-0005-0000-0000-0000BD440000}"/>
    <cellStyle name="Navadno 3 48 2 3" xfId="17756" xr:uid="{00000000-0005-0000-0000-0000BE440000}"/>
    <cellStyle name="Navadno 3 48 3" xfId="17757" xr:uid="{00000000-0005-0000-0000-0000BF440000}"/>
    <cellStyle name="Navadno 3 48 3 2" xfId="17758" xr:uid="{00000000-0005-0000-0000-0000C0440000}"/>
    <cellStyle name="Navadno 3 48 4" xfId="17759" xr:uid="{00000000-0005-0000-0000-0000C1440000}"/>
    <cellStyle name="Navadno 3 49" xfId="17760" xr:uid="{00000000-0005-0000-0000-0000C2440000}"/>
    <cellStyle name="Navadno 3 49 2" xfId="17761" xr:uid="{00000000-0005-0000-0000-0000C3440000}"/>
    <cellStyle name="Navadno 3 49 2 2" xfId="17762" xr:uid="{00000000-0005-0000-0000-0000C4440000}"/>
    <cellStyle name="Navadno 3 49 2 2 2" xfId="17763" xr:uid="{00000000-0005-0000-0000-0000C5440000}"/>
    <cellStyle name="Navadno 3 49 2 3" xfId="17764" xr:uid="{00000000-0005-0000-0000-0000C6440000}"/>
    <cellStyle name="Navadno 3 49 3" xfId="17765" xr:uid="{00000000-0005-0000-0000-0000C7440000}"/>
    <cellStyle name="Navadno 3 49 3 2" xfId="17766" xr:uid="{00000000-0005-0000-0000-0000C8440000}"/>
    <cellStyle name="Navadno 3 49 4" xfId="17767" xr:uid="{00000000-0005-0000-0000-0000C9440000}"/>
    <cellStyle name="Navadno 3 5" xfId="76" xr:uid="{00000000-0005-0000-0000-0000CA440000}"/>
    <cellStyle name="Navadno 3 5 2" xfId="17768" xr:uid="{00000000-0005-0000-0000-0000CB440000}"/>
    <cellStyle name="Navadno 3 5 2 2" xfId="17769" xr:uid="{00000000-0005-0000-0000-0000CC440000}"/>
    <cellStyle name="Navadno 3 5 2 2 2" xfId="17770" xr:uid="{00000000-0005-0000-0000-0000CD440000}"/>
    <cellStyle name="Navadno 3 5 2 3" xfId="17771" xr:uid="{00000000-0005-0000-0000-0000CE440000}"/>
    <cellStyle name="Navadno 3 5 2 4" xfId="17772" xr:uid="{00000000-0005-0000-0000-0000CF440000}"/>
    <cellStyle name="Navadno 3 5 2 5" xfId="17773" xr:uid="{00000000-0005-0000-0000-0000D0440000}"/>
    <cellStyle name="Navadno 3 5 2 6" xfId="17774" xr:uid="{00000000-0005-0000-0000-0000D1440000}"/>
    <cellStyle name="Navadno 3 5 3" xfId="17775" xr:uid="{00000000-0005-0000-0000-0000D2440000}"/>
    <cellStyle name="Navadno 3 5 3 2" xfId="17776" xr:uid="{00000000-0005-0000-0000-0000D3440000}"/>
    <cellStyle name="Navadno 3 5 3 3" xfId="17777" xr:uid="{00000000-0005-0000-0000-0000D4440000}"/>
    <cellStyle name="Navadno 3 5 3 4" xfId="17778" xr:uid="{00000000-0005-0000-0000-0000D5440000}"/>
    <cellStyle name="Navadno 3 5 3 5" xfId="17779" xr:uid="{00000000-0005-0000-0000-0000D6440000}"/>
    <cellStyle name="Navadno 3 5 4" xfId="17780" xr:uid="{00000000-0005-0000-0000-0000D7440000}"/>
    <cellStyle name="Navadno 3 5 4 2" xfId="17781" xr:uid="{00000000-0005-0000-0000-0000D8440000}"/>
    <cellStyle name="Navadno 3 5 4 3" xfId="17782" xr:uid="{00000000-0005-0000-0000-0000D9440000}"/>
    <cellStyle name="Navadno 3 5 5" xfId="17783" xr:uid="{00000000-0005-0000-0000-0000DA440000}"/>
    <cellStyle name="Navadno 3 5 6" xfId="17784" xr:uid="{00000000-0005-0000-0000-0000DB440000}"/>
    <cellStyle name="Navadno 3 5 7" xfId="17785" xr:uid="{00000000-0005-0000-0000-0000DC440000}"/>
    <cellStyle name="Navadno 3 5 8" xfId="17786" xr:uid="{00000000-0005-0000-0000-0000DD440000}"/>
    <cellStyle name="Navadno 3 50" xfId="17787" xr:uid="{00000000-0005-0000-0000-0000DE440000}"/>
    <cellStyle name="Navadno 3 50 2" xfId="17788" xr:uid="{00000000-0005-0000-0000-0000DF440000}"/>
    <cellStyle name="Navadno 3 50 2 2" xfId="17789" xr:uid="{00000000-0005-0000-0000-0000E0440000}"/>
    <cellStyle name="Navadno 3 50 2 2 2" xfId="17790" xr:uid="{00000000-0005-0000-0000-0000E1440000}"/>
    <cellStyle name="Navadno 3 50 2 3" xfId="17791" xr:uid="{00000000-0005-0000-0000-0000E2440000}"/>
    <cellStyle name="Navadno 3 50 3" xfId="17792" xr:uid="{00000000-0005-0000-0000-0000E3440000}"/>
    <cellStyle name="Navadno 3 50 3 2" xfId="17793" xr:uid="{00000000-0005-0000-0000-0000E4440000}"/>
    <cellStyle name="Navadno 3 50 4" xfId="17794" xr:uid="{00000000-0005-0000-0000-0000E5440000}"/>
    <cellStyle name="Navadno 3 51" xfId="17795" xr:uid="{00000000-0005-0000-0000-0000E6440000}"/>
    <cellStyle name="Navadno 3 51 2" xfId="17796" xr:uid="{00000000-0005-0000-0000-0000E7440000}"/>
    <cellStyle name="Navadno 3 51 2 2" xfId="17797" xr:uid="{00000000-0005-0000-0000-0000E8440000}"/>
    <cellStyle name="Navadno 3 51 2 2 2" xfId="17798" xr:uid="{00000000-0005-0000-0000-0000E9440000}"/>
    <cellStyle name="Navadno 3 51 2 3" xfId="17799" xr:uid="{00000000-0005-0000-0000-0000EA440000}"/>
    <cellStyle name="Navadno 3 51 3" xfId="17800" xr:uid="{00000000-0005-0000-0000-0000EB440000}"/>
    <cellStyle name="Navadno 3 51 3 2" xfId="17801" xr:uid="{00000000-0005-0000-0000-0000EC440000}"/>
    <cellStyle name="Navadno 3 51 4" xfId="17802" xr:uid="{00000000-0005-0000-0000-0000ED440000}"/>
    <cellStyle name="Navadno 3 52" xfId="17803" xr:uid="{00000000-0005-0000-0000-0000EE440000}"/>
    <cellStyle name="Navadno 3 52 2" xfId="17804" xr:uid="{00000000-0005-0000-0000-0000EF440000}"/>
    <cellStyle name="Navadno 3 52 2 2" xfId="17805" xr:uid="{00000000-0005-0000-0000-0000F0440000}"/>
    <cellStyle name="Navadno 3 52 2 2 2" xfId="17806" xr:uid="{00000000-0005-0000-0000-0000F1440000}"/>
    <cellStyle name="Navadno 3 52 2 3" xfId="17807" xr:uid="{00000000-0005-0000-0000-0000F2440000}"/>
    <cellStyle name="Navadno 3 52 3" xfId="17808" xr:uid="{00000000-0005-0000-0000-0000F3440000}"/>
    <cellStyle name="Navadno 3 52 3 2" xfId="17809" xr:uid="{00000000-0005-0000-0000-0000F4440000}"/>
    <cellStyle name="Navadno 3 52 4" xfId="17810" xr:uid="{00000000-0005-0000-0000-0000F5440000}"/>
    <cellStyle name="Navadno 3 53" xfId="17811" xr:uid="{00000000-0005-0000-0000-0000F6440000}"/>
    <cellStyle name="Navadno 3 53 2" xfId="17812" xr:uid="{00000000-0005-0000-0000-0000F7440000}"/>
    <cellStyle name="Navadno 3 53 2 2" xfId="17813" xr:uid="{00000000-0005-0000-0000-0000F8440000}"/>
    <cellStyle name="Navadno 3 53 2 2 2" xfId="17814" xr:uid="{00000000-0005-0000-0000-0000F9440000}"/>
    <cellStyle name="Navadno 3 53 2 3" xfId="17815" xr:uid="{00000000-0005-0000-0000-0000FA440000}"/>
    <cellStyle name="Navadno 3 53 3" xfId="17816" xr:uid="{00000000-0005-0000-0000-0000FB440000}"/>
    <cellStyle name="Navadno 3 53 3 2" xfId="17817" xr:uid="{00000000-0005-0000-0000-0000FC440000}"/>
    <cellStyle name="Navadno 3 53 4" xfId="17818" xr:uid="{00000000-0005-0000-0000-0000FD440000}"/>
    <cellStyle name="Navadno 3 54" xfId="17819" xr:uid="{00000000-0005-0000-0000-0000FE440000}"/>
    <cellStyle name="Navadno 3 54 2" xfId="17820" xr:uid="{00000000-0005-0000-0000-0000FF440000}"/>
    <cellStyle name="Navadno 3 54 2 2" xfId="17821" xr:uid="{00000000-0005-0000-0000-000000450000}"/>
    <cellStyle name="Navadno 3 54 2 2 2" xfId="17822" xr:uid="{00000000-0005-0000-0000-000001450000}"/>
    <cellStyle name="Navadno 3 54 2 3" xfId="17823" xr:uid="{00000000-0005-0000-0000-000002450000}"/>
    <cellStyle name="Navadno 3 54 3" xfId="17824" xr:uid="{00000000-0005-0000-0000-000003450000}"/>
    <cellStyle name="Navadno 3 54 3 2" xfId="17825" xr:uid="{00000000-0005-0000-0000-000004450000}"/>
    <cellStyle name="Navadno 3 54 4" xfId="17826" xr:uid="{00000000-0005-0000-0000-000005450000}"/>
    <cellStyle name="Navadno 3 55" xfId="17827" xr:uid="{00000000-0005-0000-0000-000006450000}"/>
    <cellStyle name="Navadno 3 55 2" xfId="17828" xr:uid="{00000000-0005-0000-0000-000007450000}"/>
    <cellStyle name="Navadno 3 55 2 2" xfId="17829" xr:uid="{00000000-0005-0000-0000-000008450000}"/>
    <cellStyle name="Navadno 3 55 2 2 2" xfId="17830" xr:uid="{00000000-0005-0000-0000-000009450000}"/>
    <cellStyle name="Navadno 3 55 2 3" xfId="17831" xr:uid="{00000000-0005-0000-0000-00000A450000}"/>
    <cellStyle name="Navadno 3 55 3" xfId="17832" xr:uid="{00000000-0005-0000-0000-00000B450000}"/>
    <cellStyle name="Navadno 3 55 3 2" xfId="17833" xr:uid="{00000000-0005-0000-0000-00000C450000}"/>
    <cellStyle name="Navadno 3 55 4" xfId="17834" xr:uid="{00000000-0005-0000-0000-00000D450000}"/>
    <cellStyle name="Navadno 3 56" xfId="17835" xr:uid="{00000000-0005-0000-0000-00000E450000}"/>
    <cellStyle name="Navadno 3 56 2" xfId="17836" xr:uid="{00000000-0005-0000-0000-00000F450000}"/>
    <cellStyle name="Navadno 3 56 2 2" xfId="17837" xr:uid="{00000000-0005-0000-0000-000010450000}"/>
    <cellStyle name="Navadno 3 56 2 2 2" xfId="17838" xr:uid="{00000000-0005-0000-0000-000011450000}"/>
    <cellStyle name="Navadno 3 56 2 3" xfId="17839" xr:uid="{00000000-0005-0000-0000-000012450000}"/>
    <cellStyle name="Navadno 3 56 3" xfId="17840" xr:uid="{00000000-0005-0000-0000-000013450000}"/>
    <cellStyle name="Navadno 3 56 3 2" xfId="17841" xr:uid="{00000000-0005-0000-0000-000014450000}"/>
    <cellStyle name="Navadno 3 56 4" xfId="17842" xr:uid="{00000000-0005-0000-0000-000015450000}"/>
    <cellStyle name="Navadno 3 57" xfId="17843" xr:uid="{00000000-0005-0000-0000-000016450000}"/>
    <cellStyle name="Navadno 3 57 2" xfId="17844" xr:uid="{00000000-0005-0000-0000-000017450000}"/>
    <cellStyle name="Navadno 3 57 2 2" xfId="17845" xr:uid="{00000000-0005-0000-0000-000018450000}"/>
    <cellStyle name="Navadno 3 57 2 2 2" xfId="17846" xr:uid="{00000000-0005-0000-0000-000019450000}"/>
    <cellStyle name="Navadno 3 57 2 3" xfId="17847" xr:uid="{00000000-0005-0000-0000-00001A450000}"/>
    <cellStyle name="Navadno 3 57 3" xfId="17848" xr:uid="{00000000-0005-0000-0000-00001B450000}"/>
    <cellStyle name="Navadno 3 57 3 2" xfId="17849" xr:uid="{00000000-0005-0000-0000-00001C450000}"/>
    <cellStyle name="Navadno 3 57 4" xfId="17850" xr:uid="{00000000-0005-0000-0000-00001D450000}"/>
    <cellStyle name="Navadno 3 58" xfId="17851" xr:uid="{00000000-0005-0000-0000-00001E450000}"/>
    <cellStyle name="Navadno 3 58 2" xfId="17852" xr:uid="{00000000-0005-0000-0000-00001F450000}"/>
    <cellStyle name="Navadno 3 58 2 2" xfId="17853" xr:uid="{00000000-0005-0000-0000-000020450000}"/>
    <cellStyle name="Navadno 3 58 2 2 2" xfId="17854" xr:uid="{00000000-0005-0000-0000-000021450000}"/>
    <cellStyle name="Navadno 3 58 2 3" xfId="17855" xr:uid="{00000000-0005-0000-0000-000022450000}"/>
    <cellStyle name="Navadno 3 58 3" xfId="17856" xr:uid="{00000000-0005-0000-0000-000023450000}"/>
    <cellStyle name="Navadno 3 58 3 2" xfId="17857" xr:uid="{00000000-0005-0000-0000-000024450000}"/>
    <cellStyle name="Navadno 3 58 4" xfId="17858" xr:uid="{00000000-0005-0000-0000-000025450000}"/>
    <cellStyle name="Navadno 3 59" xfId="17859" xr:uid="{00000000-0005-0000-0000-000026450000}"/>
    <cellStyle name="Navadno 3 59 2" xfId="17860" xr:uid="{00000000-0005-0000-0000-000027450000}"/>
    <cellStyle name="Navadno 3 59 2 2" xfId="17861" xr:uid="{00000000-0005-0000-0000-000028450000}"/>
    <cellStyle name="Navadno 3 59 2 2 2" xfId="17862" xr:uid="{00000000-0005-0000-0000-000029450000}"/>
    <cellStyle name="Navadno 3 59 2 3" xfId="17863" xr:uid="{00000000-0005-0000-0000-00002A450000}"/>
    <cellStyle name="Navadno 3 59 3" xfId="17864" xr:uid="{00000000-0005-0000-0000-00002B450000}"/>
    <cellStyle name="Navadno 3 59 3 2" xfId="17865" xr:uid="{00000000-0005-0000-0000-00002C450000}"/>
    <cellStyle name="Navadno 3 59 4" xfId="17866" xr:uid="{00000000-0005-0000-0000-00002D450000}"/>
    <cellStyle name="Navadno 3 6" xfId="77" xr:uid="{00000000-0005-0000-0000-00002E450000}"/>
    <cellStyle name="Navadno 3 6 2" xfId="17867" xr:uid="{00000000-0005-0000-0000-00002F450000}"/>
    <cellStyle name="Navadno 3 6 2 2" xfId="17868" xr:uid="{00000000-0005-0000-0000-000030450000}"/>
    <cellStyle name="Navadno 3 6 2 2 2" xfId="17869" xr:uid="{00000000-0005-0000-0000-000031450000}"/>
    <cellStyle name="Navadno 3 6 2 3" xfId="17870" xr:uid="{00000000-0005-0000-0000-000032450000}"/>
    <cellStyle name="Navadno 3 6 3" xfId="17871" xr:uid="{00000000-0005-0000-0000-000033450000}"/>
    <cellStyle name="Navadno 3 6 3 2" xfId="17872" xr:uid="{00000000-0005-0000-0000-000034450000}"/>
    <cellStyle name="Navadno 3 6 4" xfId="17873" xr:uid="{00000000-0005-0000-0000-000035450000}"/>
    <cellStyle name="Navadno 3 6 5" xfId="17874" xr:uid="{00000000-0005-0000-0000-000036450000}"/>
    <cellStyle name="Navadno 3 6 6" xfId="17875" xr:uid="{00000000-0005-0000-0000-000037450000}"/>
    <cellStyle name="Navadno 3 6 7" xfId="17876" xr:uid="{00000000-0005-0000-0000-000038450000}"/>
    <cellStyle name="Navadno 3 60" xfId="17877" xr:uid="{00000000-0005-0000-0000-000039450000}"/>
    <cellStyle name="Navadno 3 60 2" xfId="17878" xr:uid="{00000000-0005-0000-0000-00003A450000}"/>
    <cellStyle name="Navadno 3 60 2 2" xfId="17879" xr:uid="{00000000-0005-0000-0000-00003B450000}"/>
    <cellStyle name="Navadno 3 60 2 2 2" xfId="17880" xr:uid="{00000000-0005-0000-0000-00003C450000}"/>
    <cellStyle name="Navadno 3 60 2 3" xfId="17881" xr:uid="{00000000-0005-0000-0000-00003D450000}"/>
    <cellStyle name="Navadno 3 60 3" xfId="17882" xr:uid="{00000000-0005-0000-0000-00003E450000}"/>
    <cellStyle name="Navadno 3 60 3 2" xfId="17883" xr:uid="{00000000-0005-0000-0000-00003F450000}"/>
    <cellStyle name="Navadno 3 60 4" xfId="17884" xr:uid="{00000000-0005-0000-0000-000040450000}"/>
    <cellStyle name="Navadno 3 61" xfId="17885" xr:uid="{00000000-0005-0000-0000-000041450000}"/>
    <cellStyle name="Navadno 3 61 2" xfId="17886" xr:uid="{00000000-0005-0000-0000-000042450000}"/>
    <cellStyle name="Navadno 3 61 2 2" xfId="17887" xr:uid="{00000000-0005-0000-0000-000043450000}"/>
    <cellStyle name="Navadno 3 61 3" xfId="17888" xr:uid="{00000000-0005-0000-0000-000044450000}"/>
    <cellStyle name="Navadno 3 62" xfId="17889" xr:uid="{00000000-0005-0000-0000-000045450000}"/>
    <cellStyle name="Navadno 3 62 2" xfId="17890" xr:uid="{00000000-0005-0000-0000-000046450000}"/>
    <cellStyle name="Navadno 3 63" xfId="17891" xr:uid="{00000000-0005-0000-0000-000047450000}"/>
    <cellStyle name="Navadno 3 63 2" xfId="17892" xr:uid="{00000000-0005-0000-0000-000048450000}"/>
    <cellStyle name="Navadno 3 64" xfId="17893" xr:uid="{00000000-0005-0000-0000-000049450000}"/>
    <cellStyle name="Navadno 3 65" xfId="17894" xr:uid="{00000000-0005-0000-0000-00004A450000}"/>
    <cellStyle name="Navadno 3 66" xfId="17895" xr:uid="{00000000-0005-0000-0000-00004B450000}"/>
    <cellStyle name="Navadno 3 7" xfId="78" xr:uid="{00000000-0005-0000-0000-00004C450000}"/>
    <cellStyle name="Navadno 3 7 2" xfId="17896" xr:uid="{00000000-0005-0000-0000-00004D450000}"/>
    <cellStyle name="Navadno 3 7 2 2" xfId="17897" xr:uid="{00000000-0005-0000-0000-00004E450000}"/>
    <cellStyle name="Navadno 3 7 2 2 2" xfId="17898" xr:uid="{00000000-0005-0000-0000-00004F450000}"/>
    <cellStyle name="Navadno 3 7 2 3" xfId="17899" xr:uid="{00000000-0005-0000-0000-000050450000}"/>
    <cellStyle name="Navadno 3 7 3" xfId="17900" xr:uid="{00000000-0005-0000-0000-000051450000}"/>
    <cellStyle name="Navadno 3 7 3 2" xfId="17901" xr:uid="{00000000-0005-0000-0000-000052450000}"/>
    <cellStyle name="Navadno 3 7 4" xfId="17902" xr:uid="{00000000-0005-0000-0000-000053450000}"/>
    <cellStyle name="Navadno 3 7 5" xfId="17903" xr:uid="{00000000-0005-0000-0000-000054450000}"/>
    <cellStyle name="Navadno 3 7 6" xfId="17904" xr:uid="{00000000-0005-0000-0000-000055450000}"/>
    <cellStyle name="Navadno 3 7 7" xfId="17905" xr:uid="{00000000-0005-0000-0000-000056450000}"/>
    <cellStyle name="Navadno 3 8" xfId="79" xr:uid="{00000000-0005-0000-0000-000057450000}"/>
    <cellStyle name="Navadno 3 8 2" xfId="17906" xr:uid="{00000000-0005-0000-0000-000058450000}"/>
    <cellStyle name="Navadno 3 8 2 2" xfId="17907" xr:uid="{00000000-0005-0000-0000-000059450000}"/>
    <cellStyle name="Navadno 3 8 2 2 2" xfId="17908" xr:uid="{00000000-0005-0000-0000-00005A450000}"/>
    <cellStyle name="Navadno 3 8 2 3" xfId="17909" xr:uid="{00000000-0005-0000-0000-00005B450000}"/>
    <cellStyle name="Navadno 3 8 3" xfId="17910" xr:uid="{00000000-0005-0000-0000-00005C450000}"/>
    <cellStyle name="Navadno 3 8 3 2" xfId="17911" xr:uid="{00000000-0005-0000-0000-00005D450000}"/>
    <cellStyle name="Navadno 3 8 4" xfId="17912" xr:uid="{00000000-0005-0000-0000-00005E450000}"/>
    <cellStyle name="Navadno 3 8 5" xfId="17913" xr:uid="{00000000-0005-0000-0000-00005F450000}"/>
    <cellStyle name="Navadno 3 8 6" xfId="17914" xr:uid="{00000000-0005-0000-0000-000060450000}"/>
    <cellStyle name="Navadno 3 9" xfId="80" xr:uid="{00000000-0005-0000-0000-000061450000}"/>
    <cellStyle name="Navadno 3 9 2" xfId="17915" xr:uid="{00000000-0005-0000-0000-000062450000}"/>
    <cellStyle name="Navadno 3 9 2 2" xfId="17916" xr:uid="{00000000-0005-0000-0000-000063450000}"/>
    <cellStyle name="Navadno 3 9 2 2 2" xfId="17917" xr:uid="{00000000-0005-0000-0000-000064450000}"/>
    <cellStyle name="Navadno 3 9 2 3" xfId="17918" xr:uid="{00000000-0005-0000-0000-000065450000}"/>
    <cellStyle name="Navadno 3 9 3" xfId="17919" xr:uid="{00000000-0005-0000-0000-000066450000}"/>
    <cellStyle name="Navadno 3 9 3 2" xfId="17920" xr:uid="{00000000-0005-0000-0000-000067450000}"/>
    <cellStyle name="Navadno 3 9 4" xfId="17921" xr:uid="{00000000-0005-0000-0000-000068450000}"/>
    <cellStyle name="Navadno 3 9 5" xfId="17922" xr:uid="{00000000-0005-0000-0000-000069450000}"/>
    <cellStyle name="Navadno 3 9 6" xfId="17923" xr:uid="{00000000-0005-0000-0000-00006A450000}"/>
    <cellStyle name="Navadno 3_Apl-BS Pesnica-pvn-d7400-ozv_308" xfId="17924" xr:uid="{00000000-0005-0000-0000-00006B450000}"/>
    <cellStyle name="Navadno 30" xfId="17925" xr:uid="{00000000-0005-0000-0000-00006C450000}"/>
    <cellStyle name="Navadno 30 10" xfId="17926" xr:uid="{00000000-0005-0000-0000-00006D450000}"/>
    <cellStyle name="Navadno 30 10 2" xfId="17927" xr:uid="{00000000-0005-0000-0000-00006E450000}"/>
    <cellStyle name="Navadno 30 10 2 2" xfId="17928" xr:uid="{00000000-0005-0000-0000-00006F450000}"/>
    <cellStyle name="Navadno 30 10 2 2 2" xfId="17929" xr:uid="{00000000-0005-0000-0000-000070450000}"/>
    <cellStyle name="Navadno 30 10 2 3" xfId="17930" xr:uid="{00000000-0005-0000-0000-000071450000}"/>
    <cellStyle name="Navadno 30 10 3" xfId="17931" xr:uid="{00000000-0005-0000-0000-000072450000}"/>
    <cellStyle name="Navadno 30 10 3 2" xfId="17932" xr:uid="{00000000-0005-0000-0000-000073450000}"/>
    <cellStyle name="Navadno 30 10 4" xfId="17933" xr:uid="{00000000-0005-0000-0000-000074450000}"/>
    <cellStyle name="Navadno 30 10 5" xfId="17934" xr:uid="{00000000-0005-0000-0000-000075450000}"/>
    <cellStyle name="Navadno 30 10 6" xfId="17935" xr:uid="{00000000-0005-0000-0000-000076450000}"/>
    <cellStyle name="Navadno 30 10 7" xfId="17936" xr:uid="{00000000-0005-0000-0000-000077450000}"/>
    <cellStyle name="Navadno 30 11" xfId="17937" xr:uid="{00000000-0005-0000-0000-000078450000}"/>
    <cellStyle name="Navadno 30 11 2" xfId="17938" xr:uid="{00000000-0005-0000-0000-000079450000}"/>
    <cellStyle name="Navadno 30 11 2 2" xfId="17939" xr:uid="{00000000-0005-0000-0000-00007A450000}"/>
    <cellStyle name="Navadno 30 11 2 2 2" xfId="17940" xr:uid="{00000000-0005-0000-0000-00007B450000}"/>
    <cellStyle name="Navadno 30 11 2 3" xfId="17941" xr:uid="{00000000-0005-0000-0000-00007C450000}"/>
    <cellStyle name="Navadno 30 11 3" xfId="17942" xr:uid="{00000000-0005-0000-0000-00007D450000}"/>
    <cellStyle name="Navadno 30 11 3 2" xfId="17943" xr:uid="{00000000-0005-0000-0000-00007E450000}"/>
    <cellStyle name="Navadno 30 11 4" xfId="17944" xr:uid="{00000000-0005-0000-0000-00007F450000}"/>
    <cellStyle name="Navadno 30 11 5" xfId="17945" xr:uid="{00000000-0005-0000-0000-000080450000}"/>
    <cellStyle name="Navadno 30 11 6" xfId="17946" xr:uid="{00000000-0005-0000-0000-000081450000}"/>
    <cellStyle name="Navadno 30 11 7" xfId="17947" xr:uid="{00000000-0005-0000-0000-000082450000}"/>
    <cellStyle name="Navadno 30 12" xfId="17948" xr:uid="{00000000-0005-0000-0000-000083450000}"/>
    <cellStyle name="Navadno 30 12 2" xfId="17949" xr:uid="{00000000-0005-0000-0000-000084450000}"/>
    <cellStyle name="Navadno 30 12 2 2" xfId="17950" xr:uid="{00000000-0005-0000-0000-000085450000}"/>
    <cellStyle name="Navadno 30 12 2 2 2" xfId="17951" xr:uid="{00000000-0005-0000-0000-000086450000}"/>
    <cellStyle name="Navadno 30 12 2 3" xfId="17952" xr:uid="{00000000-0005-0000-0000-000087450000}"/>
    <cellStyle name="Navadno 30 12 2 4" xfId="17953" xr:uid="{00000000-0005-0000-0000-000088450000}"/>
    <cellStyle name="Navadno 30 12 2 5" xfId="17954" xr:uid="{00000000-0005-0000-0000-000089450000}"/>
    <cellStyle name="Navadno 30 12 2 6" xfId="17955" xr:uid="{00000000-0005-0000-0000-00008A450000}"/>
    <cellStyle name="Navadno 30 12 3" xfId="17956" xr:uid="{00000000-0005-0000-0000-00008B450000}"/>
    <cellStyle name="Navadno 30 12 3 2" xfId="17957" xr:uid="{00000000-0005-0000-0000-00008C450000}"/>
    <cellStyle name="Navadno 30 12 4" xfId="17958" xr:uid="{00000000-0005-0000-0000-00008D450000}"/>
    <cellStyle name="Navadno 30 12 5" xfId="17959" xr:uid="{00000000-0005-0000-0000-00008E450000}"/>
    <cellStyle name="Navadno 30 12 6" xfId="17960" xr:uid="{00000000-0005-0000-0000-00008F450000}"/>
    <cellStyle name="Navadno 30 12 7" xfId="17961" xr:uid="{00000000-0005-0000-0000-000090450000}"/>
    <cellStyle name="Navadno 30 13" xfId="17962" xr:uid="{00000000-0005-0000-0000-000091450000}"/>
    <cellStyle name="Navadno 30 13 2" xfId="17963" xr:uid="{00000000-0005-0000-0000-000092450000}"/>
    <cellStyle name="Navadno 30 13 2 2" xfId="17964" xr:uid="{00000000-0005-0000-0000-000093450000}"/>
    <cellStyle name="Navadno 30 13 2 2 2" xfId="17965" xr:uid="{00000000-0005-0000-0000-000094450000}"/>
    <cellStyle name="Navadno 30 13 2 3" xfId="17966" xr:uid="{00000000-0005-0000-0000-000095450000}"/>
    <cellStyle name="Navadno 30 13 3" xfId="17967" xr:uid="{00000000-0005-0000-0000-000096450000}"/>
    <cellStyle name="Navadno 30 13 3 2" xfId="17968" xr:uid="{00000000-0005-0000-0000-000097450000}"/>
    <cellStyle name="Navadno 30 13 4" xfId="17969" xr:uid="{00000000-0005-0000-0000-000098450000}"/>
    <cellStyle name="Navadno 30 13 5" xfId="17970" xr:uid="{00000000-0005-0000-0000-000099450000}"/>
    <cellStyle name="Navadno 30 13 6" xfId="17971" xr:uid="{00000000-0005-0000-0000-00009A450000}"/>
    <cellStyle name="Navadno 30 13 7" xfId="17972" xr:uid="{00000000-0005-0000-0000-00009B450000}"/>
    <cellStyle name="Navadno 30 14" xfId="17973" xr:uid="{00000000-0005-0000-0000-00009C450000}"/>
    <cellStyle name="Navadno 30 14 2" xfId="17974" xr:uid="{00000000-0005-0000-0000-00009D450000}"/>
    <cellStyle name="Navadno 30 14 2 2" xfId="17975" xr:uid="{00000000-0005-0000-0000-00009E450000}"/>
    <cellStyle name="Navadno 30 14 2 2 2" xfId="17976" xr:uid="{00000000-0005-0000-0000-00009F450000}"/>
    <cellStyle name="Navadno 30 14 2 3" xfId="17977" xr:uid="{00000000-0005-0000-0000-0000A0450000}"/>
    <cellStyle name="Navadno 30 14 3" xfId="17978" xr:uid="{00000000-0005-0000-0000-0000A1450000}"/>
    <cellStyle name="Navadno 30 14 3 2" xfId="17979" xr:uid="{00000000-0005-0000-0000-0000A2450000}"/>
    <cellStyle name="Navadno 30 14 4" xfId="17980" xr:uid="{00000000-0005-0000-0000-0000A3450000}"/>
    <cellStyle name="Navadno 30 14 5" xfId="17981" xr:uid="{00000000-0005-0000-0000-0000A4450000}"/>
    <cellStyle name="Navadno 30 14 6" xfId="17982" xr:uid="{00000000-0005-0000-0000-0000A5450000}"/>
    <cellStyle name="Navadno 30 14 7" xfId="17983" xr:uid="{00000000-0005-0000-0000-0000A6450000}"/>
    <cellStyle name="Navadno 30 15" xfId="17984" xr:uid="{00000000-0005-0000-0000-0000A7450000}"/>
    <cellStyle name="Navadno 30 15 2" xfId="17985" xr:uid="{00000000-0005-0000-0000-0000A8450000}"/>
    <cellStyle name="Navadno 30 15 2 2" xfId="17986" xr:uid="{00000000-0005-0000-0000-0000A9450000}"/>
    <cellStyle name="Navadno 30 15 2 2 2" xfId="17987" xr:uid="{00000000-0005-0000-0000-0000AA450000}"/>
    <cellStyle name="Navadno 30 15 2 3" xfId="17988" xr:uid="{00000000-0005-0000-0000-0000AB450000}"/>
    <cellStyle name="Navadno 30 15 3" xfId="17989" xr:uid="{00000000-0005-0000-0000-0000AC450000}"/>
    <cellStyle name="Navadno 30 15 3 2" xfId="17990" xr:uid="{00000000-0005-0000-0000-0000AD450000}"/>
    <cellStyle name="Navadno 30 15 4" xfId="17991" xr:uid="{00000000-0005-0000-0000-0000AE450000}"/>
    <cellStyle name="Navadno 30 16" xfId="17992" xr:uid="{00000000-0005-0000-0000-0000AF450000}"/>
    <cellStyle name="Navadno 30 16 2" xfId="17993" xr:uid="{00000000-0005-0000-0000-0000B0450000}"/>
    <cellStyle name="Navadno 30 16 2 2" xfId="17994" xr:uid="{00000000-0005-0000-0000-0000B1450000}"/>
    <cellStyle name="Navadno 30 16 2 2 2" xfId="17995" xr:uid="{00000000-0005-0000-0000-0000B2450000}"/>
    <cellStyle name="Navadno 30 16 2 3" xfId="17996" xr:uid="{00000000-0005-0000-0000-0000B3450000}"/>
    <cellStyle name="Navadno 30 16 3" xfId="17997" xr:uid="{00000000-0005-0000-0000-0000B4450000}"/>
    <cellStyle name="Navadno 30 16 3 2" xfId="17998" xr:uid="{00000000-0005-0000-0000-0000B5450000}"/>
    <cellStyle name="Navadno 30 16 4" xfId="17999" xr:uid="{00000000-0005-0000-0000-0000B6450000}"/>
    <cellStyle name="Navadno 30 17" xfId="18000" xr:uid="{00000000-0005-0000-0000-0000B7450000}"/>
    <cellStyle name="Navadno 30 17 2" xfId="18001" xr:uid="{00000000-0005-0000-0000-0000B8450000}"/>
    <cellStyle name="Navadno 30 17 2 2" xfId="18002" xr:uid="{00000000-0005-0000-0000-0000B9450000}"/>
    <cellStyle name="Navadno 30 17 2 2 2" xfId="18003" xr:uid="{00000000-0005-0000-0000-0000BA450000}"/>
    <cellStyle name="Navadno 30 17 2 3" xfId="18004" xr:uid="{00000000-0005-0000-0000-0000BB450000}"/>
    <cellStyle name="Navadno 30 17 3" xfId="18005" xr:uid="{00000000-0005-0000-0000-0000BC450000}"/>
    <cellStyle name="Navadno 30 17 3 2" xfId="18006" xr:uid="{00000000-0005-0000-0000-0000BD450000}"/>
    <cellStyle name="Navadno 30 17 4" xfId="18007" xr:uid="{00000000-0005-0000-0000-0000BE450000}"/>
    <cellStyle name="Navadno 30 18" xfId="18008" xr:uid="{00000000-0005-0000-0000-0000BF450000}"/>
    <cellStyle name="Navadno 30 18 2" xfId="18009" xr:uid="{00000000-0005-0000-0000-0000C0450000}"/>
    <cellStyle name="Navadno 30 18 2 2" xfId="18010" xr:uid="{00000000-0005-0000-0000-0000C1450000}"/>
    <cellStyle name="Navadno 30 18 2 2 2" xfId="18011" xr:uid="{00000000-0005-0000-0000-0000C2450000}"/>
    <cellStyle name="Navadno 30 18 2 3" xfId="18012" xr:uid="{00000000-0005-0000-0000-0000C3450000}"/>
    <cellStyle name="Navadno 30 18 3" xfId="18013" xr:uid="{00000000-0005-0000-0000-0000C4450000}"/>
    <cellStyle name="Navadno 30 18 3 2" xfId="18014" xr:uid="{00000000-0005-0000-0000-0000C5450000}"/>
    <cellStyle name="Navadno 30 18 4" xfId="18015" xr:uid="{00000000-0005-0000-0000-0000C6450000}"/>
    <cellStyle name="Navadno 30 19" xfId="18016" xr:uid="{00000000-0005-0000-0000-0000C7450000}"/>
    <cellStyle name="Navadno 30 19 2" xfId="18017" xr:uid="{00000000-0005-0000-0000-0000C8450000}"/>
    <cellStyle name="Navadno 30 19 2 2" xfId="18018" xr:uid="{00000000-0005-0000-0000-0000C9450000}"/>
    <cellStyle name="Navadno 30 19 2 2 2" xfId="18019" xr:uid="{00000000-0005-0000-0000-0000CA450000}"/>
    <cellStyle name="Navadno 30 19 2 3" xfId="18020" xr:uid="{00000000-0005-0000-0000-0000CB450000}"/>
    <cellStyle name="Navadno 30 19 3" xfId="18021" xr:uid="{00000000-0005-0000-0000-0000CC450000}"/>
    <cellStyle name="Navadno 30 19 3 2" xfId="18022" xr:uid="{00000000-0005-0000-0000-0000CD450000}"/>
    <cellStyle name="Navadno 30 19 4" xfId="18023" xr:uid="{00000000-0005-0000-0000-0000CE450000}"/>
    <cellStyle name="Navadno 30 2" xfId="81" xr:uid="{00000000-0005-0000-0000-0000CF450000}"/>
    <cellStyle name="Navadno 30 2 2" xfId="18024" xr:uid="{00000000-0005-0000-0000-0000D0450000}"/>
    <cellStyle name="Navadno 30 2 2 2" xfId="18025" xr:uid="{00000000-0005-0000-0000-0000D1450000}"/>
    <cellStyle name="Navadno 30 2 2 2 2" xfId="18026" xr:uid="{00000000-0005-0000-0000-0000D2450000}"/>
    <cellStyle name="Navadno 30 2 2 3" xfId="18027" xr:uid="{00000000-0005-0000-0000-0000D3450000}"/>
    <cellStyle name="Navadno 30 2 3" xfId="18028" xr:uid="{00000000-0005-0000-0000-0000D4450000}"/>
    <cellStyle name="Navadno 30 2 3 2" xfId="18029" xr:uid="{00000000-0005-0000-0000-0000D5450000}"/>
    <cellStyle name="Navadno 30 2 4" xfId="18030" xr:uid="{00000000-0005-0000-0000-0000D6450000}"/>
    <cellStyle name="Navadno 30 2 5" xfId="18031" xr:uid="{00000000-0005-0000-0000-0000D7450000}"/>
    <cellStyle name="Navadno 30 2 6" xfId="18032" xr:uid="{00000000-0005-0000-0000-0000D8450000}"/>
    <cellStyle name="Navadno 30 2 7" xfId="18033" xr:uid="{00000000-0005-0000-0000-0000D9450000}"/>
    <cellStyle name="Navadno 30 20" xfId="18034" xr:uid="{00000000-0005-0000-0000-0000DA450000}"/>
    <cellStyle name="Navadno 30 20 2" xfId="18035" xr:uid="{00000000-0005-0000-0000-0000DB450000}"/>
    <cellStyle name="Navadno 30 20 2 2" xfId="18036" xr:uid="{00000000-0005-0000-0000-0000DC450000}"/>
    <cellStyle name="Navadno 30 20 2 2 2" xfId="18037" xr:uid="{00000000-0005-0000-0000-0000DD450000}"/>
    <cellStyle name="Navadno 30 20 2 3" xfId="18038" xr:uid="{00000000-0005-0000-0000-0000DE450000}"/>
    <cellStyle name="Navadno 30 20 3" xfId="18039" xr:uid="{00000000-0005-0000-0000-0000DF450000}"/>
    <cellStyle name="Navadno 30 20 3 2" xfId="18040" xr:uid="{00000000-0005-0000-0000-0000E0450000}"/>
    <cellStyle name="Navadno 30 20 4" xfId="18041" xr:uid="{00000000-0005-0000-0000-0000E1450000}"/>
    <cellStyle name="Navadno 30 21" xfId="18042" xr:uid="{00000000-0005-0000-0000-0000E2450000}"/>
    <cellStyle name="Navadno 30 21 2" xfId="18043" xr:uid="{00000000-0005-0000-0000-0000E3450000}"/>
    <cellStyle name="Navadno 30 21 2 2" xfId="18044" xr:uid="{00000000-0005-0000-0000-0000E4450000}"/>
    <cellStyle name="Navadno 30 21 2 2 2" xfId="18045" xr:uid="{00000000-0005-0000-0000-0000E5450000}"/>
    <cellStyle name="Navadno 30 21 2 3" xfId="18046" xr:uid="{00000000-0005-0000-0000-0000E6450000}"/>
    <cellStyle name="Navadno 30 21 3" xfId="18047" xr:uid="{00000000-0005-0000-0000-0000E7450000}"/>
    <cellStyle name="Navadno 30 21 3 2" xfId="18048" xr:uid="{00000000-0005-0000-0000-0000E8450000}"/>
    <cellStyle name="Navadno 30 21 4" xfId="18049" xr:uid="{00000000-0005-0000-0000-0000E9450000}"/>
    <cellStyle name="Navadno 30 22" xfId="18050" xr:uid="{00000000-0005-0000-0000-0000EA450000}"/>
    <cellStyle name="Navadno 30 22 2" xfId="18051" xr:uid="{00000000-0005-0000-0000-0000EB450000}"/>
    <cellStyle name="Navadno 30 22 2 2" xfId="18052" xr:uid="{00000000-0005-0000-0000-0000EC450000}"/>
    <cellStyle name="Navadno 30 22 2 2 2" xfId="18053" xr:uid="{00000000-0005-0000-0000-0000ED450000}"/>
    <cellStyle name="Navadno 30 22 2 3" xfId="18054" xr:uid="{00000000-0005-0000-0000-0000EE450000}"/>
    <cellStyle name="Navadno 30 22 3" xfId="18055" xr:uid="{00000000-0005-0000-0000-0000EF450000}"/>
    <cellStyle name="Navadno 30 22 3 2" xfId="18056" xr:uid="{00000000-0005-0000-0000-0000F0450000}"/>
    <cellStyle name="Navadno 30 22 4" xfId="18057" xr:uid="{00000000-0005-0000-0000-0000F1450000}"/>
    <cellStyle name="Navadno 30 23" xfId="18058" xr:uid="{00000000-0005-0000-0000-0000F2450000}"/>
    <cellStyle name="Navadno 30 23 2" xfId="18059" xr:uid="{00000000-0005-0000-0000-0000F3450000}"/>
    <cellStyle name="Navadno 30 23 2 2" xfId="18060" xr:uid="{00000000-0005-0000-0000-0000F4450000}"/>
    <cellStyle name="Navadno 30 23 2 2 2" xfId="18061" xr:uid="{00000000-0005-0000-0000-0000F5450000}"/>
    <cellStyle name="Navadno 30 23 2 3" xfId="18062" xr:uid="{00000000-0005-0000-0000-0000F6450000}"/>
    <cellStyle name="Navadno 30 23 3" xfId="18063" xr:uid="{00000000-0005-0000-0000-0000F7450000}"/>
    <cellStyle name="Navadno 30 23 3 2" xfId="18064" xr:uid="{00000000-0005-0000-0000-0000F8450000}"/>
    <cellStyle name="Navadno 30 23 4" xfId="18065" xr:uid="{00000000-0005-0000-0000-0000F9450000}"/>
    <cellStyle name="Navadno 30 24" xfId="18066" xr:uid="{00000000-0005-0000-0000-0000FA450000}"/>
    <cellStyle name="Navadno 30 24 2" xfId="18067" xr:uid="{00000000-0005-0000-0000-0000FB450000}"/>
    <cellStyle name="Navadno 30 24 2 2" xfId="18068" xr:uid="{00000000-0005-0000-0000-0000FC450000}"/>
    <cellStyle name="Navadno 30 24 2 2 2" xfId="18069" xr:uid="{00000000-0005-0000-0000-0000FD450000}"/>
    <cellStyle name="Navadno 30 24 2 3" xfId="18070" xr:uid="{00000000-0005-0000-0000-0000FE450000}"/>
    <cellStyle name="Navadno 30 24 3" xfId="18071" xr:uid="{00000000-0005-0000-0000-0000FF450000}"/>
    <cellStyle name="Navadno 30 24 3 2" xfId="18072" xr:uid="{00000000-0005-0000-0000-000000460000}"/>
    <cellStyle name="Navadno 30 24 4" xfId="18073" xr:uid="{00000000-0005-0000-0000-000001460000}"/>
    <cellStyle name="Navadno 30 25" xfId="18074" xr:uid="{00000000-0005-0000-0000-000002460000}"/>
    <cellStyle name="Navadno 30 25 2" xfId="18075" xr:uid="{00000000-0005-0000-0000-000003460000}"/>
    <cellStyle name="Navadno 30 25 2 2" xfId="18076" xr:uid="{00000000-0005-0000-0000-000004460000}"/>
    <cellStyle name="Navadno 30 25 2 2 2" xfId="18077" xr:uid="{00000000-0005-0000-0000-000005460000}"/>
    <cellStyle name="Navadno 30 25 2 3" xfId="18078" xr:uid="{00000000-0005-0000-0000-000006460000}"/>
    <cellStyle name="Navadno 30 25 3" xfId="18079" xr:uid="{00000000-0005-0000-0000-000007460000}"/>
    <cellStyle name="Navadno 30 25 3 2" xfId="18080" xr:uid="{00000000-0005-0000-0000-000008460000}"/>
    <cellStyle name="Navadno 30 25 4" xfId="18081" xr:uid="{00000000-0005-0000-0000-000009460000}"/>
    <cellStyle name="Navadno 30 26" xfId="18082" xr:uid="{00000000-0005-0000-0000-00000A460000}"/>
    <cellStyle name="Navadno 30 26 2" xfId="18083" xr:uid="{00000000-0005-0000-0000-00000B460000}"/>
    <cellStyle name="Navadno 30 26 2 2" xfId="18084" xr:uid="{00000000-0005-0000-0000-00000C460000}"/>
    <cellStyle name="Navadno 30 26 2 2 2" xfId="18085" xr:uid="{00000000-0005-0000-0000-00000D460000}"/>
    <cellStyle name="Navadno 30 26 2 3" xfId="18086" xr:uid="{00000000-0005-0000-0000-00000E460000}"/>
    <cellStyle name="Navadno 30 26 3" xfId="18087" xr:uid="{00000000-0005-0000-0000-00000F460000}"/>
    <cellStyle name="Navadno 30 26 3 2" xfId="18088" xr:uid="{00000000-0005-0000-0000-000010460000}"/>
    <cellStyle name="Navadno 30 26 4" xfId="18089" xr:uid="{00000000-0005-0000-0000-000011460000}"/>
    <cellStyle name="Navadno 30 27" xfId="18090" xr:uid="{00000000-0005-0000-0000-000012460000}"/>
    <cellStyle name="Navadno 30 27 2" xfId="18091" xr:uid="{00000000-0005-0000-0000-000013460000}"/>
    <cellStyle name="Navadno 30 27 2 2" xfId="18092" xr:uid="{00000000-0005-0000-0000-000014460000}"/>
    <cellStyle name="Navadno 30 27 2 2 2" xfId="18093" xr:uid="{00000000-0005-0000-0000-000015460000}"/>
    <cellStyle name="Navadno 30 27 2 3" xfId="18094" xr:uid="{00000000-0005-0000-0000-000016460000}"/>
    <cellStyle name="Navadno 30 27 3" xfId="18095" xr:uid="{00000000-0005-0000-0000-000017460000}"/>
    <cellStyle name="Navadno 30 27 3 2" xfId="18096" xr:uid="{00000000-0005-0000-0000-000018460000}"/>
    <cellStyle name="Navadno 30 27 4" xfId="18097" xr:uid="{00000000-0005-0000-0000-000019460000}"/>
    <cellStyle name="Navadno 30 28" xfId="18098" xr:uid="{00000000-0005-0000-0000-00001A460000}"/>
    <cellStyle name="Navadno 30 28 2" xfId="18099" xr:uid="{00000000-0005-0000-0000-00001B460000}"/>
    <cellStyle name="Navadno 30 28 2 2" xfId="18100" xr:uid="{00000000-0005-0000-0000-00001C460000}"/>
    <cellStyle name="Navadno 30 28 2 2 2" xfId="18101" xr:uid="{00000000-0005-0000-0000-00001D460000}"/>
    <cellStyle name="Navadno 30 28 2 3" xfId="18102" xr:uid="{00000000-0005-0000-0000-00001E460000}"/>
    <cellStyle name="Navadno 30 28 3" xfId="18103" xr:uid="{00000000-0005-0000-0000-00001F460000}"/>
    <cellStyle name="Navadno 30 28 3 2" xfId="18104" xr:uid="{00000000-0005-0000-0000-000020460000}"/>
    <cellStyle name="Navadno 30 28 4" xfId="18105" xr:uid="{00000000-0005-0000-0000-000021460000}"/>
    <cellStyle name="Navadno 30 29" xfId="18106" xr:uid="{00000000-0005-0000-0000-000022460000}"/>
    <cellStyle name="Navadno 30 29 2" xfId="18107" xr:uid="{00000000-0005-0000-0000-000023460000}"/>
    <cellStyle name="Navadno 30 29 2 2" xfId="18108" xr:uid="{00000000-0005-0000-0000-000024460000}"/>
    <cellStyle name="Navadno 30 29 3" xfId="18109" xr:uid="{00000000-0005-0000-0000-000025460000}"/>
    <cellStyle name="Navadno 30 3" xfId="82" xr:uid="{00000000-0005-0000-0000-000026460000}"/>
    <cellStyle name="Navadno 30 3 2" xfId="18110" xr:uid="{00000000-0005-0000-0000-000027460000}"/>
    <cellStyle name="Navadno 30 3 2 2" xfId="18111" xr:uid="{00000000-0005-0000-0000-000028460000}"/>
    <cellStyle name="Navadno 30 3 2 2 2" xfId="18112" xr:uid="{00000000-0005-0000-0000-000029460000}"/>
    <cellStyle name="Navadno 30 3 2 3" xfId="18113" xr:uid="{00000000-0005-0000-0000-00002A460000}"/>
    <cellStyle name="Navadno 30 3 3" xfId="18114" xr:uid="{00000000-0005-0000-0000-00002B460000}"/>
    <cellStyle name="Navadno 30 3 3 2" xfId="18115" xr:uid="{00000000-0005-0000-0000-00002C460000}"/>
    <cellStyle name="Navadno 30 3 4" xfId="18116" xr:uid="{00000000-0005-0000-0000-00002D460000}"/>
    <cellStyle name="Navadno 30 3 5" xfId="18117" xr:uid="{00000000-0005-0000-0000-00002E460000}"/>
    <cellStyle name="Navadno 30 3 6" xfId="18118" xr:uid="{00000000-0005-0000-0000-00002F460000}"/>
    <cellStyle name="Navadno 30 3 7" xfId="18119" xr:uid="{00000000-0005-0000-0000-000030460000}"/>
    <cellStyle name="Navadno 30 30" xfId="18120" xr:uid="{00000000-0005-0000-0000-000031460000}"/>
    <cellStyle name="Navadno 30 30 2" xfId="18121" xr:uid="{00000000-0005-0000-0000-000032460000}"/>
    <cellStyle name="Navadno 30 31" xfId="18122" xr:uid="{00000000-0005-0000-0000-000033460000}"/>
    <cellStyle name="Navadno 30 32" xfId="18123" xr:uid="{00000000-0005-0000-0000-000034460000}"/>
    <cellStyle name="Navadno 30 33" xfId="18124" xr:uid="{00000000-0005-0000-0000-000035460000}"/>
    <cellStyle name="Navadno 30 34" xfId="18125" xr:uid="{00000000-0005-0000-0000-000036460000}"/>
    <cellStyle name="Navadno 30 4" xfId="18126" xr:uid="{00000000-0005-0000-0000-000037460000}"/>
    <cellStyle name="Navadno 30 4 2" xfId="18127" xr:uid="{00000000-0005-0000-0000-000038460000}"/>
    <cellStyle name="Navadno 30 4 2 2" xfId="18128" xr:uid="{00000000-0005-0000-0000-000039460000}"/>
    <cellStyle name="Navadno 30 4 2 2 2" xfId="18129" xr:uid="{00000000-0005-0000-0000-00003A460000}"/>
    <cellStyle name="Navadno 30 4 2 3" xfId="18130" xr:uid="{00000000-0005-0000-0000-00003B460000}"/>
    <cellStyle name="Navadno 30 4 3" xfId="18131" xr:uid="{00000000-0005-0000-0000-00003C460000}"/>
    <cellStyle name="Navadno 30 4 3 2" xfId="18132" xr:uid="{00000000-0005-0000-0000-00003D460000}"/>
    <cellStyle name="Navadno 30 4 4" xfId="18133" xr:uid="{00000000-0005-0000-0000-00003E460000}"/>
    <cellStyle name="Navadno 30 4 5" xfId="18134" xr:uid="{00000000-0005-0000-0000-00003F460000}"/>
    <cellStyle name="Navadno 30 4 6" xfId="18135" xr:uid="{00000000-0005-0000-0000-000040460000}"/>
    <cellStyle name="Navadno 30 4 7" xfId="18136" xr:uid="{00000000-0005-0000-0000-000041460000}"/>
    <cellStyle name="Navadno 30 5" xfId="18137" xr:uid="{00000000-0005-0000-0000-000042460000}"/>
    <cellStyle name="Navadno 30 5 2" xfId="18138" xr:uid="{00000000-0005-0000-0000-000043460000}"/>
    <cellStyle name="Navadno 30 5 2 2" xfId="18139" xr:uid="{00000000-0005-0000-0000-000044460000}"/>
    <cellStyle name="Navadno 30 5 2 2 2" xfId="18140" xr:uid="{00000000-0005-0000-0000-000045460000}"/>
    <cellStyle name="Navadno 30 5 2 3" xfId="18141" xr:uid="{00000000-0005-0000-0000-000046460000}"/>
    <cellStyle name="Navadno 30 5 3" xfId="18142" xr:uid="{00000000-0005-0000-0000-000047460000}"/>
    <cellStyle name="Navadno 30 5 3 2" xfId="18143" xr:uid="{00000000-0005-0000-0000-000048460000}"/>
    <cellStyle name="Navadno 30 5 4" xfId="18144" xr:uid="{00000000-0005-0000-0000-000049460000}"/>
    <cellStyle name="Navadno 30 5 5" xfId="18145" xr:uid="{00000000-0005-0000-0000-00004A460000}"/>
    <cellStyle name="Navadno 30 5 6" xfId="18146" xr:uid="{00000000-0005-0000-0000-00004B460000}"/>
    <cellStyle name="Navadno 30 5 7" xfId="18147" xr:uid="{00000000-0005-0000-0000-00004C460000}"/>
    <cellStyle name="Navadno 30 6" xfId="18148" xr:uid="{00000000-0005-0000-0000-00004D460000}"/>
    <cellStyle name="Navadno 30 6 2" xfId="18149" xr:uid="{00000000-0005-0000-0000-00004E460000}"/>
    <cellStyle name="Navadno 30 6 2 2" xfId="18150" xr:uid="{00000000-0005-0000-0000-00004F460000}"/>
    <cellStyle name="Navadno 30 6 2 2 2" xfId="18151" xr:uid="{00000000-0005-0000-0000-000050460000}"/>
    <cellStyle name="Navadno 30 6 2 3" xfId="18152" xr:uid="{00000000-0005-0000-0000-000051460000}"/>
    <cellStyle name="Navadno 30 6 3" xfId="18153" xr:uid="{00000000-0005-0000-0000-000052460000}"/>
    <cellStyle name="Navadno 30 6 3 2" xfId="18154" xr:uid="{00000000-0005-0000-0000-000053460000}"/>
    <cellStyle name="Navadno 30 6 4" xfId="18155" xr:uid="{00000000-0005-0000-0000-000054460000}"/>
    <cellStyle name="Navadno 30 6 5" xfId="18156" xr:uid="{00000000-0005-0000-0000-000055460000}"/>
    <cellStyle name="Navadno 30 6 6" xfId="18157" xr:uid="{00000000-0005-0000-0000-000056460000}"/>
    <cellStyle name="Navadno 30 6 7" xfId="18158" xr:uid="{00000000-0005-0000-0000-000057460000}"/>
    <cellStyle name="Navadno 30 7" xfId="18159" xr:uid="{00000000-0005-0000-0000-000058460000}"/>
    <cellStyle name="Navadno 30 7 2" xfId="18160" xr:uid="{00000000-0005-0000-0000-000059460000}"/>
    <cellStyle name="Navadno 30 7 2 2" xfId="18161" xr:uid="{00000000-0005-0000-0000-00005A460000}"/>
    <cellStyle name="Navadno 30 7 2 2 2" xfId="18162" xr:uid="{00000000-0005-0000-0000-00005B460000}"/>
    <cellStyle name="Navadno 30 7 2 3" xfId="18163" xr:uid="{00000000-0005-0000-0000-00005C460000}"/>
    <cellStyle name="Navadno 30 7 3" xfId="18164" xr:uid="{00000000-0005-0000-0000-00005D460000}"/>
    <cellStyle name="Navadno 30 7 3 2" xfId="18165" xr:uid="{00000000-0005-0000-0000-00005E460000}"/>
    <cellStyle name="Navadno 30 7 4" xfId="18166" xr:uid="{00000000-0005-0000-0000-00005F460000}"/>
    <cellStyle name="Navadno 30 7 5" xfId="18167" xr:uid="{00000000-0005-0000-0000-000060460000}"/>
    <cellStyle name="Navadno 30 7 6" xfId="18168" xr:uid="{00000000-0005-0000-0000-000061460000}"/>
    <cellStyle name="Navadno 30 7 7" xfId="18169" xr:uid="{00000000-0005-0000-0000-000062460000}"/>
    <cellStyle name="Navadno 30 8" xfId="18170" xr:uid="{00000000-0005-0000-0000-000063460000}"/>
    <cellStyle name="Navadno 30 8 2" xfId="18171" xr:uid="{00000000-0005-0000-0000-000064460000}"/>
    <cellStyle name="Navadno 30 8 2 2" xfId="18172" xr:uid="{00000000-0005-0000-0000-000065460000}"/>
    <cellStyle name="Navadno 30 8 2 2 2" xfId="18173" xr:uid="{00000000-0005-0000-0000-000066460000}"/>
    <cellStyle name="Navadno 30 8 2 3" xfId="18174" xr:uid="{00000000-0005-0000-0000-000067460000}"/>
    <cellStyle name="Navadno 30 8 3" xfId="18175" xr:uid="{00000000-0005-0000-0000-000068460000}"/>
    <cellStyle name="Navadno 30 8 3 2" xfId="18176" xr:uid="{00000000-0005-0000-0000-000069460000}"/>
    <cellStyle name="Navadno 30 8 4" xfId="18177" xr:uid="{00000000-0005-0000-0000-00006A460000}"/>
    <cellStyle name="Navadno 30 8 5" xfId="18178" xr:uid="{00000000-0005-0000-0000-00006B460000}"/>
    <cellStyle name="Navadno 30 8 6" xfId="18179" xr:uid="{00000000-0005-0000-0000-00006C460000}"/>
    <cellStyle name="Navadno 30 8 7" xfId="18180" xr:uid="{00000000-0005-0000-0000-00006D460000}"/>
    <cellStyle name="Navadno 30 9" xfId="18181" xr:uid="{00000000-0005-0000-0000-00006E460000}"/>
    <cellStyle name="Navadno 30 9 2" xfId="18182" xr:uid="{00000000-0005-0000-0000-00006F460000}"/>
    <cellStyle name="Navadno 30 9 2 2" xfId="18183" xr:uid="{00000000-0005-0000-0000-000070460000}"/>
    <cellStyle name="Navadno 30 9 2 2 2" xfId="18184" xr:uid="{00000000-0005-0000-0000-000071460000}"/>
    <cellStyle name="Navadno 30 9 2 3" xfId="18185" xr:uid="{00000000-0005-0000-0000-000072460000}"/>
    <cellStyle name="Navadno 30 9 3" xfId="18186" xr:uid="{00000000-0005-0000-0000-000073460000}"/>
    <cellStyle name="Navadno 30 9 3 2" xfId="18187" xr:uid="{00000000-0005-0000-0000-000074460000}"/>
    <cellStyle name="Navadno 30 9 4" xfId="18188" xr:uid="{00000000-0005-0000-0000-000075460000}"/>
    <cellStyle name="Navadno 30 9 5" xfId="18189" xr:uid="{00000000-0005-0000-0000-000076460000}"/>
    <cellStyle name="Navadno 30 9 6" xfId="18190" xr:uid="{00000000-0005-0000-0000-000077460000}"/>
    <cellStyle name="Navadno 30 9 7" xfId="18191" xr:uid="{00000000-0005-0000-0000-000078460000}"/>
    <cellStyle name="Navadno 300" xfId="18192" xr:uid="{00000000-0005-0000-0000-000079460000}"/>
    <cellStyle name="Navadno 301" xfId="18193" xr:uid="{00000000-0005-0000-0000-00007A460000}"/>
    <cellStyle name="Navadno 302" xfId="18194" xr:uid="{00000000-0005-0000-0000-00007B460000}"/>
    <cellStyle name="Navadno 303" xfId="18195" xr:uid="{00000000-0005-0000-0000-00007C460000}"/>
    <cellStyle name="Navadno 304" xfId="18196" xr:uid="{00000000-0005-0000-0000-00007D460000}"/>
    <cellStyle name="Navadno 305" xfId="18197" xr:uid="{00000000-0005-0000-0000-00007E460000}"/>
    <cellStyle name="Navadno 306" xfId="18198" xr:uid="{00000000-0005-0000-0000-00007F460000}"/>
    <cellStyle name="Navadno 307" xfId="18199" xr:uid="{00000000-0005-0000-0000-000080460000}"/>
    <cellStyle name="Navadno 308" xfId="18200" xr:uid="{00000000-0005-0000-0000-000081460000}"/>
    <cellStyle name="Navadno 309" xfId="18201" xr:uid="{00000000-0005-0000-0000-000082460000}"/>
    <cellStyle name="Navadno 31" xfId="83" xr:uid="{00000000-0005-0000-0000-000083460000}"/>
    <cellStyle name="Navadno 31 10" xfId="18202" xr:uid="{00000000-0005-0000-0000-000084460000}"/>
    <cellStyle name="Navadno 31 10 2" xfId="18203" xr:uid="{00000000-0005-0000-0000-000085460000}"/>
    <cellStyle name="Navadno 31 10 2 2" xfId="18204" xr:uid="{00000000-0005-0000-0000-000086460000}"/>
    <cellStyle name="Navadno 31 10 2 2 2" xfId="18205" xr:uid="{00000000-0005-0000-0000-000087460000}"/>
    <cellStyle name="Navadno 31 10 2 3" xfId="18206" xr:uid="{00000000-0005-0000-0000-000088460000}"/>
    <cellStyle name="Navadno 31 10 3" xfId="18207" xr:uid="{00000000-0005-0000-0000-000089460000}"/>
    <cellStyle name="Navadno 31 10 3 2" xfId="18208" xr:uid="{00000000-0005-0000-0000-00008A460000}"/>
    <cellStyle name="Navadno 31 10 4" xfId="18209" xr:uid="{00000000-0005-0000-0000-00008B460000}"/>
    <cellStyle name="Navadno 31 11" xfId="18210" xr:uid="{00000000-0005-0000-0000-00008C460000}"/>
    <cellStyle name="Navadno 31 11 2" xfId="18211" xr:uid="{00000000-0005-0000-0000-00008D460000}"/>
    <cellStyle name="Navadno 31 11 2 2" xfId="18212" xr:uid="{00000000-0005-0000-0000-00008E460000}"/>
    <cellStyle name="Navadno 31 11 2 2 2" xfId="18213" xr:uid="{00000000-0005-0000-0000-00008F460000}"/>
    <cellStyle name="Navadno 31 11 2 3" xfId="18214" xr:uid="{00000000-0005-0000-0000-000090460000}"/>
    <cellStyle name="Navadno 31 11 3" xfId="18215" xr:uid="{00000000-0005-0000-0000-000091460000}"/>
    <cellStyle name="Navadno 31 11 3 2" xfId="18216" xr:uid="{00000000-0005-0000-0000-000092460000}"/>
    <cellStyle name="Navadno 31 11 4" xfId="18217" xr:uid="{00000000-0005-0000-0000-000093460000}"/>
    <cellStyle name="Navadno 31 12" xfId="18218" xr:uid="{00000000-0005-0000-0000-000094460000}"/>
    <cellStyle name="Navadno 31 12 2" xfId="18219" xr:uid="{00000000-0005-0000-0000-000095460000}"/>
    <cellStyle name="Navadno 31 12 2 2" xfId="18220" xr:uid="{00000000-0005-0000-0000-000096460000}"/>
    <cellStyle name="Navadno 31 12 2 2 2" xfId="18221" xr:uid="{00000000-0005-0000-0000-000097460000}"/>
    <cellStyle name="Navadno 31 12 2 3" xfId="18222" xr:uid="{00000000-0005-0000-0000-000098460000}"/>
    <cellStyle name="Navadno 31 12 3" xfId="18223" xr:uid="{00000000-0005-0000-0000-000099460000}"/>
    <cellStyle name="Navadno 31 12 3 2" xfId="18224" xr:uid="{00000000-0005-0000-0000-00009A460000}"/>
    <cellStyle name="Navadno 31 12 4" xfId="18225" xr:uid="{00000000-0005-0000-0000-00009B460000}"/>
    <cellStyle name="Navadno 31 13" xfId="18226" xr:uid="{00000000-0005-0000-0000-00009C460000}"/>
    <cellStyle name="Navadno 31 13 2" xfId="18227" xr:uid="{00000000-0005-0000-0000-00009D460000}"/>
    <cellStyle name="Navadno 31 13 2 2" xfId="18228" xr:uid="{00000000-0005-0000-0000-00009E460000}"/>
    <cellStyle name="Navadno 31 13 2 2 2" xfId="18229" xr:uid="{00000000-0005-0000-0000-00009F460000}"/>
    <cellStyle name="Navadno 31 13 2 3" xfId="18230" xr:uid="{00000000-0005-0000-0000-0000A0460000}"/>
    <cellStyle name="Navadno 31 13 3" xfId="18231" xr:uid="{00000000-0005-0000-0000-0000A1460000}"/>
    <cellStyle name="Navadno 31 13 3 2" xfId="18232" xr:uid="{00000000-0005-0000-0000-0000A2460000}"/>
    <cellStyle name="Navadno 31 13 4" xfId="18233" xr:uid="{00000000-0005-0000-0000-0000A3460000}"/>
    <cellStyle name="Navadno 31 14" xfId="18234" xr:uid="{00000000-0005-0000-0000-0000A4460000}"/>
    <cellStyle name="Navadno 31 14 2" xfId="18235" xr:uid="{00000000-0005-0000-0000-0000A5460000}"/>
    <cellStyle name="Navadno 31 14 2 2" xfId="18236" xr:uid="{00000000-0005-0000-0000-0000A6460000}"/>
    <cellStyle name="Navadno 31 14 2 2 2" xfId="18237" xr:uid="{00000000-0005-0000-0000-0000A7460000}"/>
    <cellStyle name="Navadno 31 14 2 3" xfId="18238" xr:uid="{00000000-0005-0000-0000-0000A8460000}"/>
    <cellStyle name="Navadno 31 14 3" xfId="18239" xr:uid="{00000000-0005-0000-0000-0000A9460000}"/>
    <cellStyle name="Navadno 31 14 3 2" xfId="18240" xr:uid="{00000000-0005-0000-0000-0000AA460000}"/>
    <cellStyle name="Navadno 31 14 4" xfId="18241" xr:uid="{00000000-0005-0000-0000-0000AB460000}"/>
    <cellStyle name="Navadno 31 15" xfId="18242" xr:uid="{00000000-0005-0000-0000-0000AC460000}"/>
    <cellStyle name="Navadno 31 15 2" xfId="18243" xr:uid="{00000000-0005-0000-0000-0000AD460000}"/>
    <cellStyle name="Navadno 31 15 2 2" xfId="18244" xr:uid="{00000000-0005-0000-0000-0000AE460000}"/>
    <cellStyle name="Navadno 31 15 2 2 2" xfId="18245" xr:uid="{00000000-0005-0000-0000-0000AF460000}"/>
    <cellStyle name="Navadno 31 15 2 3" xfId="18246" xr:uid="{00000000-0005-0000-0000-0000B0460000}"/>
    <cellStyle name="Navadno 31 15 3" xfId="18247" xr:uid="{00000000-0005-0000-0000-0000B1460000}"/>
    <cellStyle name="Navadno 31 15 3 2" xfId="18248" xr:uid="{00000000-0005-0000-0000-0000B2460000}"/>
    <cellStyle name="Navadno 31 15 4" xfId="18249" xr:uid="{00000000-0005-0000-0000-0000B3460000}"/>
    <cellStyle name="Navadno 31 16" xfId="18250" xr:uid="{00000000-0005-0000-0000-0000B4460000}"/>
    <cellStyle name="Navadno 31 16 2" xfId="18251" xr:uid="{00000000-0005-0000-0000-0000B5460000}"/>
    <cellStyle name="Navadno 31 16 2 2" xfId="18252" xr:uid="{00000000-0005-0000-0000-0000B6460000}"/>
    <cellStyle name="Navadno 31 16 2 2 2" xfId="18253" xr:uid="{00000000-0005-0000-0000-0000B7460000}"/>
    <cellStyle name="Navadno 31 16 2 3" xfId="18254" xr:uid="{00000000-0005-0000-0000-0000B8460000}"/>
    <cellStyle name="Navadno 31 16 3" xfId="18255" xr:uid="{00000000-0005-0000-0000-0000B9460000}"/>
    <cellStyle name="Navadno 31 16 3 2" xfId="18256" xr:uid="{00000000-0005-0000-0000-0000BA460000}"/>
    <cellStyle name="Navadno 31 16 4" xfId="18257" xr:uid="{00000000-0005-0000-0000-0000BB460000}"/>
    <cellStyle name="Navadno 31 17" xfId="18258" xr:uid="{00000000-0005-0000-0000-0000BC460000}"/>
    <cellStyle name="Navadno 31 17 2" xfId="18259" xr:uid="{00000000-0005-0000-0000-0000BD460000}"/>
    <cellStyle name="Navadno 31 17 2 2" xfId="18260" xr:uid="{00000000-0005-0000-0000-0000BE460000}"/>
    <cellStyle name="Navadno 31 17 2 2 2" xfId="18261" xr:uid="{00000000-0005-0000-0000-0000BF460000}"/>
    <cellStyle name="Navadno 31 17 2 3" xfId="18262" xr:uid="{00000000-0005-0000-0000-0000C0460000}"/>
    <cellStyle name="Navadno 31 17 3" xfId="18263" xr:uid="{00000000-0005-0000-0000-0000C1460000}"/>
    <cellStyle name="Navadno 31 17 3 2" xfId="18264" xr:uid="{00000000-0005-0000-0000-0000C2460000}"/>
    <cellStyle name="Navadno 31 17 4" xfId="18265" xr:uid="{00000000-0005-0000-0000-0000C3460000}"/>
    <cellStyle name="Navadno 31 18" xfId="18266" xr:uid="{00000000-0005-0000-0000-0000C4460000}"/>
    <cellStyle name="Navadno 31 18 2" xfId="18267" xr:uid="{00000000-0005-0000-0000-0000C5460000}"/>
    <cellStyle name="Navadno 31 18 2 2" xfId="18268" xr:uid="{00000000-0005-0000-0000-0000C6460000}"/>
    <cellStyle name="Navadno 31 18 2 2 2" xfId="18269" xr:uid="{00000000-0005-0000-0000-0000C7460000}"/>
    <cellStyle name="Navadno 31 18 2 3" xfId="18270" xr:uid="{00000000-0005-0000-0000-0000C8460000}"/>
    <cellStyle name="Navadno 31 18 3" xfId="18271" xr:uid="{00000000-0005-0000-0000-0000C9460000}"/>
    <cellStyle name="Navadno 31 18 3 2" xfId="18272" xr:uid="{00000000-0005-0000-0000-0000CA460000}"/>
    <cellStyle name="Navadno 31 18 4" xfId="18273" xr:uid="{00000000-0005-0000-0000-0000CB460000}"/>
    <cellStyle name="Navadno 31 19" xfId="18274" xr:uid="{00000000-0005-0000-0000-0000CC460000}"/>
    <cellStyle name="Navadno 31 19 2" xfId="18275" xr:uid="{00000000-0005-0000-0000-0000CD460000}"/>
    <cellStyle name="Navadno 31 19 2 2" xfId="18276" xr:uid="{00000000-0005-0000-0000-0000CE460000}"/>
    <cellStyle name="Navadno 31 19 2 2 2" xfId="18277" xr:uid="{00000000-0005-0000-0000-0000CF460000}"/>
    <cellStyle name="Navadno 31 19 2 3" xfId="18278" xr:uid="{00000000-0005-0000-0000-0000D0460000}"/>
    <cellStyle name="Navadno 31 19 3" xfId="18279" xr:uid="{00000000-0005-0000-0000-0000D1460000}"/>
    <cellStyle name="Navadno 31 19 3 2" xfId="18280" xr:uid="{00000000-0005-0000-0000-0000D2460000}"/>
    <cellStyle name="Navadno 31 19 4" xfId="18281" xr:uid="{00000000-0005-0000-0000-0000D3460000}"/>
    <cellStyle name="Navadno 31 2" xfId="84" xr:uid="{00000000-0005-0000-0000-0000D4460000}"/>
    <cellStyle name="Navadno 31 2 10" xfId="18282" xr:uid="{00000000-0005-0000-0000-0000D5460000}"/>
    <cellStyle name="Navadno 31 2 11" xfId="18283" xr:uid="{00000000-0005-0000-0000-0000D6460000}"/>
    <cellStyle name="Navadno 31 2 12" xfId="18284" xr:uid="{00000000-0005-0000-0000-0000D7460000}"/>
    <cellStyle name="Navadno 31 2 2" xfId="18285" xr:uid="{00000000-0005-0000-0000-0000D8460000}"/>
    <cellStyle name="Navadno 31 2 2 2" xfId="18286" xr:uid="{00000000-0005-0000-0000-0000D9460000}"/>
    <cellStyle name="Navadno 31 2 2 2 2" xfId="18287" xr:uid="{00000000-0005-0000-0000-0000DA460000}"/>
    <cellStyle name="Navadno 31 2 2 3" xfId="18288" xr:uid="{00000000-0005-0000-0000-0000DB460000}"/>
    <cellStyle name="Navadno 31 2 3" xfId="18289" xr:uid="{00000000-0005-0000-0000-0000DC460000}"/>
    <cellStyle name="Navadno 31 2 3 2" xfId="18290" xr:uid="{00000000-0005-0000-0000-0000DD460000}"/>
    <cellStyle name="Navadno 31 2 4" xfId="18291" xr:uid="{00000000-0005-0000-0000-0000DE460000}"/>
    <cellStyle name="Navadno 31 2 5" xfId="18292" xr:uid="{00000000-0005-0000-0000-0000DF460000}"/>
    <cellStyle name="Navadno 31 2 6" xfId="18293" xr:uid="{00000000-0005-0000-0000-0000E0460000}"/>
    <cellStyle name="Navadno 31 2 7" xfId="18294" xr:uid="{00000000-0005-0000-0000-0000E1460000}"/>
    <cellStyle name="Navadno 31 2 8" xfId="18295" xr:uid="{00000000-0005-0000-0000-0000E2460000}"/>
    <cellStyle name="Navadno 31 2 9" xfId="18296" xr:uid="{00000000-0005-0000-0000-0000E3460000}"/>
    <cellStyle name="Navadno 31 20" xfId="18297" xr:uid="{00000000-0005-0000-0000-0000E4460000}"/>
    <cellStyle name="Navadno 31 20 2" xfId="18298" xr:uid="{00000000-0005-0000-0000-0000E5460000}"/>
    <cellStyle name="Navadno 31 20 2 2" xfId="18299" xr:uid="{00000000-0005-0000-0000-0000E6460000}"/>
    <cellStyle name="Navadno 31 20 2 2 2" xfId="18300" xr:uid="{00000000-0005-0000-0000-0000E7460000}"/>
    <cellStyle name="Navadno 31 20 2 3" xfId="18301" xr:uid="{00000000-0005-0000-0000-0000E8460000}"/>
    <cellStyle name="Navadno 31 20 3" xfId="18302" xr:uid="{00000000-0005-0000-0000-0000E9460000}"/>
    <cellStyle name="Navadno 31 20 3 2" xfId="18303" xr:uid="{00000000-0005-0000-0000-0000EA460000}"/>
    <cellStyle name="Navadno 31 20 4" xfId="18304" xr:uid="{00000000-0005-0000-0000-0000EB460000}"/>
    <cellStyle name="Navadno 31 21" xfId="18305" xr:uid="{00000000-0005-0000-0000-0000EC460000}"/>
    <cellStyle name="Navadno 31 21 2" xfId="18306" xr:uid="{00000000-0005-0000-0000-0000ED460000}"/>
    <cellStyle name="Navadno 31 21 2 2" xfId="18307" xr:uid="{00000000-0005-0000-0000-0000EE460000}"/>
    <cellStyle name="Navadno 31 21 2 2 2" xfId="18308" xr:uid="{00000000-0005-0000-0000-0000EF460000}"/>
    <cellStyle name="Navadno 31 21 2 3" xfId="18309" xr:uid="{00000000-0005-0000-0000-0000F0460000}"/>
    <cellStyle name="Navadno 31 21 3" xfId="18310" xr:uid="{00000000-0005-0000-0000-0000F1460000}"/>
    <cellStyle name="Navadno 31 21 3 2" xfId="18311" xr:uid="{00000000-0005-0000-0000-0000F2460000}"/>
    <cellStyle name="Navadno 31 21 4" xfId="18312" xr:uid="{00000000-0005-0000-0000-0000F3460000}"/>
    <cellStyle name="Navadno 31 22" xfId="18313" xr:uid="{00000000-0005-0000-0000-0000F4460000}"/>
    <cellStyle name="Navadno 31 22 2" xfId="18314" xr:uid="{00000000-0005-0000-0000-0000F5460000}"/>
    <cellStyle name="Navadno 31 22 2 2" xfId="18315" xr:uid="{00000000-0005-0000-0000-0000F6460000}"/>
    <cellStyle name="Navadno 31 22 2 2 2" xfId="18316" xr:uid="{00000000-0005-0000-0000-0000F7460000}"/>
    <cellStyle name="Navadno 31 22 2 3" xfId="18317" xr:uid="{00000000-0005-0000-0000-0000F8460000}"/>
    <cellStyle name="Navadno 31 22 3" xfId="18318" xr:uid="{00000000-0005-0000-0000-0000F9460000}"/>
    <cellStyle name="Navadno 31 22 3 2" xfId="18319" xr:uid="{00000000-0005-0000-0000-0000FA460000}"/>
    <cellStyle name="Navadno 31 22 4" xfId="18320" xr:uid="{00000000-0005-0000-0000-0000FB460000}"/>
    <cellStyle name="Navadno 31 23" xfId="18321" xr:uid="{00000000-0005-0000-0000-0000FC460000}"/>
    <cellStyle name="Navadno 31 23 2" xfId="18322" xr:uid="{00000000-0005-0000-0000-0000FD460000}"/>
    <cellStyle name="Navadno 31 23 2 2" xfId="18323" xr:uid="{00000000-0005-0000-0000-0000FE460000}"/>
    <cellStyle name="Navadno 31 23 2 2 2" xfId="18324" xr:uid="{00000000-0005-0000-0000-0000FF460000}"/>
    <cellStyle name="Navadno 31 23 2 3" xfId="18325" xr:uid="{00000000-0005-0000-0000-000000470000}"/>
    <cellStyle name="Navadno 31 23 3" xfId="18326" xr:uid="{00000000-0005-0000-0000-000001470000}"/>
    <cellStyle name="Navadno 31 23 3 2" xfId="18327" xr:uid="{00000000-0005-0000-0000-000002470000}"/>
    <cellStyle name="Navadno 31 23 4" xfId="18328" xr:uid="{00000000-0005-0000-0000-000003470000}"/>
    <cellStyle name="Navadno 31 24" xfId="18329" xr:uid="{00000000-0005-0000-0000-000004470000}"/>
    <cellStyle name="Navadno 31 24 2" xfId="18330" xr:uid="{00000000-0005-0000-0000-000005470000}"/>
    <cellStyle name="Navadno 31 24 2 2" xfId="18331" xr:uid="{00000000-0005-0000-0000-000006470000}"/>
    <cellStyle name="Navadno 31 24 2 2 2" xfId="18332" xr:uid="{00000000-0005-0000-0000-000007470000}"/>
    <cellStyle name="Navadno 31 24 2 3" xfId="18333" xr:uid="{00000000-0005-0000-0000-000008470000}"/>
    <cellStyle name="Navadno 31 24 3" xfId="18334" xr:uid="{00000000-0005-0000-0000-000009470000}"/>
    <cellStyle name="Navadno 31 24 3 2" xfId="18335" xr:uid="{00000000-0005-0000-0000-00000A470000}"/>
    <cellStyle name="Navadno 31 24 4" xfId="18336" xr:uid="{00000000-0005-0000-0000-00000B470000}"/>
    <cellStyle name="Navadno 31 25" xfId="18337" xr:uid="{00000000-0005-0000-0000-00000C470000}"/>
    <cellStyle name="Navadno 31 25 2" xfId="18338" xr:uid="{00000000-0005-0000-0000-00000D470000}"/>
    <cellStyle name="Navadno 31 25 2 2" xfId="18339" xr:uid="{00000000-0005-0000-0000-00000E470000}"/>
    <cellStyle name="Navadno 31 25 2 2 2" xfId="18340" xr:uid="{00000000-0005-0000-0000-00000F470000}"/>
    <cellStyle name="Navadno 31 25 2 3" xfId="18341" xr:uid="{00000000-0005-0000-0000-000010470000}"/>
    <cellStyle name="Navadno 31 25 3" xfId="18342" xr:uid="{00000000-0005-0000-0000-000011470000}"/>
    <cellStyle name="Navadno 31 25 3 2" xfId="18343" xr:uid="{00000000-0005-0000-0000-000012470000}"/>
    <cellStyle name="Navadno 31 25 4" xfId="18344" xr:uid="{00000000-0005-0000-0000-000013470000}"/>
    <cellStyle name="Navadno 31 26" xfId="18345" xr:uid="{00000000-0005-0000-0000-000014470000}"/>
    <cellStyle name="Navadno 31 26 2" xfId="18346" xr:uid="{00000000-0005-0000-0000-000015470000}"/>
    <cellStyle name="Navadno 31 26 2 2" xfId="18347" xr:uid="{00000000-0005-0000-0000-000016470000}"/>
    <cellStyle name="Navadno 31 26 2 2 2" xfId="18348" xr:uid="{00000000-0005-0000-0000-000017470000}"/>
    <cellStyle name="Navadno 31 26 2 3" xfId="18349" xr:uid="{00000000-0005-0000-0000-000018470000}"/>
    <cellStyle name="Navadno 31 26 3" xfId="18350" xr:uid="{00000000-0005-0000-0000-000019470000}"/>
    <cellStyle name="Navadno 31 26 3 2" xfId="18351" xr:uid="{00000000-0005-0000-0000-00001A470000}"/>
    <cellStyle name="Navadno 31 26 4" xfId="18352" xr:uid="{00000000-0005-0000-0000-00001B470000}"/>
    <cellStyle name="Navadno 31 27" xfId="18353" xr:uid="{00000000-0005-0000-0000-00001C470000}"/>
    <cellStyle name="Navadno 31 27 2" xfId="18354" xr:uid="{00000000-0005-0000-0000-00001D470000}"/>
    <cellStyle name="Navadno 31 27 2 2" xfId="18355" xr:uid="{00000000-0005-0000-0000-00001E470000}"/>
    <cellStyle name="Navadno 31 27 2 2 2" xfId="18356" xr:uid="{00000000-0005-0000-0000-00001F470000}"/>
    <cellStyle name="Navadno 31 27 2 3" xfId="18357" xr:uid="{00000000-0005-0000-0000-000020470000}"/>
    <cellStyle name="Navadno 31 27 3" xfId="18358" xr:uid="{00000000-0005-0000-0000-000021470000}"/>
    <cellStyle name="Navadno 31 27 3 2" xfId="18359" xr:uid="{00000000-0005-0000-0000-000022470000}"/>
    <cellStyle name="Navadno 31 27 4" xfId="18360" xr:uid="{00000000-0005-0000-0000-000023470000}"/>
    <cellStyle name="Navadno 31 28" xfId="18361" xr:uid="{00000000-0005-0000-0000-000024470000}"/>
    <cellStyle name="Navadno 31 28 2" xfId="18362" xr:uid="{00000000-0005-0000-0000-000025470000}"/>
    <cellStyle name="Navadno 31 28 2 2" xfId="18363" xr:uid="{00000000-0005-0000-0000-000026470000}"/>
    <cellStyle name="Navadno 31 28 2 2 2" xfId="18364" xr:uid="{00000000-0005-0000-0000-000027470000}"/>
    <cellStyle name="Navadno 31 28 2 3" xfId="18365" xr:uid="{00000000-0005-0000-0000-000028470000}"/>
    <cellStyle name="Navadno 31 28 3" xfId="18366" xr:uid="{00000000-0005-0000-0000-000029470000}"/>
    <cellStyle name="Navadno 31 28 3 2" xfId="18367" xr:uid="{00000000-0005-0000-0000-00002A470000}"/>
    <cellStyle name="Navadno 31 28 4" xfId="18368" xr:uid="{00000000-0005-0000-0000-00002B470000}"/>
    <cellStyle name="Navadno 31 29" xfId="18369" xr:uid="{00000000-0005-0000-0000-00002C470000}"/>
    <cellStyle name="Navadno 31 29 2" xfId="18370" xr:uid="{00000000-0005-0000-0000-00002D470000}"/>
    <cellStyle name="Navadno 31 29 2 2" xfId="18371" xr:uid="{00000000-0005-0000-0000-00002E470000}"/>
    <cellStyle name="Navadno 31 29 3" xfId="18372" xr:uid="{00000000-0005-0000-0000-00002F470000}"/>
    <cellStyle name="Navadno 31 3" xfId="85" xr:uid="{00000000-0005-0000-0000-000030470000}"/>
    <cellStyle name="Navadno 31 3 2" xfId="18373" xr:uid="{00000000-0005-0000-0000-000031470000}"/>
    <cellStyle name="Navadno 31 3 2 2" xfId="18374" xr:uid="{00000000-0005-0000-0000-000032470000}"/>
    <cellStyle name="Navadno 31 3 2 2 2" xfId="18375" xr:uid="{00000000-0005-0000-0000-000033470000}"/>
    <cellStyle name="Navadno 31 3 2 3" xfId="18376" xr:uid="{00000000-0005-0000-0000-000034470000}"/>
    <cellStyle name="Navadno 31 3 3" xfId="18377" xr:uid="{00000000-0005-0000-0000-000035470000}"/>
    <cellStyle name="Navadno 31 3 3 2" xfId="18378" xr:uid="{00000000-0005-0000-0000-000036470000}"/>
    <cellStyle name="Navadno 31 3 4" xfId="18379" xr:uid="{00000000-0005-0000-0000-000037470000}"/>
    <cellStyle name="Navadno 31 30" xfId="18380" xr:uid="{00000000-0005-0000-0000-000038470000}"/>
    <cellStyle name="Navadno 31 30 2" xfId="18381" xr:uid="{00000000-0005-0000-0000-000039470000}"/>
    <cellStyle name="Navadno 31 31" xfId="18382" xr:uid="{00000000-0005-0000-0000-00003A470000}"/>
    <cellStyle name="Navadno 31 32" xfId="18383" xr:uid="{00000000-0005-0000-0000-00003B470000}"/>
    <cellStyle name="Navadno 31 4" xfId="18384" xr:uid="{00000000-0005-0000-0000-00003C470000}"/>
    <cellStyle name="Navadno 31 4 2" xfId="18385" xr:uid="{00000000-0005-0000-0000-00003D470000}"/>
    <cellStyle name="Navadno 31 4 2 2" xfId="18386" xr:uid="{00000000-0005-0000-0000-00003E470000}"/>
    <cellStyle name="Navadno 31 4 2 2 2" xfId="18387" xr:uid="{00000000-0005-0000-0000-00003F470000}"/>
    <cellStyle name="Navadno 31 4 2 3" xfId="18388" xr:uid="{00000000-0005-0000-0000-000040470000}"/>
    <cellStyle name="Navadno 31 4 3" xfId="18389" xr:uid="{00000000-0005-0000-0000-000041470000}"/>
    <cellStyle name="Navadno 31 4 3 2" xfId="18390" xr:uid="{00000000-0005-0000-0000-000042470000}"/>
    <cellStyle name="Navadno 31 4 4" xfId="18391" xr:uid="{00000000-0005-0000-0000-000043470000}"/>
    <cellStyle name="Navadno 31 5" xfId="18392" xr:uid="{00000000-0005-0000-0000-000044470000}"/>
    <cellStyle name="Navadno 31 5 2" xfId="18393" xr:uid="{00000000-0005-0000-0000-000045470000}"/>
    <cellStyle name="Navadno 31 5 2 2" xfId="18394" xr:uid="{00000000-0005-0000-0000-000046470000}"/>
    <cellStyle name="Navadno 31 5 2 2 2" xfId="18395" xr:uid="{00000000-0005-0000-0000-000047470000}"/>
    <cellStyle name="Navadno 31 5 2 3" xfId="18396" xr:uid="{00000000-0005-0000-0000-000048470000}"/>
    <cellStyle name="Navadno 31 5 3" xfId="18397" xr:uid="{00000000-0005-0000-0000-000049470000}"/>
    <cellStyle name="Navadno 31 5 3 2" xfId="18398" xr:uid="{00000000-0005-0000-0000-00004A470000}"/>
    <cellStyle name="Navadno 31 5 4" xfId="18399" xr:uid="{00000000-0005-0000-0000-00004B470000}"/>
    <cellStyle name="Navadno 31 6" xfId="18400" xr:uid="{00000000-0005-0000-0000-00004C470000}"/>
    <cellStyle name="Navadno 31 6 2" xfId="18401" xr:uid="{00000000-0005-0000-0000-00004D470000}"/>
    <cellStyle name="Navadno 31 6 2 2" xfId="18402" xr:uid="{00000000-0005-0000-0000-00004E470000}"/>
    <cellStyle name="Navadno 31 6 2 2 2" xfId="18403" xr:uid="{00000000-0005-0000-0000-00004F470000}"/>
    <cellStyle name="Navadno 31 6 2 3" xfId="18404" xr:uid="{00000000-0005-0000-0000-000050470000}"/>
    <cellStyle name="Navadno 31 6 3" xfId="18405" xr:uid="{00000000-0005-0000-0000-000051470000}"/>
    <cellStyle name="Navadno 31 6 3 2" xfId="18406" xr:uid="{00000000-0005-0000-0000-000052470000}"/>
    <cellStyle name="Navadno 31 6 4" xfId="18407" xr:uid="{00000000-0005-0000-0000-000053470000}"/>
    <cellStyle name="Navadno 31 7" xfId="18408" xr:uid="{00000000-0005-0000-0000-000054470000}"/>
    <cellStyle name="Navadno 31 7 2" xfId="18409" xr:uid="{00000000-0005-0000-0000-000055470000}"/>
    <cellStyle name="Navadno 31 7 2 2" xfId="18410" xr:uid="{00000000-0005-0000-0000-000056470000}"/>
    <cellStyle name="Navadno 31 7 2 2 2" xfId="18411" xr:uid="{00000000-0005-0000-0000-000057470000}"/>
    <cellStyle name="Navadno 31 7 2 3" xfId="18412" xr:uid="{00000000-0005-0000-0000-000058470000}"/>
    <cellStyle name="Navadno 31 7 3" xfId="18413" xr:uid="{00000000-0005-0000-0000-000059470000}"/>
    <cellStyle name="Navadno 31 7 3 2" xfId="18414" xr:uid="{00000000-0005-0000-0000-00005A470000}"/>
    <cellStyle name="Navadno 31 7 4" xfId="18415" xr:uid="{00000000-0005-0000-0000-00005B470000}"/>
    <cellStyle name="Navadno 31 8" xfId="18416" xr:uid="{00000000-0005-0000-0000-00005C470000}"/>
    <cellStyle name="Navadno 31 8 2" xfId="18417" xr:uid="{00000000-0005-0000-0000-00005D470000}"/>
    <cellStyle name="Navadno 31 8 2 2" xfId="18418" xr:uid="{00000000-0005-0000-0000-00005E470000}"/>
    <cellStyle name="Navadno 31 8 2 2 2" xfId="18419" xr:uid="{00000000-0005-0000-0000-00005F470000}"/>
    <cellStyle name="Navadno 31 8 2 3" xfId="18420" xr:uid="{00000000-0005-0000-0000-000060470000}"/>
    <cellStyle name="Navadno 31 8 3" xfId="18421" xr:uid="{00000000-0005-0000-0000-000061470000}"/>
    <cellStyle name="Navadno 31 8 3 2" xfId="18422" xr:uid="{00000000-0005-0000-0000-000062470000}"/>
    <cellStyle name="Navadno 31 8 4" xfId="18423" xr:uid="{00000000-0005-0000-0000-000063470000}"/>
    <cellStyle name="Navadno 31 9" xfId="18424" xr:uid="{00000000-0005-0000-0000-000064470000}"/>
    <cellStyle name="Navadno 31 9 2" xfId="18425" xr:uid="{00000000-0005-0000-0000-000065470000}"/>
    <cellStyle name="Navadno 31 9 2 2" xfId="18426" xr:uid="{00000000-0005-0000-0000-000066470000}"/>
    <cellStyle name="Navadno 31 9 2 2 2" xfId="18427" xr:uid="{00000000-0005-0000-0000-000067470000}"/>
    <cellStyle name="Navadno 31 9 2 3" xfId="18428" xr:uid="{00000000-0005-0000-0000-000068470000}"/>
    <cellStyle name="Navadno 31 9 3" xfId="18429" xr:uid="{00000000-0005-0000-0000-000069470000}"/>
    <cellStyle name="Navadno 31 9 3 2" xfId="18430" xr:uid="{00000000-0005-0000-0000-00006A470000}"/>
    <cellStyle name="Navadno 31 9 4" xfId="18431" xr:uid="{00000000-0005-0000-0000-00006B470000}"/>
    <cellStyle name="Navadno 310" xfId="18432" xr:uid="{00000000-0005-0000-0000-00006C470000}"/>
    <cellStyle name="Navadno 311" xfId="18433" xr:uid="{00000000-0005-0000-0000-00006D470000}"/>
    <cellStyle name="Navadno 312" xfId="18434" xr:uid="{00000000-0005-0000-0000-00006E470000}"/>
    <cellStyle name="Navadno 313" xfId="18435" xr:uid="{00000000-0005-0000-0000-00006F470000}"/>
    <cellStyle name="Navadno 314" xfId="18436" xr:uid="{00000000-0005-0000-0000-000070470000}"/>
    <cellStyle name="Navadno 315" xfId="18437" xr:uid="{00000000-0005-0000-0000-000071470000}"/>
    <cellStyle name="Navadno 316" xfId="18438" xr:uid="{00000000-0005-0000-0000-000072470000}"/>
    <cellStyle name="Navadno 317" xfId="18439" xr:uid="{00000000-0005-0000-0000-000073470000}"/>
    <cellStyle name="Navadno 318" xfId="18440" xr:uid="{00000000-0005-0000-0000-000074470000}"/>
    <cellStyle name="Navadno 319" xfId="18441" xr:uid="{00000000-0005-0000-0000-000075470000}"/>
    <cellStyle name="Navadno 32" xfId="18442" xr:uid="{00000000-0005-0000-0000-000076470000}"/>
    <cellStyle name="Navadno 32 10" xfId="18443" xr:uid="{00000000-0005-0000-0000-000077470000}"/>
    <cellStyle name="Navadno 32 10 2" xfId="18444" xr:uid="{00000000-0005-0000-0000-000078470000}"/>
    <cellStyle name="Navadno 32 10 2 2" xfId="18445" xr:uid="{00000000-0005-0000-0000-000079470000}"/>
    <cellStyle name="Navadno 32 10 2 2 2" xfId="18446" xr:uid="{00000000-0005-0000-0000-00007A470000}"/>
    <cellStyle name="Navadno 32 10 2 3" xfId="18447" xr:uid="{00000000-0005-0000-0000-00007B470000}"/>
    <cellStyle name="Navadno 32 10 3" xfId="18448" xr:uid="{00000000-0005-0000-0000-00007C470000}"/>
    <cellStyle name="Navadno 32 10 3 2" xfId="18449" xr:uid="{00000000-0005-0000-0000-00007D470000}"/>
    <cellStyle name="Navadno 32 10 4" xfId="18450" xr:uid="{00000000-0005-0000-0000-00007E470000}"/>
    <cellStyle name="Navadno 32 10 5" xfId="18451" xr:uid="{00000000-0005-0000-0000-00007F470000}"/>
    <cellStyle name="Navadno 32 10 6" xfId="18452" xr:uid="{00000000-0005-0000-0000-000080470000}"/>
    <cellStyle name="Navadno 32 10 7" xfId="18453" xr:uid="{00000000-0005-0000-0000-000081470000}"/>
    <cellStyle name="Navadno 32 11" xfId="18454" xr:uid="{00000000-0005-0000-0000-000082470000}"/>
    <cellStyle name="Navadno 32 11 2" xfId="18455" xr:uid="{00000000-0005-0000-0000-000083470000}"/>
    <cellStyle name="Navadno 32 11 2 2" xfId="18456" xr:uid="{00000000-0005-0000-0000-000084470000}"/>
    <cellStyle name="Navadno 32 11 2 2 2" xfId="18457" xr:uid="{00000000-0005-0000-0000-000085470000}"/>
    <cellStyle name="Navadno 32 11 2 3" xfId="18458" xr:uid="{00000000-0005-0000-0000-000086470000}"/>
    <cellStyle name="Navadno 32 11 3" xfId="18459" xr:uid="{00000000-0005-0000-0000-000087470000}"/>
    <cellStyle name="Navadno 32 11 3 2" xfId="18460" xr:uid="{00000000-0005-0000-0000-000088470000}"/>
    <cellStyle name="Navadno 32 11 4" xfId="18461" xr:uid="{00000000-0005-0000-0000-000089470000}"/>
    <cellStyle name="Navadno 32 11 5" xfId="18462" xr:uid="{00000000-0005-0000-0000-00008A470000}"/>
    <cellStyle name="Navadno 32 11 6" xfId="18463" xr:uid="{00000000-0005-0000-0000-00008B470000}"/>
    <cellStyle name="Navadno 32 11 7" xfId="18464" xr:uid="{00000000-0005-0000-0000-00008C470000}"/>
    <cellStyle name="Navadno 32 12" xfId="18465" xr:uid="{00000000-0005-0000-0000-00008D470000}"/>
    <cellStyle name="Navadno 32 12 2" xfId="18466" xr:uid="{00000000-0005-0000-0000-00008E470000}"/>
    <cellStyle name="Navadno 32 12 2 2" xfId="18467" xr:uid="{00000000-0005-0000-0000-00008F470000}"/>
    <cellStyle name="Navadno 32 12 2 2 2" xfId="18468" xr:uid="{00000000-0005-0000-0000-000090470000}"/>
    <cellStyle name="Navadno 32 12 2 3" xfId="18469" xr:uid="{00000000-0005-0000-0000-000091470000}"/>
    <cellStyle name="Navadno 32 12 3" xfId="18470" xr:uid="{00000000-0005-0000-0000-000092470000}"/>
    <cellStyle name="Navadno 32 12 3 2" xfId="18471" xr:uid="{00000000-0005-0000-0000-000093470000}"/>
    <cellStyle name="Navadno 32 12 4" xfId="18472" xr:uid="{00000000-0005-0000-0000-000094470000}"/>
    <cellStyle name="Navadno 32 13" xfId="18473" xr:uid="{00000000-0005-0000-0000-000095470000}"/>
    <cellStyle name="Navadno 32 13 2" xfId="18474" xr:uid="{00000000-0005-0000-0000-000096470000}"/>
    <cellStyle name="Navadno 32 13 2 2" xfId="18475" xr:uid="{00000000-0005-0000-0000-000097470000}"/>
    <cellStyle name="Navadno 32 13 2 2 2" xfId="18476" xr:uid="{00000000-0005-0000-0000-000098470000}"/>
    <cellStyle name="Navadno 32 13 2 3" xfId="18477" xr:uid="{00000000-0005-0000-0000-000099470000}"/>
    <cellStyle name="Navadno 32 13 3" xfId="18478" xr:uid="{00000000-0005-0000-0000-00009A470000}"/>
    <cellStyle name="Navadno 32 13 3 2" xfId="18479" xr:uid="{00000000-0005-0000-0000-00009B470000}"/>
    <cellStyle name="Navadno 32 13 4" xfId="18480" xr:uid="{00000000-0005-0000-0000-00009C470000}"/>
    <cellStyle name="Navadno 32 14" xfId="18481" xr:uid="{00000000-0005-0000-0000-00009D470000}"/>
    <cellStyle name="Navadno 32 14 2" xfId="18482" xr:uid="{00000000-0005-0000-0000-00009E470000}"/>
    <cellStyle name="Navadno 32 14 2 2" xfId="18483" xr:uid="{00000000-0005-0000-0000-00009F470000}"/>
    <cellStyle name="Navadno 32 14 2 2 2" xfId="18484" xr:uid="{00000000-0005-0000-0000-0000A0470000}"/>
    <cellStyle name="Navadno 32 14 2 3" xfId="18485" xr:uid="{00000000-0005-0000-0000-0000A1470000}"/>
    <cellStyle name="Navadno 32 14 3" xfId="18486" xr:uid="{00000000-0005-0000-0000-0000A2470000}"/>
    <cellStyle name="Navadno 32 14 3 2" xfId="18487" xr:uid="{00000000-0005-0000-0000-0000A3470000}"/>
    <cellStyle name="Navadno 32 14 4" xfId="18488" xr:uid="{00000000-0005-0000-0000-0000A4470000}"/>
    <cellStyle name="Navadno 32 15" xfId="18489" xr:uid="{00000000-0005-0000-0000-0000A5470000}"/>
    <cellStyle name="Navadno 32 15 2" xfId="18490" xr:uid="{00000000-0005-0000-0000-0000A6470000}"/>
    <cellStyle name="Navadno 32 15 2 2" xfId="18491" xr:uid="{00000000-0005-0000-0000-0000A7470000}"/>
    <cellStyle name="Navadno 32 15 2 2 2" xfId="18492" xr:uid="{00000000-0005-0000-0000-0000A8470000}"/>
    <cellStyle name="Navadno 32 15 2 3" xfId="18493" xr:uid="{00000000-0005-0000-0000-0000A9470000}"/>
    <cellStyle name="Navadno 32 15 3" xfId="18494" xr:uid="{00000000-0005-0000-0000-0000AA470000}"/>
    <cellStyle name="Navadno 32 15 3 2" xfId="18495" xr:uid="{00000000-0005-0000-0000-0000AB470000}"/>
    <cellStyle name="Navadno 32 15 4" xfId="18496" xr:uid="{00000000-0005-0000-0000-0000AC470000}"/>
    <cellStyle name="Navadno 32 16" xfId="18497" xr:uid="{00000000-0005-0000-0000-0000AD470000}"/>
    <cellStyle name="Navadno 32 16 2" xfId="18498" xr:uid="{00000000-0005-0000-0000-0000AE470000}"/>
    <cellStyle name="Navadno 32 16 2 2" xfId="18499" xr:uid="{00000000-0005-0000-0000-0000AF470000}"/>
    <cellStyle name="Navadno 32 16 2 2 2" xfId="18500" xr:uid="{00000000-0005-0000-0000-0000B0470000}"/>
    <cellStyle name="Navadno 32 16 2 3" xfId="18501" xr:uid="{00000000-0005-0000-0000-0000B1470000}"/>
    <cellStyle name="Navadno 32 16 3" xfId="18502" xr:uid="{00000000-0005-0000-0000-0000B2470000}"/>
    <cellStyle name="Navadno 32 16 3 2" xfId="18503" xr:uid="{00000000-0005-0000-0000-0000B3470000}"/>
    <cellStyle name="Navadno 32 16 4" xfId="18504" xr:uid="{00000000-0005-0000-0000-0000B4470000}"/>
    <cellStyle name="Navadno 32 17" xfId="18505" xr:uid="{00000000-0005-0000-0000-0000B5470000}"/>
    <cellStyle name="Navadno 32 17 2" xfId="18506" xr:uid="{00000000-0005-0000-0000-0000B6470000}"/>
    <cellStyle name="Navadno 32 17 2 2" xfId="18507" xr:uid="{00000000-0005-0000-0000-0000B7470000}"/>
    <cellStyle name="Navadno 32 17 2 2 2" xfId="18508" xr:uid="{00000000-0005-0000-0000-0000B8470000}"/>
    <cellStyle name="Navadno 32 17 2 3" xfId="18509" xr:uid="{00000000-0005-0000-0000-0000B9470000}"/>
    <cellStyle name="Navadno 32 17 3" xfId="18510" xr:uid="{00000000-0005-0000-0000-0000BA470000}"/>
    <cellStyle name="Navadno 32 17 3 2" xfId="18511" xr:uid="{00000000-0005-0000-0000-0000BB470000}"/>
    <cellStyle name="Navadno 32 17 4" xfId="18512" xr:uid="{00000000-0005-0000-0000-0000BC470000}"/>
    <cellStyle name="Navadno 32 18" xfId="18513" xr:uid="{00000000-0005-0000-0000-0000BD470000}"/>
    <cellStyle name="Navadno 32 18 2" xfId="18514" xr:uid="{00000000-0005-0000-0000-0000BE470000}"/>
    <cellStyle name="Navadno 32 18 2 2" xfId="18515" xr:uid="{00000000-0005-0000-0000-0000BF470000}"/>
    <cellStyle name="Navadno 32 18 2 2 2" xfId="18516" xr:uid="{00000000-0005-0000-0000-0000C0470000}"/>
    <cellStyle name="Navadno 32 18 2 3" xfId="18517" xr:uid="{00000000-0005-0000-0000-0000C1470000}"/>
    <cellStyle name="Navadno 32 18 3" xfId="18518" xr:uid="{00000000-0005-0000-0000-0000C2470000}"/>
    <cellStyle name="Navadno 32 18 3 2" xfId="18519" xr:uid="{00000000-0005-0000-0000-0000C3470000}"/>
    <cellStyle name="Navadno 32 18 4" xfId="18520" xr:uid="{00000000-0005-0000-0000-0000C4470000}"/>
    <cellStyle name="Navadno 32 19" xfId="18521" xr:uid="{00000000-0005-0000-0000-0000C5470000}"/>
    <cellStyle name="Navadno 32 19 2" xfId="18522" xr:uid="{00000000-0005-0000-0000-0000C6470000}"/>
    <cellStyle name="Navadno 32 19 2 2" xfId="18523" xr:uid="{00000000-0005-0000-0000-0000C7470000}"/>
    <cellStyle name="Navadno 32 19 2 2 2" xfId="18524" xr:uid="{00000000-0005-0000-0000-0000C8470000}"/>
    <cellStyle name="Navadno 32 19 2 3" xfId="18525" xr:uid="{00000000-0005-0000-0000-0000C9470000}"/>
    <cellStyle name="Navadno 32 19 3" xfId="18526" xr:uid="{00000000-0005-0000-0000-0000CA470000}"/>
    <cellStyle name="Navadno 32 19 3 2" xfId="18527" xr:uid="{00000000-0005-0000-0000-0000CB470000}"/>
    <cellStyle name="Navadno 32 19 4" xfId="18528" xr:uid="{00000000-0005-0000-0000-0000CC470000}"/>
    <cellStyle name="Navadno 32 2" xfId="86" xr:uid="{00000000-0005-0000-0000-0000CD470000}"/>
    <cellStyle name="Navadno 32 2 2" xfId="18529" xr:uid="{00000000-0005-0000-0000-0000CE470000}"/>
    <cellStyle name="Navadno 32 2 2 2" xfId="18530" xr:uid="{00000000-0005-0000-0000-0000CF470000}"/>
    <cellStyle name="Navadno 32 2 2 2 2" xfId="18531" xr:uid="{00000000-0005-0000-0000-0000D0470000}"/>
    <cellStyle name="Navadno 32 2 2 3" xfId="18532" xr:uid="{00000000-0005-0000-0000-0000D1470000}"/>
    <cellStyle name="Navadno 32 2 3" xfId="18533" xr:uid="{00000000-0005-0000-0000-0000D2470000}"/>
    <cellStyle name="Navadno 32 2 3 2" xfId="18534" xr:uid="{00000000-0005-0000-0000-0000D3470000}"/>
    <cellStyle name="Navadno 32 2 4" xfId="18535" xr:uid="{00000000-0005-0000-0000-0000D4470000}"/>
    <cellStyle name="Navadno 32 2 5" xfId="18536" xr:uid="{00000000-0005-0000-0000-0000D5470000}"/>
    <cellStyle name="Navadno 32 2 6" xfId="18537" xr:uid="{00000000-0005-0000-0000-0000D6470000}"/>
    <cellStyle name="Navadno 32 2 7" xfId="18538" xr:uid="{00000000-0005-0000-0000-0000D7470000}"/>
    <cellStyle name="Navadno 32 20" xfId="18539" xr:uid="{00000000-0005-0000-0000-0000D8470000}"/>
    <cellStyle name="Navadno 32 20 2" xfId="18540" xr:uid="{00000000-0005-0000-0000-0000D9470000}"/>
    <cellStyle name="Navadno 32 20 2 2" xfId="18541" xr:uid="{00000000-0005-0000-0000-0000DA470000}"/>
    <cellStyle name="Navadno 32 20 2 2 2" xfId="18542" xr:uid="{00000000-0005-0000-0000-0000DB470000}"/>
    <cellStyle name="Navadno 32 20 2 3" xfId="18543" xr:uid="{00000000-0005-0000-0000-0000DC470000}"/>
    <cellStyle name="Navadno 32 20 3" xfId="18544" xr:uid="{00000000-0005-0000-0000-0000DD470000}"/>
    <cellStyle name="Navadno 32 20 3 2" xfId="18545" xr:uid="{00000000-0005-0000-0000-0000DE470000}"/>
    <cellStyle name="Navadno 32 20 4" xfId="18546" xr:uid="{00000000-0005-0000-0000-0000DF470000}"/>
    <cellStyle name="Navadno 32 21" xfId="18547" xr:uid="{00000000-0005-0000-0000-0000E0470000}"/>
    <cellStyle name="Navadno 32 21 2" xfId="18548" xr:uid="{00000000-0005-0000-0000-0000E1470000}"/>
    <cellStyle name="Navadno 32 21 2 2" xfId="18549" xr:uid="{00000000-0005-0000-0000-0000E2470000}"/>
    <cellStyle name="Navadno 32 21 2 2 2" xfId="18550" xr:uid="{00000000-0005-0000-0000-0000E3470000}"/>
    <cellStyle name="Navadno 32 21 2 3" xfId="18551" xr:uid="{00000000-0005-0000-0000-0000E4470000}"/>
    <cellStyle name="Navadno 32 21 3" xfId="18552" xr:uid="{00000000-0005-0000-0000-0000E5470000}"/>
    <cellStyle name="Navadno 32 21 3 2" xfId="18553" xr:uid="{00000000-0005-0000-0000-0000E6470000}"/>
    <cellStyle name="Navadno 32 21 4" xfId="18554" xr:uid="{00000000-0005-0000-0000-0000E7470000}"/>
    <cellStyle name="Navadno 32 22" xfId="18555" xr:uid="{00000000-0005-0000-0000-0000E8470000}"/>
    <cellStyle name="Navadno 32 22 2" xfId="18556" xr:uid="{00000000-0005-0000-0000-0000E9470000}"/>
    <cellStyle name="Navadno 32 22 2 2" xfId="18557" xr:uid="{00000000-0005-0000-0000-0000EA470000}"/>
    <cellStyle name="Navadno 32 22 2 2 2" xfId="18558" xr:uid="{00000000-0005-0000-0000-0000EB470000}"/>
    <cellStyle name="Navadno 32 22 2 3" xfId="18559" xr:uid="{00000000-0005-0000-0000-0000EC470000}"/>
    <cellStyle name="Navadno 32 22 3" xfId="18560" xr:uid="{00000000-0005-0000-0000-0000ED470000}"/>
    <cellStyle name="Navadno 32 22 3 2" xfId="18561" xr:uid="{00000000-0005-0000-0000-0000EE470000}"/>
    <cellStyle name="Navadno 32 22 4" xfId="18562" xr:uid="{00000000-0005-0000-0000-0000EF470000}"/>
    <cellStyle name="Navadno 32 23" xfId="18563" xr:uid="{00000000-0005-0000-0000-0000F0470000}"/>
    <cellStyle name="Navadno 32 23 2" xfId="18564" xr:uid="{00000000-0005-0000-0000-0000F1470000}"/>
    <cellStyle name="Navadno 32 23 2 2" xfId="18565" xr:uid="{00000000-0005-0000-0000-0000F2470000}"/>
    <cellStyle name="Navadno 32 23 2 2 2" xfId="18566" xr:uid="{00000000-0005-0000-0000-0000F3470000}"/>
    <cellStyle name="Navadno 32 23 2 3" xfId="18567" xr:uid="{00000000-0005-0000-0000-0000F4470000}"/>
    <cellStyle name="Navadno 32 23 3" xfId="18568" xr:uid="{00000000-0005-0000-0000-0000F5470000}"/>
    <cellStyle name="Navadno 32 23 3 2" xfId="18569" xr:uid="{00000000-0005-0000-0000-0000F6470000}"/>
    <cellStyle name="Navadno 32 23 4" xfId="18570" xr:uid="{00000000-0005-0000-0000-0000F7470000}"/>
    <cellStyle name="Navadno 32 24" xfId="18571" xr:uid="{00000000-0005-0000-0000-0000F8470000}"/>
    <cellStyle name="Navadno 32 24 2" xfId="18572" xr:uid="{00000000-0005-0000-0000-0000F9470000}"/>
    <cellStyle name="Navadno 32 24 2 2" xfId="18573" xr:uid="{00000000-0005-0000-0000-0000FA470000}"/>
    <cellStyle name="Navadno 32 24 2 2 2" xfId="18574" xr:uid="{00000000-0005-0000-0000-0000FB470000}"/>
    <cellStyle name="Navadno 32 24 2 3" xfId="18575" xr:uid="{00000000-0005-0000-0000-0000FC470000}"/>
    <cellStyle name="Navadno 32 24 3" xfId="18576" xr:uid="{00000000-0005-0000-0000-0000FD470000}"/>
    <cellStyle name="Navadno 32 24 3 2" xfId="18577" xr:uid="{00000000-0005-0000-0000-0000FE470000}"/>
    <cellStyle name="Navadno 32 24 4" xfId="18578" xr:uid="{00000000-0005-0000-0000-0000FF470000}"/>
    <cellStyle name="Navadno 32 25" xfId="18579" xr:uid="{00000000-0005-0000-0000-000000480000}"/>
    <cellStyle name="Navadno 32 25 2" xfId="18580" xr:uid="{00000000-0005-0000-0000-000001480000}"/>
    <cellStyle name="Navadno 32 25 2 2" xfId="18581" xr:uid="{00000000-0005-0000-0000-000002480000}"/>
    <cellStyle name="Navadno 32 25 2 2 2" xfId="18582" xr:uid="{00000000-0005-0000-0000-000003480000}"/>
    <cellStyle name="Navadno 32 25 2 3" xfId="18583" xr:uid="{00000000-0005-0000-0000-000004480000}"/>
    <cellStyle name="Navadno 32 25 3" xfId="18584" xr:uid="{00000000-0005-0000-0000-000005480000}"/>
    <cellStyle name="Navadno 32 25 3 2" xfId="18585" xr:uid="{00000000-0005-0000-0000-000006480000}"/>
    <cellStyle name="Navadno 32 25 4" xfId="18586" xr:uid="{00000000-0005-0000-0000-000007480000}"/>
    <cellStyle name="Navadno 32 26" xfId="18587" xr:uid="{00000000-0005-0000-0000-000008480000}"/>
    <cellStyle name="Navadno 32 26 2" xfId="18588" xr:uid="{00000000-0005-0000-0000-000009480000}"/>
    <cellStyle name="Navadno 32 26 2 2" xfId="18589" xr:uid="{00000000-0005-0000-0000-00000A480000}"/>
    <cellStyle name="Navadno 32 26 2 2 2" xfId="18590" xr:uid="{00000000-0005-0000-0000-00000B480000}"/>
    <cellStyle name="Navadno 32 26 2 3" xfId="18591" xr:uid="{00000000-0005-0000-0000-00000C480000}"/>
    <cellStyle name="Navadno 32 26 3" xfId="18592" xr:uid="{00000000-0005-0000-0000-00000D480000}"/>
    <cellStyle name="Navadno 32 26 3 2" xfId="18593" xr:uid="{00000000-0005-0000-0000-00000E480000}"/>
    <cellStyle name="Navadno 32 26 4" xfId="18594" xr:uid="{00000000-0005-0000-0000-00000F480000}"/>
    <cellStyle name="Navadno 32 27" xfId="18595" xr:uid="{00000000-0005-0000-0000-000010480000}"/>
    <cellStyle name="Navadno 32 27 2" xfId="18596" xr:uid="{00000000-0005-0000-0000-000011480000}"/>
    <cellStyle name="Navadno 32 27 2 2" xfId="18597" xr:uid="{00000000-0005-0000-0000-000012480000}"/>
    <cellStyle name="Navadno 32 27 2 2 2" xfId="18598" xr:uid="{00000000-0005-0000-0000-000013480000}"/>
    <cellStyle name="Navadno 32 27 2 3" xfId="18599" xr:uid="{00000000-0005-0000-0000-000014480000}"/>
    <cellStyle name="Navadno 32 27 3" xfId="18600" xr:uid="{00000000-0005-0000-0000-000015480000}"/>
    <cellStyle name="Navadno 32 27 3 2" xfId="18601" xr:uid="{00000000-0005-0000-0000-000016480000}"/>
    <cellStyle name="Navadno 32 27 4" xfId="18602" xr:uid="{00000000-0005-0000-0000-000017480000}"/>
    <cellStyle name="Navadno 32 28" xfId="18603" xr:uid="{00000000-0005-0000-0000-000018480000}"/>
    <cellStyle name="Navadno 32 28 2" xfId="18604" xr:uid="{00000000-0005-0000-0000-000019480000}"/>
    <cellStyle name="Navadno 32 28 2 2" xfId="18605" xr:uid="{00000000-0005-0000-0000-00001A480000}"/>
    <cellStyle name="Navadno 32 28 2 2 2" xfId="18606" xr:uid="{00000000-0005-0000-0000-00001B480000}"/>
    <cellStyle name="Navadno 32 28 2 3" xfId="18607" xr:uid="{00000000-0005-0000-0000-00001C480000}"/>
    <cellStyle name="Navadno 32 28 3" xfId="18608" xr:uid="{00000000-0005-0000-0000-00001D480000}"/>
    <cellStyle name="Navadno 32 28 3 2" xfId="18609" xr:uid="{00000000-0005-0000-0000-00001E480000}"/>
    <cellStyle name="Navadno 32 28 4" xfId="18610" xr:uid="{00000000-0005-0000-0000-00001F480000}"/>
    <cellStyle name="Navadno 32 29" xfId="18611" xr:uid="{00000000-0005-0000-0000-000020480000}"/>
    <cellStyle name="Navadno 32 29 2" xfId="18612" xr:uid="{00000000-0005-0000-0000-000021480000}"/>
    <cellStyle name="Navadno 32 29 2 2" xfId="18613" xr:uid="{00000000-0005-0000-0000-000022480000}"/>
    <cellStyle name="Navadno 32 29 3" xfId="18614" xr:uid="{00000000-0005-0000-0000-000023480000}"/>
    <cellStyle name="Navadno 32 3" xfId="87" xr:uid="{00000000-0005-0000-0000-000024480000}"/>
    <cellStyle name="Navadno 32 3 2" xfId="18615" xr:uid="{00000000-0005-0000-0000-000025480000}"/>
    <cellStyle name="Navadno 32 3 2 2" xfId="18616" xr:uid="{00000000-0005-0000-0000-000026480000}"/>
    <cellStyle name="Navadno 32 3 2 2 2" xfId="18617" xr:uid="{00000000-0005-0000-0000-000027480000}"/>
    <cellStyle name="Navadno 32 3 2 3" xfId="18618" xr:uid="{00000000-0005-0000-0000-000028480000}"/>
    <cellStyle name="Navadno 32 3 3" xfId="18619" xr:uid="{00000000-0005-0000-0000-000029480000}"/>
    <cellStyle name="Navadno 32 3 3 2" xfId="18620" xr:uid="{00000000-0005-0000-0000-00002A480000}"/>
    <cellStyle name="Navadno 32 3 4" xfId="18621" xr:uid="{00000000-0005-0000-0000-00002B480000}"/>
    <cellStyle name="Navadno 32 3 5" xfId="18622" xr:uid="{00000000-0005-0000-0000-00002C480000}"/>
    <cellStyle name="Navadno 32 3 6" xfId="18623" xr:uid="{00000000-0005-0000-0000-00002D480000}"/>
    <cellStyle name="Navadno 32 3 7" xfId="18624" xr:uid="{00000000-0005-0000-0000-00002E480000}"/>
    <cellStyle name="Navadno 32 30" xfId="18625" xr:uid="{00000000-0005-0000-0000-00002F480000}"/>
    <cellStyle name="Navadno 32 30 2" xfId="18626" xr:uid="{00000000-0005-0000-0000-000030480000}"/>
    <cellStyle name="Navadno 32 31" xfId="18627" xr:uid="{00000000-0005-0000-0000-000031480000}"/>
    <cellStyle name="Navadno 32 32" xfId="18628" xr:uid="{00000000-0005-0000-0000-000032480000}"/>
    <cellStyle name="Navadno 32 33" xfId="18629" xr:uid="{00000000-0005-0000-0000-000033480000}"/>
    <cellStyle name="Navadno 32 34" xfId="18630" xr:uid="{00000000-0005-0000-0000-000034480000}"/>
    <cellStyle name="Navadno 32 4" xfId="18631" xr:uid="{00000000-0005-0000-0000-000035480000}"/>
    <cellStyle name="Navadno 32 4 2" xfId="18632" xr:uid="{00000000-0005-0000-0000-000036480000}"/>
    <cellStyle name="Navadno 32 4 2 2" xfId="18633" xr:uid="{00000000-0005-0000-0000-000037480000}"/>
    <cellStyle name="Navadno 32 4 2 2 2" xfId="18634" xr:uid="{00000000-0005-0000-0000-000038480000}"/>
    <cellStyle name="Navadno 32 4 2 3" xfId="18635" xr:uid="{00000000-0005-0000-0000-000039480000}"/>
    <cellStyle name="Navadno 32 4 3" xfId="18636" xr:uid="{00000000-0005-0000-0000-00003A480000}"/>
    <cellStyle name="Navadno 32 4 3 2" xfId="18637" xr:uid="{00000000-0005-0000-0000-00003B480000}"/>
    <cellStyle name="Navadno 32 4 4" xfId="18638" xr:uid="{00000000-0005-0000-0000-00003C480000}"/>
    <cellStyle name="Navadno 32 4 5" xfId="18639" xr:uid="{00000000-0005-0000-0000-00003D480000}"/>
    <cellStyle name="Navadno 32 4 6" xfId="18640" xr:uid="{00000000-0005-0000-0000-00003E480000}"/>
    <cellStyle name="Navadno 32 4 7" xfId="18641" xr:uid="{00000000-0005-0000-0000-00003F480000}"/>
    <cellStyle name="Navadno 32 5" xfId="18642" xr:uid="{00000000-0005-0000-0000-000040480000}"/>
    <cellStyle name="Navadno 32 5 2" xfId="18643" xr:uid="{00000000-0005-0000-0000-000041480000}"/>
    <cellStyle name="Navadno 32 5 2 2" xfId="18644" xr:uid="{00000000-0005-0000-0000-000042480000}"/>
    <cellStyle name="Navadno 32 5 2 2 2" xfId="18645" xr:uid="{00000000-0005-0000-0000-000043480000}"/>
    <cellStyle name="Navadno 32 5 2 3" xfId="18646" xr:uid="{00000000-0005-0000-0000-000044480000}"/>
    <cellStyle name="Navadno 32 5 3" xfId="18647" xr:uid="{00000000-0005-0000-0000-000045480000}"/>
    <cellStyle name="Navadno 32 5 3 2" xfId="18648" xr:uid="{00000000-0005-0000-0000-000046480000}"/>
    <cellStyle name="Navadno 32 5 4" xfId="18649" xr:uid="{00000000-0005-0000-0000-000047480000}"/>
    <cellStyle name="Navadno 32 5 5" xfId="18650" xr:uid="{00000000-0005-0000-0000-000048480000}"/>
    <cellStyle name="Navadno 32 5 6" xfId="18651" xr:uid="{00000000-0005-0000-0000-000049480000}"/>
    <cellStyle name="Navadno 32 5 7" xfId="18652" xr:uid="{00000000-0005-0000-0000-00004A480000}"/>
    <cellStyle name="Navadno 32 6" xfId="18653" xr:uid="{00000000-0005-0000-0000-00004B480000}"/>
    <cellStyle name="Navadno 32 6 2" xfId="18654" xr:uid="{00000000-0005-0000-0000-00004C480000}"/>
    <cellStyle name="Navadno 32 6 2 2" xfId="18655" xr:uid="{00000000-0005-0000-0000-00004D480000}"/>
    <cellStyle name="Navadno 32 6 2 2 2" xfId="18656" xr:uid="{00000000-0005-0000-0000-00004E480000}"/>
    <cellStyle name="Navadno 32 6 2 3" xfId="18657" xr:uid="{00000000-0005-0000-0000-00004F480000}"/>
    <cellStyle name="Navadno 32 6 3" xfId="18658" xr:uid="{00000000-0005-0000-0000-000050480000}"/>
    <cellStyle name="Navadno 32 6 3 2" xfId="18659" xr:uid="{00000000-0005-0000-0000-000051480000}"/>
    <cellStyle name="Navadno 32 6 4" xfId="18660" xr:uid="{00000000-0005-0000-0000-000052480000}"/>
    <cellStyle name="Navadno 32 6 5" xfId="18661" xr:uid="{00000000-0005-0000-0000-000053480000}"/>
    <cellStyle name="Navadno 32 6 6" xfId="18662" xr:uid="{00000000-0005-0000-0000-000054480000}"/>
    <cellStyle name="Navadno 32 6 7" xfId="18663" xr:uid="{00000000-0005-0000-0000-000055480000}"/>
    <cellStyle name="Navadno 32 7" xfId="18664" xr:uid="{00000000-0005-0000-0000-000056480000}"/>
    <cellStyle name="Navadno 32 7 2" xfId="18665" xr:uid="{00000000-0005-0000-0000-000057480000}"/>
    <cellStyle name="Navadno 32 7 2 2" xfId="18666" xr:uid="{00000000-0005-0000-0000-000058480000}"/>
    <cellStyle name="Navadno 32 7 2 2 2" xfId="18667" xr:uid="{00000000-0005-0000-0000-000059480000}"/>
    <cellStyle name="Navadno 32 7 2 3" xfId="18668" xr:uid="{00000000-0005-0000-0000-00005A480000}"/>
    <cellStyle name="Navadno 32 7 3" xfId="18669" xr:uid="{00000000-0005-0000-0000-00005B480000}"/>
    <cellStyle name="Navadno 32 7 3 2" xfId="18670" xr:uid="{00000000-0005-0000-0000-00005C480000}"/>
    <cellStyle name="Navadno 32 7 4" xfId="18671" xr:uid="{00000000-0005-0000-0000-00005D480000}"/>
    <cellStyle name="Navadno 32 7 5" xfId="18672" xr:uid="{00000000-0005-0000-0000-00005E480000}"/>
    <cellStyle name="Navadno 32 7 6" xfId="18673" xr:uid="{00000000-0005-0000-0000-00005F480000}"/>
    <cellStyle name="Navadno 32 7 7" xfId="18674" xr:uid="{00000000-0005-0000-0000-000060480000}"/>
    <cellStyle name="Navadno 32 8" xfId="18675" xr:uid="{00000000-0005-0000-0000-000061480000}"/>
    <cellStyle name="Navadno 32 8 2" xfId="18676" xr:uid="{00000000-0005-0000-0000-000062480000}"/>
    <cellStyle name="Navadno 32 8 2 2" xfId="18677" xr:uid="{00000000-0005-0000-0000-000063480000}"/>
    <cellStyle name="Navadno 32 8 2 2 2" xfId="18678" xr:uid="{00000000-0005-0000-0000-000064480000}"/>
    <cellStyle name="Navadno 32 8 2 3" xfId="18679" xr:uid="{00000000-0005-0000-0000-000065480000}"/>
    <cellStyle name="Navadno 32 8 3" xfId="18680" xr:uid="{00000000-0005-0000-0000-000066480000}"/>
    <cellStyle name="Navadno 32 8 3 2" xfId="18681" xr:uid="{00000000-0005-0000-0000-000067480000}"/>
    <cellStyle name="Navadno 32 8 4" xfId="18682" xr:uid="{00000000-0005-0000-0000-000068480000}"/>
    <cellStyle name="Navadno 32 8 5" xfId="18683" xr:uid="{00000000-0005-0000-0000-000069480000}"/>
    <cellStyle name="Navadno 32 8 6" xfId="18684" xr:uid="{00000000-0005-0000-0000-00006A480000}"/>
    <cellStyle name="Navadno 32 8 7" xfId="18685" xr:uid="{00000000-0005-0000-0000-00006B480000}"/>
    <cellStyle name="Navadno 32 9" xfId="18686" xr:uid="{00000000-0005-0000-0000-00006C480000}"/>
    <cellStyle name="Navadno 32 9 2" xfId="18687" xr:uid="{00000000-0005-0000-0000-00006D480000}"/>
    <cellStyle name="Navadno 32 9 2 2" xfId="18688" xr:uid="{00000000-0005-0000-0000-00006E480000}"/>
    <cellStyle name="Navadno 32 9 2 2 2" xfId="18689" xr:uid="{00000000-0005-0000-0000-00006F480000}"/>
    <cellStyle name="Navadno 32 9 2 3" xfId="18690" xr:uid="{00000000-0005-0000-0000-000070480000}"/>
    <cellStyle name="Navadno 32 9 3" xfId="18691" xr:uid="{00000000-0005-0000-0000-000071480000}"/>
    <cellStyle name="Navadno 32 9 3 2" xfId="18692" xr:uid="{00000000-0005-0000-0000-000072480000}"/>
    <cellStyle name="Navadno 32 9 4" xfId="18693" xr:uid="{00000000-0005-0000-0000-000073480000}"/>
    <cellStyle name="Navadno 32 9 5" xfId="18694" xr:uid="{00000000-0005-0000-0000-000074480000}"/>
    <cellStyle name="Navadno 32 9 6" xfId="18695" xr:uid="{00000000-0005-0000-0000-000075480000}"/>
    <cellStyle name="Navadno 32 9 7" xfId="18696" xr:uid="{00000000-0005-0000-0000-000076480000}"/>
    <cellStyle name="Navadno 320" xfId="18697" xr:uid="{00000000-0005-0000-0000-000077480000}"/>
    <cellStyle name="Navadno 321" xfId="18698" xr:uid="{00000000-0005-0000-0000-000078480000}"/>
    <cellStyle name="Navadno 322" xfId="18699" xr:uid="{00000000-0005-0000-0000-000079480000}"/>
    <cellStyle name="Navadno 323" xfId="18700" xr:uid="{00000000-0005-0000-0000-00007A480000}"/>
    <cellStyle name="Navadno 324" xfId="18701" xr:uid="{00000000-0005-0000-0000-00007B480000}"/>
    <cellStyle name="Navadno 325" xfId="18702" xr:uid="{00000000-0005-0000-0000-00007C480000}"/>
    <cellStyle name="Navadno 326" xfId="18703" xr:uid="{00000000-0005-0000-0000-00007D480000}"/>
    <cellStyle name="Navadno 327" xfId="18704" xr:uid="{00000000-0005-0000-0000-00007E480000}"/>
    <cellStyle name="Navadno 328" xfId="18705" xr:uid="{00000000-0005-0000-0000-00007F480000}"/>
    <cellStyle name="Navadno 329" xfId="18706" xr:uid="{00000000-0005-0000-0000-000080480000}"/>
    <cellStyle name="Navadno 33" xfId="18707" xr:uid="{00000000-0005-0000-0000-000081480000}"/>
    <cellStyle name="Navadno 33 10" xfId="18708" xr:uid="{00000000-0005-0000-0000-000082480000}"/>
    <cellStyle name="Navadno 33 10 2" xfId="18709" xr:uid="{00000000-0005-0000-0000-000083480000}"/>
    <cellStyle name="Navadno 33 10 2 2" xfId="18710" xr:uid="{00000000-0005-0000-0000-000084480000}"/>
    <cellStyle name="Navadno 33 10 2 2 2" xfId="18711" xr:uid="{00000000-0005-0000-0000-000085480000}"/>
    <cellStyle name="Navadno 33 10 2 3" xfId="18712" xr:uid="{00000000-0005-0000-0000-000086480000}"/>
    <cellStyle name="Navadno 33 10 2 4" xfId="18713" xr:uid="{00000000-0005-0000-0000-000087480000}"/>
    <cellStyle name="Navadno 33 10 2 5" xfId="18714" xr:uid="{00000000-0005-0000-0000-000088480000}"/>
    <cellStyle name="Navadno 33 10 2 6" xfId="18715" xr:uid="{00000000-0005-0000-0000-000089480000}"/>
    <cellStyle name="Navadno 33 10 3" xfId="18716" xr:uid="{00000000-0005-0000-0000-00008A480000}"/>
    <cellStyle name="Navadno 33 10 3 2" xfId="18717" xr:uid="{00000000-0005-0000-0000-00008B480000}"/>
    <cellStyle name="Navadno 33 10 4" xfId="18718" xr:uid="{00000000-0005-0000-0000-00008C480000}"/>
    <cellStyle name="Navadno 33 10 5" xfId="18719" xr:uid="{00000000-0005-0000-0000-00008D480000}"/>
    <cellStyle name="Navadno 33 10 6" xfId="18720" xr:uid="{00000000-0005-0000-0000-00008E480000}"/>
    <cellStyle name="Navadno 33 10 7" xfId="18721" xr:uid="{00000000-0005-0000-0000-00008F480000}"/>
    <cellStyle name="Navadno 33 11" xfId="18722" xr:uid="{00000000-0005-0000-0000-000090480000}"/>
    <cellStyle name="Navadno 33 11 2" xfId="18723" xr:uid="{00000000-0005-0000-0000-000091480000}"/>
    <cellStyle name="Navadno 33 11 2 2" xfId="18724" xr:uid="{00000000-0005-0000-0000-000092480000}"/>
    <cellStyle name="Navadno 33 11 2 2 2" xfId="18725" xr:uid="{00000000-0005-0000-0000-000093480000}"/>
    <cellStyle name="Navadno 33 11 2 3" xfId="18726" xr:uid="{00000000-0005-0000-0000-000094480000}"/>
    <cellStyle name="Navadno 33 11 2 4" xfId="18727" xr:uid="{00000000-0005-0000-0000-000095480000}"/>
    <cellStyle name="Navadno 33 11 2 5" xfId="18728" xr:uid="{00000000-0005-0000-0000-000096480000}"/>
    <cellStyle name="Navadno 33 11 2 6" xfId="18729" xr:uid="{00000000-0005-0000-0000-000097480000}"/>
    <cellStyle name="Navadno 33 11 3" xfId="18730" xr:uid="{00000000-0005-0000-0000-000098480000}"/>
    <cellStyle name="Navadno 33 11 3 2" xfId="18731" xr:uid="{00000000-0005-0000-0000-000099480000}"/>
    <cellStyle name="Navadno 33 11 4" xfId="18732" xr:uid="{00000000-0005-0000-0000-00009A480000}"/>
    <cellStyle name="Navadno 33 11 5" xfId="18733" xr:uid="{00000000-0005-0000-0000-00009B480000}"/>
    <cellStyle name="Navadno 33 11 6" xfId="18734" xr:uid="{00000000-0005-0000-0000-00009C480000}"/>
    <cellStyle name="Navadno 33 11 7" xfId="18735" xr:uid="{00000000-0005-0000-0000-00009D480000}"/>
    <cellStyle name="Navadno 33 12" xfId="18736" xr:uid="{00000000-0005-0000-0000-00009E480000}"/>
    <cellStyle name="Navadno 33 12 2" xfId="18737" xr:uid="{00000000-0005-0000-0000-00009F480000}"/>
    <cellStyle name="Navadno 33 12 2 2" xfId="18738" xr:uid="{00000000-0005-0000-0000-0000A0480000}"/>
    <cellStyle name="Navadno 33 12 2 2 2" xfId="18739" xr:uid="{00000000-0005-0000-0000-0000A1480000}"/>
    <cellStyle name="Navadno 33 12 2 3" xfId="18740" xr:uid="{00000000-0005-0000-0000-0000A2480000}"/>
    <cellStyle name="Navadno 33 12 3" xfId="18741" xr:uid="{00000000-0005-0000-0000-0000A3480000}"/>
    <cellStyle name="Navadno 33 12 3 2" xfId="18742" xr:uid="{00000000-0005-0000-0000-0000A4480000}"/>
    <cellStyle name="Navadno 33 12 4" xfId="18743" xr:uid="{00000000-0005-0000-0000-0000A5480000}"/>
    <cellStyle name="Navadno 33 12 5" xfId="18744" xr:uid="{00000000-0005-0000-0000-0000A6480000}"/>
    <cellStyle name="Navadno 33 12 6" xfId="18745" xr:uid="{00000000-0005-0000-0000-0000A7480000}"/>
    <cellStyle name="Navadno 33 12 7" xfId="18746" xr:uid="{00000000-0005-0000-0000-0000A8480000}"/>
    <cellStyle name="Navadno 33 13" xfId="18747" xr:uid="{00000000-0005-0000-0000-0000A9480000}"/>
    <cellStyle name="Navadno 33 13 2" xfId="18748" xr:uid="{00000000-0005-0000-0000-0000AA480000}"/>
    <cellStyle name="Navadno 33 13 2 2" xfId="18749" xr:uid="{00000000-0005-0000-0000-0000AB480000}"/>
    <cellStyle name="Navadno 33 13 2 2 2" xfId="18750" xr:uid="{00000000-0005-0000-0000-0000AC480000}"/>
    <cellStyle name="Navadno 33 13 2 3" xfId="18751" xr:uid="{00000000-0005-0000-0000-0000AD480000}"/>
    <cellStyle name="Navadno 33 13 3" xfId="18752" xr:uid="{00000000-0005-0000-0000-0000AE480000}"/>
    <cellStyle name="Navadno 33 13 3 2" xfId="18753" xr:uid="{00000000-0005-0000-0000-0000AF480000}"/>
    <cellStyle name="Navadno 33 13 4" xfId="18754" xr:uid="{00000000-0005-0000-0000-0000B0480000}"/>
    <cellStyle name="Navadno 33 14" xfId="18755" xr:uid="{00000000-0005-0000-0000-0000B1480000}"/>
    <cellStyle name="Navadno 33 14 2" xfId="18756" xr:uid="{00000000-0005-0000-0000-0000B2480000}"/>
    <cellStyle name="Navadno 33 14 2 2" xfId="18757" xr:uid="{00000000-0005-0000-0000-0000B3480000}"/>
    <cellStyle name="Navadno 33 14 2 2 2" xfId="18758" xr:uid="{00000000-0005-0000-0000-0000B4480000}"/>
    <cellStyle name="Navadno 33 14 2 3" xfId="18759" xr:uid="{00000000-0005-0000-0000-0000B5480000}"/>
    <cellStyle name="Navadno 33 14 3" xfId="18760" xr:uid="{00000000-0005-0000-0000-0000B6480000}"/>
    <cellStyle name="Navadno 33 14 3 2" xfId="18761" xr:uid="{00000000-0005-0000-0000-0000B7480000}"/>
    <cellStyle name="Navadno 33 14 4" xfId="18762" xr:uid="{00000000-0005-0000-0000-0000B8480000}"/>
    <cellStyle name="Navadno 33 15" xfId="18763" xr:uid="{00000000-0005-0000-0000-0000B9480000}"/>
    <cellStyle name="Navadno 33 15 2" xfId="18764" xr:uid="{00000000-0005-0000-0000-0000BA480000}"/>
    <cellStyle name="Navadno 33 15 2 2" xfId="18765" xr:uid="{00000000-0005-0000-0000-0000BB480000}"/>
    <cellStyle name="Navadno 33 15 2 2 2" xfId="18766" xr:uid="{00000000-0005-0000-0000-0000BC480000}"/>
    <cellStyle name="Navadno 33 15 2 3" xfId="18767" xr:uid="{00000000-0005-0000-0000-0000BD480000}"/>
    <cellStyle name="Navadno 33 15 3" xfId="18768" xr:uid="{00000000-0005-0000-0000-0000BE480000}"/>
    <cellStyle name="Navadno 33 15 3 2" xfId="18769" xr:uid="{00000000-0005-0000-0000-0000BF480000}"/>
    <cellStyle name="Navadno 33 15 4" xfId="18770" xr:uid="{00000000-0005-0000-0000-0000C0480000}"/>
    <cellStyle name="Navadno 33 16" xfId="18771" xr:uid="{00000000-0005-0000-0000-0000C1480000}"/>
    <cellStyle name="Navadno 33 16 2" xfId="18772" xr:uid="{00000000-0005-0000-0000-0000C2480000}"/>
    <cellStyle name="Navadno 33 16 2 2" xfId="18773" xr:uid="{00000000-0005-0000-0000-0000C3480000}"/>
    <cellStyle name="Navadno 33 16 2 2 2" xfId="18774" xr:uid="{00000000-0005-0000-0000-0000C4480000}"/>
    <cellStyle name="Navadno 33 16 2 3" xfId="18775" xr:uid="{00000000-0005-0000-0000-0000C5480000}"/>
    <cellStyle name="Navadno 33 16 3" xfId="18776" xr:uid="{00000000-0005-0000-0000-0000C6480000}"/>
    <cellStyle name="Navadno 33 16 3 2" xfId="18777" xr:uid="{00000000-0005-0000-0000-0000C7480000}"/>
    <cellStyle name="Navadno 33 16 4" xfId="18778" xr:uid="{00000000-0005-0000-0000-0000C8480000}"/>
    <cellStyle name="Navadno 33 17" xfId="18779" xr:uid="{00000000-0005-0000-0000-0000C9480000}"/>
    <cellStyle name="Navadno 33 17 2" xfId="18780" xr:uid="{00000000-0005-0000-0000-0000CA480000}"/>
    <cellStyle name="Navadno 33 17 2 2" xfId="18781" xr:uid="{00000000-0005-0000-0000-0000CB480000}"/>
    <cellStyle name="Navadno 33 17 2 2 2" xfId="18782" xr:uid="{00000000-0005-0000-0000-0000CC480000}"/>
    <cellStyle name="Navadno 33 17 2 3" xfId="18783" xr:uid="{00000000-0005-0000-0000-0000CD480000}"/>
    <cellStyle name="Navadno 33 17 3" xfId="18784" xr:uid="{00000000-0005-0000-0000-0000CE480000}"/>
    <cellStyle name="Navadno 33 17 3 2" xfId="18785" xr:uid="{00000000-0005-0000-0000-0000CF480000}"/>
    <cellStyle name="Navadno 33 17 4" xfId="18786" xr:uid="{00000000-0005-0000-0000-0000D0480000}"/>
    <cellStyle name="Navadno 33 18" xfId="18787" xr:uid="{00000000-0005-0000-0000-0000D1480000}"/>
    <cellStyle name="Navadno 33 18 2" xfId="18788" xr:uid="{00000000-0005-0000-0000-0000D2480000}"/>
    <cellStyle name="Navadno 33 18 2 2" xfId="18789" xr:uid="{00000000-0005-0000-0000-0000D3480000}"/>
    <cellStyle name="Navadno 33 18 2 2 2" xfId="18790" xr:uid="{00000000-0005-0000-0000-0000D4480000}"/>
    <cellStyle name="Navadno 33 18 2 3" xfId="18791" xr:uid="{00000000-0005-0000-0000-0000D5480000}"/>
    <cellStyle name="Navadno 33 18 3" xfId="18792" xr:uid="{00000000-0005-0000-0000-0000D6480000}"/>
    <cellStyle name="Navadno 33 18 3 2" xfId="18793" xr:uid="{00000000-0005-0000-0000-0000D7480000}"/>
    <cellStyle name="Navadno 33 18 4" xfId="18794" xr:uid="{00000000-0005-0000-0000-0000D8480000}"/>
    <cellStyle name="Navadno 33 19" xfId="18795" xr:uid="{00000000-0005-0000-0000-0000D9480000}"/>
    <cellStyle name="Navadno 33 19 2" xfId="18796" xr:uid="{00000000-0005-0000-0000-0000DA480000}"/>
    <cellStyle name="Navadno 33 19 2 2" xfId="18797" xr:uid="{00000000-0005-0000-0000-0000DB480000}"/>
    <cellStyle name="Navadno 33 19 2 2 2" xfId="18798" xr:uid="{00000000-0005-0000-0000-0000DC480000}"/>
    <cellStyle name="Navadno 33 19 2 3" xfId="18799" xr:uid="{00000000-0005-0000-0000-0000DD480000}"/>
    <cellStyle name="Navadno 33 19 3" xfId="18800" xr:uid="{00000000-0005-0000-0000-0000DE480000}"/>
    <cellStyle name="Navadno 33 19 3 2" xfId="18801" xr:uid="{00000000-0005-0000-0000-0000DF480000}"/>
    <cellStyle name="Navadno 33 19 4" xfId="18802" xr:uid="{00000000-0005-0000-0000-0000E0480000}"/>
    <cellStyle name="Navadno 33 2" xfId="18803" xr:uid="{00000000-0005-0000-0000-0000E1480000}"/>
    <cellStyle name="Navadno 33 2 2" xfId="18804" xr:uid="{00000000-0005-0000-0000-0000E2480000}"/>
    <cellStyle name="Navadno 33 2 2 2" xfId="18805" xr:uid="{00000000-0005-0000-0000-0000E3480000}"/>
    <cellStyle name="Navadno 33 2 2 2 2" xfId="18806" xr:uid="{00000000-0005-0000-0000-0000E4480000}"/>
    <cellStyle name="Navadno 33 2 2 3" xfId="18807" xr:uid="{00000000-0005-0000-0000-0000E5480000}"/>
    <cellStyle name="Navadno 33 2 2 4" xfId="18808" xr:uid="{00000000-0005-0000-0000-0000E6480000}"/>
    <cellStyle name="Navadno 33 2 2 5" xfId="18809" xr:uid="{00000000-0005-0000-0000-0000E7480000}"/>
    <cellStyle name="Navadno 33 2 2 6" xfId="18810" xr:uid="{00000000-0005-0000-0000-0000E8480000}"/>
    <cellStyle name="Navadno 33 2 3" xfId="18811" xr:uid="{00000000-0005-0000-0000-0000E9480000}"/>
    <cellStyle name="Navadno 33 2 3 2" xfId="18812" xr:uid="{00000000-0005-0000-0000-0000EA480000}"/>
    <cellStyle name="Navadno 33 2 4" xfId="18813" xr:uid="{00000000-0005-0000-0000-0000EB480000}"/>
    <cellStyle name="Navadno 33 2 5" xfId="18814" xr:uid="{00000000-0005-0000-0000-0000EC480000}"/>
    <cellStyle name="Navadno 33 2 6" xfId="18815" xr:uid="{00000000-0005-0000-0000-0000ED480000}"/>
    <cellStyle name="Navadno 33 2 7" xfId="18816" xr:uid="{00000000-0005-0000-0000-0000EE480000}"/>
    <cellStyle name="Navadno 33 20" xfId="18817" xr:uid="{00000000-0005-0000-0000-0000EF480000}"/>
    <cellStyle name="Navadno 33 20 2" xfId="18818" xr:uid="{00000000-0005-0000-0000-0000F0480000}"/>
    <cellStyle name="Navadno 33 20 2 2" xfId="18819" xr:uid="{00000000-0005-0000-0000-0000F1480000}"/>
    <cellStyle name="Navadno 33 20 2 2 2" xfId="18820" xr:uid="{00000000-0005-0000-0000-0000F2480000}"/>
    <cellStyle name="Navadno 33 20 2 3" xfId="18821" xr:uid="{00000000-0005-0000-0000-0000F3480000}"/>
    <cellStyle name="Navadno 33 20 3" xfId="18822" xr:uid="{00000000-0005-0000-0000-0000F4480000}"/>
    <cellStyle name="Navadno 33 20 3 2" xfId="18823" xr:uid="{00000000-0005-0000-0000-0000F5480000}"/>
    <cellStyle name="Navadno 33 20 4" xfId="18824" xr:uid="{00000000-0005-0000-0000-0000F6480000}"/>
    <cellStyle name="Navadno 33 21" xfId="18825" xr:uid="{00000000-0005-0000-0000-0000F7480000}"/>
    <cellStyle name="Navadno 33 21 2" xfId="18826" xr:uid="{00000000-0005-0000-0000-0000F8480000}"/>
    <cellStyle name="Navadno 33 21 2 2" xfId="18827" xr:uid="{00000000-0005-0000-0000-0000F9480000}"/>
    <cellStyle name="Navadno 33 21 2 2 2" xfId="18828" xr:uid="{00000000-0005-0000-0000-0000FA480000}"/>
    <cellStyle name="Navadno 33 21 2 3" xfId="18829" xr:uid="{00000000-0005-0000-0000-0000FB480000}"/>
    <cellStyle name="Navadno 33 21 3" xfId="18830" xr:uid="{00000000-0005-0000-0000-0000FC480000}"/>
    <cellStyle name="Navadno 33 21 3 2" xfId="18831" xr:uid="{00000000-0005-0000-0000-0000FD480000}"/>
    <cellStyle name="Navadno 33 21 4" xfId="18832" xr:uid="{00000000-0005-0000-0000-0000FE480000}"/>
    <cellStyle name="Navadno 33 22" xfId="18833" xr:uid="{00000000-0005-0000-0000-0000FF480000}"/>
    <cellStyle name="Navadno 33 22 2" xfId="18834" xr:uid="{00000000-0005-0000-0000-000000490000}"/>
    <cellStyle name="Navadno 33 22 2 2" xfId="18835" xr:uid="{00000000-0005-0000-0000-000001490000}"/>
    <cellStyle name="Navadno 33 22 2 2 2" xfId="18836" xr:uid="{00000000-0005-0000-0000-000002490000}"/>
    <cellStyle name="Navadno 33 22 2 3" xfId="18837" xr:uid="{00000000-0005-0000-0000-000003490000}"/>
    <cellStyle name="Navadno 33 22 3" xfId="18838" xr:uid="{00000000-0005-0000-0000-000004490000}"/>
    <cellStyle name="Navadno 33 22 3 2" xfId="18839" xr:uid="{00000000-0005-0000-0000-000005490000}"/>
    <cellStyle name="Navadno 33 22 4" xfId="18840" xr:uid="{00000000-0005-0000-0000-000006490000}"/>
    <cellStyle name="Navadno 33 23" xfId="18841" xr:uid="{00000000-0005-0000-0000-000007490000}"/>
    <cellStyle name="Navadno 33 23 2" xfId="18842" xr:uid="{00000000-0005-0000-0000-000008490000}"/>
    <cellStyle name="Navadno 33 23 2 2" xfId="18843" xr:uid="{00000000-0005-0000-0000-000009490000}"/>
    <cellStyle name="Navadno 33 23 2 2 2" xfId="18844" xr:uid="{00000000-0005-0000-0000-00000A490000}"/>
    <cellStyle name="Navadno 33 23 2 3" xfId="18845" xr:uid="{00000000-0005-0000-0000-00000B490000}"/>
    <cellStyle name="Navadno 33 23 3" xfId="18846" xr:uid="{00000000-0005-0000-0000-00000C490000}"/>
    <cellStyle name="Navadno 33 23 3 2" xfId="18847" xr:uid="{00000000-0005-0000-0000-00000D490000}"/>
    <cellStyle name="Navadno 33 23 4" xfId="18848" xr:uid="{00000000-0005-0000-0000-00000E490000}"/>
    <cellStyle name="Navadno 33 24" xfId="18849" xr:uid="{00000000-0005-0000-0000-00000F490000}"/>
    <cellStyle name="Navadno 33 24 2" xfId="18850" xr:uid="{00000000-0005-0000-0000-000010490000}"/>
    <cellStyle name="Navadno 33 24 2 2" xfId="18851" xr:uid="{00000000-0005-0000-0000-000011490000}"/>
    <cellStyle name="Navadno 33 24 2 2 2" xfId="18852" xr:uid="{00000000-0005-0000-0000-000012490000}"/>
    <cellStyle name="Navadno 33 24 2 3" xfId="18853" xr:uid="{00000000-0005-0000-0000-000013490000}"/>
    <cellStyle name="Navadno 33 24 3" xfId="18854" xr:uid="{00000000-0005-0000-0000-000014490000}"/>
    <cellStyle name="Navadno 33 24 3 2" xfId="18855" xr:uid="{00000000-0005-0000-0000-000015490000}"/>
    <cellStyle name="Navadno 33 24 4" xfId="18856" xr:uid="{00000000-0005-0000-0000-000016490000}"/>
    <cellStyle name="Navadno 33 25" xfId="18857" xr:uid="{00000000-0005-0000-0000-000017490000}"/>
    <cellStyle name="Navadno 33 25 2" xfId="18858" xr:uid="{00000000-0005-0000-0000-000018490000}"/>
    <cellStyle name="Navadno 33 25 2 2" xfId="18859" xr:uid="{00000000-0005-0000-0000-000019490000}"/>
    <cellStyle name="Navadno 33 25 2 2 2" xfId="18860" xr:uid="{00000000-0005-0000-0000-00001A490000}"/>
    <cellStyle name="Navadno 33 25 2 3" xfId="18861" xr:uid="{00000000-0005-0000-0000-00001B490000}"/>
    <cellStyle name="Navadno 33 25 3" xfId="18862" xr:uid="{00000000-0005-0000-0000-00001C490000}"/>
    <cellStyle name="Navadno 33 25 3 2" xfId="18863" xr:uid="{00000000-0005-0000-0000-00001D490000}"/>
    <cellStyle name="Navadno 33 25 4" xfId="18864" xr:uid="{00000000-0005-0000-0000-00001E490000}"/>
    <cellStyle name="Navadno 33 26" xfId="18865" xr:uid="{00000000-0005-0000-0000-00001F490000}"/>
    <cellStyle name="Navadno 33 26 2" xfId="18866" xr:uid="{00000000-0005-0000-0000-000020490000}"/>
    <cellStyle name="Navadno 33 26 2 2" xfId="18867" xr:uid="{00000000-0005-0000-0000-000021490000}"/>
    <cellStyle name="Navadno 33 26 2 2 2" xfId="18868" xr:uid="{00000000-0005-0000-0000-000022490000}"/>
    <cellStyle name="Navadno 33 26 2 3" xfId="18869" xr:uid="{00000000-0005-0000-0000-000023490000}"/>
    <cellStyle name="Navadno 33 26 3" xfId="18870" xr:uid="{00000000-0005-0000-0000-000024490000}"/>
    <cellStyle name="Navadno 33 26 3 2" xfId="18871" xr:uid="{00000000-0005-0000-0000-000025490000}"/>
    <cellStyle name="Navadno 33 26 4" xfId="18872" xr:uid="{00000000-0005-0000-0000-000026490000}"/>
    <cellStyle name="Navadno 33 27" xfId="18873" xr:uid="{00000000-0005-0000-0000-000027490000}"/>
    <cellStyle name="Navadno 33 27 2" xfId="18874" xr:uid="{00000000-0005-0000-0000-000028490000}"/>
    <cellStyle name="Navadno 33 27 2 2" xfId="18875" xr:uid="{00000000-0005-0000-0000-000029490000}"/>
    <cellStyle name="Navadno 33 27 2 2 2" xfId="18876" xr:uid="{00000000-0005-0000-0000-00002A490000}"/>
    <cellStyle name="Navadno 33 27 2 3" xfId="18877" xr:uid="{00000000-0005-0000-0000-00002B490000}"/>
    <cellStyle name="Navadno 33 27 3" xfId="18878" xr:uid="{00000000-0005-0000-0000-00002C490000}"/>
    <cellStyle name="Navadno 33 27 3 2" xfId="18879" xr:uid="{00000000-0005-0000-0000-00002D490000}"/>
    <cellStyle name="Navadno 33 27 4" xfId="18880" xr:uid="{00000000-0005-0000-0000-00002E490000}"/>
    <cellStyle name="Navadno 33 28" xfId="18881" xr:uid="{00000000-0005-0000-0000-00002F490000}"/>
    <cellStyle name="Navadno 33 28 2" xfId="18882" xr:uid="{00000000-0005-0000-0000-000030490000}"/>
    <cellStyle name="Navadno 33 28 2 2" xfId="18883" xr:uid="{00000000-0005-0000-0000-000031490000}"/>
    <cellStyle name="Navadno 33 28 2 2 2" xfId="18884" xr:uid="{00000000-0005-0000-0000-000032490000}"/>
    <cellStyle name="Navadno 33 28 2 3" xfId="18885" xr:uid="{00000000-0005-0000-0000-000033490000}"/>
    <cellStyle name="Navadno 33 28 3" xfId="18886" xr:uid="{00000000-0005-0000-0000-000034490000}"/>
    <cellStyle name="Navadno 33 28 3 2" xfId="18887" xr:uid="{00000000-0005-0000-0000-000035490000}"/>
    <cellStyle name="Navadno 33 28 4" xfId="18888" xr:uid="{00000000-0005-0000-0000-000036490000}"/>
    <cellStyle name="Navadno 33 29" xfId="18889" xr:uid="{00000000-0005-0000-0000-000037490000}"/>
    <cellStyle name="Navadno 33 29 2" xfId="18890" xr:uid="{00000000-0005-0000-0000-000038490000}"/>
    <cellStyle name="Navadno 33 29 2 2" xfId="18891" xr:uid="{00000000-0005-0000-0000-000039490000}"/>
    <cellStyle name="Navadno 33 29 3" xfId="18892" xr:uid="{00000000-0005-0000-0000-00003A490000}"/>
    <cellStyle name="Navadno 33 3" xfId="18893" xr:uid="{00000000-0005-0000-0000-00003B490000}"/>
    <cellStyle name="Navadno 33 3 2" xfId="18894" xr:uid="{00000000-0005-0000-0000-00003C490000}"/>
    <cellStyle name="Navadno 33 3 2 2" xfId="18895" xr:uid="{00000000-0005-0000-0000-00003D490000}"/>
    <cellStyle name="Navadno 33 3 2 2 2" xfId="18896" xr:uid="{00000000-0005-0000-0000-00003E490000}"/>
    <cellStyle name="Navadno 33 3 2 3" xfId="18897" xr:uid="{00000000-0005-0000-0000-00003F490000}"/>
    <cellStyle name="Navadno 33 3 2 4" xfId="18898" xr:uid="{00000000-0005-0000-0000-000040490000}"/>
    <cellStyle name="Navadno 33 3 2 5" xfId="18899" xr:uid="{00000000-0005-0000-0000-000041490000}"/>
    <cellStyle name="Navadno 33 3 2 6" xfId="18900" xr:uid="{00000000-0005-0000-0000-000042490000}"/>
    <cellStyle name="Navadno 33 3 3" xfId="18901" xr:uid="{00000000-0005-0000-0000-000043490000}"/>
    <cellStyle name="Navadno 33 3 3 2" xfId="18902" xr:uid="{00000000-0005-0000-0000-000044490000}"/>
    <cellStyle name="Navadno 33 3 4" xfId="18903" xr:uid="{00000000-0005-0000-0000-000045490000}"/>
    <cellStyle name="Navadno 33 3 5" xfId="18904" xr:uid="{00000000-0005-0000-0000-000046490000}"/>
    <cellStyle name="Navadno 33 3 6" xfId="18905" xr:uid="{00000000-0005-0000-0000-000047490000}"/>
    <cellStyle name="Navadno 33 3 7" xfId="18906" xr:uid="{00000000-0005-0000-0000-000048490000}"/>
    <cellStyle name="Navadno 33 30" xfId="18907" xr:uid="{00000000-0005-0000-0000-000049490000}"/>
    <cellStyle name="Navadno 33 30 2" xfId="18908" xr:uid="{00000000-0005-0000-0000-00004A490000}"/>
    <cellStyle name="Navadno 33 31" xfId="18909" xr:uid="{00000000-0005-0000-0000-00004B490000}"/>
    <cellStyle name="Navadno 33 32" xfId="18910" xr:uid="{00000000-0005-0000-0000-00004C490000}"/>
    <cellStyle name="Navadno 33 33" xfId="18911" xr:uid="{00000000-0005-0000-0000-00004D490000}"/>
    <cellStyle name="Navadno 33 34" xfId="18912" xr:uid="{00000000-0005-0000-0000-00004E490000}"/>
    <cellStyle name="Navadno 33 4" xfId="18913" xr:uid="{00000000-0005-0000-0000-00004F490000}"/>
    <cellStyle name="Navadno 33 4 2" xfId="18914" xr:uid="{00000000-0005-0000-0000-000050490000}"/>
    <cellStyle name="Navadno 33 4 2 2" xfId="18915" xr:uid="{00000000-0005-0000-0000-000051490000}"/>
    <cellStyle name="Navadno 33 4 2 2 2" xfId="18916" xr:uid="{00000000-0005-0000-0000-000052490000}"/>
    <cellStyle name="Navadno 33 4 2 3" xfId="18917" xr:uid="{00000000-0005-0000-0000-000053490000}"/>
    <cellStyle name="Navadno 33 4 2 4" xfId="18918" xr:uid="{00000000-0005-0000-0000-000054490000}"/>
    <cellStyle name="Navadno 33 4 2 5" xfId="18919" xr:uid="{00000000-0005-0000-0000-000055490000}"/>
    <cellStyle name="Navadno 33 4 2 6" xfId="18920" xr:uid="{00000000-0005-0000-0000-000056490000}"/>
    <cellStyle name="Navadno 33 4 3" xfId="18921" xr:uid="{00000000-0005-0000-0000-000057490000}"/>
    <cellStyle name="Navadno 33 4 3 2" xfId="18922" xr:uid="{00000000-0005-0000-0000-000058490000}"/>
    <cellStyle name="Navadno 33 4 4" xfId="18923" xr:uid="{00000000-0005-0000-0000-000059490000}"/>
    <cellStyle name="Navadno 33 4 5" xfId="18924" xr:uid="{00000000-0005-0000-0000-00005A490000}"/>
    <cellStyle name="Navadno 33 4 6" xfId="18925" xr:uid="{00000000-0005-0000-0000-00005B490000}"/>
    <cellStyle name="Navadno 33 4 7" xfId="18926" xr:uid="{00000000-0005-0000-0000-00005C490000}"/>
    <cellStyle name="Navadno 33 5" xfId="18927" xr:uid="{00000000-0005-0000-0000-00005D490000}"/>
    <cellStyle name="Navadno 33 5 2" xfId="18928" xr:uid="{00000000-0005-0000-0000-00005E490000}"/>
    <cellStyle name="Navadno 33 5 2 2" xfId="18929" xr:uid="{00000000-0005-0000-0000-00005F490000}"/>
    <cellStyle name="Navadno 33 5 2 2 2" xfId="18930" xr:uid="{00000000-0005-0000-0000-000060490000}"/>
    <cellStyle name="Navadno 33 5 2 3" xfId="18931" xr:uid="{00000000-0005-0000-0000-000061490000}"/>
    <cellStyle name="Navadno 33 5 2 4" xfId="18932" xr:uid="{00000000-0005-0000-0000-000062490000}"/>
    <cellStyle name="Navadno 33 5 2 5" xfId="18933" xr:uid="{00000000-0005-0000-0000-000063490000}"/>
    <cellStyle name="Navadno 33 5 2 6" xfId="18934" xr:uid="{00000000-0005-0000-0000-000064490000}"/>
    <cellStyle name="Navadno 33 5 3" xfId="18935" xr:uid="{00000000-0005-0000-0000-000065490000}"/>
    <cellStyle name="Navadno 33 5 3 2" xfId="18936" xr:uid="{00000000-0005-0000-0000-000066490000}"/>
    <cellStyle name="Navadno 33 5 4" xfId="18937" xr:uid="{00000000-0005-0000-0000-000067490000}"/>
    <cellStyle name="Navadno 33 5 5" xfId="18938" xr:uid="{00000000-0005-0000-0000-000068490000}"/>
    <cellStyle name="Navadno 33 5 6" xfId="18939" xr:uid="{00000000-0005-0000-0000-000069490000}"/>
    <cellStyle name="Navadno 33 5 7" xfId="18940" xr:uid="{00000000-0005-0000-0000-00006A490000}"/>
    <cellStyle name="Navadno 33 6" xfId="18941" xr:uid="{00000000-0005-0000-0000-00006B490000}"/>
    <cellStyle name="Navadno 33 6 2" xfId="18942" xr:uid="{00000000-0005-0000-0000-00006C490000}"/>
    <cellStyle name="Navadno 33 6 2 2" xfId="18943" xr:uid="{00000000-0005-0000-0000-00006D490000}"/>
    <cellStyle name="Navadno 33 6 2 2 2" xfId="18944" xr:uid="{00000000-0005-0000-0000-00006E490000}"/>
    <cellStyle name="Navadno 33 6 2 3" xfId="18945" xr:uid="{00000000-0005-0000-0000-00006F490000}"/>
    <cellStyle name="Navadno 33 6 2 4" xfId="18946" xr:uid="{00000000-0005-0000-0000-000070490000}"/>
    <cellStyle name="Navadno 33 6 2 5" xfId="18947" xr:uid="{00000000-0005-0000-0000-000071490000}"/>
    <cellStyle name="Navadno 33 6 2 6" xfId="18948" xr:uid="{00000000-0005-0000-0000-000072490000}"/>
    <cellStyle name="Navadno 33 6 3" xfId="18949" xr:uid="{00000000-0005-0000-0000-000073490000}"/>
    <cellStyle name="Navadno 33 6 3 2" xfId="18950" xr:uid="{00000000-0005-0000-0000-000074490000}"/>
    <cellStyle name="Navadno 33 6 4" xfId="18951" xr:uid="{00000000-0005-0000-0000-000075490000}"/>
    <cellStyle name="Navadno 33 6 5" xfId="18952" xr:uid="{00000000-0005-0000-0000-000076490000}"/>
    <cellStyle name="Navadno 33 6 6" xfId="18953" xr:uid="{00000000-0005-0000-0000-000077490000}"/>
    <cellStyle name="Navadno 33 6 7" xfId="18954" xr:uid="{00000000-0005-0000-0000-000078490000}"/>
    <cellStyle name="Navadno 33 7" xfId="18955" xr:uid="{00000000-0005-0000-0000-000079490000}"/>
    <cellStyle name="Navadno 33 7 2" xfId="18956" xr:uid="{00000000-0005-0000-0000-00007A490000}"/>
    <cellStyle name="Navadno 33 7 2 2" xfId="18957" xr:uid="{00000000-0005-0000-0000-00007B490000}"/>
    <cellStyle name="Navadno 33 7 2 2 2" xfId="18958" xr:uid="{00000000-0005-0000-0000-00007C490000}"/>
    <cellStyle name="Navadno 33 7 2 3" xfId="18959" xr:uid="{00000000-0005-0000-0000-00007D490000}"/>
    <cellStyle name="Navadno 33 7 2 4" xfId="18960" xr:uid="{00000000-0005-0000-0000-00007E490000}"/>
    <cellStyle name="Navadno 33 7 2 5" xfId="18961" xr:uid="{00000000-0005-0000-0000-00007F490000}"/>
    <cellStyle name="Navadno 33 7 2 6" xfId="18962" xr:uid="{00000000-0005-0000-0000-000080490000}"/>
    <cellStyle name="Navadno 33 7 3" xfId="18963" xr:uid="{00000000-0005-0000-0000-000081490000}"/>
    <cellStyle name="Navadno 33 7 3 2" xfId="18964" xr:uid="{00000000-0005-0000-0000-000082490000}"/>
    <cellStyle name="Navadno 33 7 4" xfId="18965" xr:uid="{00000000-0005-0000-0000-000083490000}"/>
    <cellStyle name="Navadno 33 7 5" xfId="18966" xr:uid="{00000000-0005-0000-0000-000084490000}"/>
    <cellStyle name="Navadno 33 7 6" xfId="18967" xr:uid="{00000000-0005-0000-0000-000085490000}"/>
    <cellStyle name="Navadno 33 7 7" xfId="18968" xr:uid="{00000000-0005-0000-0000-000086490000}"/>
    <cellStyle name="Navadno 33 8" xfId="18969" xr:uid="{00000000-0005-0000-0000-000087490000}"/>
    <cellStyle name="Navadno 33 8 2" xfId="18970" xr:uid="{00000000-0005-0000-0000-000088490000}"/>
    <cellStyle name="Navadno 33 8 2 2" xfId="18971" xr:uid="{00000000-0005-0000-0000-000089490000}"/>
    <cellStyle name="Navadno 33 8 2 2 2" xfId="18972" xr:uid="{00000000-0005-0000-0000-00008A490000}"/>
    <cellStyle name="Navadno 33 8 2 3" xfId="18973" xr:uid="{00000000-0005-0000-0000-00008B490000}"/>
    <cellStyle name="Navadno 33 8 2 4" xfId="18974" xr:uid="{00000000-0005-0000-0000-00008C490000}"/>
    <cellStyle name="Navadno 33 8 2 5" xfId="18975" xr:uid="{00000000-0005-0000-0000-00008D490000}"/>
    <cellStyle name="Navadno 33 8 2 6" xfId="18976" xr:uid="{00000000-0005-0000-0000-00008E490000}"/>
    <cellStyle name="Navadno 33 8 3" xfId="18977" xr:uid="{00000000-0005-0000-0000-00008F490000}"/>
    <cellStyle name="Navadno 33 8 3 2" xfId="18978" xr:uid="{00000000-0005-0000-0000-000090490000}"/>
    <cellStyle name="Navadno 33 8 4" xfId="18979" xr:uid="{00000000-0005-0000-0000-000091490000}"/>
    <cellStyle name="Navadno 33 8 5" xfId="18980" xr:uid="{00000000-0005-0000-0000-000092490000}"/>
    <cellStyle name="Navadno 33 8 6" xfId="18981" xr:uid="{00000000-0005-0000-0000-000093490000}"/>
    <cellStyle name="Navadno 33 8 7" xfId="18982" xr:uid="{00000000-0005-0000-0000-000094490000}"/>
    <cellStyle name="Navadno 33 9" xfId="18983" xr:uid="{00000000-0005-0000-0000-000095490000}"/>
    <cellStyle name="Navadno 33 9 2" xfId="18984" xr:uid="{00000000-0005-0000-0000-000096490000}"/>
    <cellStyle name="Navadno 33 9 2 2" xfId="18985" xr:uid="{00000000-0005-0000-0000-000097490000}"/>
    <cellStyle name="Navadno 33 9 2 2 2" xfId="18986" xr:uid="{00000000-0005-0000-0000-000098490000}"/>
    <cellStyle name="Navadno 33 9 2 3" xfId="18987" xr:uid="{00000000-0005-0000-0000-000099490000}"/>
    <cellStyle name="Navadno 33 9 2 4" xfId="18988" xr:uid="{00000000-0005-0000-0000-00009A490000}"/>
    <cellStyle name="Navadno 33 9 2 5" xfId="18989" xr:uid="{00000000-0005-0000-0000-00009B490000}"/>
    <cellStyle name="Navadno 33 9 2 6" xfId="18990" xr:uid="{00000000-0005-0000-0000-00009C490000}"/>
    <cellStyle name="Navadno 33 9 3" xfId="18991" xr:uid="{00000000-0005-0000-0000-00009D490000}"/>
    <cellStyle name="Navadno 33 9 3 2" xfId="18992" xr:uid="{00000000-0005-0000-0000-00009E490000}"/>
    <cellStyle name="Navadno 33 9 4" xfId="18993" xr:uid="{00000000-0005-0000-0000-00009F490000}"/>
    <cellStyle name="Navadno 33 9 5" xfId="18994" xr:uid="{00000000-0005-0000-0000-0000A0490000}"/>
    <cellStyle name="Navadno 33 9 6" xfId="18995" xr:uid="{00000000-0005-0000-0000-0000A1490000}"/>
    <cellStyle name="Navadno 33 9 7" xfId="18996" xr:uid="{00000000-0005-0000-0000-0000A2490000}"/>
    <cellStyle name="Navadno 330" xfId="18997" xr:uid="{00000000-0005-0000-0000-0000A3490000}"/>
    <cellStyle name="Navadno 331" xfId="18998" xr:uid="{00000000-0005-0000-0000-0000A4490000}"/>
    <cellStyle name="Navadno 332" xfId="18999" xr:uid="{00000000-0005-0000-0000-0000A5490000}"/>
    <cellStyle name="Navadno 333" xfId="19000" xr:uid="{00000000-0005-0000-0000-0000A6490000}"/>
    <cellStyle name="Navadno 334" xfId="19001" xr:uid="{00000000-0005-0000-0000-0000A7490000}"/>
    <cellStyle name="Navadno 335" xfId="19002" xr:uid="{00000000-0005-0000-0000-0000A8490000}"/>
    <cellStyle name="Navadno 336" xfId="19003" xr:uid="{00000000-0005-0000-0000-0000A9490000}"/>
    <cellStyle name="Navadno 337" xfId="19004" xr:uid="{00000000-0005-0000-0000-0000AA490000}"/>
    <cellStyle name="Navadno 338" xfId="19005" xr:uid="{00000000-0005-0000-0000-0000AB490000}"/>
    <cellStyle name="Navadno 339" xfId="19006" xr:uid="{00000000-0005-0000-0000-0000AC490000}"/>
    <cellStyle name="Navadno 34" xfId="88" xr:uid="{00000000-0005-0000-0000-0000AD490000}"/>
    <cellStyle name="Navadno 34 10" xfId="19007" xr:uid="{00000000-0005-0000-0000-0000AE490000}"/>
    <cellStyle name="Navadno 34 10 2" xfId="19008" xr:uid="{00000000-0005-0000-0000-0000AF490000}"/>
    <cellStyle name="Navadno 34 10 2 2" xfId="19009" xr:uid="{00000000-0005-0000-0000-0000B0490000}"/>
    <cellStyle name="Navadno 34 10 2 3" xfId="19010" xr:uid="{00000000-0005-0000-0000-0000B1490000}"/>
    <cellStyle name="Navadno 34 10 3" xfId="19011" xr:uid="{00000000-0005-0000-0000-0000B2490000}"/>
    <cellStyle name="Navadno 34 10 4" xfId="19012" xr:uid="{00000000-0005-0000-0000-0000B3490000}"/>
    <cellStyle name="Navadno 34 11" xfId="19013" xr:uid="{00000000-0005-0000-0000-0000B4490000}"/>
    <cellStyle name="Navadno 34 11 2" xfId="19014" xr:uid="{00000000-0005-0000-0000-0000B5490000}"/>
    <cellStyle name="Navadno 34 11 2 2" xfId="19015" xr:uid="{00000000-0005-0000-0000-0000B6490000}"/>
    <cellStyle name="Navadno 34 11 2 3" xfId="19016" xr:uid="{00000000-0005-0000-0000-0000B7490000}"/>
    <cellStyle name="Navadno 34 11 3" xfId="19017" xr:uid="{00000000-0005-0000-0000-0000B8490000}"/>
    <cellStyle name="Navadno 34 11 4" xfId="19018" xr:uid="{00000000-0005-0000-0000-0000B9490000}"/>
    <cellStyle name="Navadno 34 12" xfId="19019" xr:uid="{00000000-0005-0000-0000-0000BA490000}"/>
    <cellStyle name="Navadno 34 12 2" xfId="19020" xr:uid="{00000000-0005-0000-0000-0000BB490000}"/>
    <cellStyle name="Navadno 34 12 3" xfId="19021" xr:uid="{00000000-0005-0000-0000-0000BC490000}"/>
    <cellStyle name="Navadno 34 13" xfId="19022" xr:uid="{00000000-0005-0000-0000-0000BD490000}"/>
    <cellStyle name="Navadno 34 14" xfId="19023" xr:uid="{00000000-0005-0000-0000-0000BE490000}"/>
    <cellStyle name="Navadno 34 15" xfId="19024" xr:uid="{00000000-0005-0000-0000-0000BF490000}"/>
    <cellStyle name="Navadno 34 16" xfId="19025" xr:uid="{00000000-0005-0000-0000-0000C0490000}"/>
    <cellStyle name="Navadno 34 2" xfId="89" xr:uid="{00000000-0005-0000-0000-0000C1490000}"/>
    <cellStyle name="Navadno 34 2 2" xfId="19026" xr:uid="{00000000-0005-0000-0000-0000C2490000}"/>
    <cellStyle name="Navadno 34 2 2 2" xfId="19027" xr:uid="{00000000-0005-0000-0000-0000C3490000}"/>
    <cellStyle name="Navadno 34 2 2 3" xfId="19028" xr:uid="{00000000-0005-0000-0000-0000C4490000}"/>
    <cellStyle name="Navadno 34 2 2 4" xfId="19029" xr:uid="{00000000-0005-0000-0000-0000C5490000}"/>
    <cellStyle name="Navadno 34 2 2 5" xfId="19030" xr:uid="{00000000-0005-0000-0000-0000C6490000}"/>
    <cellStyle name="Navadno 34 2 3" xfId="19031" xr:uid="{00000000-0005-0000-0000-0000C7490000}"/>
    <cellStyle name="Navadno 34 2 4" xfId="19032" xr:uid="{00000000-0005-0000-0000-0000C8490000}"/>
    <cellStyle name="Navadno 34 2 5" xfId="19033" xr:uid="{00000000-0005-0000-0000-0000C9490000}"/>
    <cellStyle name="Navadno 34 2 6" xfId="19034" xr:uid="{00000000-0005-0000-0000-0000CA490000}"/>
    <cellStyle name="Navadno 34 3" xfId="90" xr:uid="{00000000-0005-0000-0000-0000CB490000}"/>
    <cellStyle name="Navadno 34 3 2" xfId="19035" xr:uid="{00000000-0005-0000-0000-0000CC490000}"/>
    <cellStyle name="Navadno 34 3 2 2" xfId="19036" xr:uid="{00000000-0005-0000-0000-0000CD490000}"/>
    <cellStyle name="Navadno 34 3 2 3" xfId="19037" xr:uid="{00000000-0005-0000-0000-0000CE490000}"/>
    <cellStyle name="Navadno 34 3 3" xfId="19038" xr:uid="{00000000-0005-0000-0000-0000CF490000}"/>
    <cellStyle name="Navadno 34 3 4" xfId="19039" xr:uid="{00000000-0005-0000-0000-0000D0490000}"/>
    <cellStyle name="Navadno 34 3 5" xfId="19040" xr:uid="{00000000-0005-0000-0000-0000D1490000}"/>
    <cellStyle name="Navadno 34 3 6" xfId="19041" xr:uid="{00000000-0005-0000-0000-0000D2490000}"/>
    <cellStyle name="Navadno 34 4" xfId="19042" xr:uid="{00000000-0005-0000-0000-0000D3490000}"/>
    <cellStyle name="Navadno 34 4 2" xfId="19043" xr:uid="{00000000-0005-0000-0000-0000D4490000}"/>
    <cellStyle name="Navadno 34 4 2 2" xfId="19044" xr:uid="{00000000-0005-0000-0000-0000D5490000}"/>
    <cellStyle name="Navadno 34 4 2 3" xfId="19045" xr:uid="{00000000-0005-0000-0000-0000D6490000}"/>
    <cellStyle name="Navadno 34 4 3" xfId="19046" xr:uid="{00000000-0005-0000-0000-0000D7490000}"/>
    <cellStyle name="Navadno 34 4 4" xfId="19047" xr:uid="{00000000-0005-0000-0000-0000D8490000}"/>
    <cellStyle name="Navadno 34 5" xfId="19048" xr:uid="{00000000-0005-0000-0000-0000D9490000}"/>
    <cellStyle name="Navadno 34 5 2" xfId="19049" xr:uid="{00000000-0005-0000-0000-0000DA490000}"/>
    <cellStyle name="Navadno 34 5 2 2" xfId="19050" xr:uid="{00000000-0005-0000-0000-0000DB490000}"/>
    <cellStyle name="Navadno 34 5 2 3" xfId="19051" xr:uid="{00000000-0005-0000-0000-0000DC490000}"/>
    <cellStyle name="Navadno 34 5 3" xfId="19052" xr:uid="{00000000-0005-0000-0000-0000DD490000}"/>
    <cellStyle name="Navadno 34 5 4" xfId="19053" xr:uid="{00000000-0005-0000-0000-0000DE490000}"/>
    <cellStyle name="Navadno 34 6" xfId="19054" xr:uid="{00000000-0005-0000-0000-0000DF490000}"/>
    <cellStyle name="Navadno 34 6 2" xfId="19055" xr:uid="{00000000-0005-0000-0000-0000E0490000}"/>
    <cellStyle name="Navadno 34 6 2 2" xfId="19056" xr:uid="{00000000-0005-0000-0000-0000E1490000}"/>
    <cellStyle name="Navadno 34 6 2 3" xfId="19057" xr:uid="{00000000-0005-0000-0000-0000E2490000}"/>
    <cellStyle name="Navadno 34 6 3" xfId="19058" xr:uid="{00000000-0005-0000-0000-0000E3490000}"/>
    <cellStyle name="Navadno 34 6 4" xfId="19059" xr:uid="{00000000-0005-0000-0000-0000E4490000}"/>
    <cellStyle name="Navadno 34 7" xfId="19060" xr:uid="{00000000-0005-0000-0000-0000E5490000}"/>
    <cellStyle name="Navadno 34 7 2" xfId="19061" xr:uid="{00000000-0005-0000-0000-0000E6490000}"/>
    <cellStyle name="Navadno 34 7 2 2" xfId="19062" xr:uid="{00000000-0005-0000-0000-0000E7490000}"/>
    <cellStyle name="Navadno 34 7 2 3" xfId="19063" xr:uid="{00000000-0005-0000-0000-0000E8490000}"/>
    <cellStyle name="Navadno 34 7 3" xfId="19064" xr:uid="{00000000-0005-0000-0000-0000E9490000}"/>
    <cellStyle name="Navadno 34 7 4" xfId="19065" xr:uid="{00000000-0005-0000-0000-0000EA490000}"/>
    <cellStyle name="Navadno 34 8" xfId="19066" xr:uid="{00000000-0005-0000-0000-0000EB490000}"/>
    <cellStyle name="Navadno 34 8 2" xfId="19067" xr:uid="{00000000-0005-0000-0000-0000EC490000}"/>
    <cellStyle name="Navadno 34 8 2 2" xfId="19068" xr:uid="{00000000-0005-0000-0000-0000ED490000}"/>
    <cellStyle name="Navadno 34 8 2 3" xfId="19069" xr:uid="{00000000-0005-0000-0000-0000EE490000}"/>
    <cellStyle name="Navadno 34 8 3" xfId="19070" xr:uid="{00000000-0005-0000-0000-0000EF490000}"/>
    <cellStyle name="Navadno 34 8 4" xfId="19071" xr:uid="{00000000-0005-0000-0000-0000F0490000}"/>
    <cellStyle name="Navadno 34 9" xfId="19072" xr:uid="{00000000-0005-0000-0000-0000F1490000}"/>
    <cellStyle name="Navadno 34 9 2" xfId="19073" xr:uid="{00000000-0005-0000-0000-0000F2490000}"/>
    <cellStyle name="Navadno 34 9 2 2" xfId="19074" xr:uid="{00000000-0005-0000-0000-0000F3490000}"/>
    <cellStyle name="Navadno 34 9 2 3" xfId="19075" xr:uid="{00000000-0005-0000-0000-0000F4490000}"/>
    <cellStyle name="Navadno 34 9 3" xfId="19076" xr:uid="{00000000-0005-0000-0000-0000F5490000}"/>
    <cellStyle name="Navadno 34 9 4" xfId="19077" xr:uid="{00000000-0005-0000-0000-0000F6490000}"/>
    <cellStyle name="Navadno 340" xfId="19078" xr:uid="{00000000-0005-0000-0000-0000F7490000}"/>
    <cellStyle name="Navadno 341" xfId="19079" xr:uid="{00000000-0005-0000-0000-0000F8490000}"/>
    <cellStyle name="Navadno 342" xfId="19080" xr:uid="{00000000-0005-0000-0000-0000F9490000}"/>
    <cellStyle name="Navadno 343" xfId="19081" xr:uid="{00000000-0005-0000-0000-0000FA490000}"/>
    <cellStyle name="Navadno 344" xfId="19082" xr:uid="{00000000-0005-0000-0000-0000FB490000}"/>
    <cellStyle name="Navadno 345" xfId="19083" xr:uid="{00000000-0005-0000-0000-0000FC490000}"/>
    <cellStyle name="Navadno 346" xfId="19084" xr:uid="{00000000-0005-0000-0000-0000FD490000}"/>
    <cellStyle name="Navadno 347" xfId="19085" xr:uid="{00000000-0005-0000-0000-0000FE490000}"/>
    <cellStyle name="Navadno 348" xfId="19086" xr:uid="{00000000-0005-0000-0000-0000FF490000}"/>
    <cellStyle name="Navadno 349" xfId="19087" xr:uid="{00000000-0005-0000-0000-0000004A0000}"/>
    <cellStyle name="Navadno 35 2" xfId="91" xr:uid="{00000000-0005-0000-0000-0000014A0000}"/>
    <cellStyle name="Navadno 35 2 10" xfId="19088" xr:uid="{00000000-0005-0000-0000-0000024A0000}"/>
    <cellStyle name="Navadno 35 2 11" xfId="19089" xr:uid="{00000000-0005-0000-0000-0000034A0000}"/>
    <cellStyle name="Navadno 35 2 2" xfId="19090" xr:uid="{00000000-0005-0000-0000-0000044A0000}"/>
    <cellStyle name="Navadno 35 2 2 2" xfId="19091" xr:uid="{00000000-0005-0000-0000-0000054A0000}"/>
    <cellStyle name="Navadno 35 2 3" xfId="19092" xr:uid="{00000000-0005-0000-0000-0000064A0000}"/>
    <cellStyle name="Navadno 35 2 4" xfId="19093" xr:uid="{00000000-0005-0000-0000-0000074A0000}"/>
    <cellStyle name="Navadno 35 2 5" xfId="19094" xr:uid="{00000000-0005-0000-0000-0000084A0000}"/>
    <cellStyle name="Navadno 35 2 6" xfId="19095" xr:uid="{00000000-0005-0000-0000-0000094A0000}"/>
    <cellStyle name="Navadno 35 2 7" xfId="19096" xr:uid="{00000000-0005-0000-0000-00000A4A0000}"/>
    <cellStyle name="Navadno 35 2 8" xfId="19097" xr:uid="{00000000-0005-0000-0000-00000B4A0000}"/>
    <cellStyle name="Navadno 35 2 9" xfId="19098" xr:uid="{00000000-0005-0000-0000-00000C4A0000}"/>
    <cellStyle name="Navadno 35 3" xfId="92" xr:uid="{00000000-0005-0000-0000-00000D4A0000}"/>
    <cellStyle name="Navadno 35 3 2" xfId="19099" xr:uid="{00000000-0005-0000-0000-00000E4A0000}"/>
    <cellStyle name="Navadno 35 4" xfId="19100" xr:uid="{00000000-0005-0000-0000-00000F4A0000}"/>
    <cellStyle name="Navadno 35 5" xfId="19101" xr:uid="{00000000-0005-0000-0000-0000104A0000}"/>
    <cellStyle name="Navadno 350" xfId="19102" xr:uid="{00000000-0005-0000-0000-0000114A0000}"/>
    <cellStyle name="Navadno 351" xfId="19103" xr:uid="{00000000-0005-0000-0000-0000124A0000}"/>
    <cellStyle name="Navadno 352" xfId="19104" xr:uid="{00000000-0005-0000-0000-0000134A0000}"/>
    <cellStyle name="Navadno 353" xfId="19105" xr:uid="{00000000-0005-0000-0000-0000144A0000}"/>
    <cellStyle name="Navadno 354" xfId="19106" xr:uid="{00000000-0005-0000-0000-0000154A0000}"/>
    <cellStyle name="Navadno 355" xfId="19107" xr:uid="{00000000-0005-0000-0000-0000164A0000}"/>
    <cellStyle name="Navadno 356" xfId="19108" xr:uid="{00000000-0005-0000-0000-0000174A0000}"/>
    <cellStyle name="Navadno 357" xfId="19109" xr:uid="{00000000-0005-0000-0000-0000184A0000}"/>
    <cellStyle name="Navadno 358" xfId="19110" xr:uid="{00000000-0005-0000-0000-0000194A0000}"/>
    <cellStyle name="Navadno 359" xfId="19111" xr:uid="{00000000-0005-0000-0000-00001A4A0000}"/>
    <cellStyle name="Navadno 36 10" xfId="19112" xr:uid="{00000000-0005-0000-0000-00001B4A0000}"/>
    <cellStyle name="Navadno 36 10 2" xfId="19113" xr:uid="{00000000-0005-0000-0000-00001C4A0000}"/>
    <cellStyle name="Navadno 36 10 2 2" xfId="19114" xr:uid="{00000000-0005-0000-0000-00001D4A0000}"/>
    <cellStyle name="Navadno 36 10 2 2 2" xfId="19115" xr:uid="{00000000-0005-0000-0000-00001E4A0000}"/>
    <cellStyle name="Navadno 36 10 2 3" xfId="19116" xr:uid="{00000000-0005-0000-0000-00001F4A0000}"/>
    <cellStyle name="Navadno 36 10 2 4" xfId="19117" xr:uid="{00000000-0005-0000-0000-0000204A0000}"/>
    <cellStyle name="Navadno 36 10 2 5" xfId="19118" xr:uid="{00000000-0005-0000-0000-0000214A0000}"/>
    <cellStyle name="Navadno 36 10 2 6" xfId="19119" xr:uid="{00000000-0005-0000-0000-0000224A0000}"/>
    <cellStyle name="Navadno 36 10 3" xfId="19120" xr:uid="{00000000-0005-0000-0000-0000234A0000}"/>
    <cellStyle name="Navadno 36 10 3 2" xfId="19121" xr:uid="{00000000-0005-0000-0000-0000244A0000}"/>
    <cellStyle name="Navadno 36 10 4" xfId="19122" xr:uid="{00000000-0005-0000-0000-0000254A0000}"/>
    <cellStyle name="Navadno 36 10 5" xfId="19123" xr:uid="{00000000-0005-0000-0000-0000264A0000}"/>
    <cellStyle name="Navadno 36 10 6" xfId="19124" xr:uid="{00000000-0005-0000-0000-0000274A0000}"/>
    <cellStyle name="Navadno 36 10 7" xfId="19125" xr:uid="{00000000-0005-0000-0000-0000284A0000}"/>
    <cellStyle name="Navadno 36 11" xfId="19126" xr:uid="{00000000-0005-0000-0000-0000294A0000}"/>
    <cellStyle name="Navadno 36 11 2" xfId="19127" xr:uid="{00000000-0005-0000-0000-00002A4A0000}"/>
    <cellStyle name="Navadno 36 11 2 2" xfId="19128" xr:uid="{00000000-0005-0000-0000-00002B4A0000}"/>
    <cellStyle name="Navadno 36 11 2 2 2" xfId="19129" xr:uid="{00000000-0005-0000-0000-00002C4A0000}"/>
    <cellStyle name="Navadno 36 11 2 3" xfId="19130" xr:uid="{00000000-0005-0000-0000-00002D4A0000}"/>
    <cellStyle name="Navadno 36 11 3" xfId="19131" xr:uid="{00000000-0005-0000-0000-00002E4A0000}"/>
    <cellStyle name="Navadno 36 11 3 2" xfId="19132" xr:uid="{00000000-0005-0000-0000-00002F4A0000}"/>
    <cellStyle name="Navadno 36 11 4" xfId="19133" xr:uid="{00000000-0005-0000-0000-0000304A0000}"/>
    <cellStyle name="Navadno 36 12" xfId="19134" xr:uid="{00000000-0005-0000-0000-0000314A0000}"/>
    <cellStyle name="Navadno 36 12 2" xfId="19135" xr:uid="{00000000-0005-0000-0000-0000324A0000}"/>
    <cellStyle name="Navadno 36 12 2 2" xfId="19136" xr:uid="{00000000-0005-0000-0000-0000334A0000}"/>
    <cellStyle name="Navadno 36 12 2 2 2" xfId="19137" xr:uid="{00000000-0005-0000-0000-0000344A0000}"/>
    <cellStyle name="Navadno 36 12 2 3" xfId="19138" xr:uid="{00000000-0005-0000-0000-0000354A0000}"/>
    <cellStyle name="Navadno 36 12 3" xfId="19139" xr:uid="{00000000-0005-0000-0000-0000364A0000}"/>
    <cellStyle name="Navadno 36 12 3 2" xfId="19140" xr:uid="{00000000-0005-0000-0000-0000374A0000}"/>
    <cellStyle name="Navadno 36 12 4" xfId="19141" xr:uid="{00000000-0005-0000-0000-0000384A0000}"/>
    <cellStyle name="Navadno 36 13" xfId="19142" xr:uid="{00000000-0005-0000-0000-0000394A0000}"/>
    <cellStyle name="Navadno 36 13 2" xfId="19143" xr:uid="{00000000-0005-0000-0000-00003A4A0000}"/>
    <cellStyle name="Navadno 36 13 2 2" xfId="19144" xr:uid="{00000000-0005-0000-0000-00003B4A0000}"/>
    <cellStyle name="Navadno 36 13 2 2 2" xfId="19145" xr:uid="{00000000-0005-0000-0000-00003C4A0000}"/>
    <cellStyle name="Navadno 36 13 2 3" xfId="19146" xr:uid="{00000000-0005-0000-0000-00003D4A0000}"/>
    <cellStyle name="Navadno 36 13 3" xfId="19147" xr:uid="{00000000-0005-0000-0000-00003E4A0000}"/>
    <cellStyle name="Navadno 36 13 3 2" xfId="19148" xr:uid="{00000000-0005-0000-0000-00003F4A0000}"/>
    <cellStyle name="Navadno 36 13 4" xfId="19149" xr:uid="{00000000-0005-0000-0000-0000404A0000}"/>
    <cellStyle name="Navadno 36 14" xfId="19150" xr:uid="{00000000-0005-0000-0000-0000414A0000}"/>
    <cellStyle name="Navadno 36 14 2" xfId="19151" xr:uid="{00000000-0005-0000-0000-0000424A0000}"/>
    <cellStyle name="Navadno 36 14 2 2" xfId="19152" xr:uid="{00000000-0005-0000-0000-0000434A0000}"/>
    <cellStyle name="Navadno 36 14 2 2 2" xfId="19153" xr:uid="{00000000-0005-0000-0000-0000444A0000}"/>
    <cellStyle name="Navadno 36 14 2 3" xfId="19154" xr:uid="{00000000-0005-0000-0000-0000454A0000}"/>
    <cellStyle name="Navadno 36 14 3" xfId="19155" xr:uid="{00000000-0005-0000-0000-0000464A0000}"/>
    <cellStyle name="Navadno 36 14 3 2" xfId="19156" xr:uid="{00000000-0005-0000-0000-0000474A0000}"/>
    <cellStyle name="Navadno 36 14 4" xfId="19157" xr:uid="{00000000-0005-0000-0000-0000484A0000}"/>
    <cellStyle name="Navadno 36 15" xfId="19158" xr:uid="{00000000-0005-0000-0000-0000494A0000}"/>
    <cellStyle name="Navadno 36 15 2" xfId="19159" xr:uid="{00000000-0005-0000-0000-00004A4A0000}"/>
    <cellStyle name="Navadno 36 15 2 2" xfId="19160" xr:uid="{00000000-0005-0000-0000-00004B4A0000}"/>
    <cellStyle name="Navadno 36 15 2 2 2" xfId="19161" xr:uid="{00000000-0005-0000-0000-00004C4A0000}"/>
    <cellStyle name="Navadno 36 15 2 3" xfId="19162" xr:uid="{00000000-0005-0000-0000-00004D4A0000}"/>
    <cellStyle name="Navadno 36 15 3" xfId="19163" xr:uid="{00000000-0005-0000-0000-00004E4A0000}"/>
    <cellStyle name="Navadno 36 15 3 2" xfId="19164" xr:uid="{00000000-0005-0000-0000-00004F4A0000}"/>
    <cellStyle name="Navadno 36 15 4" xfId="19165" xr:uid="{00000000-0005-0000-0000-0000504A0000}"/>
    <cellStyle name="Navadno 36 16" xfId="19166" xr:uid="{00000000-0005-0000-0000-0000514A0000}"/>
    <cellStyle name="Navadno 36 16 2" xfId="19167" xr:uid="{00000000-0005-0000-0000-0000524A0000}"/>
    <cellStyle name="Navadno 36 16 2 2" xfId="19168" xr:uid="{00000000-0005-0000-0000-0000534A0000}"/>
    <cellStyle name="Navadno 36 16 2 2 2" xfId="19169" xr:uid="{00000000-0005-0000-0000-0000544A0000}"/>
    <cellStyle name="Navadno 36 16 2 3" xfId="19170" xr:uid="{00000000-0005-0000-0000-0000554A0000}"/>
    <cellStyle name="Navadno 36 16 3" xfId="19171" xr:uid="{00000000-0005-0000-0000-0000564A0000}"/>
    <cellStyle name="Navadno 36 16 3 2" xfId="19172" xr:uid="{00000000-0005-0000-0000-0000574A0000}"/>
    <cellStyle name="Navadno 36 16 4" xfId="19173" xr:uid="{00000000-0005-0000-0000-0000584A0000}"/>
    <cellStyle name="Navadno 36 17" xfId="19174" xr:uid="{00000000-0005-0000-0000-0000594A0000}"/>
    <cellStyle name="Navadno 36 17 2" xfId="19175" xr:uid="{00000000-0005-0000-0000-00005A4A0000}"/>
    <cellStyle name="Navadno 36 17 2 2" xfId="19176" xr:uid="{00000000-0005-0000-0000-00005B4A0000}"/>
    <cellStyle name="Navadno 36 17 2 2 2" xfId="19177" xr:uid="{00000000-0005-0000-0000-00005C4A0000}"/>
    <cellStyle name="Navadno 36 17 2 3" xfId="19178" xr:uid="{00000000-0005-0000-0000-00005D4A0000}"/>
    <cellStyle name="Navadno 36 17 3" xfId="19179" xr:uid="{00000000-0005-0000-0000-00005E4A0000}"/>
    <cellStyle name="Navadno 36 17 3 2" xfId="19180" xr:uid="{00000000-0005-0000-0000-00005F4A0000}"/>
    <cellStyle name="Navadno 36 17 4" xfId="19181" xr:uid="{00000000-0005-0000-0000-0000604A0000}"/>
    <cellStyle name="Navadno 36 18" xfId="19182" xr:uid="{00000000-0005-0000-0000-0000614A0000}"/>
    <cellStyle name="Navadno 36 18 2" xfId="19183" xr:uid="{00000000-0005-0000-0000-0000624A0000}"/>
    <cellStyle name="Navadno 36 18 2 2" xfId="19184" xr:uid="{00000000-0005-0000-0000-0000634A0000}"/>
    <cellStyle name="Navadno 36 18 2 2 2" xfId="19185" xr:uid="{00000000-0005-0000-0000-0000644A0000}"/>
    <cellStyle name="Navadno 36 18 2 3" xfId="19186" xr:uid="{00000000-0005-0000-0000-0000654A0000}"/>
    <cellStyle name="Navadno 36 18 3" xfId="19187" xr:uid="{00000000-0005-0000-0000-0000664A0000}"/>
    <cellStyle name="Navadno 36 18 3 2" xfId="19188" xr:uid="{00000000-0005-0000-0000-0000674A0000}"/>
    <cellStyle name="Navadno 36 18 4" xfId="19189" xr:uid="{00000000-0005-0000-0000-0000684A0000}"/>
    <cellStyle name="Navadno 36 19" xfId="19190" xr:uid="{00000000-0005-0000-0000-0000694A0000}"/>
    <cellStyle name="Navadno 36 19 2" xfId="19191" xr:uid="{00000000-0005-0000-0000-00006A4A0000}"/>
    <cellStyle name="Navadno 36 19 2 2" xfId="19192" xr:uid="{00000000-0005-0000-0000-00006B4A0000}"/>
    <cellStyle name="Navadno 36 19 2 2 2" xfId="19193" xr:uid="{00000000-0005-0000-0000-00006C4A0000}"/>
    <cellStyle name="Navadno 36 19 2 3" xfId="19194" xr:uid="{00000000-0005-0000-0000-00006D4A0000}"/>
    <cellStyle name="Navadno 36 19 3" xfId="19195" xr:uid="{00000000-0005-0000-0000-00006E4A0000}"/>
    <cellStyle name="Navadno 36 19 3 2" xfId="19196" xr:uid="{00000000-0005-0000-0000-00006F4A0000}"/>
    <cellStyle name="Navadno 36 19 4" xfId="19197" xr:uid="{00000000-0005-0000-0000-0000704A0000}"/>
    <cellStyle name="Navadno 36 2" xfId="93" xr:uid="{00000000-0005-0000-0000-0000714A0000}"/>
    <cellStyle name="Navadno 36 2 2" xfId="19198" xr:uid="{00000000-0005-0000-0000-0000724A0000}"/>
    <cellStyle name="Navadno 36 2 2 2" xfId="19199" xr:uid="{00000000-0005-0000-0000-0000734A0000}"/>
    <cellStyle name="Navadno 36 2 2 2 2" xfId="19200" xr:uid="{00000000-0005-0000-0000-0000744A0000}"/>
    <cellStyle name="Navadno 36 2 2 3" xfId="19201" xr:uid="{00000000-0005-0000-0000-0000754A0000}"/>
    <cellStyle name="Navadno 36 2 2 4" xfId="19202" xr:uid="{00000000-0005-0000-0000-0000764A0000}"/>
    <cellStyle name="Navadno 36 2 2 5" xfId="19203" xr:uid="{00000000-0005-0000-0000-0000774A0000}"/>
    <cellStyle name="Navadno 36 2 2 6" xfId="19204" xr:uid="{00000000-0005-0000-0000-0000784A0000}"/>
    <cellStyle name="Navadno 36 2 3" xfId="19205" xr:uid="{00000000-0005-0000-0000-0000794A0000}"/>
    <cellStyle name="Navadno 36 2 3 2" xfId="19206" xr:uid="{00000000-0005-0000-0000-00007A4A0000}"/>
    <cellStyle name="Navadno 36 2 4" xfId="19207" xr:uid="{00000000-0005-0000-0000-00007B4A0000}"/>
    <cellStyle name="Navadno 36 2 5" xfId="19208" xr:uid="{00000000-0005-0000-0000-00007C4A0000}"/>
    <cellStyle name="Navadno 36 2 6" xfId="19209" xr:uid="{00000000-0005-0000-0000-00007D4A0000}"/>
    <cellStyle name="Navadno 36 2 7" xfId="19210" xr:uid="{00000000-0005-0000-0000-00007E4A0000}"/>
    <cellStyle name="Navadno 36 20" xfId="19211" xr:uid="{00000000-0005-0000-0000-00007F4A0000}"/>
    <cellStyle name="Navadno 36 20 2" xfId="19212" xr:uid="{00000000-0005-0000-0000-0000804A0000}"/>
    <cellStyle name="Navadno 36 20 2 2" xfId="19213" xr:uid="{00000000-0005-0000-0000-0000814A0000}"/>
    <cellStyle name="Navadno 36 20 2 2 2" xfId="19214" xr:uid="{00000000-0005-0000-0000-0000824A0000}"/>
    <cellStyle name="Navadno 36 20 2 3" xfId="19215" xr:uid="{00000000-0005-0000-0000-0000834A0000}"/>
    <cellStyle name="Navadno 36 20 3" xfId="19216" xr:uid="{00000000-0005-0000-0000-0000844A0000}"/>
    <cellStyle name="Navadno 36 20 3 2" xfId="19217" xr:uid="{00000000-0005-0000-0000-0000854A0000}"/>
    <cellStyle name="Navadno 36 20 4" xfId="19218" xr:uid="{00000000-0005-0000-0000-0000864A0000}"/>
    <cellStyle name="Navadno 36 21" xfId="19219" xr:uid="{00000000-0005-0000-0000-0000874A0000}"/>
    <cellStyle name="Navadno 36 21 2" xfId="19220" xr:uid="{00000000-0005-0000-0000-0000884A0000}"/>
    <cellStyle name="Navadno 36 21 2 2" xfId="19221" xr:uid="{00000000-0005-0000-0000-0000894A0000}"/>
    <cellStyle name="Navadno 36 21 2 2 2" xfId="19222" xr:uid="{00000000-0005-0000-0000-00008A4A0000}"/>
    <cellStyle name="Navadno 36 21 2 3" xfId="19223" xr:uid="{00000000-0005-0000-0000-00008B4A0000}"/>
    <cellStyle name="Navadno 36 21 3" xfId="19224" xr:uid="{00000000-0005-0000-0000-00008C4A0000}"/>
    <cellStyle name="Navadno 36 21 3 2" xfId="19225" xr:uid="{00000000-0005-0000-0000-00008D4A0000}"/>
    <cellStyle name="Navadno 36 21 4" xfId="19226" xr:uid="{00000000-0005-0000-0000-00008E4A0000}"/>
    <cellStyle name="Navadno 36 22" xfId="19227" xr:uid="{00000000-0005-0000-0000-00008F4A0000}"/>
    <cellStyle name="Navadno 36 22 2" xfId="19228" xr:uid="{00000000-0005-0000-0000-0000904A0000}"/>
    <cellStyle name="Navadno 36 22 2 2" xfId="19229" xr:uid="{00000000-0005-0000-0000-0000914A0000}"/>
    <cellStyle name="Navadno 36 22 2 2 2" xfId="19230" xr:uid="{00000000-0005-0000-0000-0000924A0000}"/>
    <cellStyle name="Navadno 36 22 2 3" xfId="19231" xr:uid="{00000000-0005-0000-0000-0000934A0000}"/>
    <cellStyle name="Navadno 36 22 3" xfId="19232" xr:uid="{00000000-0005-0000-0000-0000944A0000}"/>
    <cellStyle name="Navadno 36 22 3 2" xfId="19233" xr:uid="{00000000-0005-0000-0000-0000954A0000}"/>
    <cellStyle name="Navadno 36 22 4" xfId="19234" xr:uid="{00000000-0005-0000-0000-0000964A0000}"/>
    <cellStyle name="Navadno 36 23" xfId="19235" xr:uid="{00000000-0005-0000-0000-0000974A0000}"/>
    <cellStyle name="Navadno 36 23 2" xfId="19236" xr:uid="{00000000-0005-0000-0000-0000984A0000}"/>
    <cellStyle name="Navadno 36 23 2 2" xfId="19237" xr:uid="{00000000-0005-0000-0000-0000994A0000}"/>
    <cellStyle name="Navadno 36 23 2 2 2" xfId="19238" xr:uid="{00000000-0005-0000-0000-00009A4A0000}"/>
    <cellStyle name="Navadno 36 23 2 3" xfId="19239" xr:uid="{00000000-0005-0000-0000-00009B4A0000}"/>
    <cellStyle name="Navadno 36 23 3" xfId="19240" xr:uid="{00000000-0005-0000-0000-00009C4A0000}"/>
    <cellStyle name="Navadno 36 23 3 2" xfId="19241" xr:uid="{00000000-0005-0000-0000-00009D4A0000}"/>
    <cellStyle name="Navadno 36 23 4" xfId="19242" xr:uid="{00000000-0005-0000-0000-00009E4A0000}"/>
    <cellStyle name="Navadno 36 24" xfId="19243" xr:uid="{00000000-0005-0000-0000-00009F4A0000}"/>
    <cellStyle name="Navadno 36 24 2" xfId="19244" xr:uid="{00000000-0005-0000-0000-0000A04A0000}"/>
    <cellStyle name="Navadno 36 24 2 2" xfId="19245" xr:uid="{00000000-0005-0000-0000-0000A14A0000}"/>
    <cellStyle name="Navadno 36 24 2 2 2" xfId="19246" xr:uid="{00000000-0005-0000-0000-0000A24A0000}"/>
    <cellStyle name="Navadno 36 24 2 3" xfId="19247" xr:uid="{00000000-0005-0000-0000-0000A34A0000}"/>
    <cellStyle name="Navadno 36 24 3" xfId="19248" xr:uid="{00000000-0005-0000-0000-0000A44A0000}"/>
    <cellStyle name="Navadno 36 24 3 2" xfId="19249" xr:uid="{00000000-0005-0000-0000-0000A54A0000}"/>
    <cellStyle name="Navadno 36 24 4" xfId="19250" xr:uid="{00000000-0005-0000-0000-0000A64A0000}"/>
    <cellStyle name="Navadno 36 25" xfId="19251" xr:uid="{00000000-0005-0000-0000-0000A74A0000}"/>
    <cellStyle name="Navadno 36 25 2" xfId="19252" xr:uid="{00000000-0005-0000-0000-0000A84A0000}"/>
    <cellStyle name="Navadno 36 25 2 2" xfId="19253" xr:uid="{00000000-0005-0000-0000-0000A94A0000}"/>
    <cellStyle name="Navadno 36 25 2 2 2" xfId="19254" xr:uid="{00000000-0005-0000-0000-0000AA4A0000}"/>
    <cellStyle name="Navadno 36 25 2 3" xfId="19255" xr:uid="{00000000-0005-0000-0000-0000AB4A0000}"/>
    <cellStyle name="Navadno 36 25 3" xfId="19256" xr:uid="{00000000-0005-0000-0000-0000AC4A0000}"/>
    <cellStyle name="Navadno 36 25 3 2" xfId="19257" xr:uid="{00000000-0005-0000-0000-0000AD4A0000}"/>
    <cellStyle name="Navadno 36 25 4" xfId="19258" xr:uid="{00000000-0005-0000-0000-0000AE4A0000}"/>
    <cellStyle name="Navadno 36 26" xfId="19259" xr:uid="{00000000-0005-0000-0000-0000AF4A0000}"/>
    <cellStyle name="Navadno 36 26 2" xfId="19260" xr:uid="{00000000-0005-0000-0000-0000B04A0000}"/>
    <cellStyle name="Navadno 36 26 2 2" xfId="19261" xr:uid="{00000000-0005-0000-0000-0000B14A0000}"/>
    <cellStyle name="Navadno 36 26 2 2 2" xfId="19262" xr:uid="{00000000-0005-0000-0000-0000B24A0000}"/>
    <cellStyle name="Navadno 36 26 2 3" xfId="19263" xr:uid="{00000000-0005-0000-0000-0000B34A0000}"/>
    <cellStyle name="Navadno 36 26 3" xfId="19264" xr:uid="{00000000-0005-0000-0000-0000B44A0000}"/>
    <cellStyle name="Navadno 36 26 3 2" xfId="19265" xr:uid="{00000000-0005-0000-0000-0000B54A0000}"/>
    <cellStyle name="Navadno 36 26 4" xfId="19266" xr:uid="{00000000-0005-0000-0000-0000B64A0000}"/>
    <cellStyle name="Navadno 36 27" xfId="19267" xr:uid="{00000000-0005-0000-0000-0000B74A0000}"/>
    <cellStyle name="Navadno 36 27 2" xfId="19268" xr:uid="{00000000-0005-0000-0000-0000B84A0000}"/>
    <cellStyle name="Navadno 36 27 2 2" xfId="19269" xr:uid="{00000000-0005-0000-0000-0000B94A0000}"/>
    <cellStyle name="Navadno 36 27 2 2 2" xfId="19270" xr:uid="{00000000-0005-0000-0000-0000BA4A0000}"/>
    <cellStyle name="Navadno 36 27 2 3" xfId="19271" xr:uid="{00000000-0005-0000-0000-0000BB4A0000}"/>
    <cellStyle name="Navadno 36 27 3" xfId="19272" xr:uid="{00000000-0005-0000-0000-0000BC4A0000}"/>
    <cellStyle name="Navadno 36 27 3 2" xfId="19273" xr:uid="{00000000-0005-0000-0000-0000BD4A0000}"/>
    <cellStyle name="Navadno 36 27 4" xfId="19274" xr:uid="{00000000-0005-0000-0000-0000BE4A0000}"/>
    <cellStyle name="Navadno 36 28" xfId="19275" xr:uid="{00000000-0005-0000-0000-0000BF4A0000}"/>
    <cellStyle name="Navadno 36 28 2" xfId="19276" xr:uid="{00000000-0005-0000-0000-0000C04A0000}"/>
    <cellStyle name="Navadno 36 28 2 2" xfId="19277" xr:uid="{00000000-0005-0000-0000-0000C14A0000}"/>
    <cellStyle name="Navadno 36 28 2 2 2" xfId="19278" xr:uid="{00000000-0005-0000-0000-0000C24A0000}"/>
    <cellStyle name="Navadno 36 28 2 3" xfId="19279" xr:uid="{00000000-0005-0000-0000-0000C34A0000}"/>
    <cellStyle name="Navadno 36 28 3" xfId="19280" xr:uid="{00000000-0005-0000-0000-0000C44A0000}"/>
    <cellStyle name="Navadno 36 28 3 2" xfId="19281" xr:uid="{00000000-0005-0000-0000-0000C54A0000}"/>
    <cellStyle name="Navadno 36 28 4" xfId="19282" xr:uid="{00000000-0005-0000-0000-0000C64A0000}"/>
    <cellStyle name="Navadno 36 29" xfId="19283" xr:uid="{00000000-0005-0000-0000-0000C74A0000}"/>
    <cellStyle name="Navadno 36 29 2" xfId="19284" xr:uid="{00000000-0005-0000-0000-0000C84A0000}"/>
    <cellStyle name="Navadno 36 29 2 2" xfId="19285" xr:uid="{00000000-0005-0000-0000-0000C94A0000}"/>
    <cellStyle name="Navadno 36 29 3" xfId="19286" xr:uid="{00000000-0005-0000-0000-0000CA4A0000}"/>
    <cellStyle name="Navadno 36 3" xfId="94" xr:uid="{00000000-0005-0000-0000-0000CB4A0000}"/>
    <cellStyle name="Navadno 36 3 2" xfId="19287" xr:uid="{00000000-0005-0000-0000-0000CC4A0000}"/>
    <cellStyle name="Navadno 36 3 2 2" xfId="19288" xr:uid="{00000000-0005-0000-0000-0000CD4A0000}"/>
    <cellStyle name="Navadno 36 3 2 2 2" xfId="19289" xr:uid="{00000000-0005-0000-0000-0000CE4A0000}"/>
    <cellStyle name="Navadno 36 3 2 3" xfId="19290" xr:uid="{00000000-0005-0000-0000-0000CF4A0000}"/>
    <cellStyle name="Navadno 36 3 2 4" xfId="19291" xr:uid="{00000000-0005-0000-0000-0000D04A0000}"/>
    <cellStyle name="Navadno 36 3 2 5" xfId="19292" xr:uid="{00000000-0005-0000-0000-0000D14A0000}"/>
    <cellStyle name="Navadno 36 3 2 6" xfId="19293" xr:uid="{00000000-0005-0000-0000-0000D24A0000}"/>
    <cellStyle name="Navadno 36 3 3" xfId="19294" xr:uid="{00000000-0005-0000-0000-0000D34A0000}"/>
    <cellStyle name="Navadno 36 3 3 2" xfId="19295" xr:uid="{00000000-0005-0000-0000-0000D44A0000}"/>
    <cellStyle name="Navadno 36 3 4" xfId="19296" xr:uid="{00000000-0005-0000-0000-0000D54A0000}"/>
    <cellStyle name="Navadno 36 3 5" xfId="19297" xr:uid="{00000000-0005-0000-0000-0000D64A0000}"/>
    <cellStyle name="Navadno 36 3 6" xfId="19298" xr:uid="{00000000-0005-0000-0000-0000D74A0000}"/>
    <cellStyle name="Navadno 36 3 7" xfId="19299" xr:uid="{00000000-0005-0000-0000-0000D84A0000}"/>
    <cellStyle name="Navadno 36 30" xfId="19300" xr:uid="{00000000-0005-0000-0000-0000D94A0000}"/>
    <cellStyle name="Navadno 36 30 2" xfId="19301" xr:uid="{00000000-0005-0000-0000-0000DA4A0000}"/>
    <cellStyle name="Navadno 36 31" xfId="19302" xr:uid="{00000000-0005-0000-0000-0000DB4A0000}"/>
    <cellStyle name="Navadno 36 32" xfId="19303" xr:uid="{00000000-0005-0000-0000-0000DC4A0000}"/>
    <cellStyle name="Navadno 36 4" xfId="19304" xr:uid="{00000000-0005-0000-0000-0000DD4A0000}"/>
    <cellStyle name="Navadno 36 4 2" xfId="19305" xr:uid="{00000000-0005-0000-0000-0000DE4A0000}"/>
    <cellStyle name="Navadno 36 4 2 2" xfId="19306" xr:uid="{00000000-0005-0000-0000-0000DF4A0000}"/>
    <cellStyle name="Navadno 36 4 2 2 2" xfId="19307" xr:uid="{00000000-0005-0000-0000-0000E04A0000}"/>
    <cellStyle name="Navadno 36 4 2 3" xfId="19308" xr:uid="{00000000-0005-0000-0000-0000E14A0000}"/>
    <cellStyle name="Navadno 36 4 2 4" xfId="19309" xr:uid="{00000000-0005-0000-0000-0000E24A0000}"/>
    <cellStyle name="Navadno 36 4 2 5" xfId="19310" xr:uid="{00000000-0005-0000-0000-0000E34A0000}"/>
    <cellStyle name="Navadno 36 4 2 6" xfId="19311" xr:uid="{00000000-0005-0000-0000-0000E44A0000}"/>
    <cellStyle name="Navadno 36 4 3" xfId="19312" xr:uid="{00000000-0005-0000-0000-0000E54A0000}"/>
    <cellStyle name="Navadno 36 4 3 2" xfId="19313" xr:uid="{00000000-0005-0000-0000-0000E64A0000}"/>
    <cellStyle name="Navadno 36 4 4" xfId="19314" xr:uid="{00000000-0005-0000-0000-0000E74A0000}"/>
    <cellStyle name="Navadno 36 4 5" xfId="19315" xr:uid="{00000000-0005-0000-0000-0000E84A0000}"/>
    <cellStyle name="Navadno 36 4 6" xfId="19316" xr:uid="{00000000-0005-0000-0000-0000E94A0000}"/>
    <cellStyle name="Navadno 36 4 7" xfId="19317" xr:uid="{00000000-0005-0000-0000-0000EA4A0000}"/>
    <cellStyle name="Navadno 36 5" xfId="19318" xr:uid="{00000000-0005-0000-0000-0000EB4A0000}"/>
    <cellStyle name="Navadno 36 5 2" xfId="19319" xr:uid="{00000000-0005-0000-0000-0000EC4A0000}"/>
    <cellStyle name="Navadno 36 5 2 2" xfId="19320" xr:uid="{00000000-0005-0000-0000-0000ED4A0000}"/>
    <cellStyle name="Navadno 36 5 2 2 2" xfId="19321" xr:uid="{00000000-0005-0000-0000-0000EE4A0000}"/>
    <cellStyle name="Navadno 36 5 2 3" xfId="19322" xr:uid="{00000000-0005-0000-0000-0000EF4A0000}"/>
    <cellStyle name="Navadno 36 5 2 4" xfId="19323" xr:uid="{00000000-0005-0000-0000-0000F04A0000}"/>
    <cellStyle name="Navadno 36 5 2 5" xfId="19324" xr:uid="{00000000-0005-0000-0000-0000F14A0000}"/>
    <cellStyle name="Navadno 36 5 2 6" xfId="19325" xr:uid="{00000000-0005-0000-0000-0000F24A0000}"/>
    <cellStyle name="Navadno 36 5 3" xfId="19326" xr:uid="{00000000-0005-0000-0000-0000F34A0000}"/>
    <cellStyle name="Navadno 36 5 3 2" xfId="19327" xr:uid="{00000000-0005-0000-0000-0000F44A0000}"/>
    <cellStyle name="Navadno 36 5 4" xfId="19328" xr:uid="{00000000-0005-0000-0000-0000F54A0000}"/>
    <cellStyle name="Navadno 36 5 5" xfId="19329" xr:uid="{00000000-0005-0000-0000-0000F64A0000}"/>
    <cellStyle name="Navadno 36 5 6" xfId="19330" xr:uid="{00000000-0005-0000-0000-0000F74A0000}"/>
    <cellStyle name="Navadno 36 5 7" xfId="19331" xr:uid="{00000000-0005-0000-0000-0000F84A0000}"/>
    <cellStyle name="Navadno 36 6" xfId="19332" xr:uid="{00000000-0005-0000-0000-0000F94A0000}"/>
    <cellStyle name="Navadno 36 6 2" xfId="19333" xr:uid="{00000000-0005-0000-0000-0000FA4A0000}"/>
    <cellStyle name="Navadno 36 6 2 2" xfId="19334" xr:uid="{00000000-0005-0000-0000-0000FB4A0000}"/>
    <cellStyle name="Navadno 36 6 2 2 2" xfId="19335" xr:uid="{00000000-0005-0000-0000-0000FC4A0000}"/>
    <cellStyle name="Navadno 36 6 2 3" xfId="19336" xr:uid="{00000000-0005-0000-0000-0000FD4A0000}"/>
    <cellStyle name="Navadno 36 6 2 4" xfId="19337" xr:uid="{00000000-0005-0000-0000-0000FE4A0000}"/>
    <cellStyle name="Navadno 36 6 2 5" xfId="19338" xr:uid="{00000000-0005-0000-0000-0000FF4A0000}"/>
    <cellStyle name="Navadno 36 6 2 6" xfId="19339" xr:uid="{00000000-0005-0000-0000-0000004B0000}"/>
    <cellStyle name="Navadno 36 6 3" xfId="19340" xr:uid="{00000000-0005-0000-0000-0000014B0000}"/>
    <cellStyle name="Navadno 36 6 3 2" xfId="19341" xr:uid="{00000000-0005-0000-0000-0000024B0000}"/>
    <cellStyle name="Navadno 36 6 4" xfId="19342" xr:uid="{00000000-0005-0000-0000-0000034B0000}"/>
    <cellStyle name="Navadno 36 6 5" xfId="19343" xr:uid="{00000000-0005-0000-0000-0000044B0000}"/>
    <cellStyle name="Navadno 36 6 6" xfId="19344" xr:uid="{00000000-0005-0000-0000-0000054B0000}"/>
    <cellStyle name="Navadno 36 6 7" xfId="19345" xr:uid="{00000000-0005-0000-0000-0000064B0000}"/>
    <cellStyle name="Navadno 36 7" xfId="19346" xr:uid="{00000000-0005-0000-0000-0000074B0000}"/>
    <cellStyle name="Navadno 36 7 2" xfId="19347" xr:uid="{00000000-0005-0000-0000-0000084B0000}"/>
    <cellStyle name="Navadno 36 7 2 2" xfId="19348" xr:uid="{00000000-0005-0000-0000-0000094B0000}"/>
    <cellStyle name="Navadno 36 7 2 2 2" xfId="19349" xr:uid="{00000000-0005-0000-0000-00000A4B0000}"/>
    <cellStyle name="Navadno 36 7 2 3" xfId="19350" xr:uid="{00000000-0005-0000-0000-00000B4B0000}"/>
    <cellStyle name="Navadno 36 7 2 4" xfId="19351" xr:uid="{00000000-0005-0000-0000-00000C4B0000}"/>
    <cellStyle name="Navadno 36 7 2 5" xfId="19352" xr:uid="{00000000-0005-0000-0000-00000D4B0000}"/>
    <cellStyle name="Navadno 36 7 2 6" xfId="19353" xr:uid="{00000000-0005-0000-0000-00000E4B0000}"/>
    <cellStyle name="Navadno 36 7 3" xfId="19354" xr:uid="{00000000-0005-0000-0000-00000F4B0000}"/>
    <cellStyle name="Navadno 36 7 3 2" xfId="19355" xr:uid="{00000000-0005-0000-0000-0000104B0000}"/>
    <cellStyle name="Navadno 36 7 4" xfId="19356" xr:uid="{00000000-0005-0000-0000-0000114B0000}"/>
    <cellStyle name="Navadno 36 7 5" xfId="19357" xr:uid="{00000000-0005-0000-0000-0000124B0000}"/>
    <cellStyle name="Navadno 36 7 6" xfId="19358" xr:uid="{00000000-0005-0000-0000-0000134B0000}"/>
    <cellStyle name="Navadno 36 7 7" xfId="19359" xr:uid="{00000000-0005-0000-0000-0000144B0000}"/>
    <cellStyle name="Navadno 36 8" xfId="19360" xr:uid="{00000000-0005-0000-0000-0000154B0000}"/>
    <cellStyle name="Navadno 36 8 2" xfId="19361" xr:uid="{00000000-0005-0000-0000-0000164B0000}"/>
    <cellStyle name="Navadno 36 8 2 2" xfId="19362" xr:uid="{00000000-0005-0000-0000-0000174B0000}"/>
    <cellStyle name="Navadno 36 8 2 2 2" xfId="19363" xr:uid="{00000000-0005-0000-0000-0000184B0000}"/>
    <cellStyle name="Navadno 36 8 2 3" xfId="19364" xr:uid="{00000000-0005-0000-0000-0000194B0000}"/>
    <cellStyle name="Navadno 36 8 2 4" xfId="19365" xr:uid="{00000000-0005-0000-0000-00001A4B0000}"/>
    <cellStyle name="Navadno 36 8 2 5" xfId="19366" xr:uid="{00000000-0005-0000-0000-00001B4B0000}"/>
    <cellStyle name="Navadno 36 8 2 6" xfId="19367" xr:uid="{00000000-0005-0000-0000-00001C4B0000}"/>
    <cellStyle name="Navadno 36 8 3" xfId="19368" xr:uid="{00000000-0005-0000-0000-00001D4B0000}"/>
    <cellStyle name="Navadno 36 8 3 2" xfId="19369" xr:uid="{00000000-0005-0000-0000-00001E4B0000}"/>
    <cellStyle name="Navadno 36 8 4" xfId="19370" xr:uid="{00000000-0005-0000-0000-00001F4B0000}"/>
    <cellStyle name="Navadno 36 8 5" xfId="19371" xr:uid="{00000000-0005-0000-0000-0000204B0000}"/>
    <cellStyle name="Navadno 36 8 6" xfId="19372" xr:uid="{00000000-0005-0000-0000-0000214B0000}"/>
    <cellStyle name="Navadno 36 8 7" xfId="19373" xr:uid="{00000000-0005-0000-0000-0000224B0000}"/>
    <cellStyle name="Navadno 36 9" xfId="19374" xr:uid="{00000000-0005-0000-0000-0000234B0000}"/>
    <cellStyle name="Navadno 36 9 2" xfId="19375" xr:uid="{00000000-0005-0000-0000-0000244B0000}"/>
    <cellStyle name="Navadno 36 9 2 2" xfId="19376" xr:uid="{00000000-0005-0000-0000-0000254B0000}"/>
    <cellStyle name="Navadno 36 9 2 2 2" xfId="19377" xr:uid="{00000000-0005-0000-0000-0000264B0000}"/>
    <cellStyle name="Navadno 36 9 2 3" xfId="19378" xr:uid="{00000000-0005-0000-0000-0000274B0000}"/>
    <cellStyle name="Navadno 36 9 2 4" xfId="19379" xr:uid="{00000000-0005-0000-0000-0000284B0000}"/>
    <cellStyle name="Navadno 36 9 2 5" xfId="19380" xr:uid="{00000000-0005-0000-0000-0000294B0000}"/>
    <cellStyle name="Navadno 36 9 2 6" xfId="19381" xr:uid="{00000000-0005-0000-0000-00002A4B0000}"/>
    <cellStyle name="Navadno 36 9 3" xfId="19382" xr:uid="{00000000-0005-0000-0000-00002B4B0000}"/>
    <cellStyle name="Navadno 36 9 3 2" xfId="19383" xr:uid="{00000000-0005-0000-0000-00002C4B0000}"/>
    <cellStyle name="Navadno 36 9 4" xfId="19384" xr:uid="{00000000-0005-0000-0000-00002D4B0000}"/>
    <cellStyle name="Navadno 36 9 5" xfId="19385" xr:uid="{00000000-0005-0000-0000-00002E4B0000}"/>
    <cellStyle name="Navadno 36 9 6" xfId="19386" xr:uid="{00000000-0005-0000-0000-00002F4B0000}"/>
    <cellStyle name="Navadno 36 9 7" xfId="19387" xr:uid="{00000000-0005-0000-0000-0000304B0000}"/>
    <cellStyle name="Navadno 360" xfId="19388" xr:uid="{00000000-0005-0000-0000-0000314B0000}"/>
    <cellStyle name="Navadno 361" xfId="19389" xr:uid="{00000000-0005-0000-0000-0000324B0000}"/>
    <cellStyle name="Navadno 362" xfId="19390" xr:uid="{00000000-0005-0000-0000-0000334B0000}"/>
    <cellStyle name="Navadno 363" xfId="19391" xr:uid="{00000000-0005-0000-0000-0000344B0000}"/>
    <cellStyle name="Navadno 364" xfId="19392" xr:uid="{00000000-0005-0000-0000-0000354B0000}"/>
    <cellStyle name="Navadno 365" xfId="19393" xr:uid="{00000000-0005-0000-0000-0000364B0000}"/>
    <cellStyle name="Navadno 366" xfId="19394" xr:uid="{00000000-0005-0000-0000-0000374B0000}"/>
    <cellStyle name="Navadno 367" xfId="19395" xr:uid="{00000000-0005-0000-0000-0000384B0000}"/>
    <cellStyle name="Navadno 368" xfId="19396" xr:uid="{00000000-0005-0000-0000-0000394B0000}"/>
    <cellStyle name="Navadno 369" xfId="19397" xr:uid="{00000000-0005-0000-0000-00003A4B0000}"/>
    <cellStyle name="Navadno 37 2" xfId="95" xr:uid="{00000000-0005-0000-0000-00003B4B0000}"/>
    <cellStyle name="Navadno 37 2 10" xfId="19398" xr:uid="{00000000-0005-0000-0000-00003C4B0000}"/>
    <cellStyle name="Navadno 37 2 11" xfId="19399" xr:uid="{00000000-0005-0000-0000-00003D4B0000}"/>
    <cellStyle name="Navadno 37 2 2" xfId="19400" xr:uid="{00000000-0005-0000-0000-00003E4B0000}"/>
    <cellStyle name="Navadno 37 2 2 2" xfId="19401" xr:uid="{00000000-0005-0000-0000-00003F4B0000}"/>
    <cellStyle name="Navadno 37 2 3" xfId="19402" xr:uid="{00000000-0005-0000-0000-0000404B0000}"/>
    <cellStyle name="Navadno 37 2 4" xfId="19403" xr:uid="{00000000-0005-0000-0000-0000414B0000}"/>
    <cellStyle name="Navadno 37 2 5" xfId="19404" xr:uid="{00000000-0005-0000-0000-0000424B0000}"/>
    <cellStyle name="Navadno 37 2 6" xfId="19405" xr:uid="{00000000-0005-0000-0000-0000434B0000}"/>
    <cellStyle name="Navadno 37 2 7" xfId="19406" xr:uid="{00000000-0005-0000-0000-0000444B0000}"/>
    <cellStyle name="Navadno 37 2 8" xfId="19407" xr:uid="{00000000-0005-0000-0000-0000454B0000}"/>
    <cellStyle name="Navadno 37 2 9" xfId="19408" xr:uid="{00000000-0005-0000-0000-0000464B0000}"/>
    <cellStyle name="Navadno 37 3" xfId="96" xr:uid="{00000000-0005-0000-0000-0000474B0000}"/>
    <cellStyle name="Navadno 37 3 2" xfId="19409" xr:uid="{00000000-0005-0000-0000-0000484B0000}"/>
    <cellStyle name="Navadno 37 4" xfId="19410" xr:uid="{00000000-0005-0000-0000-0000494B0000}"/>
    <cellStyle name="Navadno 37 5" xfId="19411" xr:uid="{00000000-0005-0000-0000-00004A4B0000}"/>
    <cellStyle name="Navadno 370" xfId="19412" xr:uid="{00000000-0005-0000-0000-00004B4B0000}"/>
    <cellStyle name="Navadno 371" xfId="19413" xr:uid="{00000000-0005-0000-0000-00004C4B0000}"/>
    <cellStyle name="Navadno 372" xfId="19414" xr:uid="{00000000-0005-0000-0000-00004D4B0000}"/>
    <cellStyle name="Navadno 373" xfId="19415" xr:uid="{00000000-0005-0000-0000-00004E4B0000}"/>
    <cellStyle name="Navadno 374" xfId="19416" xr:uid="{00000000-0005-0000-0000-00004F4B0000}"/>
    <cellStyle name="Navadno 375" xfId="19417" xr:uid="{00000000-0005-0000-0000-0000504B0000}"/>
    <cellStyle name="Navadno 376" xfId="19418" xr:uid="{00000000-0005-0000-0000-0000514B0000}"/>
    <cellStyle name="Navadno 377" xfId="19419" xr:uid="{00000000-0005-0000-0000-0000524B0000}"/>
    <cellStyle name="Navadno 378" xfId="19420" xr:uid="{00000000-0005-0000-0000-0000534B0000}"/>
    <cellStyle name="Navadno 379" xfId="19421" xr:uid="{00000000-0005-0000-0000-0000544B0000}"/>
    <cellStyle name="Navadno 38" xfId="19422" xr:uid="{00000000-0005-0000-0000-0000554B0000}"/>
    <cellStyle name="Navadno 38 10" xfId="19423" xr:uid="{00000000-0005-0000-0000-0000564B0000}"/>
    <cellStyle name="Navadno 38 10 2" xfId="19424" xr:uid="{00000000-0005-0000-0000-0000574B0000}"/>
    <cellStyle name="Navadno 38 10 2 2" xfId="19425" xr:uid="{00000000-0005-0000-0000-0000584B0000}"/>
    <cellStyle name="Navadno 38 10 2 2 2" xfId="19426" xr:uid="{00000000-0005-0000-0000-0000594B0000}"/>
    <cellStyle name="Navadno 38 10 2 3" xfId="19427" xr:uid="{00000000-0005-0000-0000-00005A4B0000}"/>
    <cellStyle name="Navadno 38 10 3" xfId="19428" xr:uid="{00000000-0005-0000-0000-00005B4B0000}"/>
    <cellStyle name="Navadno 38 10 3 2" xfId="19429" xr:uid="{00000000-0005-0000-0000-00005C4B0000}"/>
    <cellStyle name="Navadno 38 10 4" xfId="19430" xr:uid="{00000000-0005-0000-0000-00005D4B0000}"/>
    <cellStyle name="Navadno 38 11" xfId="19431" xr:uid="{00000000-0005-0000-0000-00005E4B0000}"/>
    <cellStyle name="Navadno 38 11 2" xfId="19432" xr:uid="{00000000-0005-0000-0000-00005F4B0000}"/>
    <cellStyle name="Navadno 38 11 2 2" xfId="19433" xr:uid="{00000000-0005-0000-0000-0000604B0000}"/>
    <cellStyle name="Navadno 38 11 2 2 2" xfId="19434" xr:uid="{00000000-0005-0000-0000-0000614B0000}"/>
    <cellStyle name="Navadno 38 11 2 3" xfId="19435" xr:uid="{00000000-0005-0000-0000-0000624B0000}"/>
    <cellStyle name="Navadno 38 11 3" xfId="19436" xr:uid="{00000000-0005-0000-0000-0000634B0000}"/>
    <cellStyle name="Navadno 38 11 3 2" xfId="19437" xr:uid="{00000000-0005-0000-0000-0000644B0000}"/>
    <cellStyle name="Navadno 38 11 4" xfId="19438" xr:uid="{00000000-0005-0000-0000-0000654B0000}"/>
    <cellStyle name="Navadno 38 12" xfId="19439" xr:uid="{00000000-0005-0000-0000-0000664B0000}"/>
    <cellStyle name="Navadno 38 12 2" xfId="19440" xr:uid="{00000000-0005-0000-0000-0000674B0000}"/>
    <cellStyle name="Navadno 38 12 2 2" xfId="19441" xr:uid="{00000000-0005-0000-0000-0000684B0000}"/>
    <cellStyle name="Navadno 38 12 2 2 2" xfId="19442" xr:uid="{00000000-0005-0000-0000-0000694B0000}"/>
    <cellStyle name="Navadno 38 12 2 3" xfId="19443" xr:uid="{00000000-0005-0000-0000-00006A4B0000}"/>
    <cellStyle name="Navadno 38 12 3" xfId="19444" xr:uid="{00000000-0005-0000-0000-00006B4B0000}"/>
    <cellStyle name="Navadno 38 12 3 2" xfId="19445" xr:uid="{00000000-0005-0000-0000-00006C4B0000}"/>
    <cellStyle name="Navadno 38 12 4" xfId="19446" xr:uid="{00000000-0005-0000-0000-00006D4B0000}"/>
    <cellStyle name="Navadno 38 13" xfId="19447" xr:uid="{00000000-0005-0000-0000-00006E4B0000}"/>
    <cellStyle name="Navadno 38 13 2" xfId="19448" xr:uid="{00000000-0005-0000-0000-00006F4B0000}"/>
    <cellStyle name="Navadno 38 13 2 2" xfId="19449" xr:uid="{00000000-0005-0000-0000-0000704B0000}"/>
    <cellStyle name="Navadno 38 13 2 2 2" xfId="19450" xr:uid="{00000000-0005-0000-0000-0000714B0000}"/>
    <cellStyle name="Navadno 38 13 2 3" xfId="19451" xr:uid="{00000000-0005-0000-0000-0000724B0000}"/>
    <cellStyle name="Navadno 38 13 3" xfId="19452" xr:uid="{00000000-0005-0000-0000-0000734B0000}"/>
    <cellStyle name="Navadno 38 13 3 2" xfId="19453" xr:uid="{00000000-0005-0000-0000-0000744B0000}"/>
    <cellStyle name="Navadno 38 13 4" xfId="19454" xr:uid="{00000000-0005-0000-0000-0000754B0000}"/>
    <cellStyle name="Navadno 38 14" xfId="19455" xr:uid="{00000000-0005-0000-0000-0000764B0000}"/>
    <cellStyle name="Navadno 38 14 2" xfId="19456" xr:uid="{00000000-0005-0000-0000-0000774B0000}"/>
    <cellStyle name="Navadno 38 14 2 2" xfId="19457" xr:uid="{00000000-0005-0000-0000-0000784B0000}"/>
    <cellStyle name="Navadno 38 14 2 2 2" xfId="19458" xr:uid="{00000000-0005-0000-0000-0000794B0000}"/>
    <cellStyle name="Navadno 38 14 2 3" xfId="19459" xr:uid="{00000000-0005-0000-0000-00007A4B0000}"/>
    <cellStyle name="Navadno 38 14 3" xfId="19460" xr:uid="{00000000-0005-0000-0000-00007B4B0000}"/>
    <cellStyle name="Navadno 38 14 3 2" xfId="19461" xr:uid="{00000000-0005-0000-0000-00007C4B0000}"/>
    <cellStyle name="Navadno 38 14 4" xfId="19462" xr:uid="{00000000-0005-0000-0000-00007D4B0000}"/>
    <cellStyle name="Navadno 38 15" xfId="19463" xr:uid="{00000000-0005-0000-0000-00007E4B0000}"/>
    <cellStyle name="Navadno 38 15 2" xfId="19464" xr:uid="{00000000-0005-0000-0000-00007F4B0000}"/>
    <cellStyle name="Navadno 38 15 2 2" xfId="19465" xr:uid="{00000000-0005-0000-0000-0000804B0000}"/>
    <cellStyle name="Navadno 38 15 2 2 2" xfId="19466" xr:uid="{00000000-0005-0000-0000-0000814B0000}"/>
    <cellStyle name="Navadno 38 15 2 3" xfId="19467" xr:uid="{00000000-0005-0000-0000-0000824B0000}"/>
    <cellStyle name="Navadno 38 15 3" xfId="19468" xr:uid="{00000000-0005-0000-0000-0000834B0000}"/>
    <cellStyle name="Navadno 38 15 3 2" xfId="19469" xr:uid="{00000000-0005-0000-0000-0000844B0000}"/>
    <cellStyle name="Navadno 38 15 4" xfId="19470" xr:uid="{00000000-0005-0000-0000-0000854B0000}"/>
    <cellStyle name="Navadno 38 16" xfId="19471" xr:uid="{00000000-0005-0000-0000-0000864B0000}"/>
    <cellStyle name="Navadno 38 16 2" xfId="19472" xr:uid="{00000000-0005-0000-0000-0000874B0000}"/>
    <cellStyle name="Navadno 38 16 2 2" xfId="19473" xr:uid="{00000000-0005-0000-0000-0000884B0000}"/>
    <cellStyle name="Navadno 38 16 2 2 2" xfId="19474" xr:uid="{00000000-0005-0000-0000-0000894B0000}"/>
    <cellStyle name="Navadno 38 16 2 3" xfId="19475" xr:uid="{00000000-0005-0000-0000-00008A4B0000}"/>
    <cellStyle name="Navadno 38 16 3" xfId="19476" xr:uid="{00000000-0005-0000-0000-00008B4B0000}"/>
    <cellStyle name="Navadno 38 16 3 2" xfId="19477" xr:uid="{00000000-0005-0000-0000-00008C4B0000}"/>
    <cellStyle name="Navadno 38 16 4" xfId="19478" xr:uid="{00000000-0005-0000-0000-00008D4B0000}"/>
    <cellStyle name="Navadno 38 17" xfId="19479" xr:uid="{00000000-0005-0000-0000-00008E4B0000}"/>
    <cellStyle name="Navadno 38 17 2" xfId="19480" xr:uid="{00000000-0005-0000-0000-00008F4B0000}"/>
    <cellStyle name="Navadno 38 17 2 2" xfId="19481" xr:uid="{00000000-0005-0000-0000-0000904B0000}"/>
    <cellStyle name="Navadno 38 17 2 2 2" xfId="19482" xr:uid="{00000000-0005-0000-0000-0000914B0000}"/>
    <cellStyle name="Navadno 38 17 2 3" xfId="19483" xr:uid="{00000000-0005-0000-0000-0000924B0000}"/>
    <cellStyle name="Navadno 38 17 3" xfId="19484" xr:uid="{00000000-0005-0000-0000-0000934B0000}"/>
    <cellStyle name="Navadno 38 17 3 2" xfId="19485" xr:uid="{00000000-0005-0000-0000-0000944B0000}"/>
    <cellStyle name="Navadno 38 17 4" xfId="19486" xr:uid="{00000000-0005-0000-0000-0000954B0000}"/>
    <cellStyle name="Navadno 38 18" xfId="19487" xr:uid="{00000000-0005-0000-0000-0000964B0000}"/>
    <cellStyle name="Navadno 38 18 2" xfId="19488" xr:uid="{00000000-0005-0000-0000-0000974B0000}"/>
    <cellStyle name="Navadno 38 18 2 2" xfId="19489" xr:uid="{00000000-0005-0000-0000-0000984B0000}"/>
    <cellStyle name="Navadno 38 18 2 2 2" xfId="19490" xr:uid="{00000000-0005-0000-0000-0000994B0000}"/>
    <cellStyle name="Navadno 38 18 2 3" xfId="19491" xr:uid="{00000000-0005-0000-0000-00009A4B0000}"/>
    <cellStyle name="Navadno 38 18 3" xfId="19492" xr:uid="{00000000-0005-0000-0000-00009B4B0000}"/>
    <cellStyle name="Navadno 38 18 3 2" xfId="19493" xr:uid="{00000000-0005-0000-0000-00009C4B0000}"/>
    <cellStyle name="Navadno 38 18 4" xfId="19494" xr:uid="{00000000-0005-0000-0000-00009D4B0000}"/>
    <cellStyle name="Navadno 38 19" xfId="19495" xr:uid="{00000000-0005-0000-0000-00009E4B0000}"/>
    <cellStyle name="Navadno 38 19 2" xfId="19496" xr:uid="{00000000-0005-0000-0000-00009F4B0000}"/>
    <cellStyle name="Navadno 38 19 2 2" xfId="19497" xr:uid="{00000000-0005-0000-0000-0000A04B0000}"/>
    <cellStyle name="Navadno 38 19 2 2 2" xfId="19498" xr:uid="{00000000-0005-0000-0000-0000A14B0000}"/>
    <cellStyle name="Navadno 38 19 2 3" xfId="19499" xr:uid="{00000000-0005-0000-0000-0000A24B0000}"/>
    <cellStyle name="Navadno 38 19 3" xfId="19500" xr:uid="{00000000-0005-0000-0000-0000A34B0000}"/>
    <cellStyle name="Navadno 38 19 3 2" xfId="19501" xr:uid="{00000000-0005-0000-0000-0000A44B0000}"/>
    <cellStyle name="Navadno 38 19 4" xfId="19502" xr:uid="{00000000-0005-0000-0000-0000A54B0000}"/>
    <cellStyle name="Navadno 38 2" xfId="97" xr:uid="{00000000-0005-0000-0000-0000A64B0000}"/>
    <cellStyle name="Navadno 38 2 2" xfId="19503" xr:uid="{00000000-0005-0000-0000-0000A74B0000}"/>
    <cellStyle name="Navadno 38 2 2 2" xfId="19504" xr:uid="{00000000-0005-0000-0000-0000A84B0000}"/>
    <cellStyle name="Navadno 38 2 2 2 2" xfId="19505" xr:uid="{00000000-0005-0000-0000-0000A94B0000}"/>
    <cellStyle name="Navadno 38 2 2 3" xfId="19506" xr:uid="{00000000-0005-0000-0000-0000AA4B0000}"/>
    <cellStyle name="Navadno 38 2 3" xfId="19507" xr:uid="{00000000-0005-0000-0000-0000AB4B0000}"/>
    <cellStyle name="Navadno 38 2 3 2" xfId="19508" xr:uid="{00000000-0005-0000-0000-0000AC4B0000}"/>
    <cellStyle name="Navadno 38 2 4" xfId="19509" xr:uid="{00000000-0005-0000-0000-0000AD4B0000}"/>
    <cellStyle name="Navadno 38 2 5" xfId="19510" xr:uid="{00000000-0005-0000-0000-0000AE4B0000}"/>
    <cellStyle name="Navadno 38 2 6" xfId="19511" xr:uid="{00000000-0005-0000-0000-0000AF4B0000}"/>
    <cellStyle name="Navadno 38 2 7" xfId="19512" xr:uid="{00000000-0005-0000-0000-0000B04B0000}"/>
    <cellStyle name="Navadno 38 20" xfId="19513" xr:uid="{00000000-0005-0000-0000-0000B14B0000}"/>
    <cellStyle name="Navadno 38 20 2" xfId="19514" xr:uid="{00000000-0005-0000-0000-0000B24B0000}"/>
    <cellStyle name="Navadno 38 20 2 2" xfId="19515" xr:uid="{00000000-0005-0000-0000-0000B34B0000}"/>
    <cellStyle name="Navadno 38 20 2 2 2" xfId="19516" xr:uid="{00000000-0005-0000-0000-0000B44B0000}"/>
    <cellStyle name="Navadno 38 20 2 3" xfId="19517" xr:uid="{00000000-0005-0000-0000-0000B54B0000}"/>
    <cellStyle name="Navadno 38 20 3" xfId="19518" xr:uid="{00000000-0005-0000-0000-0000B64B0000}"/>
    <cellStyle name="Navadno 38 20 3 2" xfId="19519" xr:uid="{00000000-0005-0000-0000-0000B74B0000}"/>
    <cellStyle name="Navadno 38 20 4" xfId="19520" xr:uid="{00000000-0005-0000-0000-0000B84B0000}"/>
    <cellStyle name="Navadno 38 21" xfId="19521" xr:uid="{00000000-0005-0000-0000-0000B94B0000}"/>
    <cellStyle name="Navadno 38 21 2" xfId="19522" xr:uid="{00000000-0005-0000-0000-0000BA4B0000}"/>
    <cellStyle name="Navadno 38 21 2 2" xfId="19523" xr:uid="{00000000-0005-0000-0000-0000BB4B0000}"/>
    <cellStyle name="Navadno 38 21 2 2 2" xfId="19524" xr:uid="{00000000-0005-0000-0000-0000BC4B0000}"/>
    <cellStyle name="Navadno 38 21 2 3" xfId="19525" xr:uid="{00000000-0005-0000-0000-0000BD4B0000}"/>
    <cellStyle name="Navadno 38 21 3" xfId="19526" xr:uid="{00000000-0005-0000-0000-0000BE4B0000}"/>
    <cellStyle name="Navadno 38 21 3 2" xfId="19527" xr:uid="{00000000-0005-0000-0000-0000BF4B0000}"/>
    <cellStyle name="Navadno 38 21 4" xfId="19528" xr:uid="{00000000-0005-0000-0000-0000C04B0000}"/>
    <cellStyle name="Navadno 38 22" xfId="19529" xr:uid="{00000000-0005-0000-0000-0000C14B0000}"/>
    <cellStyle name="Navadno 38 22 2" xfId="19530" xr:uid="{00000000-0005-0000-0000-0000C24B0000}"/>
    <cellStyle name="Navadno 38 22 2 2" xfId="19531" xr:uid="{00000000-0005-0000-0000-0000C34B0000}"/>
    <cellStyle name="Navadno 38 22 2 2 2" xfId="19532" xr:uid="{00000000-0005-0000-0000-0000C44B0000}"/>
    <cellStyle name="Navadno 38 22 2 3" xfId="19533" xr:uid="{00000000-0005-0000-0000-0000C54B0000}"/>
    <cellStyle name="Navadno 38 22 3" xfId="19534" xr:uid="{00000000-0005-0000-0000-0000C64B0000}"/>
    <cellStyle name="Navadno 38 22 3 2" xfId="19535" xr:uid="{00000000-0005-0000-0000-0000C74B0000}"/>
    <cellStyle name="Navadno 38 22 4" xfId="19536" xr:uid="{00000000-0005-0000-0000-0000C84B0000}"/>
    <cellStyle name="Navadno 38 23" xfId="19537" xr:uid="{00000000-0005-0000-0000-0000C94B0000}"/>
    <cellStyle name="Navadno 38 23 2" xfId="19538" xr:uid="{00000000-0005-0000-0000-0000CA4B0000}"/>
    <cellStyle name="Navadno 38 23 2 2" xfId="19539" xr:uid="{00000000-0005-0000-0000-0000CB4B0000}"/>
    <cellStyle name="Navadno 38 23 2 2 2" xfId="19540" xr:uid="{00000000-0005-0000-0000-0000CC4B0000}"/>
    <cellStyle name="Navadno 38 23 2 3" xfId="19541" xr:uid="{00000000-0005-0000-0000-0000CD4B0000}"/>
    <cellStyle name="Navadno 38 23 3" xfId="19542" xr:uid="{00000000-0005-0000-0000-0000CE4B0000}"/>
    <cellStyle name="Navadno 38 23 3 2" xfId="19543" xr:uid="{00000000-0005-0000-0000-0000CF4B0000}"/>
    <cellStyle name="Navadno 38 23 4" xfId="19544" xr:uid="{00000000-0005-0000-0000-0000D04B0000}"/>
    <cellStyle name="Navadno 38 24" xfId="19545" xr:uid="{00000000-0005-0000-0000-0000D14B0000}"/>
    <cellStyle name="Navadno 38 24 2" xfId="19546" xr:uid="{00000000-0005-0000-0000-0000D24B0000}"/>
    <cellStyle name="Navadno 38 24 2 2" xfId="19547" xr:uid="{00000000-0005-0000-0000-0000D34B0000}"/>
    <cellStyle name="Navadno 38 24 2 2 2" xfId="19548" xr:uid="{00000000-0005-0000-0000-0000D44B0000}"/>
    <cellStyle name="Navadno 38 24 2 3" xfId="19549" xr:uid="{00000000-0005-0000-0000-0000D54B0000}"/>
    <cellStyle name="Navadno 38 24 3" xfId="19550" xr:uid="{00000000-0005-0000-0000-0000D64B0000}"/>
    <cellStyle name="Navadno 38 24 3 2" xfId="19551" xr:uid="{00000000-0005-0000-0000-0000D74B0000}"/>
    <cellStyle name="Navadno 38 24 4" xfId="19552" xr:uid="{00000000-0005-0000-0000-0000D84B0000}"/>
    <cellStyle name="Navadno 38 25" xfId="19553" xr:uid="{00000000-0005-0000-0000-0000D94B0000}"/>
    <cellStyle name="Navadno 38 25 2" xfId="19554" xr:uid="{00000000-0005-0000-0000-0000DA4B0000}"/>
    <cellStyle name="Navadno 38 25 2 2" xfId="19555" xr:uid="{00000000-0005-0000-0000-0000DB4B0000}"/>
    <cellStyle name="Navadno 38 25 2 2 2" xfId="19556" xr:uid="{00000000-0005-0000-0000-0000DC4B0000}"/>
    <cellStyle name="Navadno 38 25 2 3" xfId="19557" xr:uid="{00000000-0005-0000-0000-0000DD4B0000}"/>
    <cellStyle name="Navadno 38 25 3" xfId="19558" xr:uid="{00000000-0005-0000-0000-0000DE4B0000}"/>
    <cellStyle name="Navadno 38 25 3 2" xfId="19559" xr:uid="{00000000-0005-0000-0000-0000DF4B0000}"/>
    <cellStyle name="Navadno 38 25 4" xfId="19560" xr:uid="{00000000-0005-0000-0000-0000E04B0000}"/>
    <cellStyle name="Navadno 38 26" xfId="19561" xr:uid="{00000000-0005-0000-0000-0000E14B0000}"/>
    <cellStyle name="Navadno 38 26 2" xfId="19562" xr:uid="{00000000-0005-0000-0000-0000E24B0000}"/>
    <cellStyle name="Navadno 38 26 2 2" xfId="19563" xr:uid="{00000000-0005-0000-0000-0000E34B0000}"/>
    <cellStyle name="Navadno 38 26 2 2 2" xfId="19564" xr:uid="{00000000-0005-0000-0000-0000E44B0000}"/>
    <cellStyle name="Navadno 38 26 2 3" xfId="19565" xr:uid="{00000000-0005-0000-0000-0000E54B0000}"/>
    <cellStyle name="Navadno 38 26 3" xfId="19566" xr:uid="{00000000-0005-0000-0000-0000E64B0000}"/>
    <cellStyle name="Navadno 38 26 3 2" xfId="19567" xr:uid="{00000000-0005-0000-0000-0000E74B0000}"/>
    <cellStyle name="Navadno 38 26 4" xfId="19568" xr:uid="{00000000-0005-0000-0000-0000E84B0000}"/>
    <cellStyle name="Navadno 38 27" xfId="19569" xr:uid="{00000000-0005-0000-0000-0000E94B0000}"/>
    <cellStyle name="Navadno 38 27 2" xfId="19570" xr:uid="{00000000-0005-0000-0000-0000EA4B0000}"/>
    <cellStyle name="Navadno 38 27 2 2" xfId="19571" xr:uid="{00000000-0005-0000-0000-0000EB4B0000}"/>
    <cellStyle name="Navadno 38 27 2 2 2" xfId="19572" xr:uid="{00000000-0005-0000-0000-0000EC4B0000}"/>
    <cellStyle name="Navadno 38 27 2 3" xfId="19573" xr:uid="{00000000-0005-0000-0000-0000ED4B0000}"/>
    <cellStyle name="Navadno 38 27 3" xfId="19574" xr:uid="{00000000-0005-0000-0000-0000EE4B0000}"/>
    <cellStyle name="Navadno 38 27 3 2" xfId="19575" xr:uid="{00000000-0005-0000-0000-0000EF4B0000}"/>
    <cellStyle name="Navadno 38 27 4" xfId="19576" xr:uid="{00000000-0005-0000-0000-0000F04B0000}"/>
    <cellStyle name="Navadno 38 28" xfId="19577" xr:uid="{00000000-0005-0000-0000-0000F14B0000}"/>
    <cellStyle name="Navadno 38 28 2" xfId="19578" xr:uid="{00000000-0005-0000-0000-0000F24B0000}"/>
    <cellStyle name="Navadno 38 28 2 2" xfId="19579" xr:uid="{00000000-0005-0000-0000-0000F34B0000}"/>
    <cellStyle name="Navadno 38 28 2 2 2" xfId="19580" xr:uid="{00000000-0005-0000-0000-0000F44B0000}"/>
    <cellStyle name="Navadno 38 28 2 3" xfId="19581" xr:uid="{00000000-0005-0000-0000-0000F54B0000}"/>
    <cellStyle name="Navadno 38 28 3" xfId="19582" xr:uid="{00000000-0005-0000-0000-0000F64B0000}"/>
    <cellStyle name="Navadno 38 28 3 2" xfId="19583" xr:uid="{00000000-0005-0000-0000-0000F74B0000}"/>
    <cellStyle name="Navadno 38 28 4" xfId="19584" xr:uid="{00000000-0005-0000-0000-0000F84B0000}"/>
    <cellStyle name="Navadno 38 29" xfId="19585" xr:uid="{00000000-0005-0000-0000-0000F94B0000}"/>
    <cellStyle name="Navadno 38 29 2" xfId="19586" xr:uid="{00000000-0005-0000-0000-0000FA4B0000}"/>
    <cellStyle name="Navadno 38 29 2 2" xfId="19587" xr:uid="{00000000-0005-0000-0000-0000FB4B0000}"/>
    <cellStyle name="Navadno 38 29 3" xfId="19588" xr:uid="{00000000-0005-0000-0000-0000FC4B0000}"/>
    <cellStyle name="Navadno 38 3" xfId="98" xr:uid="{00000000-0005-0000-0000-0000FD4B0000}"/>
    <cellStyle name="Navadno 38 3 2" xfId="19589" xr:uid="{00000000-0005-0000-0000-0000FE4B0000}"/>
    <cellStyle name="Navadno 38 3 2 2" xfId="19590" xr:uid="{00000000-0005-0000-0000-0000FF4B0000}"/>
    <cellStyle name="Navadno 38 3 2 2 2" xfId="19591" xr:uid="{00000000-0005-0000-0000-0000004C0000}"/>
    <cellStyle name="Navadno 38 3 2 3" xfId="19592" xr:uid="{00000000-0005-0000-0000-0000014C0000}"/>
    <cellStyle name="Navadno 38 3 3" xfId="19593" xr:uid="{00000000-0005-0000-0000-0000024C0000}"/>
    <cellStyle name="Navadno 38 3 3 2" xfId="19594" xr:uid="{00000000-0005-0000-0000-0000034C0000}"/>
    <cellStyle name="Navadno 38 3 4" xfId="19595" xr:uid="{00000000-0005-0000-0000-0000044C0000}"/>
    <cellStyle name="Navadno 38 30" xfId="19596" xr:uid="{00000000-0005-0000-0000-0000054C0000}"/>
    <cellStyle name="Navadno 38 30 2" xfId="19597" xr:uid="{00000000-0005-0000-0000-0000064C0000}"/>
    <cellStyle name="Navadno 38 31" xfId="19598" xr:uid="{00000000-0005-0000-0000-0000074C0000}"/>
    <cellStyle name="Navadno 38 32" xfId="19599" xr:uid="{00000000-0005-0000-0000-0000084C0000}"/>
    <cellStyle name="Navadno 38 33" xfId="19600" xr:uid="{00000000-0005-0000-0000-0000094C0000}"/>
    <cellStyle name="Navadno 38 34" xfId="19601" xr:uid="{00000000-0005-0000-0000-00000A4C0000}"/>
    <cellStyle name="Navadno 38 4" xfId="19602" xr:uid="{00000000-0005-0000-0000-00000B4C0000}"/>
    <cellStyle name="Navadno 38 4 2" xfId="19603" xr:uid="{00000000-0005-0000-0000-00000C4C0000}"/>
    <cellStyle name="Navadno 38 4 2 2" xfId="19604" xr:uid="{00000000-0005-0000-0000-00000D4C0000}"/>
    <cellStyle name="Navadno 38 4 2 2 2" xfId="19605" xr:uid="{00000000-0005-0000-0000-00000E4C0000}"/>
    <cellStyle name="Navadno 38 4 2 3" xfId="19606" xr:uid="{00000000-0005-0000-0000-00000F4C0000}"/>
    <cellStyle name="Navadno 38 4 3" xfId="19607" xr:uid="{00000000-0005-0000-0000-0000104C0000}"/>
    <cellStyle name="Navadno 38 4 3 2" xfId="19608" xr:uid="{00000000-0005-0000-0000-0000114C0000}"/>
    <cellStyle name="Navadno 38 4 4" xfId="19609" xr:uid="{00000000-0005-0000-0000-0000124C0000}"/>
    <cellStyle name="Navadno 38 5" xfId="19610" xr:uid="{00000000-0005-0000-0000-0000134C0000}"/>
    <cellStyle name="Navadno 38 5 2" xfId="19611" xr:uid="{00000000-0005-0000-0000-0000144C0000}"/>
    <cellStyle name="Navadno 38 5 2 2" xfId="19612" xr:uid="{00000000-0005-0000-0000-0000154C0000}"/>
    <cellStyle name="Navadno 38 5 2 2 2" xfId="19613" xr:uid="{00000000-0005-0000-0000-0000164C0000}"/>
    <cellStyle name="Navadno 38 5 2 3" xfId="19614" xr:uid="{00000000-0005-0000-0000-0000174C0000}"/>
    <cellStyle name="Navadno 38 5 3" xfId="19615" xr:uid="{00000000-0005-0000-0000-0000184C0000}"/>
    <cellStyle name="Navadno 38 5 3 2" xfId="19616" xr:uid="{00000000-0005-0000-0000-0000194C0000}"/>
    <cellStyle name="Navadno 38 5 4" xfId="19617" xr:uid="{00000000-0005-0000-0000-00001A4C0000}"/>
    <cellStyle name="Navadno 38 6" xfId="19618" xr:uid="{00000000-0005-0000-0000-00001B4C0000}"/>
    <cellStyle name="Navadno 38 6 2" xfId="19619" xr:uid="{00000000-0005-0000-0000-00001C4C0000}"/>
    <cellStyle name="Navadno 38 6 2 2" xfId="19620" xr:uid="{00000000-0005-0000-0000-00001D4C0000}"/>
    <cellStyle name="Navadno 38 6 2 2 2" xfId="19621" xr:uid="{00000000-0005-0000-0000-00001E4C0000}"/>
    <cellStyle name="Navadno 38 6 2 3" xfId="19622" xr:uid="{00000000-0005-0000-0000-00001F4C0000}"/>
    <cellStyle name="Navadno 38 6 3" xfId="19623" xr:uid="{00000000-0005-0000-0000-0000204C0000}"/>
    <cellStyle name="Navadno 38 6 3 2" xfId="19624" xr:uid="{00000000-0005-0000-0000-0000214C0000}"/>
    <cellStyle name="Navadno 38 6 4" xfId="19625" xr:uid="{00000000-0005-0000-0000-0000224C0000}"/>
    <cellStyle name="Navadno 38 7" xfId="19626" xr:uid="{00000000-0005-0000-0000-0000234C0000}"/>
    <cellStyle name="Navadno 38 7 2" xfId="19627" xr:uid="{00000000-0005-0000-0000-0000244C0000}"/>
    <cellStyle name="Navadno 38 7 2 2" xfId="19628" xr:uid="{00000000-0005-0000-0000-0000254C0000}"/>
    <cellStyle name="Navadno 38 7 2 2 2" xfId="19629" xr:uid="{00000000-0005-0000-0000-0000264C0000}"/>
    <cellStyle name="Navadno 38 7 2 3" xfId="19630" xr:uid="{00000000-0005-0000-0000-0000274C0000}"/>
    <cellStyle name="Navadno 38 7 3" xfId="19631" xr:uid="{00000000-0005-0000-0000-0000284C0000}"/>
    <cellStyle name="Navadno 38 7 3 2" xfId="19632" xr:uid="{00000000-0005-0000-0000-0000294C0000}"/>
    <cellStyle name="Navadno 38 7 4" xfId="19633" xr:uid="{00000000-0005-0000-0000-00002A4C0000}"/>
    <cellStyle name="Navadno 38 8" xfId="19634" xr:uid="{00000000-0005-0000-0000-00002B4C0000}"/>
    <cellStyle name="Navadno 38 8 2" xfId="19635" xr:uid="{00000000-0005-0000-0000-00002C4C0000}"/>
    <cellStyle name="Navadno 38 8 2 2" xfId="19636" xr:uid="{00000000-0005-0000-0000-00002D4C0000}"/>
    <cellStyle name="Navadno 38 8 2 2 2" xfId="19637" xr:uid="{00000000-0005-0000-0000-00002E4C0000}"/>
    <cellStyle name="Navadno 38 8 2 3" xfId="19638" xr:uid="{00000000-0005-0000-0000-00002F4C0000}"/>
    <cellStyle name="Navadno 38 8 3" xfId="19639" xr:uid="{00000000-0005-0000-0000-0000304C0000}"/>
    <cellStyle name="Navadno 38 8 3 2" xfId="19640" xr:uid="{00000000-0005-0000-0000-0000314C0000}"/>
    <cellStyle name="Navadno 38 8 4" xfId="19641" xr:uid="{00000000-0005-0000-0000-0000324C0000}"/>
    <cellStyle name="Navadno 38 9" xfId="19642" xr:uid="{00000000-0005-0000-0000-0000334C0000}"/>
    <cellStyle name="Navadno 38 9 2" xfId="19643" xr:uid="{00000000-0005-0000-0000-0000344C0000}"/>
    <cellStyle name="Navadno 38 9 2 2" xfId="19644" xr:uid="{00000000-0005-0000-0000-0000354C0000}"/>
    <cellStyle name="Navadno 38 9 2 2 2" xfId="19645" xr:uid="{00000000-0005-0000-0000-0000364C0000}"/>
    <cellStyle name="Navadno 38 9 2 3" xfId="19646" xr:uid="{00000000-0005-0000-0000-0000374C0000}"/>
    <cellStyle name="Navadno 38 9 3" xfId="19647" xr:uid="{00000000-0005-0000-0000-0000384C0000}"/>
    <cellStyle name="Navadno 38 9 3 2" xfId="19648" xr:uid="{00000000-0005-0000-0000-0000394C0000}"/>
    <cellStyle name="Navadno 38 9 4" xfId="19649" xr:uid="{00000000-0005-0000-0000-00003A4C0000}"/>
    <cellStyle name="Navadno 380" xfId="19650" xr:uid="{00000000-0005-0000-0000-00003B4C0000}"/>
    <cellStyle name="Navadno 381" xfId="19651" xr:uid="{00000000-0005-0000-0000-00003C4C0000}"/>
    <cellStyle name="Navadno 382" xfId="19652" xr:uid="{00000000-0005-0000-0000-00003D4C0000}"/>
    <cellStyle name="Navadno 383" xfId="19653" xr:uid="{00000000-0005-0000-0000-00003E4C0000}"/>
    <cellStyle name="Navadno 384" xfId="19654" xr:uid="{00000000-0005-0000-0000-00003F4C0000}"/>
    <cellStyle name="Navadno 385" xfId="19655" xr:uid="{00000000-0005-0000-0000-0000404C0000}"/>
    <cellStyle name="Navadno 386" xfId="19656" xr:uid="{00000000-0005-0000-0000-0000414C0000}"/>
    <cellStyle name="Navadno 387" xfId="19657" xr:uid="{00000000-0005-0000-0000-0000424C0000}"/>
    <cellStyle name="Navadno 388" xfId="19658" xr:uid="{00000000-0005-0000-0000-0000434C0000}"/>
    <cellStyle name="Navadno 389" xfId="19659" xr:uid="{00000000-0005-0000-0000-0000444C0000}"/>
    <cellStyle name="Navadno 39" xfId="19660" xr:uid="{00000000-0005-0000-0000-0000454C0000}"/>
    <cellStyle name="Navadno 39 2" xfId="99" xr:uid="{00000000-0005-0000-0000-0000464C0000}"/>
    <cellStyle name="Navadno 39 2 2" xfId="19661" xr:uid="{00000000-0005-0000-0000-0000474C0000}"/>
    <cellStyle name="Navadno 39 2 2 2" xfId="19662" xr:uid="{00000000-0005-0000-0000-0000484C0000}"/>
    <cellStyle name="Navadno 39 2 3" xfId="19663" xr:uid="{00000000-0005-0000-0000-0000494C0000}"/>
    <cellStyle name="Navadno 39 2 4" xfId="19664" xr:uid="{00000000-0005-0000-0000-00004A4C0000}"/>
    <cellStyle name="Navadno 39 2 5" xfId="19665" xr:uid="{00000000-0005-0000-0000-00004B4C0000}"/>
    <cellStyle name="Navadno 39 2 6" xfId="19666" xr:uid="{00000000-0005-0000-0000-00004C4C0000}"/>
    <cellStyle name="Navadno 39 3" xfId="100" xr:uid="{00000000-0005-0000-0000-00004D4C0000}"/>
    <cellStyle name="Navadno 39 3 2" xfId="19667" xr:uid="{00000000-0005-0000-0000-00004E4C0000}"/>
    <cellStyle name="Navadno 39 4" xfId="19668" xr:uid="{00000000-0005-0000-0000-00004F4C0000}"/>
    <cellStyle name="Navadno 39 5" xfId="19669" xr:uid="{00000000-0005-0000-0000-0000504C0000}"/>
    <cellStyle name="Navadno 39 6" xfId="19670" xr:uid="{00000000-0005-0000-0000-0000514C0000}"/>
    <cellStyle name="Navadno 39 7" xfId="19671" xr:uid="{00000000-0005-0000-0000-0000524C0000}"/>
    <cellStyle name="Navadno 390" xfId="19672" xr:uid="{00000000-0005-0000-0000-0000534C0000}"/>
    <cellStyle name="Navadno 391" xfId="19673" xr:uid="{00000000-0005-0000-0000-0000544C0000}"/>
    <cellStyle name="Navadno 391 2" xfId="19674" xr:uid="{00000000-0005-0000-0000-0000554C0000}"/>
    <cellStyle name="Navadno 391 3" xfId="19675" xr:uid="{00000000-0005-0000-0000-0000564C0000}"/>
    <cellStyle name="Navadno 391 4" xfId="19676" xr:uid="{00000000-0005-0000-0000-0000574C0000}"/>
    <cellStyle name="Navadno 391 5" xfId="19677" xr:uid="{00000000-0005-0000-0000-0000584C0000}"/>
    <cellStyle name="Navadno 391 6" xfId="19678" xr:uid="{00000000-0005-0000-0000-0000594C0000}"/>
    <cellStyle name="Navadno 391 7" xfId="19679" xr:uid="{00000000-0005-0000-0000-00005A4C0000}"/>
    <cellStyle name="Navadno 391 8" xfId="19680" xr:uid="{00000000-0005-0000-0000-00005B4C0000}"/>
    <cellStyle name="Navadno 391 9" xfId="19681" xr:uid="{00000000-0005-0000-0000-00005C4C0000}"/>
    <cellStyle name="Navadno 392" xfId="19682" xr:uid="{00000000-0005-0000-0000-00005D4C0000}"/>
    <cellStyle name="Navadno 392 2" xfId="19683" xr:uid="{00000000-0005-0000-0000-00005E4C0000}"/>
    <cellStyle name="Navadno 392 3" xfId="19684" xr:uid="{00000000-0005-0000-0000-00005F4C0000}"/>
    <cellStyle name="Navadno 392 4" xfId="19685" xr:uid="{00000000-0005-0000-0000-0000604C0000}"/>
    <cellStyle name="Navadno 392 5" xfId="19686" xr:uid="{00000000-0005-0000-0000-0000614C0000}"/>
    <cellStyle name="Navadno 392 6" xfId="19687" xr:uid="{00000000-0005-0000-0000-0000624C0000}"/>
    <cellStyle name="Navadno 392 7" xfId="19688" xr:uid="{00000000-0005-0000-0000-0000634C0000}"/>
    <cellStyle name="Navadno 392 8" xfId="19689" xr:uid="{00000000-0005-0000-0000-0000644C0000}"/>
    <cellStyle name="Navadno 392 9" xfId="19690" xr:uid="{00000000-0005-0000-0000-0000654C0000}"/>
    <cellStyle name="Navadno 393" xfId="19691" xr:uid="{00000000-0005-0000-0000-0000664C0000}"/>
    <cellStyle name="Navadno 393 2" xfId="19692" xr:uid="{00000000-0005-0000-0000-0000674C0000}"/>
    <cellStyle name="Navadno 393 3" xfId="19693" xr:uid="{00000000-0005-0000-0000-0000684C0000}"/>
    <cellStyle name="Navadno 393 4" xfId="19694" xr:uid="{00000000-0005-0000-0000-0000694C0000}"/>
    <cellStyle name="Navadno 393 5" xfId="19695" xr:uid="{00000000-0005-0000-0000-00006A4C0000}"/>
    <cellStyle name="Navadno 393 6" xfId="19696" xr:uid="{00000000-0005-0000-0000-00006B4C0000}"/>
    <cellStyle name="Navadno 393 7" xfId="19697" xr:uid="{00000000-0005-0000-0000-00006C4C0000}"/>
    <cellStyle name="Navadno 393 8" xfId="19698" xr:uid="{00000000-0005-0000-0000-00006D4C0000}"/>
    <cellStyle name="Navadno 393 9" xfId="19699" xr:uid="{00000000-0005-0000-0000-00006E4C0000}"/>
    <cellStyle name="Navadno 399" xfId="19700" xr:uid="{00000000-0005-0000-0000-00006F4C0000}"/>
    <cellStyle name="Navadno 4" xfId="101" xr:uid="{00000000-0005-0000-0000-0000704C0000}"/>
    <cellStyle name="Navadno 4 10" xfId="19701" xr:uid="{00000000-0005-0000-0000-0000714C0000}"/>
    <cellStyle name="Navadno 4 10 2" xfId="19702" xr:uid="{00000000-0005-0000-0000-0000724C0000}"/>
    <cellStyle name="Navadno 4 10 2 2" xfId="19703" xr:uid="{00000000-0005-0000-0000-0000734C0000}"/>
    <cellStyle name="Navadno 4 10 2 2 2" xfId="19704" xr:uid="{00000000-0005-0000-0000-0000744C0000}"/>
    <cellStyle name="Navadno 4 10 2 3" xfId="19705" xr:uid="{00000000-0005-0000-0000-0000754C0000}"/>
    <cellStyle name="Navadno 4 10 2 4" xfId="19706" xr:uid="{00000000-0005-0000-0000-0000764C0000}"/>
    <cellStyle name="Navadno 4 10 2 5" xfId="19707" xr:uid="{00000000-0005-0000-0000-0000774C0000}"/>
    <cellStyle name="Navadno 4 10 2 6" xfId="19708" xr:uid="{00000000-0005-0000-0000-0000784C0000}"/>
    <cellStyle name="Navadno 4 10 3" xfId="19709" xr:uid="{00000000-0005-0000-0000-0000794C0000}"/>
    <cellStyle name="Navadno 4 10 3 2" xfId="19710" xr:uid="{00000000-0005-0000-0000-00007A4C0000}"/>
    <cellStyle name="Navadno 4 10 4" xfId="19711" xr:uid="{00000000-0005-0000-0000-00007B4C0000}"/>
    <cellStyle name="Navadno 4 10 5" xfId="19712" xr:uid="{00000000-0005-0000-0000-00007C4C0000}"/>
    <cellStyle name="Navadno 4 10 6" xfId="19713" xr:uid="{00000000-0005-0000-0000-00007D4C0000}"/>
    <cellStyle name="Navadno 4 10 7" xfId="19714" xr:uid="{00000000-0005-0000-0000-00007E4C0000}"/>
    <cellStyle name="Navadno 4 11" xfId="19715" xr:uid="{00000000-0005-0000-0000-00007F4C0000}"/>
    <cellStyle name="Navadno 4 11 2" xfId="19716" xr:uid="{00000000-0005-0000-0000-0000804C0000}"/>
    <cellStyle name="Navadno 4 11 2 2" xfId="19717" xr:uid="{00000000-0005-0000-0000-0000814C0000}"/>
    <cellStyle name="Navadno 4 11 2 2 2" xfId="19718" xr:uid="{00000000-0005-0000-0000-0000824C0000}"/>
    <cellStyle name="Navadno 4 11 2 3" xfId="19719" xr:uid="{00000000-0005-0000-0000-0000834C0000}"/>
    <cellStyle name="Navadno 4 11 2 4" xfId="19720" xr:uid="{00000000-0005-0000-0000-0000844C0000}"/>
    <cellStyle name="Navadno 4 11 2 5" xfId="19721" xr:uid="{00000000-0005-0000-0000-0000854C0000}"/>
    <cellStyle name="Navadno 4 11 2 6" xfId="19722" xr:uid="{00000000-0005-0000-0000-0000864C0000}"/>
    <cellStyle name="Navadno 4 11 3" xfId="19723" xr:uid="{00000000-0005-0000-0000-0000874C0000}"/>
    <cellStyle name="Navadno 4 11 3 2" xfId="19724" xr:uid="{00000000-0005-0000-0000-0000884C0000}"/>
    <cellStyle name="Navadno 4 11 4" xfId="19725" xr:uid="{00000000-0005-0000-0000-0000894C0000}"/>
    <cellStyle name="Navadno 4 11 5" xfId="19726" xr:uid="{00000000-0005-0000-0000-00008A4C0000}"/>
    <cellStyle name="Navadno 4 11 6" xfId="19727" xr:uid="{00000000-0005-0000-0000-00008B4C0000}"/>
    <cellStyle name="Navadno 4 11 7" xfId="19728" xr:uid="{00000000-0005-0000-0000-00008C4C0000}"/>
    <cellStyle name="Navadno 4 12" xfId="19729" xr:uid="{00000000-0005-0000-0000-00008D4C0000}"/>
    <cellStyle name="Navadno 4 12 2" xfId="19730" xr:uid="{00000000-0005-0000-0000-00008E4C0000}"/>
    <cellStyle name="Navadno 4 12 2 2" xfId="19731" xr:uid="{00000000-0005-0000-0000-00008F4C0000}"/>
    <cellStyle name="Navadno 4 12 2 2 2" xfId="19732" xr:uid="{00000000-0005-0000-0000-0000904C0000}"/>
    <cellStyle name="Navadno 4 12 2 3" xfId="19733" xr:uid="{00000000-0005-0000-0000-0000914C0000}"/>
    <cellStyle name="Navadno 4 12 2 4" xfId="19734" xr:uid="{00000000-0005-0000-0000-0000924C0000}"/>
    <cellStyle name="Navadno 4 12 2 5" xfId="19735" xr:uid="{00000000-0005-0000-0000-0000934C0000}"/>
    <cellStyle name="Navadno 4 12 2 6" xfId="19736" xr:uid="{00000000-0005-0000-0000-0000944C0000}"/>
    <cellStyle name="Navadno 4 12 3" xfId="19737" xr:uid="{00000000-0005-0000-0000-0000954C0000}"/>
    <cellStyle name="Navadno 4 12 3 2" xfId="19738" xr:uid="{00000000-0005-0000-0000-0000964C0000}"/>
    <cellStyle name="Navadno 4 12 4" xfId="19739" xr:uid="{00000000-0005-0000-0000-0000974C0000}"/>
    <cellStyle name="Navadno 4 12 5" xfId="19740" xr:uid="{00000000-0005-0000-0000-0000984C0000}"/>
    <cellStyle name="Navadno 4 12 6" xfId="19741" xr:uid="{00000000-0005-0000-0000-0000994C0000}"/>
    <cellStyle name="Navadno 4 12 7" xfId="19742" xr:uid="{00000000-0005-0000-0000-00009A4C0000}"/>
    <cellStyle name="Navadno 4 13" xfId="19743" xr:uid="{00000000-0005-0000-0000-00009B4C0000}"/>
    <cellStyle name="Navadno 4 13 2" xfId="19744" xr:uid="{00000000-0005-0000-0000-00009C4C0000}"/>
    <cellStyle name="Navadno 4 13 2 2" xfId="19745" xr:uid="{00000000-0005-0000-0000-00009D4C0000}"/>
    <cellStyle name="Navadno 4 13 2 2 2" xfId="19746" xr:uid="{00000000-0005-0000-0000-00009E4C0000}"/>
    <cellStyle name="Navadno 4 13 2 3" xfId="19747" xr:uid="{00000000-0005-0000-0000-00009F4C0000}"/>
    <cellStyle name="Navadno 4 13 2 4" xfId="19748" xr:uid="{00000000-0005-0000-0000-0000A04C0000}"/>
    <cellStyle name="Navadno 4 13 2 5" xfId="19749" xr:uid="{00000000-0005-0000-0000-0000A14C0000}"/>
    <cellStyle name="Navadno 4 13 2 6" xfId="19750" xr:uid="{00000000-0005-0000-0000-0000A24C0000}"/>
    <cellStyle name="Navadno 4 13 3" xfId="19751" xr:uid="{00000000-0005-0000-0000-0000A34C0000}"/>
    <cellStyle name="Navadno 4 13 3 2" xfId="19752" xr:uid="{00000000-0005-0000-0000-0000A44C0000}"/>
    <cellStyle name="Navadno 4 13 4" xfId="19753" xr:uid="{00000000-0005-0000-0000-0000A54C0000}"/>
    <cellStyle name="Navadno 4 13 5" xfId="19754" xr:uid="{00000000-0005-0000-0000-0000A64C0000}"/>
    <cellStyle name="Navadno 4 13 6" xfId="19755" xr:uid="{00000000-0005-0000-0000-0000A74C0000}"/>
    <cellStyle name="Navadno 4 13 7" xfId="19756" xr:uid="{00000000-0005-0000-0000-0000A84C0000}"/>
    <cellStyle name="Navadno 4 14" xfId="19757" xr:uid="{00000000-0005-0000-0000-0000A94C0000}"/>
    <cellStyle name="Navadno 4 14 2" xfId="19758" xr:uid="{00000000-0005-0000-0000-0000AA4C0000}"/>
    <cellStyle name="Navadno 4 14 2 2" xfId="19759" xr:uid="{00000000-0005-0000-0000-0000AB4C0000}"/>
    <cellStyle name="Navadno 4 14 2 2 2" xfId="19760" xr:uid="{00000000-0005-0000-0000-0000AC4C0000}"/>
    <cellStyle name="Navadno 4 14 2 3" xfId="19761" xr:uid="{00000000-0005-0000-0000-0000AD4C0000}"/>
    <cellStyle name="Navadno 4 14 2 4" xfId="19762" xr:uid="{00000000-0005-0000-0000-0000AE4C0000}"/>
    <cellStyle name="Navadno 4 14 2 5" xfId="19763" xr:uid="{00000000-0005-0000-0000-0000AF4C0000}"/>
    <cellStyle name="Navadno 4 14 2 6" xfId="19764" xr:uid="{00000000-0005-0000-0000-0000B04C0000}"/>
    <cellStyle name="Navadno 4 14 3" xfId="19765" xr:uid="{00000000-0005-0000-0000-0000B14C0000}"/>
    <cellStyle name="Navadno 4 14 3 2" xfId="19766" xr:uid="{00000000-0005-0000-0000-0000B24C0000}"/>
    <cellStyle name="Navadno 4 14 4" xfId="19767" xr:uid="{00000000-0005-0000-0000-0000B34C0000}"/>
    <cellStyle name="Navadno 4 14 5" xfId="19768" xr:uid="{00000000-0005-0000-0000-0000B44C0000}"/>
    <cellStyle name="Navadno 4 14 6" xfId="19769" xr:uid="{00000000-0005-0000-0000-0000B54C0000}"/>
    <cellStyle name="Navadno 4 14 7" xfId="19770" xr:uid="{00000000-0005-0000-0000-0000B64C0000}"/>
    <cellStyle name="Navadno 4 15" xfId="19771" xr:uid="{00000000-0005-0000-0000-0000B74C0000}"/>
    <cellStyle name="Navadno 4 15 2" xfId="19772" xr:uid="{00000000-0005-0000-0000-0000B84C0000}"/>
    <cellStyle name="Navadno 4 15 2 2" xfId="19773" xr:uid="{00000000-0005-0000-0000-0000B94C0000}"/>
    <cellStyle name="Navadno 4 15 2 2 2" xfId="19774" xr:uid="{00000000-0005-0000-0000-0000BA4C0000}"/>
    <cellStyle name="Navadno 4 15 2 3" xfId="19775" xr:uid="{00000000-0005-0000-0000-0000BB4C0000}"/>
    <cellStyle name="Navadno 4 15 2 4" xfId="19776" xr:uid="{00000000-0005-0000-0000-0000BC4C0000}"/>
    <cellStyle name="Navadno 4 15 2 5" xfId="19777" xr:uid="{00000000-0005-0000-0000-0000BD4C0000}"/>
    <cellStyle name="Navadno 4 15 2 6" xfId="19778" xr:uid="{00000000-0005-0000-0000-0000BE4C0000}"/>
    <cellStyle name="Navadno 4 15 3" xfId="19779" xr:uid="{00000000-0005-0000-0000-0000BF4C0000}"/>
    <cellStyle name="Navadno 4 15 3 2" xfId="19780" xr:uid="{00000000-0005-0000-0000-0000C04C0000}"/>
    <cellStyle name="Navadno 4 15 4" xfId="19781" xr:uid="{00000000-0005-0000-0000-0000C14C0000}"/>
    <cellStyle name="Navadno 4 15 5" xfId="19782" xr:uid="{00000000-0005-0000-0000-0000C24C0000}"/>
    <cellStyle name="Navadno 4 15 6" xfId="19783" xr:uid="{00000000-0005-0000-0000-0000C34C0000}"/>
    <cellStyle name="Navadno 4 15 7" xfId="19784" xr:uid="{00000000-0005-0000-0000-0000C44C0000}"/>
    <cellStyle name="Navadno 4 16" xfId="19785" xr:uid="{00000000-0005-0000-0000-0000C54C0000}"/>
    <cellStyle name="Navadno 4 16 2" xfId="19786" xr:uid="{00000000-0005-0000-0000-0000C64C0000}"/>
    <cellStyle name="Navadno 4 16 2 2" xfId="19787" xr:uid="{00000000-0005-0000-0000-0000C74C0000}"/>
    <cellStyle name="Navadno 4 16 2 2 2" xfId="19788" xr:uid="{00000000-0005-0000-0000-0000C84C0000}"/>
    <cellStyle name="Navadno 4 16 2 3" xfId="19789" xr:uid="{00000000-0005-0000-0000-0000C94C0000}"/>
    <cellStyle name="Navadno 4 16 3" xfId="19790" xr:uid="{00000000-0005-0000-0000-0000CA4C0000}"/>
    <cellStyle name="Navadno 4 16 3 2" xfId="19791" xr:uid="{00000000-0005-0000-0000-0000CB4C0000}"/>
    <cellStyle name="Navadno 4 16 4" xfId="19792" xr:uid="{00000000-0005-0000-0000-0000CC4C0000}"/>
    <cellStyle name="Navadno 4 16 5" xfId="19793" xr:uid="{00000000-0005-0000-0000-0000CD4C0000}"/>
    <cellStyle name="Navadno 4 16 6" xfId="19794" xr:uid="{00000000-0005-0000-0000-0000CE4C0000}"/>
    <cellStyle name="Navadno 4 16 7" xfId="19795" xr:uid="{00000000-0005-0000-0000-0000CF4C0000}"/>
    <cellStyle name="Navadno 4 17" xfId="19796" xr:uid="{00000000-0005-0000-0000-0000D04C0000}"/>
    <cellStyle name="Navadno 4 17 2" xfId="19797" xr:uid="{00000000-0005-0000-0000-0000D14C0000}"/>
    <cellStyle name="Navadno 4 17 2 2" xfId="19798" xr:uid="{00000000-0005-0000-0000-0000D24C0000}"/>
    <cellStyle name="Navadno 4 17 2 2 2" xfId="19799" xr:uid="{00000000-0005-0000-0000-0000D34C0000}"/>
    <cellStyle name="Navadno 4 17 2 3" xfId="19800" xr:uid="{00000000-0005-0000-0000-0000D44C0000}"/>
    <cellStyle name="Navadno 4 17 3" xfId="19801" xr:uid="{00000000-0005-0000-0000-0000D54C0000}"/>
    <cellStyle name="Navadno 4 17 3 2" xfId="19802" xr:uid="{00000000-0005-0000-0000-0000D64C0000}"/>
    <cellStyle name="Navadno 4 17 4" xfId="19803" xr:uid="{00000000-0005-0000-0000-0000D74C0000}"/>
    <cellStyle name="Navadno 4 17 5" xfId="19804" xr:uid="{00000000-0005-0000-0000-0000D84C0000}"/>
    <cellStyle name="Navadno 4 17 6" xfId="19805" xr:uid="{00000000-0005-0000-0000-0000D94C0000}"/>
    <cellStyle name="Navadno 4 17 7" xfId="19806" xr:uid="{00000000-0005-0000-0000-0000DA4C0000}"/>
    <cellStyle name="Navadno 4 18" xfId="19807" xr:uid="{00000000-0005-0000-0000-0000DB4C0000}"/>
    <cellStyle name="Navadno 4 18 2" xfId="19808" xr:uid="{00000000-0005-0000-0000-0000DC4C0000}"/>
    <cellStyle name="Navadno 4 18 2 2" xfId="19809" xr:uid="{00000000-0005-0000-0000-0000DD4C0000}"/>
    <cellStyle name="Navadno 4 18 2 2 2" xfId="19810" xr:uid="{00000000-0005-0000-0000-0000DE4C0000}"/>
    <cellStyle name="Navadno 4 18 2 3" xfId="19811" xr:uid="{00000000-0005-0000-0000-0000DF4C0000}"/>
    <cellStyle name="Navadno 4 18 2 4" xfId="19812" xr:uid="{00000000-0005-0000-0000-0000E04C0000}"/>
    <cellStyle name="Navadno 4 18 2 5" xfId="19813" xr:uid="{00000000-0005-0000-0000-0000E14C0000}"/>
    <cellStyle name="Navadno 4 18 2 6" xfId="19814" xr:uid="{00000000-0005-0000-0000-0000E24C0000}"/>
    <cellStyle name="Navadno 4 18 3" xfId="19815" xr:uid="{00000000-0005-0000-0000-0000E34C0000}"/>
    <cellStyle name="Navadno 4 18 3 2" xfId="19816" xr:uid="{00000000-0005-0000-0000-0000E44C0000}"/>
    <cellStyle name="Navadno 4 18 3 3" xfId="19817" xr:uid="{00000000-0005-0000-0000-0000E54C0000}"/>
    <cellStyle name="Navadno 4 18 3 4" xfId="19818" xr:uid="{00000000-0005-0000-0000-0000E64C0000}"/>
    <cellStyle name="Navadno 4 18 3 5" xfId="19819" xr:uid="{00000000-0005-0000-0000-0000E74C0000}"/>
    <cellStyle name="Navadno 4 18 4" xfId="19820" xr:uid="{00000000-0005-0000-0000-0000E84C0000}"/>
    <cellStyle name="Navadno 4 18 5" xfId="19821" xr:uid="{00000000-0005-0000-0000-0000E94C0000}"/>
    <cellStyle name="Navadno 4 18 6" xfId="19822" xr:uid="{00000000-0005-0000-0000-0000EA4C0000}"/>
    <cellStyle name="Navadno 4 18 7" xfId="19823" xr:uid="{00000000-0005-0000-0000-0000EB4C0000}"/>
    <cellStyle name="Navadno 4 19" xfId="19824" xr:uid="{00000000-0005-0000-0000-0000EC4C0000}"/>
    <cellStyle name="Navadno 4 19 2" xfId="19825" xr:uid="{00000000-0005-0000-0000-0000ED4C0000}"/>
    <cellStyle name="Navadno 4 19 2 2" xfId="19826" xr:uid="{00000000-0005-0000-0000-0000EE4C0000}"/>
    <cellStyle name="Navadno 4 19 2 2 2" xfId="19827" xr:uid="{00000000-0005-0000-0000-0000EF4C0000}"/>
    <cellStyle name="Navadno 4 19 2 3" xfId="19828" xr:uid="{00000000-0005-0000-0000-0000F04C0000}"/>
    <cellStyle name="Navadno 4 19 3" xfId="19829" xr:uid="{00000000-0005-0000-0000-0000F14C0000}"/>
    <cellStyle name="Navadno 4 19 3 2" xfId="19830" xr:uid="{00000000-0005-0000-0000-0000F24C0000}"/>
    <cellStyle name="Navadno 4 19 4" xfId="19831" xr:uid="{00000000-0005-0000-0000-0000F34C0000}"/>
    <cellStyle name="Navadno 4 19 5" xfId="19832" xr:uid="{00000000-0005-0000-0000-0000F44C0000}"/>
    <cellStyle name="Navadno 4 19 6" xfId="19833" xr:uid="{00000000-0005-0000-0000-0000F54C0000}"/>
    <cellStyle name="Navadno 4 19 7" xfId="19834" xr:uid="{00000000-0005-0000-0000-0000F64C0000}"/>
    <cellStyle name="Navadno 4 2" xfId="102" xr:uid="{00000000-0005-0000-0000-0000F74C0000}"/>
    <cellStyle name="Navadno 4 2 2" xfId="19835" xr:uid="{00000000-0005-0000-0000-0000F84C0000}"/>
    <cellStyle name="Navadno 4 2 2 2" xfId="19836" xr:uid="{00000000-0005-0000-0000-0000F94C0000}"/>
    <cellStyle name="Navadno 4 2 2 2 2" xfId="19837" xr:uid="{00000000-0005-0000-0000-0000FA4C0000}"/>
    <cellStyle name="Navadno 4 2 2 3" xfId="19838" xr:uid="{00000000-0005-0000-0000-0000FB4C0000}"/>
    <cellStyle name="Navadno 4 2 3" xfId="19839" xr:uid="{00000000-0005-0000-0000-0000FC4C0000}"/>
    <cellStyle name="Navadno 4 2 3 2" xfId="19840" xr:uid="{00000000-0005-0000-0000-0000FD4C0000}"/>
    <cellStyle name="Navadno 4 2 4" xfId="19841" xr:uid="{00000000-0005-0000-0000-0000FE4C0000}"/>
    <cellStyle name="Navadno 4 2 5" xfId="19842" xr:uid="{00000000-0005-0000-0000-0000FF4C0000}"/>
    <cellStyle name="Navadno 4 2 6" xfId="19843" xr:uid="{00000000-0005-0000-0000-0000004D0000}"/>
    <cellStyle name="Navadno 4 2 7" xfId="19844" xr:uid="{00000000-0005-0000-0000-0000014D0000}"/>
    <cellStyle name="Navadno 4 20" xfId="19845" xr:uid="{00000000-0005-0000-0000-0000024D0000}"/>
    <cellStyle name="Navadno 4 20 2" xfId="19846" xr:uid="{00000000-0005-0000-0000-0000034D0000}"/>
    <cellStyle name="Navadno 4 20 2 2" xfId="19847" xr:uid="{00000000-0005-0000-0000-0000044D0000}"/>
    <cellStyle name="Navadno 4 20 2 2 2" xfId="19848" xr:uid="{00000000-0005-0000-0000-0000054D0000}"/>
    <cellStyle name="Navadno 4 20 2 3" xfId="19849" xr:uid="{00000000-0005-0000-0000-0000064D0000}"/>
    <cellStyle name="Navadno 4 20 3" xfId="19850" xr:uid="{00000000-0005-0000-0000-0000074D0000}"/>
    <cellStyle name="Navadno 4 20 3 2" xfId="19851" xr:uid="{00000000-0005-0000-0000-0000084D0000}"/>
    <cellStyle name="Navadno 4 20 4" xfId="19852" xr:uid="{00000000-0005-0000-0000-0000094D0000}"/>
    <cellStyle name="Navadno 4 20 5" xfId="19853" xr:uid="{00000000-0005-0000-0000-00000A4D0000}"/>
    <cellStyle name="Navadno 4 20 6" xfId="19854" xr:uid="{00000000-0005-0000-0000-00000B4D0000}"/>
    <cellStyle name="Navadno 4 20 7" xfId="19855" xr:uid="{00000000-0005-0000-0000-00000C4D0000}"/>
    <cellStyle name="Navadno 4 21" xfId="19856" xr:uid="{00000000-0005-0000-0000-00000D4D0000}"/>
    <cellStyle name="Navadno 4 21 2" xfId="19857" xr:uid="{00000000-0005-0000-0000-00000E4D0000}"/>
    <cellStyle name="Navadno 4 21 2 2" xfId="19858" xr:uid="{00000000-0005-0000-0000-00000F4D0000}"/>
    <cellStyle name="Navadno 4 21 2 2 2" xfId="19859" xr:uid="{00000000-0005-0000-0000-0000104D0000}"/>
    <cellStyle name="Navadno 4 21 2 3" xfId="19860" xr:uid="{00000000-0005-0000-0000-0000114D0000}"/>
    <cellStyle name="Navadno 4 21 3" xfId="19861" xr:uid="{00000000-0005-0000-0000-0000124D0000}"/>
    <cellStyle name="Navadno 4 21 3 2" xfId="19862" xr:uid="{00000000-0005-0000-0000-0000134D0000}"/>
    <cellStyle name="Navadno 4 21 4" xfId="19863" xr:uid="{00000000-0005-0000-0000-0000144D0000}"/>
    <cellStyle name="Navadno 4 21 5" xfId="19864" xr:uid="{00000000-0005-0000-0000-0000154D0000}"/>
    <cellStyle name="Navadno 4 21 6" xfId="19865" xr:uid="{00000000-0005-0000-0000-0000164D0000}"/>
    <cellStyle name="Navadno 4 22" xfId="19866" xr:uid="{00000000-0005-0000-0000-0000174D0000}"/>
    <cellStyle name="Navadno 4 22 2" xfId="19867" xr:uid="{00000000-0005-0000-0000-0000184D0000}"/>
    <cellStyle name="Navadno 4 22 2 2" xfId="19868" xr:uid="{00000000-0005-0000-0000-0000194D0000}"/>
    <cellStyle name="Navadno 4 22 2 2 2" xfId="19869" xr:uid="{00000000-0005-0000-0000-00001A4D0000}"/>
    <cellStyle name="Navadno 4 22 2 3" xfId="19870" xr:uid="{00000000-0005-0000-0000-00001B4D0000}"/>
    <cellStyle name="Navadno 4 22 3" xfId="19871" xr:uid="{00000000-0005-0000-0000-00001C4D0000}"/>
    <cellStyle name="Navadno 4 22 3 2" xfId="19872" xr:uid="{00000000-0005-0000-0000-00001D4D0000}"/>
    <cellStyle name="Navadno 4 22 4" xfId="19873" xr:uid="{00000000-0005-0000-0000-00001E4D0000}"/>
    <cellStyle name="Navadno 4 22 5" xfId="19874" xr:uid="{00000000-0005-0000-0000-00001F4D0000}"/>
    <cellStyle name="Navadno 4 22 6" xfId="19875" xr:uid="{00000000-0005-0000-0000-0000204D0000}"/>
    <cellStyle name="Navadno 4 23" xfId="19876" xr:uid="{00000000-0005-0000-0000-0000214D0000}"/>
    <cellStyle name="Navadno 4 23 2" xfId="19877" xr:uid="{00000000-0005-0000-0000-0000224D0000}"/>
    <cellStyle name="Navadno 4 23 2 2" xfId="19878" xr:uid="{00000000-0005-0000-0000-0000234D0000}"/>
    <cellStyle name="Navadno 4 23 2 2 2" xfId="19879" xr:uid="{00000000-0005-0000-0000-0000244D0000}"/>
    <cellStyle name="Navadno 4 23 2 3" xfId="19880" xr:uid="{00000000-0005-0000-0000-0000254D0000}"/>
    <cellStyle name="Navadno 4 23 3" xfId="19881" xr:uid="{00000000-0005-0000-0000-0000264D0000}"/>
    <cellStyle name="Navadno 4 23 3 2" xfId="19882" xr:uid="{00000000-0005-0000-0000-0000274D0000}"/>
    <cellStyle name="Navadno 4 23 4" xfId="19883" xr:uid="{00000000-0005-0000-0000-0000284D0000}"/>
    <cellStyle name="Navadno 4 23 5" xfId="19884" xr:uid="{00000000-0005-0000-0000-0000294D0000}"/>
    <cellStyle name="Navadno 4 23 6" xfId="19885" xr:uid="{00000000-0005-0000-0000-00002A4D0000}"/>
    <cellStyle name="Navadno 4 24" xfId="19886" xr:uid="{00000000-0005-0000-0000-00002B4D0000}"/>
    <cellStyle name="Navadno 4 24 2" xfId="19887" xr:uid="{00000000-0005-0000-0000-00002C4D0000}"/>
    <cellStyle name="Navadno 4 24 2 2" xfId="19888" xr:uid="{00000000-0005-0000-0000-00002D4D0000}"/>
    <cellStyle name="Navadno 4 24 2 2 2" xfId="19889" xr:uid="{00000000-0005-0000-0000-00002E4D0000}"/>
    <cellStyle name="Navadno 4 24 2 3" xfId="19890" xr:uid="{00000000-0005-0000-0000-00002F4D0000}"/>
    <cellStyle name="Navadno 4 24 3" xfId="19891" xr:uid="{00000000-0005-0000-0000-0000304D0000}"/>
    <cellStyle name="Navadno 4 24 3 2" xfId="19892" xr:uid="{00000000-0005-0000-0000-0000314D0000}"/>
    <cellStyle name="Navadno 4 24 4" xfId="19893" xr:uid="{00000000-0005-0000-0000-0000324D0000}"/>
    <cellStyle name="Navadno 4 25" xfId="19894" xr:uid="{00000000-0005-0000-0000-0000334D0000}"/>
    <cellStyle name="Navadno 4 25 2" xfId="19895" xr:uid="{00000000-0005-0000-0000-0000344D0000}"/>
    <cellStyle name="Navadno 4 25 2 2" xfId="19896" xr:uid="{00000000-0005-0000-0000-0000354D0000}"/>
    <cellStyle name="Navadno 4 25 2 2 2" xfId="19897" xr:uid="{00000000-0005-0000-0000-0000364D0000}"/>
    <cellStyle name="Navadno 4 25 2 3" xfId="19898" xr:uid="{00000000-0005-0000-0000-0000374D0000}"/>
    <cellStyle name="Navadno 4 25 3" xfId="19899" xr:uid="{00000000-0005-0000-0000-0000384D0000}"/>
    <cellStyle name="Navadno 4 25 3 2" xfId="19900" xr:uid="{00000000-0005-0000-0000-0000394D0000}"/>
    <cellStyle name="Navadno 4 25 4" xfId="19901" xr:uid="{00000000-0005-0000-0000-00003A4D0000}"/>
    <cellStyle name="Navadno 4 26" xfId="19902" xr:uid="{00000000-0005-0000-0000-00003B4D0000}"/>
    <cellStyle name="Navadno 4 26 2" xfId="19903" xr:uid="{00000000-0005-0000-0000-00003C4D0000}"/>
    <cellStyle name="Navadno 4 26 2 2" xfId="19904" xr:uid="{00000000-0005-0000-0000-00003D4D0000}"/>
    <cellStyle name="Navadno 4 26 2 2 2" xfId="19905" xr:uid="{00000000-0005-0000-0000-00003E4D0000}"/>
    <cellStyle name="Navadno 4 26 2 3" xfId="19906" xr:uid="{00000000-0005-0000-0000-00003F4D0000}"/>
    <cellStyle name="Navadno 4 26 3" xfId="19907" xr:uid="{00000000-0005-0000-0000-0000404D0000}"/>
    <cellStyle name="Navadno 4 26 3 2" xfId="19908" xr:uid="{00000000-0005-0000-0000-0000414D0000}"/>
    <cellStyle name="Navadno 4 26 4" xfId="19909" xr:uid="{00000000-0005-0000-0000-0000424D0000}"/>
    <cellStyle name="Navadno 4 27" xfId="19910" xr:uid="{00000000-0005-0000-0000-0000434D0000}"/>
    <cellStyle name="Navadno 4 27 2" xfId="19911" xr:uid="{00000000-0005-0000-0000-0000444D0000}"/>
    <cellStyle name="Navadno 4 27 2 2" xfId="19912" xr:uid="{00000000-0005-0000-0000-0000454D0000}"/>
    <cellStyle name="Navadno 4 27 2 2 2" xfId="19913" xr:uid="{00000000-0005-0000-0000-0000464D0000}"/>
    <cellStyle name="Navadno 4 27 2 3" xfId="19914" xr:uid="{00000000-0005-0000-0000-0000474D0000}"/>
    <cellStyle name="Navadno 4 27 3" xfId="19915" xr:uid="{00000000-0005-0000-0000-0000484D0000}"/>
    <cellStyle name="Navadno 4 27 3 2" xfId="19916" xr:uid="{00000000-0005-0000-0000-0000494D0000}"/>
    <cellStyle name="Navadno 4 27 4" xfId="19917" xr:uid="{00000000-0005-0000-0000-00004A4D0000}"/>
    <cellStyle name="Navadno 4 28" xfId="19918" xr:uid="{00000000-0005-0000-0000-00004B4D0000}"/>
    <cellStyle name="Navadno 4 28 2" xfId="19919" xr:uid="{00000000-0005-0000-0000-00004C4D0000}"/>
    <cellStyle name="Navadno 4 28 2 2" xfId="19920" xr:uid="{00000000-0005-0000-0000-00004D4D0000}"/>
    <cellStyle name="Navadno 4 28 2 2 2" xfId="19921" xr:uid="{00000000-0005-0000-0000-00004E4D0000}"/>
    <cellStyle name="Navadno 4 28 2 3" xfId="19922" xr:uid="{00000000-0005-0000-0000-00004F4D0000}"/>
    <cellStyle name="Navadno 4 28 3" xfId="19923" xr:uid="{00000000-0005-0000-0000-0000504D0000}"/>
    <cellStyle name="Navadno 4 28 3 2" xfId="19924" xr:uid="{00000000-0005-0000-0000-0000514D0000}"/>
    <cellStyle name="Navadno 4 28 4" xfId="19925" xr:uid="{00000000-0005-0000-0000-0000524D0000}"/>
    <cellStyle name="Navadno 4 29" xfId="19926" xr:uid="{00000000-0005-0000-0000-0000534D0000}"/>
    <cellStyle name="Navadno 4 29 2" xfId="19927" xr:uid="{00000000-0005-0000-0000-0000544D0000}"/>
    <cellStyle name="Navadno 4 29 2 2" xfId="19928" xr:uid="{00000000-0005-0000-0000-0000554D0000}"/>
    <cellStyle name="Navadno 4 29 2 2 2" xfId="19929" xr:uid="{00000000-0005-0000-0000-0000564D0000}"/>
    <cellStyle name="Navadno 4 29 2 3" xfId="19930" xr:uid="{00000000-0005-0000-0000-0000574D0000}"/>
    <cellStyle name="Navadno 4 29 3" xfId="19931" xr:uid="{00000000-0005-0000-0000-0000584D0000}"/>
    <cellStyle name="Navadno 4 29 3 2" xfId="19932" xr:uid="{00000000-0005-0000-0000-0000594D0000}"/>
    <cellStyle name="Navadno 4 29 4" xfId="19933" xr:uid="{00000000-0005-0000-0000-00005A4D0000}"/>
    <cellStyle name="Navadno 4 3" xfId="103" xr:uid="{00000000-0005-0000-0000-00005B4D0000}"/>
    <cellStyle name="Navadno 4 3 2" xfId="19934" xr:uid="{00000000-0005-0000-0000-00005C4D0000}"/>
    <cellStyle name="Navadno 4 3 2 2" xfId="19935" xr:uid="{00000000-0005-0000-0000-00005D4D0000}"/>
    <cellStyle name="Navadno 4 3 2 2 2" xfId="19936" xr:uid="{00000000-0005-0000-0000-00005E4D0000}"/>
    <cellStyle name="Navadno 4 3 2 3" xfId="19937" xr:uid="{00000000-0005-0000-0000-00005F4D0000}"/>
    <cellStyle name="Navadno 4 3 2 4" xfId="19938" xr:uid="{00000000-0005-0000-0000-0000604D0000}"/>
    <cellStyle name="Navadno 4 3 2 5" xfId="19939" xr:uid="{00000000-0005-0000-0000-0000614D0000}"/>
    <cellStyle name="Navadno 4 3 2 6" xfId="19940" xr:uid="{00000000-0005-0000-0000-0000624D0000}"/>
    <cellStyle name="Navadno 4 3 3" xfId="19941" xr:uid="{00000000-0005-0000-0000-0000634D0000}"/>
    <cellStyle name="Navadno 4 3 3 2" xfId="19942" xr:uid="{00000000-0005-0000-0000-0000644D0000}"/>
    <cellStyle name="Navadno 4 3 3 3" xfId="19943" xr:uid="{00000000-0005-0000-0000-0000654D0000}"/>
    <cellStyle name="Navadno 4 3 3 4" xfId="19944" xr:uid="{00000000-0005-0000-0000-0000664D0000}"/>
    <cellStyle name="Navadno 4 3 3 5" xfId="19945" xr:uid="{00000000-0005-0000-0000-0000674D0000}"/>
    <cellStyle name="Navadno 4 3 4" xfId="19946" xr:uid="{00000000-0005-0000-0000-0000684D0000}"/>
    <cellStyle name="Navadno 4 3 5" xfId="19947" xr:uid="{00000000-0005-0000-0000-0000694D0000}"/>
    <cellStyle name="Navadno 4 3 6" xfId="19948" xr:uid="{00000000-0005-0000-0000-00006A4D0000}"/>
    <cellStyle name="Navadno 4 3 7" xfId="19949" xr:uid="{00000000-0005-0000-0000-00006B4D0000}"/>
    <cellStyle name="Navadno 4 30" xfId="19950" xr:uid="{00000000-0005-0000-0000-00006C4D0000}"/>
    <cellStyle name="Navadno 4 30 2" xfId="19951" xr:uid="{00000000-0005-0000-0000-00006D4D0000}"/>
    <cellStyle name="Navadno 4 30 2 2" xfId="19952" xr:uid="{00000000-0005-0000-0000-00006E4D0000}"/>
    <cellStyle name="Navadno 4 30 2 2 2" xfId="19953" xr:uid="{00000000-0005-0000-0000-00006F4D0000}"/>
    <cellStyle name="Navadno 4 30 2 3" xfId="19954" xr:uid="{00000000-0005-0000-0000-0000704D0000}"/>
    <cellStyle name="Navadno 4 30 3" xfId="19955" xr:uid="{00000000-0005-0000-0000-0000714D0000}"/>
    <cellStyle name="Navadno 4 30 3 2" xfId="19956" xr:uid="{00000000-0005-0000-0000-0000724D0000}"/>
    <cellStyle name="Navadno 4 30 4" xfId="19957" xr:uid="{00000000-0005-0000-0000-0000734D0000}"/>
    <cellStyle name="Navadno 4 31" xfId="19958" xr:uid="{00000000-0005-0000-0000-0000744D0000}"/>
    <cellStyle name="Navadno 4 31 2" xfId="19959" xr:uid="{00000000-0005-0000-0000-0000754D0000}"/>
    <cellStyle name="Navadno 4 31 2 2" xfId="19960" xr:uid="{00000000-0005-0000-0000-0000764D0000}"/>
    <cellStyle name="Navadno 4 31 2 2 2" xfId="19961" xr:uid="{00000000-0005-0000-0000-0000774D0000}"/>
    <cellStyle name="Navadno 4 31 2 3" xfId="19962" xr:uid="{00000000-0005-0000-0000-0000784D0000}"/>
    <cellStyle name="Navadno 4 31 3" xfId="19963" xr:uid="{00000000-0005-0000-0000-0000794D0000}"/>
    <cellStyle name="Navadno 4 31 3 2" xfId="19964" xr:uid="{00000000-0005-0000-0000-00007A4D0000}"/>
    <cellStyle name="Navadno 4 31 4" xfId="19965" xr:uid="{00000000-0005-0000-0000-00007B4D0000}"/>
    <cellStyle name="Navadno 4 32" xfId="19966" xr:uid="{00000000-0005-0000-0000-00007C4D0000}"/>
    <cellStyle name="Navadno 4 32 2" xfId="19967" xr:uid="{00000000-0005-0000-0000-00007D4D0000}"/>
    <cellStyle name="Navadno 4 32 2 2" xfId="19968" xr:uid="{00000000-0005-0000-0000-00007E4D0000}"/>
    <cellStyle name="Navadno 4 32 2 2 2" xfId="19969" xr:uid="{00000000-0005-0000-0000-00007F4D0000}"/>
    <cellStyle name="Navadno 4 32 2 3" xfId="19970" xr:uid="{00000000-0005-0000-0000-0000804D0000}"/>
    <cellStyle name="Navadno 4 32 3" xfId="19971" xr:uid="{00000000-0005-0000-0000-0000814D0000}"/>
    <cellStyle name="Navadno 4 32 3 2" xfId="19972" xr:uid="{00000000-0005-0000-0000-0000824D0000}"/>
    <cellStyle name="Navadno 4 32 4" xfId="19973" xr:uid="{00000000-0005-0000-0000-0000834D0000}"/>
    <cellStyle name="Navadno 4 33" xfId="19974" xr:uid="{00000000-0005-0000-0000-0000844D0000}"/>
    <cellStyle name="Navadno 4 33 2" xfId="19975" xr:uid="{00000000-0005-0000-0000-0000854D0000}"/>
    <cellStyle name="Navadno 4 33 2 2" xfId="19976" xr:uid="{00000000-0005-0000-0000-0000864D0000}"/>
    <cellStyle name="Navadno 4 33 2 2 2" xfId="19977" xr:uid="{00000000-0005-0000-0000-0000874D0000}"/>
    <cellStyle name="Navadno 4 33 2 3" xfId="19978" xr:uid="{00000000-0005-0000-0000-0000884D0000}"/>
    <cellStyle name="Navadno 4 33 3" xfId="19979" xr:uid="{00000000-0005-0000-0000-0000894D0000}"/>
    <cellStyle name="Navadno 4 33 3 2" xfId="19980" xr:uid="{00000000-0005-0000-0000-00008A4D0000}"/>
    <cellStyle name="Navadno 4 33 4" xfId="19981" xr:uid="{00000000-0005-0000-0000-00008B4D0000}"/>
    <cellStyle name="Navadno 4 34" xfId="19982" xr:uid="{00000000-0005-0000-0000-00008C4D0000}"/>
    <cellStyle name="Navadno 4 34 2" xfId="19983" xr:uid="{00000000-0005-0000-0000-00008D4D0000}"/>
    <cellStyle name="Navadno 4 34 2 2" xfId="19984" xr:uid="{00000000-0005-0000-0000-00008E4D0000}"/>
    <cellStyle name="Navadno 4 34 2 2 2" xfId="19985" xr:uid="{00000000-0005-0000-0000-00008F4D0000}"/>
    <cellStyle name="Navadno 4 34 2 3" xfId="19986" xr:uid="{00000000-0005-0000-0000-0000904D0000}"/>
    <cellStyle name="Navadno 4 34 3" xfId="19987" xr:uid="{00000000-0005-0000-0000-0000914D0000}"/>
    <cellStyle name="Navadno 4 34 3 2" xfId="19988" xr:uid="{00000000-0005-0000-0000-0000924D0000}"/>
    <cellStyle name="Navadno 4 34 4" xfId="19989" xr:uid="{00000000-0005-0000-0000-0000934D0000}"/>
    <cellStyle name="Navadno 4 35" xfId="19990" xr:uid="{00000000-0005-0000-0000-0000944D0000}"/>
    <cellStyle name="Navadno 4 35 2" xfId="19991" xr:uid="{00000000-0005-0000-0000-0000954D0000}"/>
    <cellStyle name="Navadno 4 35 2 2" xfId="19992" xr:uid="{00000000-0005-0000-0000-0000964D0000}"/>
    <cellStyle name="Navadno 4 35 2 2 2" xfId="19993" xr:uid="{00000000-0005-0000-0000-0000974D0000}"/>
    <cellStyle name="Navadno 4 35 2 3" xfId="19994" xr:uid="{00000000-0005-0000-0000-0000984D0000}"/>
    <cellStyle name="Navadno 4 35 3" xfId="19995" xr:uid="{00000000-0005-0000-0000-0000994D0000}"/>
    <cellStyle name="Navadno 4 35 3 2" xfId="19996" xr:uid="{00000000-0005-0000-0000-00009A4D0000}"/>
    <cellStyle name="Navadno 4 35 4" xfId="19997" xr:uid="{00000000-0005-0000-0000-00009B4D0000}"/>
    <cellStyle name="Navadno 4 36" xfId="19998" xr:uid="{00000000-0005-0000-0000-00009C4D0000}"/>
    <cellStyle name="Navadno 4 36 2" xfId="19999" xr:uid="{00000000-0005-0000-0000-00009D4D0000}"/>
    <cellStyle name="Navadno 4 36 2 2" xfId="20000" xr:uid="{00000000-0005-0000-0000-00009E4D0000}"/>
    <cellStyle name="Navadno 4 36 2 2 2" xfId="20001" xr:uid="{00000000-0005-0000-0000-00009F4D0000}"/>
    <cellStyle name="Navadno 4 36 2 3" xfId="20002" xr:uid="{00000000-0005-0000-0000-0000A04D0000}"/>
    <cellStyle name="Navadno 4 36 3" xfId="20003" xr:uid="{00000000-0005-0000-0000-0000A14D0000}"/>
    <cellStyle name="Navadno 4 36 3 2" xfId="20004" xr:uid="{00000000-0005-0000-0000-0000A24D0000}"/>
    <cellStyle name="Navadno 4 36 4" xfId="20005" xr:uid="{00000000-0005-0000-0000-0000A34D0000}"/>
    <cellStyle name="Navadno 4 37" xfId="20006" xr:uid="{00000000-0005-0000-0000-0000A44D0000}"/>
    <cellStyle name="Navadno 4 37 2" xfId="20007" xr:uid="{00000000-0005-0000-0000-0000A54D0000}"/>
    <cellStyle name="Navadno 4 37 2 2" xfId="20008" xr:uid="{00000000-0005-0000-0000-0000A64D0000}"/>
    <cellStyle name="Navadno 4 37 2 2 2" xfId="20009" xr:uid="{00000000-0005-0000-0000-0000A74D0000}"/>
    <cellStyle name="Navadno 4 37 2 3" xfId="20010" xr:uid="{00000000-0005-0000-0000-0000A84D0000}"/>
    <cellStyle name="Navadno 4 37 3" xfId="20011" xr:uid="{00000000-0005-0000-0000-0000A94D0000}"/>
    <cellStyle name="Navadno 4 37 3 2" xfId="20012" xr:uid="{00000000-0005-0000-0000-0000AA4D0000}"/>
    <cellStyle name="Navadno 4 37 4" xfId="20013" xr:uid="{00000000-0005-0000-0000-0000AB4D0000}"/>
    <cellStyle name="Navadno 4 38" xfId="20014" xr:uid="{00000000-0005-0000-0000-0000AC4D0000}"/>
    <cellStyle name="Navadno 4 38 2" xfId="20015" xr:uid="{00000000-0005-0000-0000-0000AD4D0000}"/>
    <cellStyle name="Navadno 4 38 2 2" xfId="20016" xr:uid="{00000000-0005-0000-0000-0000AE4D0000}"/>
    <cellStyle name="Navadno 4 38 2 2 2" xfId="20017" xr:uid="{00000000-0005-0000-0000-0000AF4D0000}"/>
    <cellStyle name="Navadno 4 38 2 3" xfId="20018" xr:uid="{00000000-0005-0000-0000-0000B04D0000}"/>
    <cellStyle name="Navadno 4 38 3" xfId="20019" xr:uid="{00000000-0005-0000-0000-0000B14D0000}"/>
    <cellStyle name="Navadno 4 38 3 2" xfId="20020" xr:uid="{00000000-0005-0000-0000-0000B24D0000}"/>
    <cellStyle name="Navadno 4 38 4" xfId="20021" xr:uid="{00000000-0005-0000-0000-0000B34D0000}"/>
    <cellStyle name="Navadno 4 39" xfId="20022" xr:uid="{00000000-0005-0000-0000-0000B44D0000}"/>
    <cellStyle name="Navadno 4 39 2" xfId="20023" xr:uid="{00000000-0005-0000-0000-0000B54D0000}"/>
    <cellStyle name="Navadno 4 39 2 2" xfId="20024" xr:uid="{00000000-0005-0000-0000-0000B64D0000}"/>
    <cellStyle name="Navadno 4 39 2 2 2" xfId="20025" xr:uid="{00000000-0005-0000-0000-0000B74D0000}"/>
    <cellStyle name="Navadno 4 39 2 3" xfId="20026" xr:uid="{00000000-0005-0000-0000-0000B84D0000}"/>
    <cellStyle name="Navadno 4 39 3" xfId="20027" xr:uid="{00000000-0005-0000-0000-0000B94D0000}"/>
    <cellStyle name="Navadno 4 39 3 2" xfId="20028" xr:uid="{00000000-0005-0000-0000-0000BA4D0000}"/>
    <cellStyle name="Navadno 4 39 4" xfId="20029" xr:uid="{00000000-0005-0000-0000-0000BB4D0000}"/>
    <cellStyle name="Navadno 4 4" xfId="104" xr:uid="{00000000-0005-0000-0000-0000BC4D0000}"/>
    <cellStyle name="Navadno 4 4 2" xfId="20030" xr:uid="{00000000-0005-0000-0000-0000BD4D0000}"/>
    <cellStyle name="Navadno 4 4 2 2" xfId="20031" xr:uid="{00000000-0005-0000-0000-0000BE4D0000}"/>
    <cellStyle name="Navadno 4 4 2 2 2" xfId="20032" xr:uid="{00000000-0005-0000-0000-0000BF4D0000}"/>
    <cellStyle name="Navadno 4 4 2 3" xfId="20033" xr:uid="{00000000-0005-0000-0000-0000C04D0000}"/>
    <cellStyle name="Navadno 4 4 3" xfId="20034" xr:uid="{00000000-0005-0000-0000-0000C14D0000}"/>
    <cellStyle name="Navadno 4 4 3 2" xfId="20035" xr:uid="{00000000-0005-0000-0000-0000C24D0000}"/>
    <cellStyle name="Navadno 4 4 4" xfId="20036" xr:uid="{00000000-0005-0000-0000-0000C34D0000}"/>
    <cellStyle name="Navadno 4 4 5" xfId="20037" xr:uid="{00000000-0005-0000-0000-0000C44D0000}"/>
    <cellStyle name="Navadno 4 4 6" xfId="20038" xr:uid="{00000000-0005-0000-0000-0000C54D0000}"/>
    <cellStyle name="Navadno 4 4 7" xfId="20039" xr:uid="{00000000-0005-0000-0000-0000C64D0000}"/>
    <cellStyle name="Navadno 4 40" xfId="20040" xr:uid="{00000000-0005-0000-0000-0000C74D0000}"/>
    <cellStyle name="Navadno 4 40 2" xfId="20041" xr:uid="{00000000-0005-0000-0000-0000C84D0000}"/>
    <cellStyle name="Navadno 4 40 2 2" xfId="20042" xr:uid="{00000000-0005-0000-0000-0000C94D0000}"/>
    <cellStyle name="Navadno 4 40 2 2 2" xfId="20043" xr:uid="{00000000-0005-0000-0000-0000CA4D0000}"/>
    <cellStyle name="Navadno 4 40 2 3" xfId="20044" xr:uid="{00000000-0005-0000-0000-0000CB4D0000}"/>
    <cellStyle name="Navadno 4 40 3" xfId="20045" xr:uid="{00000000-0005-0000-0000-0000CC4D0000}"/>
    <cellStyle name="Navadno 4 40 3 2" xfId="20046" xr:uid="{00000000-0005-0000-0000-0000CD4D0000}"/>
    <cellStyle name="Navadno 4 40 4" xfId="20047" xr:uid="{00000000-0005-0000-0000-0000CE4D0000}"/>
    <cellStyle name="Navadno 4 41" xfId="20048" xr:uid="{00000000-0005-0000-0000-0000CF4D0000}"/>
    <cellStyle name="Navadno 4 41 2" xfId="20049" xr:uid="{00000000-0005-0000-0000-0000D04D0000}"/>
    <cellStyle name="Navadno 4 41 2 2" xfId="20050" xr:uid="{00000000-0005-0000-0000-0000D14D0000}"/>
    <cellStyle name="Navadno 4 41 2 2 2" xfId="20051" xr:uid="{00000000-0005-0000-0000-0000D24D0000}"/>
    <cellStyle name="Navadno 4 41 2 3" xfId="20052" xr:uid="{00000000-0005-0000-0000-0000D34D0000}"/>
    <cellStyle name="Navadno 4 41 3" xfId="20053" xr:uid="{00000000-0005-0000-0000-0000D44D0000}"/>
    <cellStyle name="Navadno 4 41 3 2" xfId="20054" xr:uid="{00000000-0005-0000-0000-0000D54D0000}"/>
    <cellStyle name="Navadno 4 41 4" xfId="20055" xr:uid="{00000000-0005-0000-0000-0000D64D0000}"/>
    <cellStyle name="Navadno 4 42" xfId="20056" xr:uid="{00000000-0005-0000-0000-0000D74D0000}"/>
    <cellStyle name="Navadno 4 42 2" xfId="20057" xr:uid="{00000000-0005-0000-0000-0000D84D0000}"/>
    <cellStyle name="Navadno 4 42 2 2" xfId="20058" xr:uid="{00000000-0005-0000-0000-0000D94D0000}"/>
    <cellStyle name="Navadno 4 42 2 2 2" xfId="20059" xr:uid="{00000000-0005-0000-0000-0000DA4D0000}"/>
    <cellStyle name="Navadno 4 42 2 3" xfId="20060" xr:uid="{00000000-0005-0000-0000-0000DB4D0000}"/>
    <cellStyle name="Navadno 4 42 3" xfId="20061" xr:uid="{00000000-0005-0000-0000-0000DC4D0000}"/>
    <cellStyle name="Navadno 4 42 3 2" xfId="20062" xr:uid="{00000000-0005-0000-0000-0000DD4D0000}"/>
    <cellStyle name="Navadno 4 42 4" xfId="20063" xr:uid="{00000000-0005-0000-0000-0000DE4D0000}"/>
    <cellStyle name="Navadno 4 43" xfId="20064" xr:uid="{00000000-0005-0000-0000-0000DF4D0000}"/>
    <cellStyle name="Navadno 4 43 2" xfId="20065" xr:uid="{00000000-0005-0000-0000-0000E04D0000}"/>
    <cellStyle name="Navadno 4 43 2 2" xfId="20066" xr:uid="{00000000-0005-0000-0000-0000E14D0000}"/>
    <cellStyle name="Navadno 4 43 2 2 2" xfId="20067" xr:uid="{00000000-0005-0000-0000-0000E24D0000}"/>
    <cellStyle name="Navadno 4 43 2 3" xfId="20068" xr:uid="{00000000-0005-0000-0000-0000E34D0000}"/>
    <cellStyle name="Navadno 4 43 3" xfId="20069" xr:uid="{00000000-0005-0000-0000-0000E44D0000}"/>
    <cellStyle name="Navadno 4 43 3 2" xfId="20070" xr:uid="{00000000-0005-0000-0000-0000E54D0000}"/>
    <cellStyle name="Navadno 4 43 4" xfId="20071" xr:uid="{00000000-0005-0000-0000-0000E64D0000}"/>
    <cellStyle name="Navadno 4 44" xfId="20072" xr:uid="{00000000-0005-0000-0000-0000E74D0000}"/>
    <cellStyle name="Navadno 4 44 2" xfId="20073" xr:uid="{00000000-0005-0000-0000-0000E84D0000}"/>
    <cellStyle name="Navadno 4 44 2 2" xfId="20074" xr:uid="{00000000-0005-0000-0000-0000E94D0000}"/>
    <cellStyle name="Navadno 4 44 2 2 2" xfId="20075" xr:uid="{00000000-0005-0000-0000-0000EA4D0000}"/>
    <cellStyle name="Navadno 4 44 2 3" xfId="20076" xr:uid="{00000000-0005-0000-0000-0000EB4D0000}"/>
    <cellStyle name="Navadno 4 44 3" xfId="20077" xr:uid="{00000000-0005-0000-0000-0000EC4D0000}"/>
    <cellStyle name="Navadno 4 44 3 2" xfId="20078" xr:uid="{00000000-0005-0000-0000-0000ED4D0000}"/>
    <cellStyle name="Navadno 4 44 4" xfId="20079" xr:uid="{00000000-0005-0000-0000-0000EE4D0000}"/>
    <cellStyle name="Navadno 4 45" xfId="20080" xr:uid="{00000000-0005-0000-0000-0000EF4D0000}"/>
    <cellStyle name="Navadno 4 45 2" xfId="20081" xr:uid="{00000000-0005-0000-0000-0000F04D0000}"/>
    <cellStyle name="Navadno 4 45 2 2" xfId="20082" xr:uid="{00000000-0005-0000-0000-0000F14D0000}"/>
    <cellStyle name="Navadno 4 45 2 2 2" xfId="20083" xr:uid="{00000000-0005-0000-0000-0000F24D0000}"/>
    <cellStyle name="Navadno 4 45 2 3" xfId="20084" xr:uid="{00000000-0005-0000-0000-0000F34D0000}"/>
    <cellStyle name="Navadno 4 45 3" xfId="20085" xr:uid="{00000000-0005-0000-0000-0000F44D0000}"/>
    <cellStyle name="Navadno 4 45 3 2" xfId="20086" xr:uid="{00000000-0005-0000-0000-0000F54D0000}"/>
    <cellStyle name="Navadno 4 45 4" xfId="20087" xr:uid="{00000000-0005-0000-0000-0000F64D0000}"/>
    <cellStyle name="Navadno 4 46" xfId="20088" xr:uid="{00000000-0005-0000-0000-0000F74D0000}"/>
    <cellStyle name="Navadno 4 46 2" xfId="20089" xr:uid="{00000000-0005-0000-0000-0000F84D0000}"/>
    <cellStyle name="Navadno 4 46 2 2" xfId="20090" xr:uid="{00000000-0005-0000-0000-0000F94D0000}"/>
    <cellStyle name="Navadno 4 46 2 2 2" xfId="20091" xr:uid="{00000000-0005-0000-0000-0000FA4D0000}"/>
    <cellStyle name="Navadno 4 46 2 3" xfId="20092" xr:uid="{00000000-0005-0000-0000-0000FB4D0000}"/>
    <cellStyle name="Navadno 4 46 3" xfId="20093" xr:uid="{00000000-0005-0000-0000-0000FC4D0000}"/>
    <cellStyle name="Navadno 4 46 3 2" xfId="20094" xr:uid="{00000000-0005-0000-0000-0000FD4D0000}"/>
    <cellStyle name="Navadno 4 46 4" xfId="20095" xr:uid="{00000000-0005-0000-0000-0000FE4D0000}"/>
    <cellStyle name="Navadno 4 47" xfId="20096" xr:uid="{00000000-0005-0000-0000-0000FF4D0000}"/>
    <cellStyle name="Navadno 4 47 2" xfId="20097" xr:uid="{00000000-0005-0000-0000-0000004E0000}"/>
    <cellStyle name="Navadno 4 47 2 2" xfId="20098" xr:uid="{00000000-0005-0000-0000-0000014E0000}"/>
    <cellStyle name="Navadno 4 47 2 2 2" xfId="20099" xr:uid="{00000000-0005-0000-0000-0000024E0000}"/>
    <cellStyle name="Navadno 4 47 2 3" xfId="20100" xr:uid="{00000000-0005-0000-0000-0000034E0000}"/>
    <cellStyle name="Navadno 4 47 3" xfId="20101" xr:uid="{00000000-0005-0000-0000-0000044E0000}"/>
    <cellStyle name="Navadno 4 47 3 2" xfId="20102" xr:uid="{00000000-0005-0000-0000-0000054E0000}"/>
    <cellStyle name="Navadno 4 47 4" xfId="20103" xr:uid="{00000000-0005-0000-0000-0000064E0000}"/>
    <cellStyle name="Navadno 4 48" xfId="20104" xr:uid="{00000000-0005-0000-0000-0000074E0000}"/>
    <cellStyle name="Navadno 4 48 2" xfId="20105" xr:uid="{00000000-0005-0000-0000-0000084E0000}"/>
    <cellStyle name="Navadno 4 48 2 2" xfId="20106" xr:uid="{00000000-0005-0000-0000-0000094E0000}"/>
    <cellStyle name="Navadno 4 48 2 2 2" xfId="20107" xr:uid="{00000000-0005-0000-0000-00000A4E0000}"/>
    <cellStyle name="Navadno 4 48 2 3" xfId="20108" xr:uid="{00000000-0005-0000-0000-00000B4E0000}"/>
    <cellStyle name="Navadno 4 48 3" xfId="20109" xr:uid="{00000000-0005-0000-0000-00000C4E0000}"/>
    <cellStyle name="Navadno 4 48 3 2" xfId="20110" xr:uid="{00000000-0005-0000-0000-00000D4E0000}"/>
    <cellStyle name="Navadno 4 48 4" xfId="20111" xr:uid="{00000000-0005-0000-0000-00000E4E0000}"/>
    <cellStyle name="Navadno 4 49" xfId="20112" xr:uid="{00000000-0005-0000-0000-00000F4E0000}"/>
    <cellStyle name="Navadno 4 49 2" xfId="20113" xr:uid="{00000000-0005-0000-0000-0000104E0000}"/>
    <cellStyle name="Navadno 4 49 2 2" xfId="20114" xr:uid="{00000000-0005-0000-0000-0000114E0000}"/>
    <cellStyle name="Navadno 4 49 2 2 2" xfId="20115" xr:uid="{00000000-0005-0000-0000-0000124E0000}"/>
    <cellStyle name="Navadno 4 49 2 3" xfId="20116" xr:uid="{00000000-0005-0000-0000-0000134E0000}"/>
    <cellStyle name="Navadno 4 49 3" xfId="20117" xr:uid="{00000000-0005-0000-0000-0000144E0000}"/>
    <cellStyle name="Navadno 4 49 3 2" xfId="20118" xr:uid="{00000000-0005-0000-0000-0000154E0000}"/>
    <cellStyle name="Navadno 4 49 4" xfId="20119" xr:uid="{00000000-0005-0000-0000-0000164E0000}"/>
    <cellStyle name="Navadno 4 5" xfId="105" xr:uid="{00000000-0005-0000-0000-0000174E0000}"/>
    <cellStyle name="Navadno 4 5 2" xfId="20120" xr:uid="{00000000-0005-0000-0000-0000184E0000}"/>
    <cellStyle name="Navadno 4 5 2 2" xfId="20121" xr:uid="{00000000-0005-0000-0000-0000194E0000}"/>
    <cellStyle name="Navadno 4 5 2 2 2" xfId="20122" xr:uid="{00000000-0005-0000-0000-00001A4E0000}"/>
    <cellStyle name="Navadno 4 5 2 3" xfId="20123" xr:uid="{00000000-0005-0000-0000-00001B4E0000}"/>
    <cellStyle name="Navadno 4 5 2 4" xfId="20124" xr:uid="{00000000-0005-0000-0000-00001C4E0000}"/>
    <cellStyle name="Navadno 4 5 2 5" xfId="20125" xr:uid="{00000000-0005-0000-0000-00001D4E0000}"/>
    <cellStyle name="Navadno 4 5 2 6" xfId="20126" xr:uid="{00000000-0005-0000-0000-00001E4E0000}"/>
    <cellStyle name="Navadno 4 5 3" xfId="20127" xr:uid="{00000000-0005-0000-0000-00001F4E0000}"/>
    <cellStyle name="Navadno 4 5 3 2" xfId="20128" xr:uid="{00000000-0005-0000-0000-0000204E0000}"/>
    <cellStyle name="Navadno 4 5 4" xfId="20129" xr:uid="{00000000-0005-0000-0000-0000214E0000}"/>
    <cellStyle name="Navadno 4 5 5" xfId="20130" xr:uid="{00000000-0005-0000-0000-0000224E0000}"/>
    <cellStyle name="Navadno 4 5 6" xfId="20131" xr:uid="{00000000-0005-0000-0000-0000234E0000}"/>
    <cellStyle name="Navadno 4 5 7" xfId="20132" xr:uid="{00000000-0005-0000-0000-0000244E0000}"/>
    <cellStyle name="Navadno 4 50" xfId="20133" xr:uid="{00000000-0005-0000-0000-0000254E0000}"/>
    <cellStyle name="Navadno 4 50 2" xfId="20134" xr:uid="{00000000-0005-0000-0000-0000264E0000}"/>
    <cellStyle name="Navadno 4 50 2 2" xfId="20135" xr:uid="{00000000-0005-0000-0000-0000274E0000}"/>
    <cellStyle name="Navadno 4 50 2 2 2" xfId="20136" xr:uid="{00000000-0005-0000-0000-0000284E0000}"/>
    <cellStyle name="Navadno 4 50 2 3" xfId="20137" xr:uid="{00000000-0005-0000-0000-0000294E0000}"/>
    <cellStyle name="Navadno 4 50 3" xfId="20138" xr:uid="{00000000-0005-0000-0000-00002A4E0000}"/>
    <cellStyle name="Navadno 4 50 3 2" xfId="20139" xr:uid="{00000000-0005-0000-0000-00002B4E0000}"/>
    <cellStyle name="Navadno 4 50 4" xfId="20140" xr:uid="{00000000-0005-0000-0000-00002C4E0000}"/>
    <cellStyle name="Navadno 4 51" xfId="20141" xr:uid="{00000000-0005-0000-0000-00002D4E0000}"/>
    <cellStyle name="Navadno 4 51 2" xfId="20142" xr:uid="{00000000-0005-0000-0000-00002E4E0000}"/>
    <cellStyle name="Navadno 4 51 2 2" xfId="20143" xr:uid="{00000000-0005-0000-0000-00002F4E0000}"/>
    <cellStyle name="Navadno 4 51 2 2 2" xfId="20144" xr:uid="{00000000-0005-0000-0000-0000304E0000}"/>
    <cellStyle name="Navadno 4 51 2 3" xfId="20145" xr:uid="{00000000-0005-0000-0000-0000314E0000}"/>
    <cellStyle name="Navadno 4 51 3" xfId="20146" xr:uid="{00000000-0005-0000-0000-0000324E0000}"/>
    <cellStyle name="Navadno 4 51 3 2" xfId="20147" xr:uid="{00000000-0005-0000-0000-0000334E0000}"/>
    <cellStyle name="Navadno 4 51 4" xfId="20148" xr:uid="{00000000-0005-0000-0000-0000344E0000}"/>
    <cellStyle name="Navadno 4 52" xfId="20149" xr:uid="{00000000-0005-0000-0000-0000354E0000}"/>
    <cellStyle name="Navadno 4 52 2" xfId="20150" xr:uid="{00000000-0005-0000-0000-0000364E0000}"/>
    <cellStyle name="Navadno 4 52 2 2" xfId="20151" xr:uid="{00000000-0005-0000-0000-0000374E0000}"/>
    <cellStyle name="Navadno 4 52 2 2 2" xfId="20152" xr:uid="{00000000-0005-0000-0000-0000384E0000}"/>
    <cellStyle name="Navadno 4 52 2 3" xfId="20153" xr:uid="{00000000-0005-0000-0000-0000394E0000}"/>
    <cellStyle name="Navadno 4 52 3" xfId="20154" xr:uid="{00000000-0005-0000-0000-00003A4E0000}"/>
    <cellStyle name="Navadno 4 52 3 2" xfId="20155" xr:uid="{00000000-0005-0000-0000-00003B4E0000}"/>
    <cellStyle name="Navadno 4 52 4" xfId="20156" xr:uid="{00000000-0005-0000-0000-00003C4E0000}"/>
    <cellStyle name="Navadno 4 53" xfId="20157" xr:uid="{00000000-0005-0000-0000-00003D4E0000}"/>
    <cellStyle name="Navadno 4 53 2" xfId="20158" xr:uid="{00000000-0005-0000-0000-00003E4E0000}"/>
    <cellStyle name="Navadno 4 53 2 2" xfId="20159" xr:uid="{00000000-0005-0000-0000-00003F4E0000}"/>
    <cellStyle name="Navadno 4 53 2 2 2" xfId="20160" xr:uid="{00000000-0005-0000-0000-0000404E0000}"/>
    <cellStyle name="Navadno 4 53 2 3" xfId="20161" xr:uid="{00000000-0005-0000-0000-0000414E0000}"/>
    <cellStyle name="Navadno 4 53 3" xfId="20162" xr:uid="{00000000-0005-0000-0000-0000424E0000}"/>
    <cellStyle name="Navadno 4 53 3 2" xfId="20163" xr:uid="{00000000-0005-0000-0000-0000434E0000}"/>
    <cellStyle name="Navadno 4 53 4" xfId="20164" xr:uid="{00000000-0005-0000-0000-0000444E0000}"/>
    <cellStyle name="Navadno 4 54" xfId="20165" xr:uid="{00000000-0005-0000-0000-0000454E0000}"/>
    <cellStyle name="Navadno 4 54 2" xfId="20166" xr:uid="{00000000-0005-0000-0000-0000464E0000}"/>
    <cellStyle name="Navadno 4 54 2 2" xfId="20167" xr:uid="{00000000-0005-0000-0000-0000474E0000}"/>
    <cellStyle name="Navadno 4 54 2 2 2" xfId="20168" xr:uid="{00000000-0005-0000-0000-0000484E0000}"/>
    <cellStyle name="Navadno 4 54 2 3" xfId="20169" xr:uid="{00000000-0005-0000-0000-0000494E0000}"/>
    <cellStyle name="Navadno 4 54 3" xfId="20170" xr:uid="{00000000-0005-0000-0000-00004A4E0000}"/>
    <cellStyle name="Navadno 4 54 3 2" xfId="20171" xr:uid="{00000000-0005-0000-0000-00004B4E0000}"/>
    <cellStyle name="Navadno 4 54 4" xfId="20172" xr:uid="{00000000-0005-0000-0000-00004C4E0000}"/>
    <cellStyle name="Navadno 4 55" xfId="20173" xr:uid="{00000000-0005-0000-0000-00004D4E0000}"/>
    <cellStyle name="Navadno 4 55 2" xfId="20174" xr:uid="{00000000-0005-0000-0000-00004E4E0000}"/>
    <cellStyle name="Navadno 4 55 2 2" xfId="20175" xr:uid="{00000000-0005-0000-0000-00004F4E0000}"/>
    <cellStyle name="Navadno 4 55 2 2 2" xfId="20176" xr:uid="{00000000-0005-0000-0000-0000504E0000}"/>
    <cellStyle name="Navadno 4 55 2 3" xfId="20177" xr:uid="{00000000-0005-0000-0000-0000514E0000}"/>
    <cellStyle name="Navadno 4 55 3" xfId="20178" xr:uid="{00000000-0005-0000-0000-0000524E0000}"/>
    <cellStyle name="Navadno 4 55 3 2" xfId="20179" xr:uid="{00000000-0005-0000-0000-0000534E0000}"/>
    <cellStyle name="Navadno 4 55 4" xfId="20180" xr:uid="{00000000-0005-0000-0000-0000544E0000}"/>
    <cellStyle name="Navadno 4 56" xfId="20181" xr:uid="{00000000-0005-0000-0000-0000554E0000}"/>
    <cellStyle name="Navadno 4 56 2" xfId="20182" xr:uid="{00000000-0005-0000-0000-0000564E0000}"/>
    <cellStyle name="Navadno 4 56 2 2" xfId="20183" xr:uid="{00000000-0005-0000-0000-0000574E0000}"/>
    <cellStyle name="Navadno 4 56 2 2 2" xfId="20184" xr:uid="{00000000-0005-0000-0000-0000584E0000}"/>
    <cellStyle name="Navadno 4 56 2 3" xfId="20185" xr:uid="{00000000-0005-0000-0000-0000594E0000}"/>
    <cellStyle name="Navadno 4 56 3" xfId="20186" xr:uid="{00000000-0005-0000-0000-00005A4E0000}"/>
    <cellStyle name="Navadno 4 56 3 2" xfId="20187" xr:uid="{00000000-0005-0000-0000-00005B4E0000}"/>
    <cellStyle name="Navadno 4 56 4" xfId="20188" xr:uid="{00000000-0005-0000-0000-00005C4E0000}"/>
    <cellStyle name="Navadno 4 57" xfId="20189" xr:uid="{00000000-0005-0000-0000-00005D4E0000}"/>
    <cellStyle name="Navadno 4 57 2" xfId="20190" xr:uid="{00000000-0005-0000-0000-00005E4E0000}"/>
    <cellStyle name="Navadno 4 57 2 2" xfId="20191" xr:uid="{00000000-0005-0000-0000-00005F4E0000}"/>
    <cellStyle name="Navadno 4 57 2 2 2" xfId="20192" xr:uid="{00000000-0005-0000-0000-0000604E0000}"/>
    <cellStyle name="Navadno 4 57 2 3" xfId="20193" xr:uid="{00000000-0005-0000-0000-0000614E0000}"/>
    <cellStyle name="Navadno 4 57 3" xfId="20194" xr:uid="{00000000-0005-0000-0000-0000624E0000}"/>
    <cellStyle name="Navadno 4 57 3 2" xfId="20195" xr:uid="{00000000-0005-0000-0000-0000634E0000}"/>
    <cellStyle name="Navadno 4 57 4" xfId="20196" xr:uid="{00000000-0005-0000-0000-0000644E0000}"/>
    <cellStyle name="Navadno 4 58" xfId="20197" xr:uid="{00000000-0005-0000-0000-0000654E0000}"/>
    <cellStyle name="Navadno 4 58 2" xfId="20198" xr:uid="{00000000-0005-0000-0000-0000664E0000}"/>
    <cellStyle name="Navadno 4 58 2 2" xfId="20199" xr:uid="{00000000-0005-0000-0000-0000674E0000}"/>
    <cellStyle name="Navadno 4 58 2 2 2" xfId="20200" xr:uid="{00000000-0005-0000-0000-0000684E0000}"/>
    <cellStyle name="Navadno 4 58 2 3" xfId="20201" xr:uid="{00000000-0005-0000-0000-0000694E0000}"/>
    <cellStyle name="Navadno 4 58 3" xfId="20202" xr:uid="{00000000-0005-0000-0000-00006A4E0000}"/>
    <cellStyle name="Navadno 4 58 3 2" xfId="20203" xr:uid="{00000000-0005-0000-0000-00006B4E0000}"/>
    <cellStyle name="Navadno 4 58 4" xfId="20204" xr:uid="{00000000-0005-0000-0000-00006C4E0000}"/>
    <cellStyle name="Navadno 4 59" xfId="20205" xr:uid="{00000000-0005-0000-0000-00006D4E0000}"/>
    <cellStyle name="Navadno 4 59 2" xfId="20206" xr:uid="{00000000-0005-0000-0000-00006E4E0000}"/>
    <cellStyle name="Navadno 4 59 2 2" xfId="20207" xr:uid="{00000000-0005-0000-0000-00006F4E0000}"/>
    <cellStyle name="Navadno 4 59 2 2 2" xfId="20208" xr:uid="{00000000-0005-0000-0000-0000704E0000}"/>
    <cellStyle name="Navadno 4 59 2 3" xfId="20209" xr:uid="{00000000-0005-0000-0000-0000714E0000}"/>
    <cellStyle name="Navadno 4 59 3" xfId="20210" xr:uid="{00000000-0005-0000-0000-0000724E0000}"/>
    <cellStyle name="Navadno 4 59 3 2" xfId="20211" xr:uid="{00000000-0005-0000-0000-0000734E0000}"/>
    <cellStyle name="Navadno 4 59 4" xfId="20212" xr:uid="{00000000-0005-0000-0000-0000744E0000}"/>
    <cellStyle name="Navadno 4 6" xfId="106" xr:uid="{00000000-0005-0000-0000-0000754E0000}"/>
    <cellStyle name="Navadno 4 6 2" xfId="20213" xr:uid="{00000000-0005-0000-0000-0000764E0000}"/>
    <cellStyle name="Navadno 4 6 2 2" xfId="20214" xr:uid="{00000000-0005-0000-0000-0000774E0000}"/>
    <cellStyle name="Navadno 4 6 2 2 2" xfId="20215" xr:uid="{00000000-0005-0000-0000-0000784E0000}"/>
    <cellStyle name="Navadno 4 6 2 3" xfId="20216" xr:uid="{00000000-0005-0000-0000-0000794E0000}"/>
    <cellStyle name="Navadno 4 6 2 4" xfId="20217" xr:uid="{00000000-0005-0000-0000-00007A4E0000}"/>
    <cellStyle name="Navadno 4 6 2 5" xfId="20218" xr:uid="{00000000-0005-0000-0000-00007B4E0000}"/>
    <cellStyle name="Navadno 4 6 2 6" xfId="20219" xr:uid="{00000000-0005-0000-0000-00007C4E0000}"/>
    <cellStyle name="Navadno 4 6 3" xfId="20220" xr:uid="{00000000-0005-0000-0000-00007D4E0000}"/>
    <cellStyle name="Navadno 4 6 3 2" xfId="20221" xr:uid="{00000000-0005-0000-0000-00007E4E0000}"/>
    <cellStyle name="Navadno 4 6 4" xfId="20222" xr:uid="{00000000-0005-0000-0000-00007F4E0000}"/>
    <cellStyle name="Navadno 4 6 5" xfId="20223" xr:uid="{00000000-0005-0000-0000-0000804E0000}"/>
    <cellStyle name="Navadno 4 6 6" xfId="20224" xr:uid="{00000000-0005-0000-0000-0000814E0000}"/>
    <cellStyle name="Navadno 4 6 7" xfId="20225" xr:uid="{00000000-0005-0000-0000-0000824E0000}"/>
    <cellStyle name="Navadno 4 60" xfId="20226" xr:uid="{00000000-0005-0000-0000-0000834E0000}"/>
    <cellStyle name="Navadno 4 60 2" xfId="20227" xr:uid="{00000000-0005-0000-0000-0000844E0000}"/>
    <cellStyle name="Navadno 4 60 2 2" xfId="20228" xr:uid="{00000000-0005-0000-0000-0000854E0000}"/>
    <cellStyle name="Navadno 4 60 3" xfId="20229" xr:uid="{00000000-0005-0000-0000-0000864E0000}"/>
    <cellStyle name="Navadno 4 61" xfId="20230" xr:uid="{00000000-0005-0000-0000-0000874E0000}"/>
    <cellStyle name="Navadno 4 61 2" xfId="20231" xr:uid="{00000000-0005-0000-0000-0000884E0000}"/>
    <cellStyle name="Navadno 4 62" xfId="20232" xr:uid="{00000000-0005-0000-0000-0000894E0000}"/>
    <cellStyle name="Navadno 4 63" xfId="20233" xr:uid="{00000000-0005-0000-0000-00008A4E0000}"/>
    <cellStyle name="Navadno 4 64" xfId="20234" xr:uid="{00000000-0005-0000-0000-00008B4E0000}"/>
    <cellStyle name="Navadno 4 65" xfId="20235" xr:uid="{00000000-0005-0000-0000-00008C4E0000}"/>
    <cellStyle name="Navadno 4 7" xfId="107" xr:uid="{00000000-0005-0000-0000-00008D4E0000}"/>
    <cellStyle name="Navadno 4 7 2" xfId="20236" xr:uid="{00000000-0005-0000-0000-00008E4E0000}"/>
    <cellStyle name="Navadno 4 7 2 2" xfId="20237" xr:uid="{00000000-0005-0000-0000-00008F4E0000}"/>
    <cellStyle name="Navadno 4 7 2 2 2" xfId="20238" xr:uid="{00000000-0005-0000-0000-0000904E0000}"/>
    <cellStyle name="Navadno 4 7 2 3" xfId="20239" xr:uid="{00000000-0005-0000-0000-0000914E0000}"/>
    <cellStyle name="Navadno 4 7 2 4" xfId="20240" xr:uid="{00000000-0005-0000-0000-0000924E0000}"/>
    <cellStyle name="Navadno 4 7 2 5" xfId="20241" xr:uid="{00000000-0005-0000-0000-0000934E0000}"/>
    <cellStyle name="Navadno 4 7 2 6" xfId="20242" xr:uid="{00000000-0005-0000-0000-0000944E0000}"/>
    <cellStyle name="Navadno 4 7 3" xfId="20243" xr:uid="{00000000-0005-0000-0000-0000954E0000}"/>
    <cellStyle name="Navadno 4 7 3 2" xfId="20244" xr:uid="{00000000-0005-0000-0000-0000964E0000}"/>
    <cellStyle name="Navadno 4 7 4" xfId="20245" xr:uid="{00000000-0005-0000-0000-0000974E0000}"/>
    <cellStyle name="Navadno 4 7 5" xfId="20246" xr:uid="{00000000-0005-0000-0000-0000984E0000}"/>
    <cellStyle name="Navadno 4 7 6" xfId="20247" xr:uid="{00000000-0005-0000-0000-0000994E0000}"/>
    <cellStyle name="Navadno 4 7 7" xfId="20248" xr:uid="{00000000-0005-0000-0000-00009A4E0000}"/>
    <cellStyle name="Navadno 4 8" xfId="108" xr:uid="{00000000-0005-0000-0000-00009B4E0000}"/>
    <cellStyle name="Navadno 4 8 2" xfId="20249" xr:uid="{00000000-0005-0000-0000-00009C4E0000}"/>
    <cellStyle name="Navadno 4 8 2 2" xfId="20250" xr:uid="{00000000-0005-0000-0000-00009D4E0000}"/>
    <cellStyle name="Navadno 4 8 2 2 2" xfId="20251" xr:uid="{00000000-0005-0000-0000-00009E4E0000}"/>
    <cellStyle name="Navadno 4 8 2 3" xfId="20252" xr:uid="{00000000-0005-0000-0000-00009F4E0000}"/>
    <cellStyle name="Navadno 4 8 2 4" xfId="20253" xr:uid="{00000000-0005-0000-0000-0000A04E0000}"/>
    <cellStyle name="Navadno 4 8 2 5" xfId="20254" xr:uid="{00000000-0005-0000-0000-0000A14E0000}"/>
    <cellStyle name="Navadno 4 8 2 6" xfId="20255" xr:uid="{00000000-0005-0000-0000-0000A24E0000}"/>
    <cellStyle name="Navadno 4 8 3" xfId="20256" xr:uid="{00000000-0005-0000-0000-0000A34E0000}"/>
    <cellStyle name="Navadno 4 8 3 2" xfId="20257" xr:uid="{00000000-0005-0000-0000-0000A44E0000}"/>
    <cellStyle name="Navadno 4 8 4" xfId="20258" xr:uid="{00000000-0005-0000-0000-0000A54E0000}"/>
    <cellStyle name="Navadno 4 8 5" xfId="20259" xr:uid="{00000000-0005-0000-0000-0000A64E0000}"/>
    <cellStyle name="Navadno 4 8 6" xfId="20260" xr:uid="{00000000-0005-0000-0000-0000A74E0000}"/>
    <cellStyle name="Navadno 4 8 7" xfId="20261" xr:uid="{00000000-0005-0000-0000-0000A84E0000}"/>
    <cellStyle name="Navadno 4 9" xfId="220" xr:uid="{00000000-0005-0000-0000-0000A94E0000}"/>
    <cellStyle name="Navadno 4 9 2" xfId="20262" xr:uid="{00000000-0005-0000-0000-0000AA4E0000}"/>
    <cellStyle name="Navadno 4 9 2 2" xfId="20263" xr:uid="{00000000-0005-0000-0000-0000AB4E0000}"/>
    <cellStyle name="Navadno 4 9 2 2 2" xfId="20264" xr:uid="{00000000-0005-0000-0000-0000AC4E0000}"/>
    <cellStyle name="Navadno 4 9 2 3" xfId="20265" xr:uid="{00000000-0005-0000-0000-0000AD4E0000}"/>
    <cellStyle name="Navadno 4 9 2 4" xfId="20266" xr:uid="{00000000-0005-0000-0000-0000AE4E0000}"/>
    <cellStyle name="Navadno 4 9 2 5" xfId="20267" xr:uid="{00000000-0005-0000-0000-0000AF4E0000}"/>
    <cellStyle name="Navadno 4 9 2 6" xfId="20268" xr:uid="{00000000-0005-0000-0000-0000B04E0000}"/>
    <cellStyle name="Navadno 4 9 3" xfId="20269" xr:uid="{00000000-0005-0000-0000-0000B14E0000}"/>
    <cellStyle name="Navadno 4 9 3 2" xfId="20270" xr:uid="{00000000-0005-0000-0000-0000B24E0000}"/>
    <cellStyle name="Navadno 4 9 4" xfId="20271" xr:uid="{00000000-0005-0000-0000-0000B34E0000}"/>
    <cellStyle name="Navadno 4 9 5" xfId="20272" xr:uid="{00000000-0005-0000-0000-0000B44E0000}"/>
    <cellStyle name="Navadno 4 9 6" xfId="20273" xr:uid="{00000000-0005-0000-0000-0000B54E0000}"/>
    <cellStyle name="Navadno 4 9 7" xfId="20274" xr:uid="{00000000-0005-0000-0000-0000B64E0000}"/>
    <cellStyle name="Navadno 40" xfId="20275" xr:uid="{00000000-0005-0000-0000-0000B74E0000}"/>
    <cellStyle name="Navadno 40 2" xfId="109" xr:uid="{00000000-0005-0000-0000-0000B84E0000}"/>
    <cellStyle name="Navadno 40 2 2" xfId="20276" xr:uid="{00000000-0005-0000-0000-0000B94E0000}"/>
    <cellStyle name="Navadno 40 2 2 2" xfId="20277" xr:uid="{00000000-0005-0000-0000-0000BA4E0000}"/>
    <cellStyle name="Navadno 40 2 3" xfId="20278" xr:uid="{00000000-0005-0000-0000-0000BB4E0000}"/>
    <cellStyle name="Navadno 40 2 4" xfId="20279" xr:uid="{00000000-0005-0000-0000-0000BC4E0000}"/>
    <cellStyle name="Navadno 40 2 5" xfId="20280" xr:uid="{00000000-0005-0000-0000-0000BD4E0000}"/>
    <cellStyle name="Navadno 40 2 6" xfId="20281" xr:uid="{00000000-0005-0000-0000-0000BE4E0000}"/>
    <cellStyle name="Navadno 40 3" xfId="110" xr:uid="{00000000-0005-0000-0000-0000BF4E0000}"/>
    <cellStyle name="Navadno 40 3 2" xfId="20282" xr:uid="{00000000-0005-0000-0000-0000C04E0000}"/>
    <cellStyle name="Navadno 40 4" xfId="20283" xr:uid="{00000000-0005-0000-0000-0000C14E0000}"/>
    <cellStyle name="Navadno 40 5" xfId="20284" xr:uid="{00000000-0005-0000-0000-0000C24E0000}"/>
    <cellStyle name="Navadno 40 6" xfId="20285" xr:uid="{00000000-0005-0000-0000-0000C34E0000}"/>
    <cellStyle name="Navadno 40 7" xfId="20286" xr:uid="{00000000-0005-0000-0000-0000C44E0000}"/>
    <cellStyle name="Navadno 400" xfId="20287" xr:uid="{00000000-0005-0000-0000-0000C54E0000}"/>
    <cellStyle name="Navadno 401" xfId="20288" xr:uid="{00000000-0005-0000-0000-0000C64E0000}"/>
    <cellStyle name="Navadno 41" xfId="111" xr:uid="{00000000-0005-0000-0000-0000C74E0000}"/>
    <cellStyle name="Navadno 41 2" xfId="112" xr:uid="{00000000-0005-0000-0000-0000C84E0000}"/>
    <cellStyle name="Navadno 41 2 2" xfId="20289" xr:uid="{00000000-0005-0000-0000-0000C94E0000}"/>
    <cellStyle name="Navadno 41 2 2 2" xfId="20290" xr:uid="{00000000-0005-0000-0000-0000CA4E0000}"/>
    <cellStyle name="Navadno 41 2 3" xfId="20291" xr:uid="{00000000-0005-0000-0000-0000CB4E0000}"/>
    <cellStyle name="Navadno 41 2 4" xfId="20292" xr:uid="{00000000-0005-0000-0000-0000CC4E0000}"/>
    <cellStyle name="Navadno 41 2 5" xfId="20293" xr:uid="{00000000-0005-0000-0000-0000CD4E0000}"/>
    <cellStyle name="Navadno 41 2 6" xfId="20294" xr:uid="{00000000-0005-0000-0000-0000CE4E0000}"/>
    <cellStyle name="Navadno 41 3" xfId="113" xr:uid="{00000000-0005-0000-0000-0000CF4E0000}"/>
    <cellStyle name="Navadno 41 3 2" xfId="20295" xr:uid="{00000000-0005-0000-0000-0000D04E0000}"/>
    <cellStyle name="Navadno 41 4" xfId="20296" xr:uid="{00000000-0005-0000-0000-0000D14E0000}"/>
    <cellStyle name="Navadno 41 5" xfId="20297" xr:uid="{00000000-0005-0000-0000-0000D24E0000}"/>
    <cellStyle name="Navadno 41 6" xfId="20298" xr:uid="{00000000-0005-0000-0000-0000D34E0000}"/>
    <cellStyle name="Navadno 41 7" xfId="20299" xr:uid="{00000000-0005-0000-0000-0000D44E0000}"/>
    <cellStyle name="Navadno 42" xfId="114" xr:uid="{00000000-0005-0000-0000-0000D54E0000}"/>
    <cellStyle name="Navadno 42 2" xfId="20300" xr:uid="{00000000-0005-0000-0000-0000D64E0000}"/>
    <cellStyle name="Navadno 42 2 2" xfId="20301" xr:uid="{00000000-0005-0000-0000-0000D74E0000}"/>
    <cellStyle name="Navadno 42 2 2 2" xfId="20302" xr:uid="{00000000-0005-0000-0000-0000D84E0000}"/>
    <cellStyle name="Navadno 42 2 3" xfId="20303" xr:uid="{00000000-0005-0000-0000-0000D94E0000}"/>
    <cellStyle name="Navadno 42 3" xfId="20304" xr:uid="{00000000-0005-0000-0000-0000DA4E0000}"/>
    <cellStyle name="Navadno 42 3 2" xfId="20305" xr:uid="{00000000-0005-0000-0000-0000DB4E0000}"/>
    <cellStyle name="Navadno 42 4" xfId="20306" xr:uid="{00000000-0005-0000-0000-0000DC4E0000}"/>
    <cellStyle name="Navadno 43 2" xfId="20307" xr:uid="{00000000-0005-0000-0000-0000DD4E0000}"/>
    <cellStyle name="Navadno 43 2 2" xfId="20308" xr:uid="{00000000-0005-0000-0000-0000DE4E0000}"/>
    <cellStyle name="Navadno 43 2 2 2" xfId="20309" xr:uid="{00000000-0005-0000-0000-0000DF4E0000}"/>
    <cellStyle name="Navadno 43 2 3" xfId="20310" xr:uid="{00000000-0005-0000-0000-0000E04E0000}"/>
    <cellStyle name="Navadno 43 3" xfId="20311" xr:uid="{00000000-0005-0000-0000-0000E14E0000}"/>
    <cellStyle name="Navadno 43 3 2" xfId="20312" xr:uid="{00000000-0005-0000-0000-0000E24E0000}"/>
    <cellStyle name="Navadno 43 4" xfId="20313" xr:uid="{00000000-0005-0000-0000-0000E34E0000}"/>
    <cellStyle name="Navadno 44 2" xfId="20314" xr:uid="{00000000-0005-0000-0000-0000E44E0000}"/>
    <cellStyle name="Navadno 44 2 2" xfId="20315" xr:uid="{00000000-0005-0000-0000-0000E54E0000}"/>
    <cellStyle name="Navadno 44 2 2 2" xfId="20316" xr:uid="{00000000-0005-0000-0000-0000E64E0000}"/>
    <cellStyle name="Navadno 44 2 3" xfId="20317" xr:uid="{00000000-0005-0000-0000-0000E74E0000}"/>
    <cellStyle name="Navadno 44 3" xfId="20318" xr:uid="{00000000-0005-0000-0000-0000E84E0000}"/>
    <cellStyle name="Navadno 44 3 2" xfId="20319" xr:uid="{00000000-0005-0000-0000-0000E94E0000}"/>
    <cellStyle name="Navadno 44 4" xfId="20320" xr:uid="{00000000-0005-0000-0000-0000EA4E0000}"/>
    <cellStyle name="Navadno 45 2" xfId="20321" xr:uid="{00000000-0005-0000-0000-0000EB4E0000}"/>
    <cellStyle name="Navadno 45 2 2" xfId="20322" xr:uid="{00000000-0005-0000-0000-0000EC4E0000}"/>
    <cellStyle name="Navadno 45 2 2 2" xfId="20323" xr:uid="{00000000-0005-0000-0000-0000ED4E0000}"/>
    <cellStyle name="Navadno 45 2 3" xfId="20324" xr:uid="{00000000-0005-0000-0000-0000EE4E0000}"/>
    <cellStyle name="Navadno 45 3" xfId="20325" xr:uid="{00000000-0005-0000-0000-0000EF4E0000}"/>
    <cellStyle name="Navadno 45 3 2" xfId="20326" xr:uid="{00000000-0005-0000-0000-0000F04E0000}"/>
    <cellStyle name="Navadno 45 4" xfId="20327" xr:uid="{00000000-0005-0000-0000-0000F14E0000}"/>
    <cellStyle name="Navadno 46 2" xfId="20328" xr:uid="{00000000-0005-0000-0000-0000F24E0000}"/>
    <cellStyle name="Navadno 46 2 2" xfId="20329" xr:uid="{00000000-0005-0000-0000-0000F34E0000}"/>
    <cellStyle name="Navadno 46 2 2 2" xfId="20330" xr:uid="{00000000-0005-0000-0000-0000F44E0000}"/>
    <cellStyle name="Navadno 46 2 3" xfId="20331" xr:uid="{00000000-0005-0000-0000-0000F54E0000}"/>
    <cellStyle name="Navadno 46 3" xfId="20332" xr:uid="{00000000-0005-0000-0000-0000F64E0000}"/>
    <cellStyle name="Navadno 46 3 2" xfId="20333" xr:uid="{00000000-0005-0000-0000-0000F74E0000}"/>
    <cellStyle name="Navadno 46 4" xfId="20334" xr:uid="{00000000-0005-0000-0000-0000F84E0000}"/>
    <cellStyle name="Navadno 47 2" xfId="20335" xr:uid="{00000000-0005-0000-0000-0000F94E0000}"/>
    <cellStyle name="Navadno 47 2 2" xfId="20336" xr:uid="{00000000-0005-0000-0000-0000FA4E0000}"/>
    <cellStyle name="Navadno 47 2 2 2" xfId="20337" xr:uid="{00000000-0005-0000-0000-0000FB4E0000}"/>
    <cellStyle name="Navadno 47 2 3" xfId="20338" xr:uid="{00000000-0005-0000-0000-0000FC4E0000}"/>
    <cellStyle name="Navadno 47 3" xfId="20339" xr:uid="{00000000-0005-0000-0000-0000FD4E0000}"/>
    <cellStyle name="Navadno 47 3 2" xfId="20340" xr:uid="{00000000-0005-0000-0000-0000FE4E0000}"/>
    <cellStyle name="Navadno 47 4" xfId="20341" xr:uid="{00000000-0005-0000-0000-0000FF4E0000}"/>
    <cellStyle name="Navadno 48 10" xfId="20342" xr:uid="{00000000-0005-0000-0000-0000004F0000}"/>
    <cellStyle name="Navadno 48 10 2" xfId="20343" xr:uid="{00000000-0005-0000-0000-0000014F0000}"/>
    <cellStyle name="Navadno 48 10 2 2" xfId="20344" xr:uid="{00000000-0005-0000-0000-0000024F0000}"/>
    <cellStyle name="Navadno 48 10 2 2 2" xfId="20345" xr:uid="{00000000-0005-0000-0000-0000034F0000}"/>
    <cellStyle name="Navadno 48 10 2 3" xfId="20346" xr:uid="{00000000-0005-0000-0000-0000044F0000}"/>
    <cellStyle name="Navadno 48 10 3" xfId="20347" xr:uid="{00000000-0005-0000-0000-0000054F0000}"/>
    <cellStyle name="Navadno 48 10 3 2" xfId="20348" xr:uid="{00000000-0005-0000-0000-0000064F0000}"/>
    <cellStyle name="Navadno 48 10 4" xfId="20349" xr:uid="{00000000-0005-0000-0000-0000074F0000}"/>
    <cellStyle name="Navadno 48 11" xfId="20350" xr:uid="{00000000-0005-0000-0000-0000084F0000}"/>
    <cellStyle name="Navadno 48 11 2" xfId="20351" xr:uid="{00000000-0005-0000-0000-0000094F0000}"/>
    <cellStyle name="Navadno 48 11 2 2" xfId="20352" xr:uid="{00000000-0005-0000-0000-00000A4F0000}"/>
    <cellStyle name="Navadno 48 11 2 2 2" xfId="20353" xr:uid="{00000000-0005-0000-0000-00000B4F0000}"/>
    <cellStyle name="Navadno 48 11 2 3" xfId="20354" xr:uid="{00000000-0005-0000-0000-00000C4F0000}"/>
    <cellStyle name="Navadno 48 11 3" xfId="20355" xr:uid="{00000000-0005-0000-0000-00000D4F0000}"/>
    <cellStyle name="Navadno 48 11 3 2" xfId="20356" xr:uid="{00000000-0005-0000-0000-00000E4F0000}"/>
    <cellStyle name="Navadno 48 11 4" xfId="20357" xr:uid="{00000000-0005-0000-0000-00000F4F0000}"/>
    <cellStyle name="Navadno 48 12" xfId="20358" xr:uid="{00000000-0005-0000-0000-0000104F0000}"/>
    <cellStyle name="Navadno 48 12 2" xfId="20359" xr:uid="{00000000-0005-0000-0000-0000114F0000}"/>
    <cellStyle name="Navadno 48 12 2 2" xfId="20360" xr:uid="{00000000-0005-0000-0000-0000124F0000}"/>
    <cellStyle name="Navadno 48 12 2 2 2" xfId="20361" xr:uid="{00000000-0005-0000-0000-0000134F0000}"/>
    <cellStyle name="Navadno 48 12 2 3" xfId="20362" xr:uid="{00000000-0005-0000-0000-0000144F0000}"/>
    <cellStyle name="Navadno 48 12 3" xfId="20363" xr:uid="{00000000-0005-0000-0000-0000154F0000}"/>
    <cellStyle name="Navadno 48 12 3 2" xfId="20364" xr:uid="{00000000-0005-0000-0000-0000164F0000}"/>
    <cellStyle name="Navadno 48 12 4" xfId="20365" xr:uid="{00000000-0005-0000-0000-0000174F0000}"/>
    <cellStyle name="Navadno 48 13" xfId="20366" xr:uid="{00000000-0005-0000-0000-0000184F0000}"/>
    <cellStyle name="Navadno 48 13 2" xfId="20367" xr:uid="{00000000-0005-0000-0000-0000194F0000}"/>
    <cellStyle name="Navadno 48 13 2 2" xfId="20368" xr:uid="{00000000-0005-0000-0000-00001A4F0000}"/>
    <cellStyle name="Navadno 48 13 2 2 2" xfId="20369" xr:uid="{00000000-0005-0000-0000-00001B4F0000}"/>
    <cellStyle name="Navadno 48 13 2 3" xfId="20370" xr:uid="{00000000-0005-0000-0000-00001C4F0000}"/>
    <cellStyle name="Navadno 48 13 3" xfId="20371" xr:uid="{00000000-0005-0000-0000-00001D4F0000}"/>
    <cellStyle name="Navadno 48 13 3 2" xfId="20372" xr:uid="{00000000-0005-0000-0000-00001E4F0000}"/>
    <cellStyle name="Navadno 48 13 4" xfId="20373" xr:uid="{00000000-0005-0000-0000-00001F4F0000}"/>
    <cellStyle name="Navadno 48 14" xfId="20374" xr:uid="{00000000-0005-0000-0000-0000204F0000}"/>
    <cellStyle name="Navadno 48 14 2" xfId="20375" xr:uid="{00000000-0005-0000-0000-0000214F0000}"/>
    <cellStyle name="Navadno 48 14 2 2" xfId="20376" xr:uid="{00000000-0005-0000-0000-0000224F0000}"/>
    <cellStyle name="Navadno 48 14 2 2 2" xfId="20377" xr:uid="{00000000-0005-0000-0000-0000234F0000}"/>
    <cellStyle name="Navadno 48 14 2 3" xfId="20378" xr:uid="{00000000-0005-0000-0000-0000244F0000}"/>
    <cellStyle name="Navadno 48 14 3" xfId="20379" xr:uid="{00000000-0005-0000-0000-0000254F0000}"/>
    <cellStyle name="Navadno 48 14 3 2" xfId="20380" xr:uid="{00000000-0005-0000-0000-0000264F0000}"/>
    <cellStyle name="Navadno 48 14 4" xfId="20381" xr:uid="{00000000-0005-0000-0000-0000274F0000}"/>
    <cellStyle name="Navadno 48 15" xfId="20382" xr:uid="{00000000-0005-0000-0000-0000284F0000}"/>
    <cellStyle name="Navadno 48 15 2" xfId="20383" xr:uid="{00000000-0005-0000-0000-0000294F0000}"/>
    <cellStyle name="Navadno 48 15 2 2" xfId="20384" xr:uid="{00000000-0005-0000-0000-00002A4F0000}"/>
    <cellStyle name="Navadno 48 15 2 2 2" xfId="20385" xr:uid="{00000000-0005-0000-0000-00002B4F0000}"/>
    <cellStyle name="Navadno 48 15 2 3" xfId="20386" xr:uid="{00000000-0005-0000-0000-00002C4F0000}"/>
    <cellStyle name="Navadno 48 15 3" xfId="20387" xr:uid="{00000000-0005-0000-0000-00002D4F0000}"/>
    <cellStyle name="Navadno 48 15 3 2" xfId="20388" xr:uid="{00000000-0005-0000-0000-00002E4F0000}"/>
    <cellStyle name="Navadno 48 15 4" xfId="20389" xr:uid="{00000000-0005-0000-0000-00002F4F0000}"/>
    <cellStyle name="Navadno 48 16" xfId="20390" xr:uid="{00000000-0005-0000-0000-0000304F0000}"/>
    <cellStyle name="Navadno 48 16 2" xfId="20391" xr:uid="{00000000-0005-0000-0000-0000314F0000}"/>
    <cellStyle name="Navadno 48 16 2 2" xfId="20392" xr:uid="{00000000-0005-0000-0000-0000324F0000}"/>
    <cellStyle name="Navadno 48 16 2 2 2" xfId="20393" xr:uid="{00000000-0005-0000-0000-0000334F0000}"/>
    <cellStyle name="Navadno 48 16 2 3" xfId="20394" xr:uid="{00000000-0005-0000-0000-0000344F0000}"/>
    <cellStyle name="Navadno 48 16 3" xfId="20395" xr:uid="{00000000-0005-0000-0000-0000354F0000}"/>
    <cellStyle name="Navadno 48 16 3 2" xfId="20396" xr:uid="{00000000-0005-0000-0000-0000364F0000}"/>
    <cellStyle name="Navadno 48 16 4" xfId="20397" xr:uid="{00000000-0005-0000-0000-0000374F0000}"/>
    <cellStyle name="Navadno 48 17" xfId="20398" xr:uid="{00000000-0005-0000-0000-0000384F0000}"/>
    <cellStyle name="Navadno 48 17 2" xfId="20399" xr:uid="{00000000-0005-0000-0000-0000394F0000}"/>
    <cellStyle name="Navadno 48 17 2 2" xfId="20400" xr:uid="{00000000-0005-0000-0000-00003A4F0000}"/>
    <cellStyle name="Navadno 48 17 2 2 2" xfId="20401" xr:uid="{00000000-0005-0000-0000-00003B4F0000}"/>
    <cellStyle name="Navadno 48 17 2 3" xfId="20402" xr:uid="{00000000-0005-0000-0000-00003C4F0000}"/>
    <cellStyle name="Navadno 48 17 3" xfId="20403" xr:uid="{00000000-0005-0000-0000-00003D4F0000}"/>
    <cellStyle name="Navadno 48 17 3 2" xfId="20404" xr:uid="{00000000-0005-0000-0000-00003E4F0000}"/>
    <cellStyle name="Navadno 48 17 4" xfId="20405" xr:uid="{00000000-0005-0000-0000-00003F4F0000}"/>
    <cellStyle name="Navadno 48 18" xfId="20406" xr:uid="{00000000-0005-0000-0000-0000404F0000}"/>
    <cellStyle name="Navadno 48 18 2" xfId="20407" xr:uid="{00000000-0005-0000-0000-0000414F0000}"/>
    <cellStyle name="Navadno 48 18 2 2" xfId="20408" xr:uid="{00000000-0005-0000-0000-0000424F0000}"/>
    <cellStyle name="Navadno 48 18 2 2 2" xfId="20409" xr:uid="{00000000-0005-0000-0000-0000434F0000}"/>
    <cellStyle name="Navadno 48 18 2 3" xfId="20410" xr:uid="{00000000-0005-0000-0000-0000444F0000}"/>
    <cellStyle name="Navadno 48 18 3" xfId="20411" xr:uid="{00000000-0005-0000-0000-0000454F0000}"/>
    <cellStyle name="Navadno 48 18 3 2" xfId="20412" xr:uid="{00000000-0005-0000-0000-0000464F0000}"/>
    <cellStyle name="Navadno 48 18 4" xfId="20413" xr:uid="{00000000-0005-0000-0000-0000474F0000}"/>
    <cellStyle name="Navadno 48 19" xfId="20414" xr:uid="{00000000-0005-0000-0000-0000484F0000}"/>
    <cellStyle name="Navadno 48 19 2" xfId="20415" xr:uid="{00000000-0005-0000-0000-0000494F0000}"/>
    <cellStyle name="Navadno 48 19 2 2" xfId="20416" xr:uid="{00000000-0005-0000-0000-00004A4F0000}"/>
    <cellStyle name="Navadno 48 19 2 2 2" xfId="20417" xr:uid="{00000000-0005-0000-0000-00004B4F0000}"/>
    <cellStyle name="Navadno 48 19 2 3" xfId="20418" xr:uid="{00000000-0005-0000-0000-00004C4F0000}"/>
    <cellStyle name="Navadno 48 19 3" xfId="20419" xr:uid="{00000000-0005-0000-0000-00004D4F0000}"/>
    <cellStyle name="Navadno 48 19 3 2" xfId="20420" xr:uid="{00000000-0005-0000-0000-00004E4F0000}"/>
    <cellStyle name="Navadno 48 19 4" xfId="20421" xr:uid="{00000000-0005-0000-0000-00004F4F0000}"/>
    <cellStyle name="Navadno 48 2" xfId="20422" xr:uid="{00000000-0005-0000-0000-0000504F0000}"/>
    <cellStyle name="Navadno 48 2 2" xfId="20423" xr:uid="{00000000-0005-0000-0000-0000514F0000}"/>
    <cellStyle name="Navadno 48 2 2 2" xfId="20424" xr:uid="{00000000-0005-0000-0000-0000524F0000}"/>
    <cellStyle name="Navadno 48 2 2 2 2" xfId="20425" xr:uid="{00000000-0005-0000-0000-0000534F0000}"/>
    <cellStyle name="Navadno 48 2 2 3" xfId="20426" xr:uid="{00000000-0005-0000-0000-0000544F0000}"/>
    <cellStyle name="Navadno 48 2 3" xfId="20427" xr:uid="{00000000-0005-0000-0000-0000554F0000}"/>
    <cellStyle name="Navadno 48 2 3 2" xfId="20428" xr:uid="{00000000-0005-0000-0000-0000564F0000}"/>
    <cellStyle name="Navadno 48 2 4" xfId="20429" xr:uid="{00000000-0005-0000-0000-0000574F0000}"/>
    <cellStyle name="Navadno 48 20" xfId="20430" xr:uid="{00000000-0005-0000-0000-0000584F0000}"/>
    <cellStyle name="Navadno 48 20 2" xfId="20431" xr:uid="{00000000-0005-0000-0000-0000594F0000}"/>
    <cellStyle name="Navadno 48 20 2 2" xfId="20432" xr:uid="{00000000-0005-0000-0000-00005A4F0000}"/>
    <cellStyle name="Navadno 48 20 2 2 2" xfId="20433" xr:uid="{00000000-0005-0000-0000-00005B4F0000}"/>
    <cellStyle name="Navadno 48 20 2 3" xfId="20434" xr:uid="{00000000-0005-0000-0000-00005C4F0000}"/>
    <cellStyle name="Navadno 48 20 3" xfId="20435" xr:uid="{00000000-0005-0000-0000-00005D4F0000}"/>
    <cellStyle name="Navadno 48 20 3 2" xfId="20436" xr:uid="{00000000-0005-0000-0000-00005E4F0000}"/>
    <cellStyle name="Navadno 48 20 4" xfId="20437" xr:uid="{00000000-0005-0000-0000-00005F4F0000}"/>
    <cellStyle name="Navadno 48 21" xfId="20438" xr:uid="{00000000-0005-0000-0000-0000604F0000}"/>
    <cellStyle name="Navadno 48 21 2" xfId="20439" xr:uid="{00000000-0005-0000-0000-0000614F0000}"/>
    <cellStyle name="Navadno 48 21 2 2" xfId="20440" xr:uid="{00000000-0005-0000-0000-0000624F0000}"/>
    <cellStyle name="Navadno 48 21 2 2 2" xfId="20441" xr:uid="{00000000-0005-0000-0000-0000634F0000}"/>
    <cellStyle name="Navadno 48 21 2 3" xfId="20442" xr:uid="{00000000-0005-0000-0000-0000644F0000}"/>
    <cellStyle name="Navadno 48 21 3" xfId="20443" xr:uid="{00000000-0005-0000-0000-0000654F0000}"/>
    <cellStyle name="Navadno 48 21 3 2" xfId="20444" xr:uid="{00000000-0005-0000-0000-0000664F0000}"/>
    <cellStyle name="Navadno 48 21 4" xfId="20445" xr:uid="{00000000-0005-0000-0000-0000674F0000}"/>
    <cellStyle name="Navadno 48 22" xfId="20446" xr:uid="{00000000-0005-0000-0000-0000684F0000}"/>
    <cellStyle name="Navadno 48 22 2" xfId="20447" xr:uid="{00000000-0005-0000-0000-0000694F0000}"/>
    <cellStyle name="Navadno 48 22 2 2" xfId="20448" xr:uid="{00000000-0005-0000-0000-00006A4F0000}"/>
    <cellStyle name="Navadno 48 22 2 2 2" xfId="20449" xr:uid="{00000000-0005-0000-0000-00006B4F0000}"/>
    <cellStyle name="Navadno 48 22 2 3" xfId="20450" xr:uid="{00000000-0005-0000-0000-00006C4F0000}"/>
    <cellStyle name="Navadno 48 22 3" xfId="20451" xr:uid="{00000000-0005-0000-0000-00006D4F0000}"/>
    <cellStyle name="Navadno 48 22 3 2" xfId="20452" xr:uid="{00000000-0005-0000-0000-00006E4F0000}"/>
    <cellStyle name="Navadno 48 22 4" xfId="20453" xr:uid="{00000000-0005-0000-0000-00006F4F0000}"/>
    <cellStyle name="Navadno 48 23" xfId="20454" xr:uid="{00000000-0005-0000-0000-0000704F0000}"/>
    <cellStyle name="Navadno 48 23 2" xfId="20455" xr:uid="{00000000-0005-0000-0000-0000714F0000}"/>
    <cellStyle name="Navadno 48 23 2 2" xfId="20456" xr:uid="{00000000-0005-0000-0000-0000724F0000}"/>
    <cellStyle name="Navadno 48 23 2 2 2" xfId="20457" xr:uid="{00000000-0005-0000-0000-0000734F0000}"/>
    <cellStyle name="Navadno 48 23 2 3" xfId="20458" xr:uid="{00000000-0005-0000-0000-0000744F0000}"/>
    <cellStyle name="Navadno 48 23 3" xfId="20459" xr:uid="{00000000-0005-0000-0000-0000754F0000}"/>
    <cellStyle name="Navadno 48 23 3 2" xfId="20460" xr:uid="{00000000-0005-0000-0000-0000764F0000}"/>
    <cellStyle name="Navadno 48 23 4" xfId="20461" xr:uid="{00000000-0005-0000-0000-0000774F0000}"/>
    <cellStyle name="Navadno 48 24" xfId="20462" xr:uid="{00000000-0005-0000-0000-0000784F0000}"/>
    <cellStyle name="Navadno 48 24 2" xfId="20463" xr:uid="{00000000-0005-0000-0000-0000794F0000}"/>
    <cellStyle name="Navadno 48 24 2 2" xfId="20464" xr:uid="{00000000-0005-0000-0000-00007A4F0000}"/>
    <cellStyle name="Navadno 48 24 2 2 2" xfId="20465" xr:uid="{00000000-0005-0000-0000-00007B4F0000}"/>
    <cellStyle name="Navadno 48 24 2 3" xfId="20466" xr:uid="{00000000-0005-0000-0000-00007C4F0000}"/>
    <cellStyle name="Navadno 48 24 3" xfId="20467" xr:uid="{00000000-0005-0000-0000-00007D4F0000}"/>
    <cellStyle name="Navadno 48 24 3 2" xfId="20468" xr:uid="{00000000-0005-0000-0000-00007E4F0000}"/>
    <cellStyle name="Navadno 48 24 4" xfId="20469" xr:uid="{00000000-0005-0000-0000-00007F4F0000}"/>
    <cellStyle name="Navadno 48 25" xfId="20470" xr:uid="{00000000-0005-0000-0000-0000804F0000}"/>
    <cellStyle name="Navadno 48 25 2" xfId="20471" xr:uid="{00000000-0005-0000-0000-0000814F0000}"/>
    <cellStyle name="Navadno 48 25 2 2" xfId="20472" xr:uid="{00000000-0005-0000-0000-0000824F0000}"/>
    <cellStyle name="Navadno 48 25 2 2 2" xfId="20473" xr:uid="{00000000-0005-0000-0000-0000834F0000}"/>
    <cellStyle name="Navadno 48 25 2 3" xfId="20474" xr:uid="{00000000-0005-0000-0000-0000844F0000}"/>
    <cellStyle name="Navadno 48 25 3" xfId="20475" xr:uid="{00000000-0005-0000-0000-0000854F0000}"/>
    <cellStyle name="Navadno 48 25 3 2" xfId="20476" xr:uid="{00000000-0005-0000-0000-0000864F0000}"/>
    <cellStyle name="Navadno 48 25 4" xfId="20477" xr:uid="{00000000-0005-0000-0000-0000874F0000}"/>
    <cellStyle name="Navadno 48 26" xfId="20478" xr:uid="{00000000-0005-0000-0000-0000884F0000}"/>
    <cellStyle name="Navadno 48 26 2" xfId="20479" xr:uid="{00000000-0005-0000-0000-0000894F0000}"/>
    <cellStyle name="Navadno 48 26 2 2" xfId="20480" xr:uid="{00000000-0005-0000-0000-00008A4F0000}"/>
    <cellStyle name="Navadno 48 26 2 2 2" xfId="20481" xr:uid="{00000000-0005-0000-0000-00008B4F0000}"/>
    <cellStyle name="Navadno 48 26 2 3" xfId="20482" xr:uid="{00000000-0005-0000-0000-00008C4F0000}"/>
    <cellStyle name="Navadno 48 26 3" xfId="20483" xr:uid="{00000000-0005-0000-0000-00008D4F0000}"/>
    <cellStyle name="Navadno 48 26 3 2" xfId="20484" xr:uid="{00000000-0005-0000-0000-00008E4F0000}"/>
    <cellStyle name="Navadno 48 26 4" xfId="20485" xr:uid="{00000000-0005-0000-0000-00008F4F0000}"/>
    <cellStyle name="Navadno 48 27" xfId="20486" xr:uid="{00000000-0005-0000-0000-0000904F0000}"/>
    <cellStyle name="Navadno 48 27 2" xfId="20487" xr:uid="{00000000-0005-0000-0000-0000914F0000}"/>
    <cellStyle name="Navadno 48 27 2 2" xfId="20488" xr:uid="{00000000-0005-0000-0000-0000924F0000}"/>
    <cellStyle name="Navadno 48 27 2 2 2" xfId="20489" xr:uid="{00000000-0005-0000-0000-0000934F0000}"/>
    <cellStyle name="Navadno 48 27 2 3" xfId="20490" xr:uid="{00000000-0005-0000-0000-0000944F0000}"/>
    <cellStyle name="Navadno 48 27 3" xfId="20491" xr:uid="{00000000-0005-0000-0000-0000954F0000}"/>
    <cellStyle name="Navadno 48 27 3 2" xfId="20492" xr:uid="{00000000-0005-0000-0000-0000964F0000}"/>
    <cellStyle name="Navadno 48 27 4" xfId="20493" xr:uid="{00000000-0005-0000-0000-0000974F0000}"/>
    <cellStyle name="Navadno 48 28" xfId="20494" xr:uid="{00000000-0005-0000-0000-0000984F0000}"/>
    <cellStyle name="Navadno 48 28 2" xfId="20495" xr:uid="{00000000-0005-0000-0000-0000994F0000}"/>
    <cellStyle name="Navadno 48 28 2 2" xfId="20496" xr:uid="{00000000-0005-0000-0000-00009A4F0000}"/>
    <cellStyle name="Navadno 48 28 2 2 2" xfId="20497" xr:uid="{00000000-0005-0000-0000-00009B4F0000}"/>
    <cellStyle name="Navadno 48 28 2 3" xfId="20498" xr:uid="{00000000-0005-0000-0000-00009C4F0000}"/>
    <cellStyle name="Navadno 48 28 3" xfId="20499" xr:uid="{00000000-0005-0000-0000-00009D4F0000}"/>
    <cellStyle name="Navadno 48 28 3 2" xfId="20500" xr:uid="{00000000-0005-0000-0000-00009E4F0000}"/>
    <cellStyle name="Navadno 48 28 4" xfId="20501" xr:uid="{00000000-0005-0000-0000-00009F4F0000}"/>
    <cellStyle name="Navadno 48 29" xfId="20502" xr:uid="{00000000-0005-0000-0000-0000A04F0000}"/>
    <cellStyle name="Navadno 48 29 2" xfId="20503" xr:uid="{00000000-0005-0000-0000-0000A14F0000}"/>
    <cellStyle name="Navadno 48 29 2 2" xfId="20504" xr:uid="{00000000-0005-0000-0000-0000A24F0000}"/>
    <cellStyle name="Navadno 48 29 2 2 2" xfId="20505" xr:uid="{00000000-0005-0000-0000-0000A34F0000}"/>
    <cellStyle name="Navadno 48 29 2 3" xfId="20506" xr:uid="{00000000-0005-0000-0000-0000A44F0000}"/>
    <cellStyle name="Navadno 48 29 3" xfId="20507" xr:uid="{00000000-0005-0000-0000-0000A54F0000}"/>
    <cellStyle name="Navadno 48 29 3 2" xfId="20508" xr:uid="{00000000-0005-0000-0000-0000A64F0000}"/>
    <cellStyle name="Navadno 48 29 4" xfId="20509" xr:uid="{00000000-0005-0000-0000-0000A74F0000}"/>
    <cellStyle name="Navadno 48 3" xfId="20510" xr:uid="{00000000-0005-0000-0000-0000A84F0000}"/>
    <cellStyle name="Navadno 48 3 2" xfId="20511" xr:uid="{00000000-0005-0000-0000-0000A94F0000}"/>
    <cellStyle name="Navadno 48 3 2 2" xfId="20512" xr:uid="{00000000-0005-0000-0000-0000AA4F0000}"/>
    <cellStyle name="Navadno 48 3 2 2 2" xfId="20513" xr:uid="{00000000-0005-0000-0000-0000AB4F0000}"/>
    <cellStyle name="Navadno 48 3 2 3" xfId="20514" xr:uid="{00000000-0005-0000-0000-0000AC4F0000}"/>
    <cellStyle name="Navadno 48 3 3" xfId="20515" xr:uid="{00000000-0005-0000-0000-0000AD4F0000}"/>
    <cellStyle name="Navadno 48 3 3 2" xfId="20516" xr:uid="{00000000-0005-0000-0000-0000AE4F0000}"/>
    <cellStyle name="Navadno 48 3 4" xfId="20517" xr:uid="{00000000-0005-0000-0000-0000AF4F0000}"/>
    <cellStyle name="Navadno 48 30" xfId="20518" xr:uid="{00000000-0005-0000-0000-0000B04F0000}"/>
    <cellStyle name="Navadno 48 30 2" xfId="20519" xr:uid="{00000000-0005-0000-0000-0000B14F0000}"/>
    <cellStyle name="Navadno 48 30 2 2" xfId="20520" xr:uid="{00000000-0005-0000-0000-0000B24F0000}"/>
    <cellStyle name="Navadno 48 30 2 2 2" xfId="20521" xr:uid="{00000000-0005-0000-0000-0000B34F0000}"/>
    <cellStyle name="Navadno 48 30 2 3" xfId="20522" xr:uid="{00000000-0005-0000-0000-0000B44F0000}"/>
    <cellStyle name="Navadno 48 30 3" xfId="20523" xr:uid="{00000000-0005-0000-0000-0000B54F0000}"/>
    <cellStyle name="Navadno 48 30 3 2" xfId="20524" xr:uid="{00000000-0005-0000-0000-0000B64F0000}"/>
    <cellStyle name="Navadno 48 30 4" xfId="20525" xr:uid="{00000000-0005-0000-0000-0000B74F0000}"/>
    <cellStyle name="Navadno 48 31" xfId="20526" xr:uid="{00000000-0005-0000-0000-0000B84F0000}"/>
    <cellStyle name="Navadno 48 31 2" xfId="20527" xr:uid="{00000000-0005-0000-0000-0000B94F0000}"/>
    <cellStyle name="Navadno 48 31 2 2" xfId="20528" xr:uid="{00000000-0005-0000-0000-0000BA4F0000}"/>
    <cellStyle name="Navadno 48 31 2 2 2" xfId="20529" xr:uid="{00000000-0005-0000-0000-0000BB4F0000}"/>
    <cellStyle name="Navadno 48 31 2 3" xfId="20530" xr:uid="{00000000-0005-0000-0000-0000BC4F0000}"/>
    <cellStyle name="Navadno 48 31 3" xfId="20531" xr:uid="{00000000-0005-0000-0000-0000BD4F0000}"/>
    <cellStyle name="Navadno 48 31 3 2" xfId="20532" xr:uid="{00000000-0005-0000-0000-0000BE4F0000}"/>
    <cellStyle name="Navadno 48 31 4" xfId="20533" xr:uid="{00000000-0005-0000-0000-0000BF4F0000}"/>
    <cellStyle name="Navadno 48 32" xfId="20534" xr:uid="{00000000-0005-0000-0000-0000C04F0000}"/>
    <cellStyle name="Navadno 48 32 2" xfId="20535" xr:uid="{00000000-0005-0000-0000-0000C14F0000}"/>
    <cellStyle name="Navadno 48 32 2 2" xfId="20536" xr:uid="{00000000-0005-0000-0000-0000C24F0000}"/>
    <cellStyle name="Navadno 48 32 2 2 2" xfId="20537" xr:uid="{00000000-0005-0000-0000-0000C34F0000}"/>
    <cellStyle name="Navadno 48 32 2 3" xfId="20538" xr:uid="{00000000-0005-0000-0000-0000C44F0000}"/>
    <cellStyle name="Navadno 48 32 3" xfId="20539" xr:uid="{00000000-0005-0000-0000-0000C54F0000}"/>
    <cellStyle name="Navadno 48 32 3 2" xfId="20540" xr:uid="{00000000-0005-0000-0000-0000C64F0000}"/>
    <cellStyle name="Navadno 48 32 4" xfId="20541" xr:uid="{00000000-0005-0000-0000-0000C74F0000}"/>
    <cellStyle name="Navadno 48 33" xfId="20542" xr:uid="{00000000-0005-0000-0000-0000C84F0000}"/>
    <cellStyle name="Navadno 48 33 2" xfId="20543" xr:uid="{00000000-0005-0000-0000-0000C94F0000}"/>
    <cellStyle name="Navadno 48 33 2 2" xfId="20544" xr:uid="{00000000-0005-0000-0000-0000CA4F0000}"/>
    <cellStyle name="Navadno 48 33 2 2 2" xfId="20545" xr:uid="{00000000-0005-0000-0000-0000CB4F0000}"/>
    <cellStyle name="Navadno 48 33 2 3" xfId="20546" xr:uid="{00000000-0005-0000-0000-0000CC4F0000}"/>
    <cellStyle name="Navadno 48 33 3" xfId="20547" xr:uid="{00000000-0005-0000-0000-0000CD4F0000}"/>
    <cellStyle name="Navadno 48 33 3 2" xfId="20548" xr:uid="{00000000-0005-0000-0000-0000CE4F0000}"/>
    <cellStyle name="Navadno 48 33 4" xfId="20549" xr:uid="{00000000-0005-0000-0000-0000CF4F0000}"/>
    <cellStyle name="Navadno 48 34" xfId="20550" xr:uid="{00000000-0005-0000-0000-0000D04F0000}"/>
    <cellStyle name="Navadno 48 34 2" xfId="20551" xr:uid="{00000000-0005-0000-0000-0000D14F0000}"/>
    <cellStyle name="Navadno 48 34 2 2" xfId="20552" xr:uid="{00000000-0005-0000-0000-0000D24F0000}"/>
    <cellStyle name="Navadno 48 34 2 2 2" xfId="20553" xr:uid="{00000000-0005-0000-0000-0000D34F0000}"/>
    <cellStyle name="Navadno 48 34 2 3" xfId="20554" xr:uid="{00000000-0005-0000-0000-0000D44F0000}"/>
    <cellStyle name="Navadno 48 34 3" xfId="20555" xr:uid="{00000000-0005-0000-0000-0000D54F0000}"/>
    <cellStyle name="Navadno 48 34 3 2" xfId="20556" xr:uid="{00000000-0005-0000-0000-0000D64F0000}"/>
    <cellStyle name="Navadno 48 34 4" xfId="20557" xr:uid="{00000000-0005-0000-0000-0000D74F0000}"/>
    <cellStyle name="Navadno 48 35" xfId="20558" xr:uid="{00000000-0005-0000-0000-0000D84F0000}"/>
    <cellStyle name="Navadno 48 35 2" xfId="20559" xr:uid="{00000000-0005-0000-0000-0000D94F0000}"/>
    <cellStyle name="Navadno 48 35 2 2" xfId="20560" xr:uid="{00000000-0005-0000-0000-0000DA4F0000}"/>
    <cellStyle name="Navadno 48 35 2 2 2" xfId="20561" xr:uid="{00000000-0005-0000-0000-0000DB4F0000}"/>
    <cellStyle name="Navadno 48 35 2 3" xfId="20562" xr:uid="{00000000-0005-0000-0000-0000DC4F0000}"/>
    <cellStyle name="Navadno 48 35 3" xfId="20563" xr:uid="{00000000-0005-0000-0000-0000DD4F0000}"/>
    <cellStyle name="Navadno 48 35 3 2" xfId="20564" xr:uid="{00000000-0005-0000-0000-0000DE4F0000}"/>
    <cellStyle name="Navadno 48 35 4" xfId="20565" xr:uid="{00000000-0005-0000-0000-0000DF4F0000}"/>
    <cellStyle name="Navadno 48 36" xfId="20566" xr:uid="{00000000-0005-0000-0000-0000E04F0000}"/>
    <cellStyle name="Navadno 48 36 2" xfId="20567" xr:uid="{00000000-0005-0000-0000-0000E14F0000}"/>
    <cellStyle name="Navadno 48 36 2 2" xfId="20568" xr:uid="{00000000-0005-0000-0000-0000E24F0000}"/>
    <cellStyle name="Navadno 48 36 2 2 2" xfId="20569" xr:uid="{00000000-0005-0000-0000-0000E34F0000}"/>
    <cellStyle name="Navadno 48 36 2 3" xfId="20570" xr:uid="{00000000-0005-0000-0000-0000E44F0000}"/>
    <cellStyle name="Navadno 48 36 3" xfId="20571" xr:uid="{00000000-0005-0000-0000-0000E54F0000}"/>
    <cellStyle name="Navadno 48 36 3 2" xfId="20572" xr:uid="{00000000-0005-0000-0000-0000E64F0000}"/>
    <cellStyle name="Navadno 48 36 4" xfId="20573" xr:uid="{00000000-0005-0000-0000-0000E74F0000}"/>
    <cellStyle name="Navadno 48 37" xfId="20574" xr:uid="{00000000-0005-0000-0000-0000E84F0000}"/>
    <cellStyle name="Navadno 48 37 2" xfId="20575" xr:uid="{00000000-0005-0000-0000-0000E94F0000}"/>
    <cellStyle name="Navadno 48 37 2 2" xfId="20576" xr:uid="{00000000-0005-0000-0000-0000EA4F0000}"/>
    <cellStyle name="Navadno 48 37 2 2 2" xfId="20577" xr:uid="{00000000-0005-0000-0000-0000EB4F0000}"/>
    <cellStyle name="Navadno 48 37 2 3" xfId="20578" xr:uid="{00000000-0005-0000-0000-0000EC4F0000}"/>
    <cellStyle name="Navadno 48 37 3" xfId="20579" xr:uid="{00000000-0005-0000-0000-0000ED4F0000}"/>
    <cellStyle name="Navadno 48 37 3 2" xfId="20580" xr:uid="{00000000-0005-0000-0000-0000EE4F0000}"/>
    <cellStyle name="Navadno 48 37 4" xfId="20581" xr:uid="{00000000-0005-0000-0000-0000EF4F0000}"/>
    <cellStyle name="Navadno 48 38" xfId="20582" xr:uid="{00000000-0005-0000-0000-0000F04F0000}"/>
    <cellStyle name="Navadno 48 38 2" xfId="20583" xr:uid="{00000000-0005-0000-0000-0000F14F0000}"/>
    <cellStyle name="Navadno 48 38 2 2" xfId="20584" xr:uid="{00000000-0005-0000-0000-0000F24F0000}"/>
    <cellStyle name="Navadno 48 38 2 2 2" xfId="20585" xr:uid="{00000000-0005-0000-0000-0000F34F0000}"/>
    <cellStyle name="Navadno 48 38 2 3" xfId="20586" xr:uid="{00000000-0005-0000-0000-0000F44F0000}"/>
    <cellStyle name="Navadno 48 38 3" xfId="20587" xr:uid="{00000000-0005-0000-0000-0000F54F0000}"/>
    <cellStyle name="Navadno 48 38 3 2" xfId="20588" xr:uid="{00000000-0005-0000-0000-0000F64F0000}"/>
    <cellStyle name="Navadno 48 38 4" xfId="20589" xr:uid="{00000000-0005-0000-0000-0000F74F0000}"/>
    <cellStyle name="Navadno 48 39" xfId="20590" xr:uid="{00000000-0005-0000-0000-0000F84F0000}"/>
    <cellStyle name="Navadno 48 39 2" xfId="20591" xr:uid="{00000000-0005-0000-0000-0000F94F0000}"/>
    <cellStyle name="Navadno 48 39 2 2" xfId="20592" xr:uid="{00000000-0005-0000-0000-0000FA4F0000}"/>
    <cellStyle name="Navadno 48 39 2 2 2" xfId="20593" xr:uid="{00000000-0005-0000-0000-0000FB4F0000}"/>
    <cellStyle name="Navadno 48 39 2 3" xfId="20594" xr:uid="{00000000-0005-0000-0000-0000FC4F0000}"/>
    <cellStyle name="Navadno 48 39 3" xfId="20595" xr:uid="{00000000-0005-0000-0000-0000FD4F0000}"/>
    <cellStyle name="Navadno 48 39 3 2" xfId="20596" xr:uid="{00000000-0005-0000-0000-0000FE4F0000}"/>
    <cellStyle name="Navadno 48 39 4" xfId="20597" xr:uid="{00000000-0005-0000-0000-0000FF4F0000}"/>
    <cellStyle name="Navadno 48 4" xfId="20598" xr:uid="{00000000-0005-0000-0000-000000500000}"/>
    <cellStyle name="Navadno 48 4 2" xfId="20599" xr:uid="{00000000-0005-0000-0000-000001500000}"/>
    <cellStyle name="Navadno 48 4 2 2" xfId="20600" xr:uid="{00000000-0005-0000-0000-000002500000}"/>
    <cellStyle name="Navadno 48 4 2 2 2" xfId="20601" xr:uid="{00000000-0005-0000-0000-000003500000}"/>
    <cellStyle name="Navadno 48 4 2 3" xfId="20602" xr:uid="{00000000-0005-0000-0000-000004500000}"/>
    <cellStyle name="Navadno 48 4 3" xfId="20603" xr:uid="{00000000-0005-0000-0000-000005500000}"/>
    <cellStyle name="Navadno 48 4 3 2" xfId="20604" xr:uid="{00000000-0005-0000-0000-000006500000}"/>
    <cellStyle name="Navadno 48 4 4" xfId="20605" xr:uid="{00000000-0005-0000-0000-000007500000}"/>
    <cellStyle name="Navadno 48 40" xfId="20606" xr:uid="{00000000-0005-0000-0000-000008500000}"/>
    <cellStyle name="Navadno 48 40 2" xfId="20607" xr:uid="{00000000-0005-0000-0000-000009500000}"/>
    <cellStyle name="Navadno 48 40 2 2" xfId="20608" xr:uid="{00000000-0005-0000-0000-00000A500000}"/>
    <cellStyle name="Navadno 48 40 2 2 2" xfId="20609" xr:uid="{00000000-0005-0000-0000-00000B500000}"/>
    <cellStyle name="Navadno 48 40 2 3" xfId="20610" xr:uid="{00000000-0005-0000-0000-00000C500000}"/>
    <cellStyle name="Navadno 48 40 3" xfId="20611" xr:uid="{00000000-0005-0000-0000-00000D500000}"/>
    <cellStyle name="Navadno 48 40 3 2" xfId="20612" xr:uid="{00000000-0005-0000-0000-00000E500000}"/>
    <cellStyle name="Navadno 48 40 4" xfId="20613" xr:uid="{00000000-0005-0000-0000-00000F500000}"/>
    <cellStyle name="Navadno 48 41" xfId="20614" xr:uid="{00000000-0005-0000-0000-000010500000}"/>
    <cellStyle name="Navadno 48 41 2" xfId="20615" xr:uid="{00000000-0005-0000-0000-000011500000}"/>
    <cellStyle name="Navadno 48 41 2 2" xfId="20616" xr:uid="{00000000-0005-0000-0000-000012500000}"/>
    <cellStyle name="Navadno 48 41 2 2 2" xfId="20617" xr:uid="{00000000-0005-0000-0000-000013500000}"/>
    <cellStyle name="Navadno 48 41 2 3" xfId="20618" xr:uid="{00000000-0005-0000-0000-000014500000}"/>
    <cellStyle name="Navadno 48 41 3" xfId="20619" xr:uid="{00000000-0005-0000-0000-000015500000}"/>
    <cellStyle name="Navadno 48 41 3 2" xfId="20620" xr:uid="{00000000-0005-0000-0000-000016500000}"/>
    <cellStyle name="Navadno 48 41 4" xfId="20621" xr:uid="{00000000-0005-0000-0000-000017500000}"/>
    <cellStyle name="Navadno 48 42" xfId="20622" xr:uid="{00000000-0005-0000-0000-000018500000}"/>
    <cellStyle name="Navadno 48 42 2" xfId="20623" xr:uid="{00000000-0005-0000-0000-000019500000}"/>
    <cellStyle name="Navadno 48 42 2 2" xfId="20624" xr:uid="{00000000-0005-0000-0000-00001A500000}"/>
    <cellStyle name="Navadno 48 42 2 2 2" xfId="20625" xr:uid="{00000000-0005-0000-0000-00001B500000}"/>
    <cellStyle name="Navadno 48 42 2 3" xfId="20626" xr:uid="{00000000-0005-0000-0000-00001C500000}"/>
    <cellStyle name="Navadno 48 42 3" xfId="20627" xr:uid="{00000000-0005-0000-0000-00001D500000}"/>
    <cellStyle name="Navadno 48 42 3 2" xfId="20628" xr:uid="{00000000-0005-0000-0000-00001E500000}"/>
    <cellStyle name="Navadno 48 42 4" xfId="20629" xr:uid="{00000000-0005-0000-0000-00001F500000}"/>
    <cellStyle name="Navadno 48 43" xfId="20630" xr:uid="{00000000-0005-0000-0000-000020500000}"/>
    <cellStyle name="Navadno 48 43 2" xfId="20631" xr:uid="{00000000-0005-0000-0000-000021500000}"/>
    <cellStyle name="Navadno 48 43 2 2" xfId="20632" xr:uid="{00000000-0005-0000-0000-000022500000}"/>
    <cellStyle name="Navadno 48 43 2 2 2" xfId="20633" xr:uid="{00000000-0005-0000-0000-000023500000}"/>
    <cellStyle name="Navadno 48 43 2 3" xfId="20634" xr:uid="{00000000-0005-0000-0000-000024500000}"/>
    <cellStyle name="Navadno 48 43 3" xfId="20635" xr:uid="{00000000-0005-0000-0000-000025500000}"/>
    <cellStyle name="Navadno 48 43 3 2" xfId="20636" xr:uid="{00000000-0005-0000-0000-000026500000}"/>
    <cellStyle name="Navadno 48 43 4" xfId="20637" xr:uid="{00000000-0005-0000-0000-000027500000}"/>
    <cellStyle name="Navadno 48 44" xfId="20638" xr:uid="{00000000-0005-0000-0000-000028500000}"/>
    <cellStyle name="Navadno 48 44 2" xfId="20639" xr:uid="{00000000-0005-0000-0000-000029500000}"/>
    <cellStyle name="Navadno 48 44 2 2" xfId="20640" xr:uid="{00000000-0005-0000-0000-00002A500000}"/>
    <cellStyle name="Navadno 48 44 2 2 2" xfId="20641" xr:uid="{00000000-0005-0000-0000-00002B500000}"/>
    <cellStyle name="Navadno 48 44 2 3" xfId="20642" xr:uid="{00000000-0005-0000-0000-00002C500000}"/>
    <cellStyle name="Navadno 48 44 3" xfId="20643" xr:uid="{00000000-0005-0000-0000-00002D500000}"/>
    <cellStyle name="Navadno 48 44 3 2" xfId="20644" xr:uid="{00000000-0005-0000-0000-00002E500000}"/>
    <cellStyle name="Navadno 48 44 4" xfId="20645" xr:uid="{00000000-0005-0000-0000-00002F500000}"/>
    <cellStyle name="Navadno 48 45" xfId="20646" xr:uid="{00000000-0005-0000-0000-000030500000}"/>
    <cellStyle name="Navadno 48 45 2" xfId="20647" xr:uid="{00000000-0005-0000-0000-000031500000}"/>
    <cellStyle name="Navadno 48 45 2 2" xfId="20648" xr:uid="{00000000-0005-0000-0000-000032500000}"/>
    <cellStyle name="Navadno 48 45 2 2 2" xfId="20649" xr:uid="{00000000-0005-0000-0000-000033500000}"/>
    <cellStyle name="Navadno 48 45 2 3" xfId="20650" xr:uid="{00000000-0005-0000-0000-000034500000}"/>
    <cellStyle name="Navadno 48 45 3" xfId="20651" xr:uid="{00000000-0005-0000-0000-000035500000}"/>
    <cellStyle name="Navadno 48 45 3 2" xfId="20652" xr:uid="{00000000-0005-0000-0000-000036500000}"/>
    <cellStyle name="Navadno 48 45 4" xfId="20653" xr:uid="{00000000-0005-0000-0000-000037500000}"/>
    <cellStyle name="Navadno 48 46" xfId="20654" xr:uid="{00000000-0005-0000-0000-000038500000}"/>
    <cellStyle name="Navadno 48 46 2" xfId="20655" xr:uid="{00000000-0005-0000-0000-000039500000}"/>
    <cellStyle name="Navadno 48 46 2 2" xfId="20656" xr:uid="{00000000-0005-0000-0000-00003A500000}"/>
    <cellStyle name="Navadno 48 46 2 2 2" xfId="20657" xr:uid="{00000000-0005-0000-0000-00003B500000}"/>
    <cellStyle name="Navadno 48 46 2 3" xfId="20658" xr:uid="{00000000-0005-0000-0000-00003C500000}"/>
    <cellStyle name="Navadno 48 46 3" xfId="20659" xr:uid="{00000000-0005-0000-0000-00003D500000}"/>
    <cellStyle name="Navadno 48 46 3 2" xfId="20660" xr:uid="{00000000-0005-0000-0000-00003E500000}"/>
    <cellStyle name="Navadno 48 46 4" xfId="20661" xr:uid="{00000000-0005-0000-0000-00003F500000}"/>
    <cellStyle name="Navadno 48 47" xfId="20662" xr:uid="{00000000-0005-0000-0000-000040500000}"/>
    <cellStyle name="Navadno 48 47 2" xfId="20663" xr:uid="{00000000-0005-0000-0000-000041500000}"/>
    <cellStyle name="Navadno 48 47 2 2" xfId="20664" xr:uid="{00000000-0005-0000-0000-000042500000}"/>
    <cellStyle name="Navadno 48 47 2 2 2" xfId="20665" xr:uid="{00000000-0005-0000-0000-000043500000}"/>
    <cellStyle name="Navadno 48 47 2 3" xfId="20666" xr:uid="{00000000-0005-0000-0000-000044500000}"/>
    <cellStyle name="Navadno 48 47 3" xfId="20667" xr:uid="{00000000-0005-0000-0000-000045500000}"/>
    <cellStyle name="Navadno 48 47 3 2" xfId="20668" xr:uid="{00000000-0005-0000-0000-000046500000}"/>
    <cellStyle name="Navadno 48 47 4" xfId="20669" xr:uid="{00000000-0005-0000-0000-000047500000}"/>
    <cellStyle name="Navadno 48 48" xfId="20670" xr:uid="{00000000-0005-0000-0000-000048500000}"/>
    <cellStyle name="Navadno 48 48 2" xfId="20671" xr:uid="{00000000-0005-0000-0000-000049500000}"/>
    <cellStyle name="Navadno 48 48 2 2" xfId="20672" xr:uid="{00000000-0005-0000-0000-00004A500000}"/>
    <cellStyle name="Navadno 48 48 2 2 2" xfId="20673" xr:uid="{00000000-0005-0000-0000-00004B500000}"/>
    <cellStyle name="Navadno 48 48 2 3" xfId="20674" xr:uid="{00000000-0005-0000-0000-00004C500000}"/>
    <cellStyle name="Navadno 48 48 3" xfId="20675" xr:uid="{00000000-0005-0000-0000-00004D500000}"/>
    <cellStyle name="Navadno 48 48 3 2" xfId="20676" xr:uid="{00000000-0005-0000-0000-00004E500000}"/>
    <cellStyle name="Navadno 48 48 4" xfId="20677" xr:uid="{00000000-0005-0000-0000-00004F500000}"/>
    <cellStyle name="Navadno 48 49" xfId="20678" xr:uid="{00000000-0005-0000-0000-000050500000}"/>
    <cellStyle name="Navadno 48 49 2" xfId="20679" xr:uid="{00000000-0005-0000-0000-000051500000}"/>
    <cellStyle name="Navadno 48 49 2 2" xfId="20680" xr:uid="{00000000-0005-0000-0000-000052500000}"/>
    <cellStyle name="Navadno 48 49 2 2 2" xfId="20681" xr:uid="{00000000-0005-0000-0000-000053500000}"/>
    <cellStyle name="Navadno 48 49 2 3" xfId="20682" xr:uid="{00000000-0005-0000-0000-000054500000}"/>
    <cellStyle name="Navadno 48 49 3" xfId="20683" xr:uid="{00000000-0005-0000-0000-000055500000}"/>
    <cellStyle name="Navadno 48 49 3 2" xfId="20684" xr:uid="{00000000-0005-0000-0000-000056500000}"/>
    <cellStyle name="Navadno 48 49 4" xfId="20685" xr:uid="{00000000-0005-0000-0000-000057500000}"/>
    <cellStyle name="Navadno 48 5" xfId="20686" xr:uid="{00000000-0005-0000-0000-000058500000}"/>
    <cellStyle name="Navadno 48 5 2" xfId="20687" xr:uid="{00000000-0005-0000-0000-000059500000}"/>
    <cellStyle name="Navadno 48 5 2 2" xfId="20688" xr:uid="{00000000-0005-0000-0000-00005A500000}"/>
    <cellStyle name="Navadno 48 5 2 2 2" xfId="20689" xr:uid="{00000000-0005-0000-0000-00005B500000}"/>
    <cellStyle name="Navadno 48 5 2 3" xfId="20690" xr:uid="{00000000-0005-0000-0000-00005C500000}"/>
    <cellStyle name="Navadno 48 5 3" xfId="20691" xr:uid="{00000000-0005-0000-0000-00005D500000}"/>
    <cellStyle name="Navadno 48 5 3 2" xfId="20692" xr:uid="{00000000-0005-0000-0000-00005E500000}"/>
    <cellStyle name="Navadno 48 5 4" xfId="20693" xr:uid="{00000000-0005-0000-0000-00005F500000}"/>
    <cellStyle name="Navadno 48 50" xfId="20694" xr:uid="{00000000-0005-0000-0000-000060500000}"/>
    <cellStyle name="Navadno 48 50 2" xfId="20695" xr:uid="{00000000-0005-0000-0000-000061500000}"/>
    <cellStyle name="Navadno 48 50 2 2" xfId="20696" xr:uid="{00000000-0005-0000-0000-000062500000}"/>
    <cellStyle name="Navadno 48 50 2 2 2" xfId="20697" xr:uid="{00000000-0005-0000-0000-000063500000}"/>
    <cellStyle name="Navadno 48 50 2 3" xfId="20698" xr:uid="{00000000-0005-0000-0000-000064500000}"/>
    <cellStyle name="Navadno 48 50 3" xfId="20699" xr:uid="{00000000-0005-0000-0000-000065500000}"/>
    <cellStyle name="Navadno 48 50 3 2" xfId="20700" xr:uid="{00000000-0005-0000-0000-000066500000}"/>
    <cellStyle name="Navadno 48 50 4" xfId="20701" xr:uid="{00000000-0005-0000-0000-000067500000}"/>
    <cellStyle name="Navadno 48 51" xfId="20702" xr:uid="{00000000-0005-0000-0000-000068500000}"/>
    <cellStyle name="Navadno 48 51 2" xfId="20703" xr:uid="{00000000-0005-0000-0000-000069500000}"/>
    <cellStyle name="Navadno 48 51 2 2" xfId="20704" xr:uid="{00000000-0005-0000-0000-00006A500000}"/>
    <cellStyle name="Navadno 48 51 2 2 2" xfId="20705" xr:uid="{00000000-0005-0000-0000-00006B500000}"/>
    <cellStyle name="Navadno 48 51 2 3" xfId="20706" xr:uid="{00000000-0005-0000-0000-00006C500000}"/>
    <cellStyle name="Navadno 48 51 3" xfId="20707" xr:uid="{00000000-0005-0000-0000-00006D500000}"/>
    <cellStyle name="Navadno 48 51 3 2" xfId="20708" xr:uid="{00000000-0005-0000-0000-00006E500000}"/>
    <cellStyle name="Navadno 48 51 4" xfId="20709" xr:uid="{00000000-0005-0000-0000-00006F500000}"/>
    <cellStyle name="Navadno 48 52" xfId="20710" xr:uid="{00000000-0005-0000-0000-000070500000}"/>
    <cellStyle name="Navadno 48 52 2" xfId="20711" xr:uid="{00000000-0005-0000-0000-000071500000}"/>
    <cellStyle name="Navadno 48 52 2 2" xfId="20712" xr:uid="{00000000-0005-0000-0000-000072500000}"/>
    <cellStyle name="Navadno 48 52 2 2 2" xfId="20713" xr:uid="{00000000-0005-0000-0000-000073500000}"/>
    <cellStyle name="Navadno 48 52 2 3" xfId="20714" xr:uid="{00000000-0005-0000-0000-000074500000}"/>
    <cellStyle name="Navadno 48 52 3" xfId="20715" xr:uid="{00000000-0005-0000-0000-000075500000}"/>
    <cellStyle name="Navadno 48 52 3 2" xfId="20716" xr:uid="{00000000-0005-0000-0000-000076500000}"/>
    <cellStyle name="Navadno 48 52 4" xfId="20717" xr:uid="{00000000-0005-0000-0000-000077500000}"/>
    <cellStyle name="Navadno 48 53" xfId="20718" xr:uid="{00000000-0005-0000-0000-000078500000}"/>
    <cellStyle name="Navadno 48 53 2" xfId="20719" xr:uid="{00000000-0005-0000-0000-000079500000}"/>
    <cellStyle name="Navadno 48 53 2 2" xfId="20720" xr:uid="{00000000-0005-0000-0000-00007A500000}"/>
    <cellStyle name="Navadno 48 53 2 2 2" xfId="20721" xr:uid="{00000000-0005-0000-0000-00007B500000}"/>
    <cellStyle name="Navadno 48 53 2 3" xfId="20722" xr:uid="{00000000-0005-0000-0000-00007C500000}"/>
    <cellStyle name="Navadno 48 53 3" xfId="20723" xr:uid="{00000000-0005-0000-0000-00007D500000}"/>
    <cellStyle name="Navadno 48 53 3 2" xfId="20724" xr:uid="{00000000-0005-0000-0000-00007E500000}"/>
    <cellStyle name="Navadno 48 53 4" xfId="20725" xr:uid="{00000000-0005-0000-0000-00007F500000}"/>
    <cellStyle name="Navadno 48 54" xfId="20726" xr:uid="{00000000-0005-0000-0000-000080500000}"/>
    <cellStyle name="Navadno 48 54 2" xfId="20727" xr:uid="{00000000-0005-0000-0000-000081500000}"/>
    <cellStyle name="Navadno 48 54 2 2" xfId="20728" xr:uid="{00000000-0005-0000-0000-000082500000}"/>
    <cellStyle name="Navadno 48 54 2 2 2" xfId="20729" xr:uid="{00000000-0005-0000-0000-000083500000}"/>
    <cellStyle name="Navadno 48 54 2 3" xfId="20730" xr:uid="{00000000-0005-0000-0000-000084500000}"/>
    <cellStyle name="Navadno 48 54 3" xfId="20731" xr:uid="{00000000-0005-0000-0000-000085500000}"/>
    <cellStyle name="Navadno 48 54 3 2" xfId="20732" xr:uid="{00000000-0005-0000-0000-000086500000}"/>
    <cellStyle name="Navadno 48 54 4" xfId="20733" xr:uid="{00000000-0005-0000-0000-000087500000}"/>
    <cellStyle name="Navadno 48 55" xfId="20734" xr:uid="{00000000-0005-0000-0000-000088500000}"/>
    <cellStyle name="Navadno 48 55 2" xfId="20735" xr:uid="{00000000-0005-0000-0000-000089500000}"/>
    <cellStyle name="Navadno 48 55 2 2" xfId="20736" xr:uid="{00000000-0005-0000-0000-00008A500000}"/>
    <cellStyle name="Navadno 48 55 2 2 2" xfId="20737" xr:uid="{00000000-0005-0000-0000-00008B500000}"/>
    <cellStyle name="Navadno 48 55 2 3" xfId="20738" xr:uid="{00000000-0005-0000-0000-00008C500000}"/>
    <cellStyle name="Navadno 48 55 3" xfId="20739" xr:uid="{00000000-0005-0000-0000-00008D500000}"/>
    <cellStyle name="Navadno 48 55 3 2" xfId="20740" xr:uid="{00000000-0005-0000-0000-00008E500000}"/>
    <cellStyle name="Navadno 48 55 4" xfId="20741" xr:uid="{00000000-0005-0000-0000-00008F500000}"/>
    <cellStyle name="Navadno 48 56" xfId="20742" xr:uid="{00000000-0005-0000-0000-000090500000}"/>
    <cellStyle name="Navadno 48 56 2" xfId="20743" xr:uid="{00000000-0005-0000-0000-000091500000}"/>
    <cellStyle name="Navadno 48 56 2 2" xfId="20744" xr:uid="{00000000-0005-0000-0000-000092500000}"/>
    <cellStyle name="Navadno 48 56 2 2 2" xfId="20745" xr:uid="{00000000-0005-0000-0000-000093500000}"/>
    <cellStyle name="Navadno 48 56 2 3" xfId="20746" xr:uid="{00000000-0005-0000-0000-000094500000}"/>
    <cellStyle name="Navadno 48 56 3" xfId="20747" xr:uid="{00000000-0005-0000-0000-000095500000}"/>
    <cellStyle name="Navadno 48 56 3 2" xfId="20748" xr:uid="{00000000-0005-0000-0000-000096500000}"/>
    <cellStyle name="Navadno 48 56 4" xfId="20749" xr:uid="{00000000-0005-0000-0000-000097500000}"/>
    <cellStyle name="Navadno 48 57" xfId="20750" xr:uid="{00000000-0005-0000-0000-000098500000}"/>
    <cellStyle name="Navadno 48 57 2" xfId="20751" xr:uid="{00000000-0005-0000-0000-000099500000}"/>
    <cellStyle name="Navadno 48 57 2 2" xfId="20752" xr:uid="{00000000-0005-0000-0000-00009A500000}"/>
    <cellStyle name="Navadno 48 57 2 2 2" xfId="20753" xr:uid="{00000000-0005-0000-0000-00009B500000}"/>
    <cellStyle name="Navadno 48 57 2 3" xfId="20754" xr:uid="{00000000-0005-0000-0000-00009C500000}"/>
    <cellStyle name="Navadno 48 57 3" xfId="20755" xr:uid="{00000000-0005-0000-0000-00009D500000}"/>
    <cellStyle name="Navadno 48 57 3 2" xfId="20756" xr:uid="{00000000-0005-0000-0000-00009E500000}"/>
    <cellStyle name="Navadno 48 57 4" xfId="20757" xr:uid="{00000000-0005-0000-0000-00009F500000}"/>
    <cellStyle name="Navadno 48 58" xfId="20758" xr:uid="{00000000-0005-0000-0000-0000A0500000}"/>
    <cellStyle name="Navadno 48 58 2" xfId="20759" xr:uid="{00000000-0005-0000-0000-0000A1500000}"/>
    <cellStyle name="Navadno 48 58 2 2" xfId="20760" xr:uid="{00000000-0005-0000-0000-0000A2500000}"/>
    <cellStyle name="Navadno 48 58 2 2 2" xfId="20761" xr:uid="{00000000-0005-0000-0000-0000A3500000}"/>
    <cellStyle name="Navadno 48 58 2 3" xfId="20762" xr:uid="{00000000-0005-0000-0000-0000A4500000}"/>
    <cellStyle name="Navadno 48 58 3" xfId="20763" xr:uid="{00000000-0005-0000-0000-0000A5500000}"/>
    <cellStyle name="Navadno 48 58 3 2" xfId="20764" xr:uid="{00000000-0005-0000-0000-0000A6500000}"/>
    <cellStyle name="Navadno 48 58 4" xfId="20765" xr:uid="{00000000-0005-0000-0000-0000A7500000}"/>
    <cellStyle name="Navadno 48 59" xfId="20766" xr:uid="{00000000-0005-0000-0000-0000A8500000}"/>
    <cellStyle name="Navadno 48 59 2" xfId="20767" xr:uid="{00000000-0005-0000-0000-0000A9500000}"/>
    <cellStyle name="Navadno 48 59 2 2" xfId="20768" xr:uid="{00000000-0005-0000-0000-0000AA500000}"/>
    <cellStyle name="Navadno 48 59 2 2 2" xfId="20769" xr:uid="{00000000-0005-0000-0000-0000AB500000}"/>
    <cellStyle name="Navadno 48 59 2 3" xfId="20770" xr:uid="{00000000-0005-0000-0000-0000AC500000}"/>
    <cellStyle name="Navadno 48 59 3" xfId="20771" xr:uid="{00000000-0005-0000-0000-0000AD500000}"/>
    <cellStyle name="Navadno 48 59 3 2" xfId="20772" xr:uid="{00000000-0005-0000-0000-0000AE500000}"/>
    <cellStyle name="Navadno 48 59 4" xfId="20773" xr:uid="{00000000-0005-0000-0000-0000AF500000}"/>
    <cellStyle name="Navadno 48 6" xfId="20774" xr:uid="{00000000-0005-0000-0000-0000B0500000}"/>
    <cellStyle name="Navadno 48 6 2" xfId="20775" xr:uid="{00000000-0005-0000-0000-0000B1500000}"/>
    <cellStyle name="Navadno 48 6 2 2" xfId="20776" xr:uid="{00000000-0005-0000-0000-0000B2500000}"/>
    <cellStyle name="Navadno 48 6 2 2 2" xfId="20777" xr:uid="{00000000-0005-0000-0000-0000B3500000}"/>
    <cellStyle name="Navadno 48 6 2 3" xfId="20778" xr:uid="{00000000-0005-0000-0000-0000B4500000}"/>
    <cellStyle name="Navadno 48 6 3" xfId="20779" xr:uid="{00000000-0005-0000-0000-0000B5500000}"/>
    <cellStyle name="Navadno 48 6 3 2" xfId="20780" xr:uid="{00000000-0005-0000-0000-0000B6500000}"/>
    <cellStyle name="Navadno 48 6 4" xfId="20781" xr:uid="{00000000-0005-0000-0000-0000B7500000}"/>
    <cellStyle name="Navadno 48 60" xfId="20782" xr:uid="{00000000-0005-0000-0000-0000B8500000}"/>
    <cellStyle name="Navadno 48 60 2" xfId="20783" xr:uid="{00000000-0005-0000-0000-0000B9500000}"/>
    <cellStyle name="Navadno 48 60 2 2" xfId="20784" xr:uid="{00000000-0005-0000-0000-0000BA500000}"/>
    <cellStyle name="Navadno 48 60 3" xfId="20785" xr:uid="{00000000-0005-0000-0000-0000BB500000}"/>
    <cellStyle name="Navadno 48 61" xfId="20786" xr:uid="{00000000-0005-0000-0000-0000BC500000}"/>
    <cellStyle name="Navadno 48 61 2" xfId="20787" xr:uid="{00000000-0005-0000-0000-0000BD500000}"/>
    <cellStyle name="Navadno 48 62" xfId="20788" xr:uid="{00000000-0005-0000-0000-0000BE500000}"/>
    <cellStyle name="Navadno 48 7" xfId="20789" xr:uid="{00000000-0005-0000-0000-0000BF500000}"/>
    <cellStyle name="Navadno 48 7 2" xfId="20790" xr:uid="{00000000-0005-0000-0000-0000C0500000}"/>
    <cellStyle name="Navadno 48 7 2 2" xfId="20791" xr:uid="{00000000-0005-0000-0000-0000C1500000}"/>
    <cellStyle name="Navadno 48 7 2 2 2" xfId="20792" xr:uid="{00000000-0005-0000-0000-0000C2500000}"/>
    <cellStyle name="Navadno 48 7 2 3" xfId="20793" xr:uid="{00000000-0005-0000-0000-0000C3500000}"/>
    <cellStyle name="Navadno 48 7 3" xfId="20794" xr:uid="{00000000-0005-0000-0000-0000C4500000}"/>
    <cellStyle name="Navadno 48 7 3 2" xfId="20795" xr:uid="{00000000-0005-0000-0000-0000C5500000}"/>
    <cellStyle name="Navadno 48 7 4" xfId="20796" xr:uid="{00000000-0005-0000-0000-0000C6500000}"/>
    <cellStyle name="Navadno 48 8" xfId="20797" xr:uid="{00000000-0005-0000-0000-0000C7500000}"/>
    <cellStyle name="Navadno 48 8 2" xfId="20798" xr:uid="{00000000-0005-0000-0000-0000C8500000}"/>
    <cellStyle name="Navadno 48 8 2 2" xfId="20799" xr:uid="{00000000-0005-0000-0000-0000C9500000}"/>
    <cellStyle name="Navadno 48 8 2 2 2" xfId="20800" xr:uid="{00000000-0005-0000-0000-0000CA500000}"/>
    <cellStyle name="Navadno 48 8 2 3" xfId="20801" xr:uid="{00000000-0005-0000-0000-0000CB500000}"/>
    <cellStyle name="Navadno 48 8 3" xfId="20802" xr:uid="{00000000-0005-0000-0000-0000CC500000}"/>
    <cellStyle name="Navadno 48 8 3 2" xfId="20803" xr:uid="{00000000-0005-0000-0000-0000CD500000}"/>
    <cellStyle name="Navadno 48 8 4" xfId="20804" xr:uid="{00000000-0005-0000-0000-0000CE500000}"/>
    <cellStyle name="Navadno 48 9" xfId="20805" xr:uid="{00000000-0005-0000-0000-0000CF500000}"/>
    <cellStyle name="Navadno 48 9 2" xfId="20806" xr:uid="{00000000-0005-0000-0000-0000D0500000}"/>
    <cellStyle name="Navadno 48 9 2 2" xfId="20807" xr:uid="{00000000-0005-0000-0000-0000D1500000}"/>
    <cellStyle name="Navadno 48 9 2 2 2" xfId="20808" xr:uid="{00000000-0005-0000-0000-0000D2500000}"/>
    <cellStyle name="Navadno 48 9 2 3" xfId="20809" xr:uid="{00000000-0005-0000-0000-0000D3500000}"/>
    <cellStyle name="Navadno 48 9 3" xfId="20810" xr:uid="{00000000-0005-0000-0000-0000D4500000}"/>
    <cellStyle name="Navadno 48 9 3 2" xfId="20811" xr:uid="{00000000-0005-0000-0000-0000D5500000}"/>
    <cellStyle name="Navadno 48 9 4" xfId="20812" xr:uid="{00000000-0005-0000-0000-0000D6500000}"/>
    <cellStyle name="Navadno 49" xfId="20813" xr:uid="{00000000-0005-0000-0000-0000D7500000}"/>
    <cellStyle name="Navadno 49 2" xfId="20814" xr:uid="{00000000-0005-0000-0000-0000D8500000}"/>
    <cellStyle name="Navadno 49 2 2" xfId="20815" xr:uid="{00000000-0005-0000-0000-0000D9500000}"/>
    <cellStyle name="Navadno 49 2 2 2" xfId="20816" xr:uid="{00000000-0005-0000-0000-0000DA500000}"/>
    <cellStyle name="Navadno 49 2 3" xfId="20817" xr:uid="{00000000-0005-0000-0000-0000DB500000}"/>
    <cellStyle name="Navadno 49 2 4" xfId="20818" xr:uid="{00000000-0005-0000-0000-0000DC500000}"/>
    <cellStyle name="Navadno 49 2 5" xfId="20819" xr:uid="{00000000-0005-0000-0000-0000DD500000}"/>
    <cellStyle name="Navadno 49 2 6" xfId="20820" xr:uid="{00000000-0005-0000-0000-0000DE500000}"/>
    <cellStyle name="Navadno 49 3" xfId="20821" xr:uid="{00000000-0005-0000-0000-0000DF500000}"/>
    <cellStyle name="Navadno 49 3 2" xfId="20822" xr:uid="{00000000-0005-0000-0000-0000E0500000}"/>
    <cellStyle name="Navadno 49 4" xfId="20823" xr:uid="{00000000-0005-0000-0000-0000E1500000}"/>
    <cellStyle name="Navadno 49 5" xfId="20824" xr:uid="{00000000-0005-0000-0000-0000E2500000}"/>
    <cellStyle name="Navadno 49 6" xfId="20825" xr:uid="{00000000-0005-0000-0000-0000E3500000}"/>
    <cellStyle name="Navadno 49 7" xfId="20826" xr:uid="{00000000-0005-0000-0000-0000E4500000}"/>
    <cellStyle name="Navadno 5" xfId="225" xr:uid="{00000000-0005-0000-0000-0000E5500000}"/>
    <cellStyle name="Navadno 5 10" xfId="20827" xr:uid="{00000000-0005-0000-0000-0000E6500000}"/>
    <cellStyle name="Navadno 5 10 2" xfId="20828" xr:uid="{00000000-0005-0000-0000-0000E7500000}"/>
    <cellStyle name="Navadno 5 10 2 2" xfId="20829" xr:uid="{00000000-0005-0000-0000-0000E8500000}"/>
    <cellStyle name="Navadno 5 10 2 2 2" xfId="20830" xr:uid="{00000000-0005-0000-0000-0000E9500000}"/>
    <cellStyle name="Navadno 5 10 2 3" xfId="20831" xr:uid="{00000000-0005-0000-0000-0000EA500000}"/>
    <cellStyle name="Navadno 5 10 3" xfId="20832" xr:uid="{00000000-0005-0000-0000-0000EB500000}"/>
    <cellStyle name="Navadno 5 10 3 2" xfId="20833" xr:uid="{00000000-0005-0000-0000-0000EC500000}"/>
    <cellStyle name="Navadno 5 10 4" xfId="20834" xr:uid="{00000000-0005-0000-0000-0000ED500000}"/>
    <cellStyle name="Navadno 5 11" xfId="20835" xr:uid="{00000000-0005-0000-0000-0000EE500000}"/>
    <cellStyle name="Navadno 5 11 2" xfId="20836" xr:uid="{00000000-0005-0000-0000-0000EF500000}"/>
    <cellStyle name="Navadno 5 11 2 2" xfId="20837" xr:uid="{00000000-0005-0000-0000-0000F0500000}"/>
    <cellStyle name="Navadno 5 11 2 2 2" xfId="20838" xr:uid="{00000000-0005-0000-0000-0000F1500000}"/>
    <cellStyle name="Navadno 5 11 2 3" xfId="20839" xr:uid="{00000000-0005-0000-0000-0000F2500000}"/>
    <cellStyle name="Navadno 5 11 3" xfId="20840" xr:uid="{00000000-0005-0000-0000-0000F3500000}"/>
    <cellStyle name="Navadno 5 11 3 2" xfId="20841" xr:uid="{00000000-0005-0000-0000-0000F4500000}"/>
    <cellStyle name="Navadno 5 11 4" xfId="20842" xr:uid="{00000000-0005-0000-0000-0000F5500000}"/>
    <cellStyle name="Navadno 5 12" xfId="20843" xr:uid="{00000000-0005-0000-0000-0000F6500000}"/>
    <cellStyle name="Navadno 5 12 2" xfId="20844" xr:uid="{00000000-0005-0000-0000-0000F7500000}"/>
    <cellStyle name="Navadno 5 12 2 2" xfId="20845" xr:uid="{00000000-0005-0000-0000-0000F8500000}"/>
    <cellStyle name="Navadno 5 12 2 2 2" xfId="20846" xr:uid="{00000000-0005-0000-0000-0000F9500000}"/>
    <cellStyle name="Navadno 5 12 2 3" xfId="20847" xr:uid="{00000000-0005-0000-0000-0000FA500000}"/>
    <cellStyle name="Navadno 5 12 3" xfId="20848" xr:uid="{00000000-0005-0000-0000-0000FB500000}"/>
    <cellStyle name="Navadno 5 12 3 2" xfId="20849" xr:uid="{00000000-0005-0000-0000-0000FC500000}"/>
    <cellStyle name="Navadno 5 12 4" xfId="20850" xr:uid="{00000000-0005-0000-0000-0000FD500000}"/>
    <cellStyle name="Navadno 5 13" xfId="20851" xr:uid="{00000000-0005-0000-0000-0000FE500000}"/>
    <cellStyle name="Navadno 5 13 2" xfId="20852" xr:uid="{00000000-0005-0000-0000-0000FF500000}"/>
    <cellStyle name="Navadno 5 13 2 2" xfId="20853" xr:uid="{00000000-0005-0000-0000-000000510000}"/>
    <cellStyle name="Navadno 5 13 2 2 2" xfId="20854" xr:uid="{00000000-0005-0000-0000-000001510000}"/>
    <cellStyle name="Navadno 5 13 2 3" xfId="20855" xr:uid="{00000000-0005-0000-0000-000002510000}"/>
    <cellStyle name="Navadno 5 13 3" xfId="20856" xr:uid="{00000000-0005-0000-0000-000003510000}"/>
    <cellStyle name="Navadno 5 13 3 2" xfId="20857" xr:uid="{00000000-0005-0000-0000-000004510000}"/>
    <cellStyle name="Navadno 5 13 4" xfId="20858" xr:uid="{00000000-0005-0000-0000-000005510000}"/>
    <cellStyle name="Navadno 5 14" xfId="20859" xr:uid="{00000000-0005-0000-0000-000006510000}"/>
    <cellStyle name="Navadno 5 14 2" xfId="20860" xr:uid="{00000000-0005-0000-0000-000007510000}"/>
    <cellStyle name="Navadno 5 14 2 2" xfId="20861" xr:uid="{00000000-0005-0000-0000-000008510000}"/>
    <cellStyle name="Navadno 5 14 2 2 2" xfId="20862" xr:uid="{00000000-0005-0000-0000-000009510000}"/>
    <cellStyle name="Navadno 5 14 2 3" xfId="20863" xr:uid="{00000000-0005-0000-0000-00000A510000}"/>
    <cellStyle name="Navadno 5 14 3" xfId="20864" xr:uid="{00000000-0005-0000-0000-00000B510000}"/>
    <cellStyle name="Navadno 5 14 3 2" xfId="20865" xr:uid="{00000000-0005-0000-0000-00000C510000}"/>
    <cellStyle name="Navadno 5 14 4" xfId="20866" xr:uid="{00000000-0005-0000-0000-00000D510000}"/>
    <cellStyle name="Navadno 5 15" xfId="20867" xr:uid="{00000000-0005-0000-0000-00000E510000}"/>
    <cellStyle name="Navadno 5 15 2" xfId="20868" xr:uid="{00000000-0005-0000-0000-00000F510000}"/>
    <cellStyle name="Navadno 5 15 2 2" xfId="20869" xr:uid="{00000000-0005-0000-0000-000010510000}"/>
    <cellStyle name="Navadno 5 15 2 2 2" xfId="20870" xr:uid="{00000000-0005-0000-0000-000011510000}"/>
    <cellStyle name="Navadno 5 15 2 3" xfId="20871" xr:uid="{00000000-0005-0000-0000-000012510000}"/>
    <cellStyle name="Navadno 5 15 3" xfId="20872" xr:uid="{00000000-0005-0000-0000-000013510000}"/>
    <cellStyle name="Navadno 5 15 3 2" xfId="20873" xr:uid="{00000000-0005-0000-0000-000014510000}"/>
    <cellStyle name="Navadno 5 15 4" xfId="20874" xr:uid="{00000000-0005-0000-0000-000015510000}"/>
    <cellStyle name="Navadno 5 16" xfId="20875" xr:uid="{00000000-0005-0000-0000-000016510000}"/>
    <cellStyle name="Navadno 5 16 2" xfId="20876" xr:uid="{00000000-0005-0000-0000-000017510000}"/>
    <cellStyle name="Navadno 5 16 2 2" xfId="20877" xr:uid="{00000000-0005-0000-0000-000018510000}"/>
    <cellStyle name="Navadno 5 16 2 2 2" xfId="20878" xr:uid="{00000000-0005-0000-0000-000019510000}"/>
    <cellStyle name="Navadno 5 16 2 3" xfId="20879" xr:uid="{00000000-0005-0000-0000-00001A510000}"/>
    <cellStyle name="Navadno 5 16 3" xfId="20880" xr:uid="{00000000-0005-0000-0000-00001B510000}"/>
    <cellStyle name="Navadno 5 16 3 2" xfId="20881" xr:uid="{00000000-0005-0000-0000-00001C510000}"/>
    <cellStyle name="Navadno 5 16 4" xfId="20882" xr:uid="{00000000-0005-0000-0000-00001D510000}"/>
    <cellStyle name="Navadno 5 17" xfId="20883" xr:uid="{00000000-0005-0000-0000-00001E510000}"/>
    <cellStyle name="Navadno 5 17 2" xfId="20884" xr:uid="{00000000-0005-0000-0000-00001F510000}"/>
    <cellStyle name="Navadno 5 17 2 2" xfId="20885" xr:uid="{00000000-0005-0000-0000-000020510000}"/>
    <cellStyle name="Navadno 5 17 2 2 2" xfId="20886" xr:uid="{00000000-0005-0000-0000-000021510000}"/>
    <cellStyle name="Navadno 5 17 2 3" xfId="20887" xr:uid="{00000000-0005-0000-0000-000022510000}"/>
    <cellStyle name="Navadno 5 17 3" xfId="20888" xr:uid="{00000000-0005-0000-0000-000023510000}"/>
    <cellStyle name="Navadno 5 17 3 2" xfId="20889" xr:uid="{00000000-0005-0000-0000-000024510000}"/>
    <cellStyle name="Navadno 5 17 4" xfId="20890" xr:uid="{00000000-0005-0000-0000-000025510000}"/>
    <cellStyle name="Navadno 5 18" xfId="20891" xr:uid="{00000000-0005-0000-0000-000026510000}"/>
    <cellStyle name="Navadno 5 18 2" xfId="20892" xr:uid="{00000000-0005-0000-0000-000027510000}"/>
    <cellStyle name="Navadno 5 18 2 2" xfId="20893" xr:uid="{00000000-0005-0000-0000-000028510000}"/>
    <cellStyle name="Navadno 5 18 2 2 2" xfId="20894" xr:uid="{00000000-0005-0000-0000-000029510000}"/>
    <cellStyle name="Navadno 5 18 2 3" xfId="20895" xr:uid="{00000000-0005-0000-0000-00002A510000}"/>
    <cellStyle name="Navadno 5 18 3" xfId="20896" xr:uid="{00000000-0005-0000-0000-00002B510000}"/>
    <cellStyle name="Navadno 5 18 3 2" xfId="20897" xr:uid="{00000000-0005-0000-0000-00002C510000}"/>
    <cellStyle name="Navadno 5 18 4" xfId="20898" xr:uid="{00000000-0005-0000-0000-00002D510000}"/>
    <cellStyle name="Navadno 5 19" xfId="20899" xr:uid="{00000000-0005-0000-0000-00002E510000}"/>
    <cellStyle name="Navadno 5 19 2" xfId="20900" xr:uid="{00000000-0005-0000-0000-00002F510000}"/>
    <cellStyle name="Navadno 5 19 2 2" xfId="20901" xr:uid="{00000000-0005-0000-0000-000030510000}"/>
    <cellStyle name="Navadno 5 19 2 2 2" xfId="20902" xr:uid="{00000000-0005-0000-0000-000031510000}"/>
    <cellStyle name="Navadno 5 19 2 3" xfId="20903" xr:uid="{00000000-0005-0000-0000-000032510000}"/>
    <cellStyle name="Navadno 5 19 3" xfId="20904" xr:uid="{00000000-0005-0000-0000-000033510000}"/>
    <cellStyle name="Navadno 5 19 3 2" xfId="20905" xr:uid="{00000000-0005-0000-0000-000034510000}"/>
    <cellStyle name="Navadno 5 19 4" xfId="20906" xr:uid="{00000000-0005-0000-0000-000035510000}"/>
    <cellStyle name="Navadno 5 2" xfId="20907" xr:uid="{00000000-0005-0000-0000-000036510000}"/>
    <cellStyle name="Navadno 5 2 10" xfId="20908" xr:uid="{00000000-0005-0000-0000-000037510000}"/>
    <cellStyle name="Navadno 5 2 11" xfId="20909" xr:uid="{00000000-0005-0000-0000-000038510000}"/>
    <cellStyle name="Navadno 5 2 12" xfId="20910" xr:uid="{00000000-0005-0000-0000-000039510000}"/>
    <cellStyle name="Navadno 5 2 13" xfId="20911" xr:uid="{00000000-0005-0000-0000-00003A510000}"/>
    <cellStyle name="Navadno 5 2 14" xfId="20912" xr:uid="{00000000-0005-0000-0000-00003B510000}"/>
    <cellStyle name="Navadno 5 2 15" xfId="20913" xr:uid="{00000000-0005-0000-0000-00003C510000}"/>
    <cellStyle name="Navadno 5 2 16" xfId="20914" xr:uid="{00000000-0005-0000-0000-00003D510000}"/>
    <cellStyle name="Navadno 5 2 2" xfId="20915" xr:uid="{00000000-0005-0000-0000-00003E510000}"/>
    <cellStyle name="Navadno 5 2 2 10" xfId="20916" xr:uid="{00000000-0005-0000-0000-00003F510000}"/>
    <cellStyle name="Navadno 5 2 2 11" xfId="20917" xr:uid="{00000000-0005-0000-0000-000040510000}"/>
    <cellStyle name="Navadno 5 2 2 12" xfId="20918" xr:uid="{00000000-0005-0000-0000-000041510000}"/>
    <cellStyle name="Navadno 5 2 2 13" xfId="20919" xr:uid="{00000000-0005-0000-0000-000042510000}"/>
    <cellStyle name="Navadno 5 2 2 14" xfId="20920" xr:uid="{00000000-0005-0000-0000-000043510000}"/>
    <cellStyle name="Navadno 5 2 2 15" xfId="20921" xr:uid="{00000000-0005-0000-0000-000044510000}"/>
    <cellStyle name="Navadno 5 2 2 2" xfId="20922" xr:uid="{00000000-0005-0000-0000-000045510000}"/>
    <cellStyle name="Navadno 5 2 2 2 2" xfId="20923" xr:uid="{00000000-0005-0000-0000-000046510000}"/>
    <cellStyle name="Navadno 5 2 2 3" xfId="20924" xr:uid="{00000000-0005-0000-0000-000047510000}"/>
    <cellStyle name="Navadno 5 2 2 4" xfId="20925" xr:uid="{00000000-0005-0000-0000-000048510000}"/>
    <cellStyle name="Navadno 5 2 2 5" xfId="20926" xr:uid="{00000000-0005-0000-0000-000049510000}"/>
    <cellStyle name="Navadno 5 2 2 5 2" xfId="20927" xr:uid="{00000000-0005-0000-0000-00004A510000}"/>
    <cellStyle name="Navadno 5 2 2 5 3" xfId="20928" xr:uid="{00000000-0005-0000-0000-00004B510000}"/>
    <cellStyle name="Navadno 5 2 2 5 4" xfId="20929" xr:uid="{00000000-0005-0000-0000-00004C510000}"/>
    <cellStyle name="Navadno 5 2 2 5 5" xfId="20930" xr:uid="{00000000-0005-0000-0000-00004D510000}"/>
    <cellStyle name="Navadno 5 2 2 5 6" xfId="20931" xr:uid="{00000000-0005-0000-0000-00004E510000}"/>
    <cellStyle name="Navadno 5 2 2 5 7" xfId="20932" xr:uid="{00000000-0005-0000-0000-00004F510000}"/>
    <cellStyle name="Navadno 5 2 2 5 8" xfId="20933" xr:uid="{00000000-0005-0000-0000-000050510000}"/>
    <cellStyle name="Navadno 5 2 2 5 9" xfId="20934" xr:uid="{00000000-0005-0000-0000-000051510000}"/>
    <cellStyle name="Navadno 5 2 2 6" xfId="20935" xr:uid="{00000000-0005-0000-0000-000052510000}"/>
    <cellStyle name="Navadno 5 2 2 7" xfId="20936" xr:uid="{00000000-0005-0000-0000-000053510000}"/>
    <cellStyle name="Navadno 5 2 2 8" xfId="20937" xr:uid="{00000000-0005-0000-0000-000054510000}"/>
    <cellStyle name="Navadno 5 2 2 8 2" xfId="20938" xr:uid="{00000000-0005-0000-0000-000055510000}"/>
    <cellStyle name="Navadno 5 2 2 9" xfId="20939" xr:uid="{00000000-0005-0000-0000-000056510000}"/>
    <cellStyle name="Navadno 5 2 3" xfId="20940" xr:uid="{00000000-0005-0000-0000-000057510000}"/>
    <cellStyle name="Navadno 5 2 3 2" xfId="20941" xr:uid="{00000000-0005-0000-0000-000058510000}"/>
    <cellStyle name="Navadno 5 2 3 3" xfId="20942" xr:uid="{00000000-0005-0000-0000-000059510000}"/>
    <cellStyle name="Navadno 5 2 3 4" xfId="20943" xr:uid="{00000000-0005-0000-0000-00005A510000}"/>
    <cellStyle name="Navadno 5 2 3 5" xfId="20944" xr:uid="{00000000-0005-0000-0000-00005B510000}"/>
    <cellStyle name="Navadno 5 2 4" xfId="20945" xr:uid="{00000000-0005-0000-0000-00005C510000}"/>
    <cellStyle name="Navadno 5 2 5" xfId="20946" xr:uid="{00000000-0005-0000-0000-00005D510000}"/>
    <cellStyle name="Navadno 5 2 6" xfId="20947" xr:uid="{00000000-0005-0000-0000-00005E510000}"/>
    <cellStyle name="Navadno 5 2 6 2" xfId="20948" xr:uid="{00000000-0005-0000-0000-00005F510000}"/>
    <cellStyle name="Navadno 5 2 6 3" xfId="20949" xr:uid="{00000000-0005-0000-0000-000060510000}"/>
    <cellStyle name="Navadno 5 2 6 4" xfId="20950" xr:uid="{00000000-0005-0000-0000-000061510000}"/>
    <cellStyle name="Navadno 5 2 6 5" xfId="20951" xr:uid="{00000000-0005-0000-0000-000062510000}"/>
    <cellStyle name="Navadno 5 2 6 6" xfId="20952" xr:uid="{00000000-0005-0000-0000-000063510000}"/>
    <cellStyle name="Navadno 5 2 6 7" xfId="20953" xr:uid="{00000000-0005-0000-0000-000064510000}"/>
    <cellStyle name="Navadno 5 2 6 8" xfId="20954" xr:uid="{00000000-0005-0000-0000-000065510000}"/>
    <cellStyle name="Navadno 5 2 6 9" xfId="20955" xr:uid="{00000000-0005-0000-0000-000066510000}"/>
    <cellStyle name="Navadno 5 2 7" xfId="20956" xr:uid="{00000000-0005-0000-0000-000067510000}"/>
    <cellStyle name="Navadno 5 2 8" xfId="20957" xr:uid="{00000000-0005-0000-0000-000068510000}"/>
    <cellStyle name="Navadno 5 2 9" xfId="20958" xr:uid="{00000000-0005-0000-0000-000069510000}"/>
    <cellStyle name="Navadno 5 2 9 2" xfId="20959" xr:uid="{00000000-0005-0000-0000-00006A510000}"/>
    <cellStyle name="Navadno 5 20" xfId="20960" xr:uid="{00000000-0005-0000-0000-00006B510000}"/>
    <cellStyle name="Navadno 5 20 2" xfId="20961" xr:uid="{00000000-0005-0000-0000-00006C510000}"/>
    <cellStyle name="Navadno 5 20 2 2" xfId="20962" xr:uid="{00000000-0005-0000-0000-00006D510000}"/>
    <cellStyle name="Navadno 5 20 2 2 2" xfId="20963" xr:uid="{00000000-0005-0000-0000-00006E510000}"/>
    <cellStyle name="Navadno 5 20 2 3" xfId="20964" xr:uid="{00000000-0005-0000-0000-00006F510000}"/>
    <cellStyle name="Navadno 5 20 3" xfId="20965" xr:uid="{00000000-0005-0000-0000-000070510000}"/>
    <cellStyle name="Navadno 5 20 3 2" xfId="20966" xr:uid="{00000000-0005-0000-0000-000071510000}"/>
    <cellStyle name="Navadno 5 20 4" xfId="20967" xr:uid="{00000000-0005-0000-0000-000072510000}"/>
    <cellStyle name="Navadno 5 21" xfId="20968" xr:uid="{00000000-0005-0000-0000-000073510000}"/>
    <cellStyle name="Navadno 5 21 2" xfId="20969" xr:uid="{00000000-0005-0000-0000-000074510000}"/>
    <cellStyle name="Navadno 5 21 2 2" xfId="20970" xr:uid="{00000000-0005-0000-0000-000075510000}"/>
    <cellStyle name="Navadno 5 21 2 2 2" xfId="20971" xr:uid="{00000000-0005-0000-0000-000076510000}"/>
    <cellStyle name="Navadno 5 21 2 3" xfId="20972" xr:uid="{00000000-0005-0000-0000-000077510000}"/>
    <cellStyle name="Navadno 5 21 3" xfId="20973" xr:uid="{00000000-0005-0000-0000-000078510000}"/>
    <cellStyle name="Navadno 5 21 3 2" xfId="20974" xr:uid="{00000000-0005-0000-0000-000079510000}"/>
    <cellStyle name="Navadno 5 21 4" xfId="20975" xr:uid="{00000000-0005-0000-0000-00007A510000}"/>
    <cellStyle name="Navadno 5 22" xfId="20976" xr:uid="{00000000-0005-0000-0000-00007B510000}"/>
    <cellStyle name="Navadno 5 22 2" xfId="20977" xr:uid="{00000000-0005-0000-0000-00007C510000}"/>
    <cellStyle name="Navadno 5 22 2 2" xfId="20978" xr:uid="{00000000-0005-0000-0000-00007D510000}"/>
    <cellStyle name="Navadno 5 22 2 2 2" xfId="20979" xr:uid="{00000000-0005-0000-0000-00007E510000}"/>
    <cellStyle name="Navadno 5 22 2 3" xfId="20980" xr:uid="{00000000-0005-0000-0000-00007F510000}"/>
    <cellStyle name="Navadno 5 22 3" xfId="20981" xr:uid="{00000000-0005-0000-0000-000080510000}"/>
    <cellStyle name="Navadno 5 22 3 2" xfId="20982" xr:uid="{00000000-0005-0000-0000-000081510000}"/>
    <cellStyle name="Navadno 5 22 4" xfId="20983" xr:uid="{00000000-0005-0000-0000-000082510000}"/>
    <cellStyle name="Navadno 5 23" xfId="20984" xr:uid="{00000000-0005-0000-0000-000083510000}"/>
    <cellStyle name="Navadno 5 23 2" xfId="20985" xr:uid="{00000000-0005-0000-0000-000084510000}"/>
    <cellStyle name="Navadno 5 23 2 2" xfId="20986" xr:uid="{00000000-0005-0000-0000-000085510000}"/>
    <cellStyle name="Navadno 5 23 2 2 2" xfId="20987" xr:uid="{00000000-0005-0000-0000-000086510000}"/>
    <cellStyle name="Navadno 5 23 2 3" xfId="20988" xr:uid="{00000000-0005-0000-0000-000087510000}"/>
    <cellStyle name="Navadno 5 23 3" xfId="20989" xr:uid="{00000000-0005-0000-0000-000088510000}"/>
    <cellStyle name="Navadno 5 23 3 2" xfId="20990" xr:uid="{00000000-0005-0000-0000-000089510000}"/>
    <cellStyle name="Navadno 5 23 4" xfId="20991" xr:uid="{00000000-0005-0000-0000-00008A510000}"/>
    <cellStyle name="Navadno 5 24" xfId="20992" xr:uid="{00000000-0005-0000-0000-00008B510000}"/>
    <cellStyle name="Navadno 5 24 2" xfId="20993" xr:uid="{00000000-0005-0000-0000-00008C510000}"/>
    <cellStyle name="Navadno 5 24 2 2" xfId="20994" xr:uid="{00000000-0005-0000-0000-00008D510000}"/>
    <cellStyle name="Navadno 5 24 2 2 2" xfId="20995" xr:uid="{00000000-0005-0000-0000-00008E510000}"/>
    <cellStyle name="Navadno 5 24 2 3" xfId="20996" xr:uid="{00000000-0005-0000-0000-00008F510000}"/>
    <cellStyle name="Navadno 5 24 3" xfId="20997" xr:uid="{00000000-0005-0000-0000-000090510000}"/>
    <cellStyle name="Navadno 5 24 3 2" xfId="20998" xr:uid="{00000000-0005-0000-0000-000091510000}"/>
    <cellStyle name="Navadno 5 24 4" xfId="20999" xr:uid="{00000000-0005-0000-0000-000092510000}"/>
    <cellStyle name="Navadno 5 25" xfId="21000" xr:uid="{00000000-0005-0000-0000-000093510000}"/>
    <cellStyle name="Navadno 5 25 2" xfId="21001" xr:uid="{00000000-0005-0000-0000-000094510000}"/>
    <cellStyle name="Navadno 5 25 2 2" xfId="21002" xr:uid="{00000000-0005-0000-0000-000095510000}"/>
    <cellStyle name="Navadno 5 25 2 2 2" xfId="21003" xr:uid="{00000000-0005-0000-0000-000096510000}"/>
    <cellStyle name="Navadno 5 25 2 3" xfId="21004" xr:uid="{00000000-0005-0000-0000-000097510000}"/>
    <cellStyle name="Navadno 5 25 3" xfId="21005" xr:uid="{00000000-0005-0000-0000-000098510000}"/>
    <cellStyle name="Navadno 5 25 3 2" xfId="21006" xr:uid="{00000000-0005-0000-0000-000099510000}"/>
    <cellStyle name="Navadno 5 25 4" xfId="21007" xr:uid="{00000000-0005-0000-0000-00009A510000}"/>
    <cellStyle name="Navadno 5 26" xfId="21008" xr:uid="{00000000-0005-0000-0000-00009B510000}"/>
    <cellStyle name="Navadno 5 26 2" xfId="21009" xr:uid="{00000000-0005-0000-0000-00009C510000}"/>
    <cellStyle name="Navadno 5 26 2 2" xfId="21010" xr:uid="{00000000-0005-0000-0000-00009D510000}"/>
    <cellStyle name="Navadno 5 26 2 2 2" xfId="21011" xr:uid="{00000000-0005-0000-0000-00009E510000}"/>
    <cellStyle name="Navadno 5 26 2 3" xfId="21012" xr:uid="{00000000-0005-0000-0000-00009F510000}"/>
    <cellStyle name="Navadno 5 26 3" xfId="21013" xr:uid="{00000000-0005-0000-0000-0000A0510000}"/>
    <cellStyle name="Navadno 5 26 3 2" xfId="21014" xr:uid="{00000000-0005-0000-0000-0000A1510000}"/>
    <cellStyle name="Navadno 5 26 4" xfId="21015" xr:uid="{00000000-0005-0000-0000-0000A2510000}"/>
    <cellStyle name="Navadno 5 27" xfId="21016" xr:uid="{00000000-0005-0000-0000-0000A3510000}"/>
    <cellStyle name="Navadno 5 27 2" xfId="21017" xr:uid="{00000000-0005-0000-0000-0000A4510000}"/>
    <cellStyle name="Navadno 5 27 2 2" xfId="21018" xr:uid="{00000000-0005-0000-0000-0000A5510000}"/>
    <cellStyle name="Navadno 5 27 2 2 2" xfId="21019" xr:uid="{00000000-0005-0000-0000-0000A6510000}"/>
    <cellStyle name="Navadno 5 27 2 3" xfId="21020" xr:uid="{00000000-0005-0000-0000-0000A7510000}"/>
    <cellStyle name="Navadno 5 27 3" xfId="21021" xr:uid="{00000000-0005-0000-0000-0000A8510000}"/>
    <cellStyle name="Navadno 5 27 3 2" xfId="21022" xr:uid="{00000000-0005-0000-0000-0000A9510000}"/>
    <cellStyle name="Navadno 5 27 4" xfId="21023" xr:uid="{00000000-0005-0000-0000-0000AA510000}"/>
    <cellStyle name="Navadno 5 28" xfId="21024" xr:uid="{00000000-0005-0000-0000-0000AB510000}"/>
    <cellStyle name="Navadno 5 28 2" xfId="21025" xr:uid="{00000000-0005-0000-0000-0000AC510000}"/>
    <cellStyle name="Navadno 5 28 2 2" xfId="21026" xr:uid="{00000000-0005-0000-0000-0000AD510000}"/>
    <cellStyle name="Navadno 5 28 2 2 2" xfId="21027" xr:uid="{00000000-0005-0000-0000-0000AE510000}"/>
    <cellStyle name="Navadno 5 28 2 3" xfId="21028" xr:uid="{00000000-0005-0000-0000-0000AF510000}"/>
    <cellStyle name="Navadno 5 28 3" xfId="21029" xr:uid="{00000000-0005-0000-0000-0000B0510000}"/>
    <cellStyle name="Navadno 5 28 3 2" xfId="21030" xr:uid="{00000000-0005-0000-0000-0000B1510000}"/>
    <cellStyle name="Navadno 5 28 4" xfId="21031" xr:uid="{00000000-0005-0000-0000-0000B2510000}"/>
    <cellStyle name="Navadno 5 29" xfId="21032" xr:uid="{00000000-0005-0000-0000-0000B3510000}"/>
    <cellStyle name="Navadno 5 29 2" xfId="21033" xr:uid="{00000000-0005-0000-0000-0000B4510000}"/>
    <cellStyle name="Navadno 5 29 2 2" xfId="21034" xr:uid="{00000000-0005-0000-0000-0000B5510000}"/>
    <cellStyle name="Navadno 5 29 2 2 2" xfId="21035" xr:uid="{00000000-0005-0000-0000-0000B6510000}"/>
    <cellStyle name="Navadno 5 29 2 3" xfId="21036" xr:uid="{00000000-0005-0000-0000-0000B7510000}"/>
    <cellStyle name="Navadno 5 29 3" xfId="21037" xr:uid="{00000000-0005-0000-0000-0000B8510000}"/>
    <cellStyle name="Navadno 5 29 3 2" xfId="21038" xr:uid="{00000000-0005-0000-0000-0000B9510000}"/>
    <cellStyle name="Navadno 5 29 4" xfId="21039" xr:uid="{00000000-0005-0000-0000-0000BA510000}"/>
    <cellStyle name="Navadno 5 3" xfId="21040" xr:uid="{00000000-0005-0000-0000-0000BB510000}"/>
    <cellStyle name="Navadno 5 3 2" xfId="21041" xr:uid="{00000000-0005-0000-0000-0000BC510000}"/>
    <cellStyle name="Navadno 5 3 2 2" xfId="21042" xr:uid="{00000000-0005-0000-0000-0000BD510000}"/>
    <cellStyle name="Navadno 5 3 2 2 2" xfId="21043" xr:uid="{00000000-0005-0000-0000-0000BE510000}"/>
    <cellStyle name="Navadno 5 3 2 3" xfId="21044" xr:uid="{00000000-0005-0000-0000-0000BF510000}"/>
    <cellStyle name="Navadno 5 3 3" xfId="21045" xr:uid="{00000000-0005-0000-0000-0000C0510000}"/>
    <cellStyle name="Navadno 5 3 3 2" xfId="21046" xr:uid="{00000000-0005-0000-0000-0000C1510000}"/>
    <cellStyle name="Navadno 5 3 4" xfId="21047" xr:uid="{00000000-0005-0000-0000-0000C2510000}"/>
    <cellStyle name="Navadno 5 3 5" xfId="21048" xr:uid="{00000000-0005-0000-0000-0000C3510000}"/>
    <cellStyle name="Navadno 5 3 6" xfId="21049" xr:uid="{00000000-0005-0000-0000-0000C4510000}"/>
    <cellStyle name="Navadno 5 3 7" xfId="21050" xr:uid="{00000000-0005-0000-0000-0000C5510000}"/>
    <cellStyle name="Navadno 5 30" xfId="21051" xr:uid="{00000000-0005-0000-0000-0000C6510000}"/>
    <cellStyle name="Navadno 5 30 2" xfId="21052" xr:uid="{00000000-0005-0000-0000-0000C7510000}"/>
    <cellStyle name="Navadno 5 30 2 2" xfId="21053" xr:uid="{00000000-0005-0000-0000-0000C8510000}"/>
    <cellStyle name="Navadno 5 30 2 2 2" xfId="21054" xr:uid="{00000000-0005-0000-0000-0000C9510000}"/>
    <cellStyle name="Navadno 5 30 2 3" xfId="21055" xr:uid="{00000000-0005-0000-0000-0000CA510000}"/>
    <cellStyle name="Navadno 5 30 3" xfId="21056" xr:uid="{00000000-0005-0000-0000-0000CB510000}"/>
    <cellStyle name="Navadno 5 30 3 2" xfId="21057" xr:uid="{00000000-0005-0000-0000-0000CC510000}"/>
    <cellStyle name="Navadno 5 30 4" xfId="21058" xr:uid="{00000000-0005-0000-0000-0000CD510000}"/>
    <cellStyle name="Navadno 5 31" xfId="21059" xr:uid="{00000000-0005-0000-0000-0000CE510000}"/>
    <cellStyle name="Navadno 5 31 2" xfId="21060" xr:uid="{00000000-0005-0000-0000-0000CF510000}"/>
    <cellStyle name="Navadno 5 31 2 2" xfId="21061" xr:uid="{00000000-0005-0000-0000-0000D0510000}"/>
    <cellStyle name="Navadno 5 31 2 2 2" xfId="21062" xr:uid="{00000000-0005-0000-0000-0000D1510000}"/>
    <cellStyle name="Navadno 5 31 2 3" xfId="21063" xr:uid="{00000000-0005-0000-0000-0000D2510000}"/>
    <cellStyle name="Navadno 5 31 3" xfId="21064" xr:uid="{00000000-0005-0000-0000-0000D3510000}"/>
    <cellStyle name="Navadno 5 31 3 2" xfId="21065" xr:uid="{00000000-0005-0000-0000-0000D4510000}"/>
    <cellStyle name="Navadno 5 31 4" xfId="21066" xr:uid="{00000000-0005-0000-0000-0000D5510000}"/>
    <cellStyle name="Navadno 5 32" xfId="21067" xr:uid="{00000000-0005-0000-0000-0000D6510000}"/>
    <cellStyle name="Navadno 5 32 2" xfId="21068" xr:uid="{00000000-0005-0000-0000-0000D7510000}"/>
    <cellStyle name="Navadno 5 32 2 2" xfId="21069" xr:uid="{00000000-0005-0000-0000-0000D8510000}"/>
    <cellStyle name="Navadno 5 32 2 2 2" xfId="21070" xr:uid="{00000000-0005-0000-0000-0000D9510000}"/>
    <cellStyle name="Navadno 5 32 2 3" xfId="21071" xr:uid="{00000000-0005-0000-0000-0000DA510000}"/>
    <cellStyle name="Navadno 5 32 3" xfId="21072" xr:uid="{00000000-0005-0000-0000-0000DB510000}"/>
    <cellStyle name="Navadno 5 32 3 2" xfId="21073" xr:uid="{00000000-0005-0000-0000-0000DC510000}"/>
    <cellStyle name="Navadno 5 32 4" xfId="21074" xr:uid="{00000000-0005-0000-0000-0000DD510000}"/>
    <cellStyle name="Navadno 5 33" xfId="21075" xr:uid="{00000000-0005-0000-0000-0000DE510000}"/>
    <cellStyle name="Navadno 5 33 2" xfId="21076" xr:uid="{00000000-0005-0000-0000-0000DF510000}"/>
    <cellStyle name="Navadno 5 33 2 2" xfId="21077" xr:uid="{00000000-0005-0000-0000-0000E0510000}"/>
    <cellStyle name="Navadno 5 33 2 2 2" xfId="21078" xr:uid="{00000000-0005-0000-0000-0000E1510000}"/>
    <cellStyle name="Navadno 5 33 2 3" xfId="21079" xr:uid="{00000000-0005-0000-0000-0000E2510000}"/>
    <cellStyle name="Navadno 5 33 3" xfId="21080" xr:uid="{00000000-0005-0000-0000-0000E3510000}"/>
    <cellStyle name="Navadno 5 33 3 2" xfId="21081" xr:uid="{00000000-0005-0000-0000-0000E4510000}"/>
    <cellStyle name="Navadno 5 33 4" xfId="21082" xr:uid="{00000000-0005-0000-0000-0000E5510000}"/>
    <cellStyle name="Navadno 5 34" xfId="21083" xr:uid="{00000000-0005-0000-0000-0000E6510000}"/>
    <cellStyle name="Navadno 5 34 2" xfId="21084" xr:uid="{00000000-0005-0000-0000-0000E7510000}"/>
    <cellStyle name="Navadno 5 34 2 2" xfId="21085" xr:uid="{00000000-0005-0000-0000-0000E8510000}"/>
    <cellStyle name="Navadno 5 34 2 2 2" xfId="21086" xr:uid="{00000000-0005-0000-0000-0000E9510000}"/>
    <cellStyle name="Navadno 5 34 2 3" xfId="21087" xr:uid="{00000000-0005-0000-0000-0000EA510000}"/>
    <cellStyle name="Navadno 5 34 3" xfId="21088" xr:uid="{00000000-0005-0000-0000-0000EB510000}"/>
    <cellStyle name="Navadno 5 34 3 2" xfId="21089" xr:uid="{00000000-0005-0000-0000-0000EC510000}"/>
    <cellStyle name="Navadno 5 34 4" xfId="21090" xr:uid="{00000000-0005-0000-0000-0000ED510000}"/>
    <cellStyle name="Navadno 5 35" xfId="21091" xr:uid="{00000000-0005-0000-0000-0000EE510000}"/>
    <cellStyle name="Navadno 5 35 2" xfId="21092" xr:uid="{00000000-0005-0000-0000-0000EF510000}"/>
    <cellStyle name="Navadno 5 35 2 2" xfId="21093" xr:uid="{00000000-0005-0000-0000-0000F0510000}"/>
    <cellStyle name="Navadno 5 35 2 2 2" xfId="21094" xr:uid="{00000000-0005-0000-0000-0000F1510000}"/>
    <cellStyle name="Navadno 5 35 2 3" xfId="21095" xr:uid="{00000000-0005-0000-0000-0000F2510000}"/>
    <cellStyle name="Navadno 5 35 3" xfId="21096" xr:uid="{00000000-0005-0000-0000-0000F3510000}"/>
    <cellStyle name="Navadno 5 35 3 2" xfId="21097" xr:uid="{00000000-0005-0000-0000-0000F4510000}"/>
    <cellStyle name="Navadno 5 35 4" xfId="21098" xr:uid="{00000000-0005-0000-0000-0000F5510000}"/>
    <cellStyle name="Navadno 5 36" xfId="21099" xr:uid="{00000000-0005-0000-0000-0000F6510000}"/>
    <cellStyle name="Navadno 5 36 2" xfId="21100" xr:uid="{00000000-0005-0000-0000-0000F7510000}"/>
    <cellStyle name="Navadno 5 36 2 2" xfId="21101" xr:uid="{00000000-0005-0000-0000-0000F8510000}"/>
    <cellStyle name="Navadno 5 36 2 2 2" xfId="21102" xr:uid="{00000000-0005-0000-0000-0000F9510000}"/>
    <cellStyle name="Navadno 5 36 2 3" xfId="21103" xr:uid="{00000000-0005-0000-0000-0000FA510000}"/>
    <cellStyle name="Navadno 5 36 3" xfId="21104" xr:uid="{00000000-0005-0000-0000-0000FB510000}"/>
    <cellStyle name="Navadno 5 36 3 2" xfId="21105" xr:uid="{00000000-0005-0000-0000-0000FC510000}"/>
    <cellStyle name="Navadno 5 36 4" xfId="21106" xr:uid="{00000000-0005-0000-0000-0000FD510000}"/>
    <cellStyle name="Navadno 5 37" xfId="21107" xr:uid="{00000000-0005-0000-0000-0000FE510000}"/>
    <cellStyle name="Navadno 5 37 2" xfId="21108" xr:uid="{00000000-0005-0000-0000-0000FF510000}"/>
    <cellStyle name="Navadno 5 37 2 2" xfId="21109" xr:uid="{00000000-0005-0000-0000-000000520000}"/>
    <cellStyle name="Navadno 5 37 2 2 2" xfId="21110" xr:uid="{00000000-0005-0000-0000-000001520000}"/>
    <cellStyle name="Navadno 5 37 2 3" xfId="21111" xr:uid="{00000000-0005-0000-0000-000002520000}"/>
    <cellStyle name="Navadno 5 37 3" xfId="21112" xr:uid="{00000000-0005-0000-0000-000003520000}"/>
    <cellStyle name="Navadno 5 37 3 2" xfId="21113" xr:uid="{00000000-0005-0000-0000-000004520000}"/>
    <cellStyle name="Navadno 5 37 4" xfId="21114" xr:uid="{00000000-0005-0000-0000-000005520000}"/>
    <cellStyle name="Navadno 5 38" xfId="21115" xr:uid="{00000000-0005-0000-0000-000006520000}"/>
    <cellStyle name="Navadno 5 38 2" xfId="21116" xr:uid="{00000000-0005-0000-0000-000007520000}"/>
    <cellStyle name="Navadno 5 38 2 2" xfId="21117" xr:uid="{00000000-0005-0000-0000-000008520000}"/>
    <cellStyle name="Navadno 5 38 2 2 2" xfId="21118" xr:uid="{00000000-0005-0000-0000-000009520000}"/>
    <cellStyle name="Navadno 5 38 2 3" xfId="21119" xr:uid="{00000000-0005-0000-0000-00000A520000}"/>
    <cellStyle name="Navadno 5 38 3" xfId="21120" xr:uid="{00000000-0005-0000-0000-00000B520000}"/>
    <cellStyle name="Navadno 5 38 3 2" xfId="21121" xr:uid="{00000000-0005-0000-0000-00000C520000}"/>
    <cellStyle name="Navadno 5 38 4" xfId="21122" xr:uid="{00000000-0005-0000-0000-00000D520000}"/>
    <cellStyle name="Navadno 5 39" xfId="21123" xr:uid="{00000000-0005-0000-0000-00000E520000}"/>
    <cellStyle name="Navadno 5 39 2" xfId="21124" xr:uid="{00000000-0005-0000-0000-00000F520000}"/>
    <cellStyle name="Navadno 5 39 2 2" xfId="21125" xr:uid="{00000000-0005-0000-0000-000010520000}"/>
    <cellStyle name="Navadno 5 39 2 2 2" xfId="21126" xr:uid="{00000000-0005-0000-0000-000011520000}"/>
    <cellStyle name="Navadno 5 39 2 3" xfId="21127" xr:uid="{00000000-0005-0000-0000-000012520000}"/>
    <cellStyle name="Navadno 5 39 3" xfId="21128" xr:uid="{00000000-0005-0000-0000-000013520000}"/>
    <cellStyle name="Navadno 5 39 3 2" xfId="21129" xr:uid="{00000000-0005-0000-0000-000014520000}"/>
    <cellStyle name="Navadno 5 39 4" xfId="21130" xr:uid="{00000000-0005-0000-0000-000015520000}"/>
    <cellStyle name="Navadno 5 4" xfId="21131" xr:uid="{00000000-0005-0000-0000-000016520000}"/>
    <cellStyle name="Navadno 5 4 2" xfId="21132" xr:uid="{00000000-0005-0000-0000-000017520000}"/>
    <cellStyle name="Navadno 5 4 2 2" xfId="21133" xr:uid="{00000000-0005-0000-0000-000018520000}"/>
    <cellStyle name="Navadno 5 4 2 2 2" xfId="21134" xr:uid="{00000000-0005-0000-0000-000019520000}"/>
    <cellStyle name="Navadno 5 4 2 3" xfId="21135" xr:uid="{00000000-0005-0000-0000-00001A520000}"/>
    <cellStyle name="Navadno 5 4 3" xfId="21136" xr:uid="{00000000-0005-0000-0000-00001B520000}"/>
    <cellStyle name="Navadno 5 4 3 2" xfId="21137" xr:uid="{00000000-0005-0000-0000-00001C520000}"/>
    <cellStyle name="Navadno 5 4 4" xfId="21138" xr:uid="{00000000-0005-0000-0000-00001D520000}"/>
    <cellStyle name="Navadno 5 4 5" xfId="21139" xr:uid="{00000000-0005-0000-0000-00001E520000}"/>
    <cellStyle name="Navadno 5 4 6" xfId="21140" xr:uid="{00000000-0005-0000-0000-00001F520000}"/>
    <cellStyle name="Navadno 5 4 7" xfId="21141" xr:uid="{00000000-0005-0000-0000-000020520000}"/>
    <cellStyle name="Navadno 5 40" xfId="21142" xr:uid="{00000000-0005-0000-0000-000021520000}"/>
    <cellStyle name="Navadno 5 40 2" xfId="21143" xr:uid="{00000000-0005-0000-0000-000022520000}"/>
    <cellStyle name="Navadno 5 40 2 2" xfId="21144" xr:uid="{00000000-0005-0000-0000-000023520000}"/>
    <cellStyle name="Navadno 5 40 2 2 2" xfId="21145" xr:uid="{00000000-0005-0000-0000-000024520000}"/>
    <cellStyle name="Navadno 5 40 2 3" xfId="21146" xr:uid="{00000000-0005-0000-0000-000025520000}"/>
    <cellStyle name="Navadno 5 40 3" xfId="21147" xr:uid="{00000000-0005-0000-0000-000026520000}"/>
    <cellStyle name="Navadno 5 40 3 2" xfId="21148" xr:uid="{00000000-0005-0000-0000-000027520000}"/>
    <cellStyle name="Navadno 5 40 4" xfId="21149" xr:uid="{00000000-0005-0000-0000-000028520000}"/>
    <cellStyle name="Navadno 5 41" xfId="21150" xr:uid="{00000000-0005-0000-0000-000029520000}"/>
    <cellStyle name="Navadno 5 41 2" xfId="21151" xr:uid="{00000000-0005-0000-0000-00002A520000}"/>
    <cellStyle name="Navadno 5 41 2 2" xfId="21152" xr:uid="{00000000-0005-0000-0000-00002B520000}"/>
    <cellStyle name="Navadno 5 41 2 2 2" xfId="21153" xr:uid="{00000000-0005-0000-0000-00002C520000}"/>
    <cellStyle name="Navadno 5 41 2 3" xfId="21154" xr:uid="{00000000-0005-0000-0000-00002D520000}"/>
    <cellStyle name="Navadno 5 41 3" xfId="21155" xr:uid="{00000000-0005-0000-0000-00002E520000}"/>
    <cellStyle name="Navadno 5 41 3 2" xfId="21156" xr:uid="{00000000-0005-0000-0000-00002F520000}"/>
    <cellStyle name="Navadno 5 41 4" xfId="21157" xr:uid="{00000000-0005-0000-0000-000030520000}"/>
    <cellStyle name="Navadno 5 42" xfId="21158" xr:uid="{00000000-0005-0000-0000-000031520000}"/>
    <cellStyle name="Navadno 5 42 2" xfId="21159" xr:uid="{00000000-0005-0000-0000-000032520000}"/>
    <cellStyle name="Navadno 5 42 2 2" xfId="21160" xr:uid="{00000000-0005-0000-0000-000033520000}"/>
    <cellStyle name="Navadno 5 42 2 2 2" xfId="21161" xr:uid="{00000000-0005-0000-0000-000034520000}"/>
    <cellStyle name="Navadno 5 42 2 3" xfId="21162" xr:uid="{00000000-0005-0000-0000-000035520000}"/>
    <cellStyle name="Navadno 5 42 3" xfId="21163" xr:uid="{00000000-0005-0000-0000-000036520000}"/>
    <cellStyle name="Navadno 5 42 3 2" xfId="21164" xr:uid="{00000000-0005-0000-0000-000037520000}"/>
    <cellStyle name="Navadno 5 42 4" xfId="21165" xr:uid="{00000000-0005-0000-0000-000038520000}"/>
    <cellStyle name="Navadno 5 43" xfId="21166" xr:uid="{00000000-0005-0000-0000-000039520000}"/>
    <cellStyle name="Navadno 5 43 2" xfId="21167" xr:uid="{00000000-0005-0000-0000-00003A520000}"/>
    <cellStyle name="Navadno 5 43 2 2" xfId="21168" xr:uid="{00000000-0005-0000-0000-00003B520000}"/>
    <cellStyle name="Navadno 5 43 2 2 2" xfId="21169" xr:uid="{00000000-0005-0000-0000-00003C520000}"/>
    <cellStyle name="Navadno 5 43 2 3" xfId="21170" xr:uid="{00000000-0005-0000-0000-00003D520000}"/>
    <cellStyle name="Navadno 5 43 3" xfId="21171" xr:uid="{00000000-0005-0000-0000-00003E520000}"/>
    <cellStyle name="Navadno 5 43 3 2" xfId="21172" xr:uid="{00000000-0005-0000-0000-00003F520000}"/>
    <cellStyle name="Navadno 5 43 4" xfId="21173" xr:uid="{00000000-0005-0000-0000-000040520000}"/>
    <cellStyle name="Navadno 5 44" xfId="21174" xr:uid="{00000000-0005-0000-0000-000041520000}"/>
    <cellStyle name="Navadno 5 44 2" xfId="21175" xr:uid="{00000000-0005-0000-0000-000042520000}"/>
    <cellStyle name="Navadno 5 44 2 2" xfId="21176" xr:uid="{00000000-0005-0000-0000-000043520000}"/>
    <cellStyle name="Navadno 5 44 2 2 2" xfId="21177" xr:uid="{00000000-0005-0000-0000-000044520000}"/>
    <cellStyle name="Navadno 5 44 2 3" xfId="21178" xr:uid="{00000000-0005-0000-0000-000045520000}"/>
    <cellStyle name="Navadno 5 44 3" xfId="21179" xr:uid="{00000000-0005-0000-0000-000046520000}"/>
    <cellStyle name="Navadno 5 44 3 2" xfId="21180" xr:uid="{00000000-0005-0000-0000-000047520000}"/>
    <cellStyle name="Navadno 5 44 4" xfId="21181" xr:uid="{00000000-0005-0000-0000-000048520000}"/>
    <cellStyle name="Navadno 5 45" xfId="21182" xr:uid="{00000000-0005-0000-0000-000049520000}"/>
    <cellStyle name="Navadno 5 45 2" xfId="21183" xr:uid="{00000000-0005-0000-0000-00004A520000}"/>
    <cellStyle name="Navadno 5 45 2 2" xfId="21184" xr:uid="{00000000-0005-0000-0000-00004B520000}"/>
    <cellStyle name="Navadno 5 45 2 2 2" xfId="21185" xr:uid="{00000000-0005-0000-0000-00004C520000}"/>
    <cellStyle name="Navadno 5 45 2 3" xfId="21186" xr:uid="{00000000-0005-0000-0000-00004D520000}"/>
    <cellStyle name="Navadno 5 45 3" xfId="21187" xr:uid="{00000000-0005-0000-0000-00004E520000}"/>
    <cellStyle name="Navadno 5 45 3 2" xfId="21188" xr:uid="{00000000-0005-0000-0000-00004F520000}"/>
    <cellStyle name="Navadno 5 45 4" xfId="21189" xr:uid="{00000000-0005-0000-0000-000050520000}"/>
    <cellStyle name="Navadno 5 46" xfId="21190" xr:uid="{00000000-0005-0000-0000-000051520000}"/>
    <cellStyle name="Navadno 5 46 2" xfId="21191" xr:uid="{00000000-0005-0000-0000-000052520000}"/>
    <cellStyle name="Navadno 5 46 2 2" xfId="21192" xr:uid="{00000000-0005-0000-0000-000053520000}"/>
    <cellStyle name="Navadno 5 46 2 2 2" xfId="21193" xr:uid="{00000000-0005-0000-0000-000054520000}"/>
    <cellStyle name="Navadno 5 46 2 3" xfId="21194" xr:uid="{00000000-0005-0000-0000-000055520000}"/>
    <cellStyle name="Navadno 5 46 3" xfId="21195" xr:uid="{00000000-0005-0000-0000-000056520000}"/>
    <cellStyle name="Navadno 5 46 3 2" xfId="21196" xr:uid="{00000000-0005-0000-0000-000057520000}"/>
    <cellStyle name="Navadno 5 46 4" xfId="21197" xr:uid="{00000000-0005-0000-0000-000058520000}"/>
    <cellStyle name="Navadno 5 47" xfId="21198" xr:uid="{00000000-0005-0000-0000-000059520000}"/>
    <cellStyle name="Navadno 5 47 2" xfId="21199" xr:uid="{00000000-0005-0000-0000-00005A520000}"/>
    <cellStyle name="Navadno 5 47 2 2" xfId="21200" xr:uid="{00000000-0005-0000-0000-00005B520000}"/>
    <cellStyle name="Navadno 5 47 2 2 2" xfId="21201" xr:uid="{00000000-0005-0000-0000-00005C520000}"/>
    <cellStyle name="Navadno 5 47 2 3" xfId="21202" xr:uid="{00000000-0005-0000-0000-00005D520000}"/>
    <cellStyle name="Navadno 5 47 3" xfId="21203" xr:uid="{00000000-0005-0000-0000-00005E520000}"/>
    <cellStyle name="Navadno 5 47 3 2" xfId="21204" xr:uid="{00000000-0005-0000-0000-00005F520000}"/>
    <cellStyle name="Navadno 5 47 4" xfId="21205" xr:uid="{00000000-0005-0000-0000-000060520000}"/>
    <cellStyle name="Navadno 5 48" xfId="21206" xr:uid="{00000000-0005-0000-0000-000061520000}"/>
    <cellStyle name="Navadno 5 48 2" xfId="21207" xr:uid="{00000000-0005-0000-0000-000062520000}"/>
    <cellStyle name="Navadno 5 48 2 2" xfId="21208" xr:uid="{00000000-0005-0000-0000-000063520000}"/>
    <cellStyle name="Navadno 5 48 2 2 2" xfId="21209" xr:uid="{00000000-0005-0000-0000-000064520000}"/>
    <cellStyle name="Navadno 5 48 2 3" xfId="21210" xr:uid="{00000000-0005-0000-0000-000065520000}"/>
    <cellStyle name="Navadno 5 48 3" xfId="21211" xr:uid="{00000000-0005-0000-0000-000066520000}"/>
    <cellStyle name="Navadno 5 48 3 2" xfId="21212" xr:uid="{00000000-0005-0000-0000-000067520000}"/>
    <cellStyle name="Navadno 5 48 4" xfId="21213" xr:uid="{00000000-0005-0000-0000-000068520000}"/>
    <cellStyle name="Navadno 5 49" xfId="21214" xr:uid="{00000000-0005-0000-0000-000069520000}"/>
    <cellStyle name="Navadno 5 49 2" xfId="21215" xr:uid="{00000000-0005-0000-0000-00006A520000}"/>
    <cellStyle name="Navadno 5 49 2 2" xfId="21216" xr:uid="{00000000-0005-0000-0000-00006B520000}"/>
    <cellStyle name="Navadno 5 49 2 2 2" xfId="21217" xr:uid="{00000000-0005-0000-0000-00006C520000}"/>
    <cellStyle name="Navadno 5 49 2 3" xfId="21218" xr:uid="{00000000-0005-0000-0000-00006D520000}"/>
    <cellStyle name="Navadno 5 49 3" xfId="21219" xr:uid="{00000000-0005-0000-0000-00006E520000}"/>
    <cellStyle name="Navadno 5 49 3 2" xfId="21220" xr:uid="{00000000-0005-0000-0000-00006F520000}"/>
    <cellStyle name="Navadno 5 49 4" xfId="21221" xr:uid="{00000000-0005-0000-0000-000070520000}"/>
    <cellStyle name="Navadno 5 5" xfId="21222" xr:uid="{00000000-0005-0000-0000-000071520000}"/>
    <cellStyle name="Navadno 5 5 2" xfId="21223" xr:uid="{00000000-0005-0000-0000-000072520000}"/>
    <cellStyle name="Navadno 5 5 2 2" xfId="21224" xr:uid="{00000000-0005-0000-0000-000073520000}"/>
    <cellStyle name="Navadno 5 5 2 2 2" xfId="21225" xr:uid="{00000000-0005-0000-0000-000074520000}"/>
    <cellStyle name="Navadno 5 5 2 3" xfId="21226" xr:uid="{00000000-0005-0000-0000-000075520000}"/>
    <cellStyle name="Navadno 5 5 2 4" xfId="21227" xr:uid="{00000000-0005-0000-0000-000076520000}"/>
    <cellStyle name="Navadno 5 5 2 5" xfId="21228" xr:uid="{00000000-0005-0000-0000-000077520000}"/>
    <cellStyle name="Navadno 5 5 2 6" xfId="21229" xr:uid="{00000000-0005-0000-0000-000078520000}"/>
    <cellStyle name="Navadno 5 5 3" xfId="21230" xr:uid="{00000000-0005-0000-0000-000079520000}"/>
    <cellStyle name="Navadno 5 5 3 2" xfId="21231" xr:uid="{00000000-0005-0000-0000-00007A520000}"/>
    <cellStyle name="Navadno 5 5 3 3" xfId="21232" xr:uid="{00000000-0005-0000-0000-00007B520000}"/>
    <cellStyle name="Navadno 5 5 3 4" xfId="21233" xr:uid="{00000000-0005-0000-0000-00007C520000}"/>
    <cellStyle name="Navadno 5 5 3 5" xfId="21234" xr:uid="{00000000-0005-0000-0000-00007D520000}"/>
    <cellStyle name="Navadno 5 5 4" xfId="21235" xr:uid="{00000000-0005-0000-0000-00007E520000}"/>
    <cellStyle name="Navadno 5 5 4 2" xfId="21236" xr:uid="{00000000-0005-0000-0000-00007F520000}"/>
    <cellStyle name="Navadno 5 5 4 3" xfId="21237" xr:uid="{00000000-0005-0000-0000-000080520000}"/>
    <cellStyle name="Navadno 5 5 5" xfId="21238" xr:uid="{00000000-0005-0000-0000-000081520000}"/>
    <cellStyle name="Navadno 5 5 6" xfId="21239" xr:uid="{00000000-0005-0000-0000-000082520000}"/>
    <cellStyle name="Navadno 5 5 7" xfId="21240" xr:uid="{00000000-0005-0000-0000-000083520000}"/>
    <cellStyle name="Navadno 5 5 8" xfId="21241" xr:uid="{00000000-0005-0000-0000-000084520000}"/>
    <cellStyle name="Navadno 5 50" xfId="21242" xr:uid="{00000000-0005-0000-0000-000085520000}"/>
    <cellStyle name="Navadno 5 50 2" xfId="21243" xr:uid="{00000000-0005-0000-0000-000086520000}"/>
    <cellStyle name="Navadno 5 50 2 2" xfId="21244" xr:uid="{00000000-0005-0000-0000-000087520000}"/>
    <cellStyle name="Navadno 5 50 2 2 2" xfId="21245" xr:uid="{00000000-0005-0000-0000-000088520000}"/>
    <cellStyle name="Navadno 5 50 2 3" xfId="21246" xr:uid="{00000000-0005-0000-0000-000089520000}"/>
    <cellStyle name="Navadno 5 50 3" xfId="21247" xr:uid="{00000000-0005-0000-0000-00008A520000}"/>
    <cellStyle name="Navadno 5 50 3 2" xfId="21248" xr:uid="{00000000-0005-0000-0000-00008B520000}"/>
    <cellStyle name="Navadno 5 50 4" xfId="21249" xr:uid="{00000000-0005-0000-0000-00008C520000}"/>
    <cellStyle name="Navadno 5 51" xfId="21250" xr:uid="{00000000-0005-0000-0000-00008D520000}"/>
    <cellStyle name="Navadno 5 51 2" xfId="21251" xr:uid="{00000000-0005-0000-0000-00008E520000}"/>
    <cellStyle name="Navadno 5 51 2 2" xfId="21252" xr:uid="{00000000-0005-0000-0000-00008F520000}"/>
    <cellStyle name="Navadno 5 51 2 2 2" xfId="21253" xr:uid="{00000000-0005-0000-0000-000090520000}"/>
    <cellStyle name="Navadno 5 51 2 3" xfId="21254" xr:uid="{00000000-0005-0000-0000-000091520000}"/>
    <cellStyle name="Navadno 5 51 3" xfId="21255" xr:uid="{00000000-0005-0000-0000-000092520000}"/>
    <cellStyle name="Navadno 5 51 3 2" xfId="21256" xr:uid="{00000000-0005-0000-0000-000093520000}"/>
    <cellStyle name="Navadno 5 51 4" xfId="21257" xr:uid="{00000000-0005-0000-0000-000094520000}"/>
    <cellStyle name="Navadno 5 52" xfId="21258" xr:uid="{00000000-0005-0000-0000-000095520000}"/>
    <cellStyle name="Navadno 5 52 2" xfId="21259" xr:uid="{00000000-0005-0000-0000-000096520000}"/>
    <cellStyle name="Navadno 5 52 2 2" xfId="21260" xr:uid="{00000000-0005-0000-0000-000097520000}"/>
    <cellStyle name="Navadno 5 52 2 2 2" xfId="21261" xr:uid="{00000000-0005-0000-0000-000098520000}"/>
    <cellStyle name="Navadno 5 52 2 3" xfId="21262" xr:uid="{00000000-0005-0000-0000-000099520000}"/>
    <cellStyle name="Navadno 5 52 3" xfId="21263" xr:uid="{00000000-0005-0000-0000-00009A520000}"/>
    <cellStyle name="Navadno 5 52 3 2" xfId="21264" xr:uid="{00000000-0005-0000-0000-00009B520000}"/>
    <cellStyle name="Navadno 5 52 4" xfId="21265" xr:uid="{00000000-0005-0000-0000-00009C520000}"/>
    <cellStyle name="Navadno 5 53" xfId="21266" xr:uid="{00000000-0005-0000-0000-00009D520000}"/>
    <cellStyle name="Navadno 5 53 2" xfId="21267" xr:uid="{00000000-0005-0000-0000-00009E520000}"/>
    <cellStyle name="Navadno 5 53 2 2" xfId="21268" xr:uid="{00000000-0005-0000-0000-00009F520000}"/>
    <cellStyle name="Navadno 5 53 2 2 2" xfId="21269" xr:uid="{00000000-0005-0000-0000-0000A0520000}"/>
    <cellStyle name="Navadno 5 53 2 3" xfId="21270" xr:uid="{00000000-0005-0000-0000-0000A1520000}"/>
    <cellStyle name="Navadno 5 53 3" xfId="21271" xr:uid="{00000000-0005-0000-0000-0000A2520000}"/>
    <cellStyle name="Navadno 5 53 3 2" xfId="21272" xr:uid="{00000000-0005-0000-0000-0000A3520000}"/>
    <cellStyle name="Navadno 5 53 4" xfId="21273" xr:uid="{00000000-0005-0000-0000-0000A4520000}"/>
    <cellStyle name="Navadno 5 54" xfId="21274" xr:uid="{00000000-0005-0000-0000-0000A5520000}"/>
    <cellStyle name="Navadno 5 54 2" xfId="21275" xr:uid="{00000000-0005-0000-0000-0000A6520000}"/>
    <cellStyle name="Navadno 5 54 2 2" xfId="21276" xr:uid="{00000000-0005-0000-0000-0000A7520000}"/>
    <cellStyle name="Navadno 5 54 2 2 2" xfId="21277" xr:uid="{00000000-0005-0000-0000-0000A8520000}"/>
    <cellStyle name="Navadno 5 54 2 3" xfId="21278" xr:uid="{00000000-0005-0000-0000-0000A9520000}"/>
    <cellStyle name="Navadno 5 54 3" xfId="21279" xr:uid="{00000000-0005-0000-0000-0000AA520000}"/>
    <cellStyle name="Navadno 5 54 3 2" xfId="21280" xr:uid="{00000000-0005-0000-0000-0000AB520000}"/>
    <cellStyle name="Navadno 5 54 4" xfId="21281" xr:uid="{00000000-0005-0000-0000-0000AC520000}"/>
    <cellStyle name="Navadno 5 55" xfId="21282" xr:uid="{00000000-0005-0000-0000-0000AD520000}"/>
    <cellStyle name="Navadno 5 55 2" xfId="21283" xr:uid="{00000000-0005-0000-0000-0000AE520000}"/>
    <cellStyle name="Navadno 5 55 2 2" xfId="21284" xr:uid="{00000000-0005-0000-0000-0000AF520000}"/>
    <cellStyle name="Navadno 5 55 2 2 2" xfId="21285" xr:uid="{00000000-0005-0000-0000-0000B0520000}"/>
    <cellStyle name="Navadno 5 55 2 3" xfId="21286" xr:uid="{00000000-0005-0000-0000-0000B1520000}"/>
    <cellStyle name="Navadno 5 55 3" xfId="21287" xr:uid="{00000000-0005-0000-0000-0000B2520000}"/>
    <cellStyle name="Navadno 5 55 3 2" xfId="21288" xr:uid="{00000000-0005-0000-0000-0000B3520000}"/>
    <cellStyle name="Navadno 5 55 4" xfId="21289" xr:uid="{00000000-0005-0000-0000-0000B4520000}"/>
    <cellStyle name="Navadno 5 56" xfId="21290" xr:uid="{00000000-0005-0000-0000-0000B5520000}"/>
    <cellStyle name="Navadno 5 56 2" xfId="21291" xr:uid="{00000000-0005-0000-0000-0000B6520000}"/>
    <cellStyle name="Navadno 5 56 2 2" xfId="21292" xr:uid="{00000000-0005-0000-0000-0000B7520000}"/>
    <cellStyle name="Navadno 5 56 2 2 2" xfId="21293" xr:uid="{00000000-0005-0000-0000-0000B8520000}"/>
    <cellStyle name="Navadno 5 56 2 3" xfId="21294" xr:uid="{00000000-0005-0000-0000-0000B9520000}"/>
    <cellStyle name="Navadno 5 56 3" xfId="21295" xr:uid="{00000000-0005-0000-0000-0000BA520000}"/>
    <cellStyle name="Navadno 5 56 3 2" xfId="21296" xr:uid="{00000000-0005-0000-0000-0000BB520000}"/>
    <cellStyle name="Navadno 5 56 4" xfId="21297" xr:uid="{00000000-0005-0000-0000-0000BC520000}"/>
    <cellStyle name="Navadno 5 57" xfId="21298" xr:uid="{00000000-0005-0000-0000-0000BD520000}"/>
    <cellStyle name="Navadno 5 57 2" xfId="21299" xr:uid="{00000000-0005-0000-0000-0000BE520000}"/>
    <cellStyle name="Navadno 5 57 2 2" xfId="21300" xr:uid="{00000000-0005-0000-0000-0000BF520000}"/>
    <cellStyle name="Navadno 5 57 2 2 2" xfId="21301" xr:uid="{00000000-0005-0000-0000-0000C0520000}"/>
    <cellStyle name="Navadno 5 57 2 3" xfId="21302" xr:uid="{00000000-0005-0000-0000-0000C1520000}"/>
    <cellStyle name="Navadno 5 57 3" xfId="21303" xr:uid="{00000000-0005-0000-0000-0000C2520000}"/>
    <cellStyle name="Navadno 5 57 3 2" xfId="21304" xr:uid="{00000000-0005-0000-0000-0000C3520000}"/>
    <cellStyle name="Navadno 5 57 4" xfId="21305" xr:uid="{00000000-0005-0000-0000-0000C4520000}"/>
    <cellStyle name="Navadno 5 58" xfId="21306" xr:uid="{00000000-0005-0000-0000-0000C5520000}"/>
    <cellStyle name="Navadno 5 58 2" xfId="21307" xr:uid="{00000000-0005-0000-0000-0000C6520000}"/>
    <cellStyle name="Navadno 5 58 2 2" xfId="21308" xr:uid="{00000000-0005-0000-0000-0000C7520000}"/>
    <cellStyle name="Navadno 5 58 2 2 2" xfId="21309" xr:uid="{00000000-0005-0000-0000-0000C8520000}"/>
    <cellStyle name="Navadno 5 58 2 3" xfId="21310" xr:uid="{00000000-0005-0000-0000-0000C9520000}"/>
    <cellStyle name="Navadno 5 58 3" xfId="21311" xr:uid="{00000000-0005-0000-0000-0000CA520000}"/>
    <cellStyle name="Navadno 5 58 3 2" xfId="21312" xr:uid="{00000000-0005-0000-0000-0000CB520000}"/>
    <cellStyle name="Navadno 5 58 4" xfId="21313" xr:uid="{00000000-0005-0000-0000-0000CC520000}"/>
    <cellStyle name="Navadno 5 59" xfId="21314" xr:uid="{00000000-0005-0000-0000-0000CD520000}"/>
    <cellStyle name="Navadno 5 59 2" xfId="21315" xr:uid="{00000000-0005-0000-0000-0000CE520000}"/>
    <cellStyle name="Navadno 5 59 2 2" xfId="21316" xr:uid="{00000000-0005-0000-0000-0000CF520000}"/>
    <cellStyle name="Navadno 5 59 2 2 2" xfId="21317" xr:uid="{00000000-0005-0000-0000-0000D0520000}"/>
    <cellStyle name="Navadno 5 59 2 3" xfId="21318" xr:uid="{00000000-0005-0000-0000-0000D1520000}"/>
    <cellStyle name="Navadno 5 59 3" xfId="21319" xr:uid="{00000000-0005-0000-0000-0000D2520000}"/>
    <cellStyle name="Navadno 5 59 3 2" xfId="21320" xr:uid="{00000000-0005-0000-0000-0000D3520000}"/>
    <cellStyle name="Navadno 5 59 4" xfId="21321" xr:uid="{00000000-0005-0000-0000-0000D4520000}"/>
    <cellStyle name="Navadno 5 6" xfId="21322" xr:uid="{00000000-0005-0000-0000-0000D5520000}"/>
    <cellStyle name="Navadno 5 6 2" xfId="21323" xr:uid="{00000000-0005-0000-0000-0000D6520000}"/>
    <cellStyle name="Navadno 5 6 2 2" xfId="21324" xr:uid="{00000000-0005-0000-0000-0000D7520000}"/>
    <cellStyle name="Navadno 5 6 2 2 2" xfId="21325" xr:uid="{00000000-0005-0000-0000-0000D8520000}"/>
    <cellStyle name="Navadno 5 6 2 3" xfId="21326" xr:uid="{00000000-0005-0000-0000-0000D9520000}"/>
    <cellStyle name="Navadno 5 6 3" xfId="21327" xr:uid="{00000000-0005-0000-0000-0000DA520000}"/>
    <cellStyle name="Navadno 5 6 3 2" xfId="21328" xr:uid="{00000000-0005-0000-0000-0000DB520000}"/>
    <cellStyle name="Navadno 5 6 4" xfId="21329" xr:uid="{00000000-0005-0000-0000-0000DC520000}"/>
    <cellStyle name="Navadno 5 6 5" xfId="21330" xr:uid="{00000000-0005-0000-0000-0000DD520000}"/>
    <cellStyle name="Navadno 5 6 6" xfId="21331" xr:uid="{00000000-0005-0000-0000-0000DE520000}"/>
    <cellStyle name="Navadno 5 6 7" xfId="21332" xr:uid="{00000000-0005-0000-0000-0000DF520000}"/>
    <cellStyle name="Navadno 5 60" xfId="21333" xr:uid="{00000000-0005-0000-0000-0000E0520000}"/>
    <cellStyle name="Navadno 5 60 10" xfId="21334" xr:uid="{00000000-0005-0000-0000-0000E1520000}"/>
    <cellStyle name="Navadno 5 60 10 2" xfId="21335" xr:uid="{00000000-0005-0000-0000-0000E2520000}"/>
    <cellStyle name="Navadno 5 60 10 2 2" xfId="21336" xr:uid="{00000000-0005-0000-0000-0000E3520000}"/>
    <cellStyle name="Navadno 5 60 10 2 2 2" xfId="21337" xr:uid="{00000000-0005-0000-0000-0000E4520000}"/>
    <cellStyle name="Navadno 5 60 10 2 2 3" xfId="21338" xr:uid="{00000000-0005-0000-0000-0000E5520000}"/>
    <cellStyle name="Navadno 5 60 10 2 2 4" xfId="21339" xr:uid="{00000000-0005-0000-0000-0000E6520000}"/>
    <cellStyle name="Navadno 5 60 10 2 2 5" xfId="21340" xr:uid="{00000000-0005-0000-0000-0000E7520000}"/>
    <cellStyle name="Navadno 5 60 10 2 2 6" xfId="21341" xr:uid="{00000000-0005-0000-0000-0000E8520000}"/>
    <cellStyle name="Navadno 5 60 10 2 2 7" xfId="21342" xr:uid="{00000000-0005-0000-0000-0000E9520000}"/>
    <cellStyle name="Navadno 5 60 10 2 2 8" xfId="21343" xr:uid="{00000000-0005-0000-0000-0000EA520000}"/>
    <cellStyle name="Navadno 5 60 10 2 2 9" xfId="21344" xr:uid="{00000000-0005-0000-0000-0000EB520000}"/>
    <cellStyle name="Navadno 5 60 10 3" xfId="21345" xr:uid="{00000000-0005-0000-0000-0000EC520000}"/>
    <cellStyle name="Navadno 5 60 10 3 2" xfId="21346" xr:uid="{00000000-0005-0000-0000-0000ED520000}"/>
    <cellStyle name="Navadno 5 60 10 3 3" xfId="21347" xr:uid="{00000000-0005-0000-0000-0000EE520000}"/>
    <cellStyle name="Navadno 5 60 10 3 4" xfId="21348" xr:uid="{00000000-0005-0000-0000-0000EF520000}"/>
    <cellStyle name="Navadno 5 60 10 3 5" xfId="21349" xr:uid="{00000000-0005-0000-0000-0000F0520000}"/>
    <cellStyle name="Navadno 5 60 10 3 6" xfId="21350" xr:uid="{00000000-0005-0000-0000-0000F1520000}"/>
    <cellStyle name="Navadno 5 60 10 3 7" xfId="21351" xr:uid="{00000000-0005-0000-0000-0000F2520000}"/>
    <cellStyle name="Navadno 5 60 10 3 8" xfId="21352" xr:uid="{00000000-0005-0000-0000-0000F3520000}"/>
    <cellStyle name="Navadno 5 60 10 3 9" xfId="21353" xr:uid="{00000000-0005-0000-0000-0000F4520000}"/>
    <cellStyle name="Navadno 5 60 11" xfId="21354" xr:uid="{00000000-0005-0000-0000-0000F5520000}"/>
    <cellStyle name="Navadno 5 60 11 2" xfId="21355" xr:uid="{00000000-0005-0000-0000-0000F6520000}"/>
    <cellStyle name="Navadno 5 60 11 2 2" xfId="21356" xr:uid="{00000000-0005-0000-0000-0000F7520000}"/>
    <cellStyle name="Navadno 5 60 11 2 3" xfId="21357" xr:uid="{00000000-0005-0000-0000-0000F8520000}"/>
    <cellStyle name="Navadno 5 60 11 2 4" xfId="21358" xr:uid="{00000000-0005-0000-0000-0000F9520000}"/>
    <cellStyle name="Navadno 5 60 11 2 5" xfId="21359" xr:uid="{00000000-0005-0000-0000-0000FA520000}"/>
    <cellStyle name="Navadno 5 60 11 2 6" xfId="21360" xr:uid="{00000000-0005-0000-0000-0000FB520000}"/>
    <cellStyle name="Navadno 5 60 11 2 7" xfId="21361" xr:uid="{00000000-0005-0000-0000-0000FC520000}"/>
    <cellStyle name="Navadno 5 60 11 2 8" xfId="21362" xr:uid="{00000000-0005-0000-0000-0000FD520000}"/>
    <cellStyle name="Navadno 5 60 11 2 9" xfId="21363" xr:uid="{00000000-0005-0000-0000-0000FE520000}"/>
    <cellStyle name="Navadno 5 60 12" xfId="21364" xr:uid="{00000000-0005-0000-0000-0000FF520000}"/>
    <cellStyle name="Navadno 5 60 12 2" xfId="21365" xr:uid="{00000000-0005-0000-0000-000000530000}"/>
    <cellStyle name="Navadno 5 60 12 3" xfId="21366" xr:uid="{00000000-0005-0000-0000-000001530000}"/>
    <cellStyle name="Navadno 5 60 12 4" xfId="21367" xr:uid="{00000000-0005-0000-0000-000002530000}"/>
    <cellStyle name="Navadno 5 60 12 5" xfId="21368" xr:uid="{00000000-0005-0000-0000-000003530000}"/>
    <cellStyle name="Navadno 5 60 12 6" xfId="21369" xr:uid="{00000000-0005-0000-0000-000004530000}"/>
    <cellStyle name="Navadno 5 60 12 7" xfId="21370" xr:uid="{00000000-0005-0000-0000-000005530000}"/>
    <cellStyle name="Navadno 5 60 12 8" xfId="21371" xr:uid="{00000000-0005-0000-0000-000006530000}"/>
    <cellStyle name="Navadno 5 60 12 9" xfId="21372" xr:uid="{00000000-0005-0000-0000-000007530000}"/>
    <cellStyle name="Navadno 5 60 2" xfId="21373" xr:uid="{00000000-0005-0000-0000-000008530000}"/>
    <cellStyle name="Navadno 5 60 2 10" xfId="21374" xr:uid="{00000000-0005-0000-0000-000009530000}"/>
    <cellStyle name="Navadno 5 60 2 10 2" xfId="21375" xr:uid="{00000000-0005-0000-0000-00000A530000}"/>
    <cellStyle name="Navadno 5 60 2 10 2 2" xfId="21376" xr:uid="{00000000-0005-0000-0000-00000B530000}"/>
    <cellStyle name="Navadno 5 60 2 10 2 3" xfId="21377" xr:uid="{00000000-0005-0000-0000-00000C530000}"/>
    <cellStyle name="Navadno 5 60 2 10 2 4" xfId="21378" xr:uid="{00000000-0005-0000-0000-00000D530000}"/>
    <cellStyle name="Navadno 5 60 2 10 2 5" xfId="21379" xr:uid="{00000000-0005-0000-0000-00000E530000}"/>
    <cellStyle name="Navadno 5 60 2 10 2 6" xfId="21380" xr:uid="{00000000-0005-0000-0000-00000F530000}"/>
    <cellStyle name="Navadno 5 60 2 10 2 7" xfId="21381" xr:uid="{00000000-0005-0000-0000-000010530000}"/>
    <cellStyle name="Navadno 5 60 2 10 2 8" xfId="21382" xr:uid="{00000000-0005-0000-0000-000011530000}"/>
    <cellStyle name="Navadno 5 60 2 10 2 9" xfId="21383" xr:uid="{00000000-0005-0000-0000-000012530000}"/>
    <cellStyle name="Navadno 5 60 2 11" xfId="21384" xr:uid="{00000000-0005-0000-0000-000013530000}"/>
    <cellStyle name="Navadno 5 60 2 11 2" xfId="21385" xr:uid="{00000000-0005-0000-0000-000014530000}"/>
    <cellStyle name="Navadno 5 60 2 11 3" xfId="21386" xr:uid="{00000000-0005-0000-0000-000015530000}"/>
    <cellStyle name="Navadno 5 60 2 11 4" xfId="21387" xr:uid="{00000000-0005-0000-0000-000016530000}"/>
    <cellStyle name="Navadno 5 60 2 11 5" xfId="21388" xr:uid="{00000000-0005-0000-0000-000017530000}"/>
    <cellStyle name="Navadno 5 60 2 11 6" xfId="21389" xr:uid="{00000000-0005-0000-0000-000018530000}"/>
    <cellStyle name="Navadno 5 60 2 11 7" xfId="21390" xr:uid="{00000000-0005-0000-0000-000019530000}"/>
    <cellStyle name="Navadno 5 60 2 11 8" xfId="21391" xr:uid="{00000000-0005-0000-0000-00001A530000}"/>
    <cellStyle name="Navadno 5 60 2 11 9" xfId="21392" xr:uid="{00000000-0005-0000-0000-00001B530000}"/>
    <cellStyle name="Navadno 5 60 2 2" xfId="21393" xr:uid="{00000000-0005-0000-0000-00001C530000}"/>
    <cellStyle name="Navadno 5 60 2 2 10" xfId="21394" xr:uid="{00000000-0005-0000-0000-00001D530000}"/>
    <cellStyle name="Navadno 5 60 2 2 10 2" xfId="21395" xr:uid="{00000000-0005-0000-0000-00001E530000}"/>
    <cellStyle name="Navadno 5 60 2 2 10 3" xfId="21396" xr:uid="{00000000-0005-0000-0000-00001F530000}"/>
    <cellStyle name="Navadno 5 60 2 2 10 4" xfId="21397" xr:uid="{00000000-0005-0000-0000-000020530000}"/>
    <cellStyle name="Navadno 5 60 2 2 10 5" xfId="21398" xr:uid="{00000000-0005-0000-0000-000021530000}"/>
    <cellStyle name="Navadno 5 60 2 2 10 6" xfId="21399" xr:uid="{00000000-0005-0000-0000-000022530000}"/>
    <cellStyle name="Navadno 5 60 2 2 10 7" xfId="21400" xr:uid="{00000000-0005-0000-0000-000023530000}"/>
    <cellStyle name="Navadno 5 60 2 2 10 8" xfId="21401" xr:uid="{00000000-0005-0000-0000-000024530000}"/>
    <cellStyle name="Navadno 5 60 2 2 10 9" xfId="21402" xr:uid="{00000000-0005-0000-0000-000025530000}"/>
    <cellStyle name="Navadno 5 60 2 2 2" xfId="21403" xr:uid="{00000000-0005-0000-0000-000026530000}"/>
    <cellStyle name="Navadno 5 60 2 2 2 2" xfId="21404" xr:uid="{00000000-0005-0000-0000-000027530000}"/>
    <cellStyle name="Navadno 5 60 2 2 2 2 2" xfId="21405" xr:uid="{00000000-0005-0000-0000-000028530000}"/>
    <cellStyle name="Navadno 5 60 2 2 2 2 2 2" xfId="21406" xr:uid="{00000000-0005-0000-0000-000029530000}"/>
    <cellStyle name="Navadno 5 60 2 2 2 2 2 3" xfId="21407" xr:uid="{00000000-0005-0000-0000-00002A530000}"/>
    <cellStyle name="Navadno 5 60 2 2 2 2 2 4" xfId="21408" xr:uid="{00000000-0005-0000-0000-00002B530000}"/>
    <cellStyle name="Navadno 5 60 2 2 2 2 2 5" xfId="21409" xr:uid="{00000000-0005-0000-0000-00002C530000}"/>
    <cellStyle name="Navadno 5 60 2 2 2 2 2 6" xfId="21410" xr:uid="{00000000-0005-0000-0000-00002D530000}"/>
    <cellStyle name="Navadno 5 60 2 2 2 2 2 7" xfId="21411" xr:uid="{00000000-0005-0000-0000-00002E530000}"/>
    <cellStyle name="Navadno 5 60 2 2 2 2 2 8" xfId="21412" xr:uid="{00000000-0005-0000-0000-00002F530000}"/>
    <cellStyle name="Navadno 5 60 2 2 2 2 2 9" xfId="21413" xr:uid="{00000000-0005-0000-0000-000030530000}"/>
    <cellStyle name="Navadno 5 60 2 2 2 3" xfId="21414" xr:uid="{00000000-0005-0000-0000-000031530000}"/>
    <cellStyle name="Navadno 5 60 2 2 2 3 2" xfId="21415" xr:uid="{00000000-0005-0000-0000-000032530000}"/>
    <cellStyle name="Navadno 5 60 2 2 2 3 3" xfId="21416" xr:uid="{00000000-0005-0000-0000-000033530000}"/>
    <cellStyle name="Navadno 5 60 2 2 2 3 4" xfId="21417" xr:uid="{00000000-0005-0000-0000-000034530000}"/>
    <cellStyle name="Navadno 5 60 2 2 2 3 5" xfId="21418" xr:uid="{00000000-0005-0000-0000-000035530000}"/>
    <cellStyle name="Navadno 5 60 2 2 2 3 6" xfId="21419" xr:uid="{00000000-0005-0000-0000-000036530000}"/>
    <cellStyle name="Navadno 5 60 2 2 2 3 7" xfId="21420" xr:uid="{00000000-0005-0000-0000-000037530000}"/>
    <cellStyle name="Navadno 5 60 2 2 2 3 8" xfId="21421" xr:uid="{00000000-0005-0000-0000-000038530000}"/>
    <cellStyle name="Navadno 5 60 2 2 2 3 9" xfId="21422" xr:uid="{00000000-0005-0000-0000-000039530000}"/>
    <cellStyle name="Navadno 5 60 2 2 3" xfId="21423" xr:uid="{00000000-0005-0000-0000-00003A530000}"/>
    <cellStyle name="Navadno 5 60 2 2 3 2" xfId="21424" xr:uid="{00000000-0005-0000-0000-00003B530000}"/>
    <cellStyle name="Navadno 5 60 2 2 3 2 2" xfId="21425" xr:uid="{00000000-0005-0000-0000-00003C530000}"/>
    <cellStyle name="Navadno 5 60 2 2 3 2 2 2" xfId="21426" xr:uid="{00000000-0005-0000-0000-00003D530000}"/>
    <cellStyle name="Navadno 5 60 2 2 3 2 2 3" xfId="21427" xr:uid="{00000000-0005-0000-0000-00003E530000}"/>
    <cellStyle name="Navadno 5 60 2 2 3 2 2 4" xfId="21428" xr:uid="{00000000-0005-0000-0000-00003F530000}"/>
    <cellStyle name="Navadno 5 60 2 2 3 2 2 5" xfId="21429" xr:uid="{00000000-0005-0000-0000-000040530000}"/>
    <cellStyle name="Navadno 5 60 2 2 3 2 2 6" xfId="21430" xr:uid="{00000000-0005-0000-0000-000041530000}"/>
    <cellStyle name="Navadno 5 60 2 2 3 2 2 7" xfId="21431" xr:uid="{00000000-0005-0000-0000-000042530000}"/>
    <cellStyle name="Navadno 5 60 2 2 3 2 2 8" xfId="21432" xr:uid="{00000000-0005-0000-0000-000043530000}"/>
    <cellStyle name="Navadno 5 60 2 2 3 2 2 9" xfId="21433" xr:uid="{00000000-0005-0000-0000-000044530000}"/>
    <cellStyle name="Navadno 5 60 2 2 3 3" xfId="21434" xr:uid="{00000000-0005-0000-0000-000045530000}"/>
    <cellStyle name="Navadno 5 60 2 2 3 3 2" xfId="21435" xr:uid="{00000000-0005-0000-0000-000046530000}"/>
    <cellStyle name="Navadno 5 60 2 2 3 3 3" xfId="21436" xr:uid="{00000000-0005-0000-0000-000047530000}"/>
    <cellStyle name="Navadno 5 60 2 2 3 3 4" xfId="21437" xr:uid="{00000000-0005-0000-0000-000048530000}"/>
    <cellStyle name="Navadno 5 60 2 2 3 3 5" xfId="21438" xr:uid="{00000000-0005-0000-0000-000049530000}"/>
    <cellStyle name="Navadno 5 60 2 2 3 3 6" xfId="21439" xr:uid="{00000000-0005-0000-0000-00004A530000}"/>
    <cellStyle name="Navadno 5 60 2 2 3 3 7" xfId="21440" xr:uid="{00000000-0005-0000-0000-00004B530000}"/>
    <cellStyle name="Navadno 5 60 2 2 3 3 8" xfId="21441" xr:uid="{00000000-0005-0000-0000-00004C530000}"/>
    <cellStyle name="Navadno 5 60 2 2 3 3 9" xfId="21442" xr:uid="{00000000-0005-0000-0000-00004D530000}"/>
    <cellStyle name="Navadno 5 60 2 2 4" xfId="21443" xr:uid="{00000000-0005-0000-0000-00004E530000}"/>
    <cellStyle name="Navadno 5 60 2 2 4 2" xfId="21444" xr:uid="{00000000-0005-0000-0000-00004F530000}"/>
    <cellStyle name="Navadno 5 60 2 2 4 2 2" xfId="21445" xr:uid="{00000000-0005-0000-0000-000050530000}"/>
    <cellStyle name="Navadno 5 60 2 2 4 2 2 2" xfId="21446" xr:uid="{00000000-0005-0000-0000-000051530000}"/>
    <cellStyle name="Navadno 5 60 2 2 4 2 2 3" xfId="21447" xr:uid="{00000000-0005-0000-0000-000052530000}"/>
    <cellStyle name="Navadno 5 60 2 2 4 2 2 4" xfId="21448" xr:uid="{00000000-0005-0000-0000-000053530000}"/>
    <cellStyle name="Navadno 5 60 2 2 4 2 2 5" xfId="21449" xr:uid="{00000000-0005-0000-0000-000054530000}"/>
    <cellStyle name="Navadno 5 60 2 2 4 2 2 6" xfId="21450" xr:uid="{00000000-0005-0000-0000-000055530000}"/>
    <cellStyle name="Navadno 5 60 2 2 4 2 2 7" xfId="21451" xr:uid="{00000000-0005-0000-0000-000056530000}"/>
    <cellStyle name="Navadno 5 60 2 2 4 2 2 8" xfId="21452" xr:uid="{00000000-0005-0000-0000-000057530000}"/>
    <cellStyle name="Navadno 5 60 2 2 4 2 2 9" xfId="21453" xr:uid="{00000000-0005-0000-0000-000058530000}"/>
    <cellStyle name="Navadno 5 60 2 2 4 3" xfId="21454" xr:uid="{00000000-0005-0000-0000-000059530000}"/>
    <cellStyle name="Navadno 5 60 2 2 4 3 2" xfId="21455" xr:uid="{00000000-0005-0000-0000-00005A530000}"/>
    <cellStyle name="Navadno 5 60 2 2 4 3 3" xfId="21456" xr:uid="{00000000-0005-0000-0000-00005B530000}"/>
    <cellStyle name="Navadno 5 60 2 2 4 3 4" xfId="21457" xr:uid="{00000000-0005-0000-0000-00005C530000}"/>
    <cellStyle name="Navadno 5 60 2 2 4 3 5" xfId="21458" xr:uid="{00000000-0005-0000-0000-00005D530000}"/>
    <cellStyle name="Navadno 5 60 2 2 4 3 6" xfId="21459" xr:uid="{00000000-0005-0000-0000-00005E530000}"/>
    <cellStyle name="Navadno 5 60 2 2 4 3 7" xfId="21460" xr:uid="{00000000-0005-0000-0000-00005F530000}"/>
    <cellStyle name="Navadno 5 60 2 2 4 3 8" xfId="21461" xr:uid="{00000000-0005-0000-0000-000060530000}"/>
    <cellStyle name="Navadno 5 60 2 2 4 3 9" xfId="21462" xr:uid="{00000000-0005-0000-0000-000061530000}"/>
    <cellStyle name="Navadno 5 60 2 2 5" xfId="21463" xr:uid="{00000000-0005-0000-0000-000062530000}"/>
    <cellStyle name="Navadno 5 60 2 2 5 2" xfId="21464" xr:uid="{00000000-0005-0000-0000-000063530000}"/>
    <cellStyle name="Navadno 5 60 2 2 5 2 2" xfId="21465" xr:uid="{00000000-0005-0000-0000-000064530000}"/>
    <cellStyle name="Navadno 5 60 2 2 5 2 2 2" xfId="21466" xr:uid="{00000000-0005-0000-0000-000065530000}"/>
    <cellStyle name="Navadno 5 60 2 2 5 2 2 3" xfId="21467" xr:uid="{00000000-0005-0000-0000-000066530000}"/>
    <cellStyle name="Navadno 5 60 2 2 5 2 2 4" xfId="21468" xr:uid="{00000000-0005-0000-0000-000067530000}"/>
    <cellStyle name="Navadno 5 60 2 2 5 2 2 5" xfId="21469" xr:uid="{00000000-0005-0000-0000-000068530000}"/>
    <cellStyle name="Navadno 5 60 2 2 5 2 2 6" xfId="21470" xr:uid="{00000000-0005-0000-0000-000069530000}"/>
    <cellStyle name="Navadno 5 60 2 2 5 2 2 7" xfId="21471" xr:uid="{00000000-0005-0000-0000-00006A530000}"/>
    <cellStyle name="Navadno 5 60 2 2 5 2 2 8" xfId="21472" xr:uid="{00000000-0005-0000-0000-00006B530000}"/>
    <cellStyle name="Navadno 5 60 2 2 5 2 2 9" xfId="21473" xr:uid="{00000000-0005-0000-0000-00006C530000}"/>
    <cellStyle name="Navadno 5 60 2 2 5 3" xfId="21474" xr:uid="{00000000-0005-0000-0000-00006D530000}"/>
    <cellStyle name="Navadno 5 60 2 2 5 3 2" xfId="21475" xr:uid="{00000000-0005-0000-0000-00006E530000}"/>
    <cellStyle name="Navadno 5 60 2 2 5 3 3" xfId="21476" xr:uid="{00000000-0005-0000-0000-00006F530000}"/>
    <cellStyle name="Navadno 5 60 2 2 5 3 4" xfId="21477" xr:uid="{00000000-0005-0000-0000-000070530000}"/>
    <cellStyle name="Navadno 5 60 2 2 5 3 5" xfId="21478" xr:uid="{00000000-0005-0000-0000-000071530000}"/>
    <cellStyle name="Navadno 5 60 2 2 5 3 6" xfId="21479" xr:uid="{00000000-0005-0000-0000-000072530000}"/>
    <cellStyle name="Navadno 5 60 2 2 5 3 7" xfId="21480" xr:uid="{00000000-0005-0000-0000-000073530000}"/>
    <cellStyle name="Navadno 5 60 2 2 5 3 8" xfId="21481" xr:uid="{00000000-0005-0000-0000-000074530000}"/>
    <cellStyle name="Navadno 5 60 2 2 5 3 9" xfId="21482" xr:uid="{00000000-0005-0000-0000-000075530000}"/>
    <cellStyle name="Navadno 5 60 2 2 6" xfId="21483" xr:uid="{00000000-0005-0000-0000-000076530000}"/>
    <cellStyle name="Navadno 5 60 2 2 6 2" xfId="21484" xr:uid="{00000000-0005-0000-0000-000077530000}"/>
    <cellStyle name="Navadno 5 60 2 2 6 2 2" xfId="21485" xr:uid="{00000000-0005-0000-0000-000078530000}"/>
    <cellStyle name="Navadno 5 60 2 2 6 2 2 2" xfId="21486" xr:uid="{00000000-0005-0000-0000-000079530000}"/>
    <cellStyle name="Navadno 5 60 2 2 6 2 2 3" xfId="21487" xr:uid="{00000000-0005-0000-0000-00007A530000}"/>
    <cellStyle name="Navadno 5 60 2 2 6 2 2 4" xfId="21488" xr:uid="{00000000-0005-0000-0000-00007B530000}"/>
    <cellStyle name="Navadno 5 60 2 2 6 2 2 5" xfId="21489" xr:uid="{00000000-0005-0000-0000-00007C530000}"/>
    <cellStyle name="Navadno 5 60 2 2 6 2 2 6" xfId="21490" xr:uid="{00000000-0005-0000-0000-00007D530000}"/>
    <cellStyle name="Navadno 5 60 2 2 6 2 2 7" xfId="21491" xr:uid="{00000000-0005-0000-0000-00007E530000}"/>
    <cellStyle name="Navadno 5 60 2 2 6 2 2 8" xfId="21492" xr:uid="{00000000-0005-0000-0000-00007F530000}"/>
    <cellStyle name="Navadno 5 60 2 2 6 2 2 9" xfId="21493" xr:uid="{00000000-0005-0000-0000-000080530000}"/>
    <cellStyle name="Navadno 5 60 2 2 6 3" xfId="21494" xr:uid="{00000000-0005-0000-0000-000081530000}"/>
    <cellStyle name="Navadno 5 60 2 2 6 3 2" xfId="21495" xr:uid="{00000000-0005-0000-0000-000082530000}"/>
    <cellStyle name="Navadno 5 60 2 2 6 3 3" xfId="21496" xr:uid="{00000000-0005-0000-0000-000083530000}"/>
    <cellStyle name="Navadno 5 60 2 2 6 3 4" xfId="21497" xr:uid="{00000000-0005-0000-0000-000084530000}"/>
    <cellStyle name="Navadno 5 60 2 2 6 3 5" xfId="21498" xr:uid="{00000000-0005-0000-0000-000085530000}"/>
    <cellStyle name="Navadno 5 60 2 2 6 3 6" xfId="21499" xr:uid="{00000000-0005-0000-0000-000086530000}"/>
    <cellStyle name="Navadno 5 60 2 2 6 3 7" xfId="21500" xr:uid="{00000000-0005-0000-0000-000087530000}"/>
    <cellStyle name="Navadno 5 60 2 2 6 3 8" xfId="21501" xr:uid="{00000000-0005-0000-0000-000088530000}"/>
    <cellStyle name="Navadno 5 60 2 2 6 3 9" xfId="21502" xr:uid="{00000000-0005-0000-0000-000089530000}"/>
    <cellStyle name="Navadno 5 60 2 2 7" xfId="21503" xr:uid="{00000000-0005-0000-0000-00008A530000}"/>
    <cellStyle name="Navadno 5 60 2 2 7 2" xfId="21504" xr:uid="{00000000-0005-0000-0000-00008B530000}"/>
    <cellStyle name="Navadno 5 60 2 2 7 2 2" xfId="21505" xr:uid="{00000000-0005-0000-0000-00008C530000}"/>
    <cellStyle name="Navadno 5 60 2 2 7 2 2 2" xfId="21506" xr:uid="{00000000-0005-0000-0000-00008D530000}"/>
    <cellStyle name="Navadno 5 60 2 2 7 2 2 3" xfId="21507" xr:uid="{00000000-0005-0000-0000-00008E530000}"/>
    <cellStyle name="Navadno 5 60 2 2 7 2 2 4" xfId="21508" xr:uid="{00000000-0005-0000-0000-00008F530000}"/>
    <cellStyle name="Navadno 5 60 2 2 7 2 2 5" xfId="21509" xr:uid="{00000000-0005-0000-0000-000090530000}"/>
    <cellStyle name="Navadno 5 60 2 2 7 2 2 6" xfId="21510" xr:uid="{00000000-0005-0000-0000-000091530000}"/>
    <cellStyle name="Navadno 5 60 2 2 7 2 2 7" xfId="21511" xr:uid="{00000000-0005-0000-0000-000092530000}"/>
    <cellStyle name="Navadno 5 60 2 2 7 2 2 8" xfId="21512" xr:uid="{00000000-0005-0000-0000-000093530000}"/>
    <cellStyle name="Navadno 5 60 2 2 7 2 2 9" xfId="21513" xr:uid="{00000000-0005-0000-0000-000094530000}"/>
    <cellStyle name="Navadno 5 60 2 2 7 3" xfId="21514" xr:uid="{00000000-0005-0000-0000-000095530000}"/>
    <cellStyle name="Navadno 5 60 2 2 7 3 2" xfId="21515" xr:uid="{00000000-0005-0000-0000-000096530000}"/>
    <cellStyle name="Navadno 5 60 2 2 7 3 3" xfId="21516" xr:uid="{00000000-0005-0000-0000-000097530000}"/>
    <cellStyle name="Navadno 5 60 2 2 7 3 4" xfId="21517" xr:uid="{00000000-0005-0000-0000-000098530000}"/>
    <cellStyle name="Navadno 5 60 2 2 7 3 5" xfId="21518" xr:uid="{00000000-0005-0000-0000-000099530000}"/>
    <cellStyle name="Navadno 5 60 2 2 7 3 6" xfId="21519" xr:uid="{00000000-0005-0000-0000-00009A530000}"/>
    <cellStyle name="Navadno 5 60 2 2 7 3 7" xfId="21520" xr:uid="{00000000-0005-0000-0000-00009B530000}"/>
    <cellStyle name="Navadno 5 60 2 2 7 3 8" xfId="21521" xr:uid="{00000000-0005-0000-0000-00009C530000}"/>
    <cellStyle name="Navadno 5 60 2 2 7 3 9" xfId="21522" xr:uid="{00000000-0005-0000-0000-00009D530000}"/>
    <cellStyle name="Navadno 5 60 2 2 8" xfId="21523" xr:uid="{00000000-0005-0000-0000-00009E530000}"/>
    <cellStyle name="Navadno 5 60 2 2 8 2" xfId="21524" xr:uid="{00000000-0005-0000-0000-00009F530000}"/>
    <cellStyle name="Navadno 5 60 2 2 8 2 2" xfId="21525" xr:uid="{00000000-0005-0000-0000-0000A0530000}"/>
    <cellStyle name="Navadno 5 60 2 2 8 2 2 2" xfId="21526" xr:uid="{00000000-0005-0000-0000-0000A1530000}"/>
    <cellStyle name="Navadno 5 60 2 2 8 2 2 3" xfId="21527" xr:uid="{00000000-0005-0000-0000-0000A2530000}"/>
    <cellStyle name="Navadno 5 60 2 2 8 2 2 4" xfId="21528" xr:uid="{00000000-0005-0000-0000-0000A3530000}"/>
    <cellStyle name="Navadno 5 60 2 2 8 2 2 5" xfId="21529" xr:uid="{00000000-0005-0000-0000-0000A4530000}"/>
    <cellStyle name="Navadno 5 60 2 2 8 2 2 6" xfId="21530" xr:uid="{00000000-0005-0000-0000-0000A5530000}"/>
    <cellStyle name="Navadno 5 60 2 2 8 2 2 7" xfId="21531" xr:uid="{00000000-0005-0000-0000-0000A6530000}"/>
    <cellStyle name="Navadno 5 60 2 2 8 2 2 8" xfId="21532" xr:uid="{00000000-0005-0000-0000-0000A7530000}"/>
    <cellStyle name="Navadno 5 60 2 2 8 2 2 9" xfId="21533" xr:uid="{00000000-0005-0000-0000-0000A8530000}"/>
    <cellStyle name="Navadno 5 60 2 2 8 3" xfId="21534" xr:uid="{00000000-0005-0000-0000-0000A9530000}"/>
    <cellStyle name="Navadno 5 60 2 2 8 3 2" xfId="21535" xr:uid="{00000000-0005-0000-0000-0000AA530000}"/>
    <cellStyle name="Navadno 5 60 2 2 8 3 3" xfId="21536" xr:uid="{00000000-0005-0000-0000-0000AB530000}"/>
    <cellStyle name="Navadno 5 60 2 2 8 3 4" xfId="21537" xr:uid="{00000000-0005-0000-0000-0000AC530000}"/>
    <cellStyle name="Navadno 5 60 2 2 8 3 5" xfId="21538" xr:uid="{00000000-0005-0000-0000-0000AD530000}"/>
    <cellStyle name="Navadno 5 60 2 2 8 3 6" xfId="21539" xr:uid="{00000000-0005-0000-0000-0000AE530000}"/>
    <cellStyle name="Navadno 5 60 2 2 8 3 7" xfId="21540" xr:uid="{00000000-0005-0000-0000-0000AF530000}"/>
    <cellStyle name="Navadno 5 60 2 2 8 3 8" xfId="21541" xr:uid="{00000000-0005-0000-0000-0000B0530000}"/>
    <cellStyle name="Navadno 5 60 2 2 8 3 9" xfId="21542" xr:uid="{00000000-0005-0000-0000-0000B1530000}"/>
    <cellStyle name="Navadno 5 60 2 2 9" xfId="21543" xr:uid="{00000000-0005-0000-0000-0000B2530000}"/>
    <cellStyle name="Navadno 5 60 2 2 9 2" xfId="21544" xr:uid="{00000000-0005-0000-0000-0000B3530000}"/>
    <cellStyle name="Navadno 5 60 2 2 9 2 2" xfId="21545" xr:uid="{00000000-0005-0000-0000-0000B4530000}"/>
    <cellStyle name="Navadno 5 60 2 2 9 2 3" xfId="21546" xr:uid="{00000000-0005-0000-0000-0000B5530000}"/>
    <cellStyle name="Navadno 5 60 2 2 9 2 4" xfId="21547" xr:uid="{00000000-0005-0000-0000-0000B6530000}"/>
    <cellStyle name="Navadno 5 60 2 2 9 2 5" xfId="21548" xr:uid="{00000000-0005-0000-0000-0000B7530000}"/>
    <cellStyle name="Navadno 5 60 2 2 9 2 6" xfId="21549" xr:uid="{00000000-0005-0000-0000-0000B8530000}"/>
    <cellStyle name="Navadno 5 60 2 2 9 2 7" xfId="21550" xr:uid="{00000000-0005-0000-0000-0000B9530000}"/>
    <cellStyle name="Navadno 5 60 2 2 9 2 8" xfId="21551" xr:uid="{00000000-0005-0000-0000-0000BA530000}"/>
    <cellStyle name="Navadno 5 60 2 2 9 2 9" xfId="21552" xr:uid="{00000000-0005-0000-0000-0000BB530000}"/>
    <cellStyle name="Navadno 5 60 2 3" xfId="21553" xr:uid="{00000000-0005-0000-0000-0000BC530000}"/>
    <cellStyle name="Navadno 5 60 2 3 2" xfId="21554" xr:uid="{00000000-0005-0000-0000-0000BD530000}"/>
    <cellStyle name="Navadno 5 60 2 3 2 2" xfId="21555" xr:uid="{00000000-0005-0000-0000-0000BE530000}"/>
    <cellStyle name="Navadno 5 60 2 3 2 2 2" xfId="21556" xr:uid="{00000000-0005-0000-0000-0000BF530000}"/>
    <cellStyle name="Navadno 5 60 2 3 2 2 3" xfId="21557" xr:uid="{00000000-0005-0000-0000-0000C0530000}"/>
    <cellStyle name="Navadno 5 60 2 3 2 2 4" xfId="21558" xr:uid="{00000000-0005-0000-0000-0000C1530000}"/>
    <cellStyle name="Navadno 5 60 2 3 2 2 5" xfId="21559" xr:uid="{00000000-0005-0000-0000-0000C2530000}"/>
    <cellStyle name="Navadno 5 60 2 3 2 2 6" xfId="21560" xr:uid="{00000000-0005-0000-0000-0000C3530000}"/>
    <cellStyle name="Navadno 5 60 2 3 2 2 7" xfId="21561" xr:uid="{00000000-0005-0000-0000-0000C4530000}"/>
    <cellStyle name="Navadno 5 60 2 3 2 2 8" xfId="21562" xr:uid="{00000000-0005-0000-0000-0000C5530000}"/>
    <cellStyle name="Navadno 5 60 2 3 2 2 9" xfId="21563" xr:uid="{00000000-0005-0000-0000-0000C6530000}"/>
    <cellStyle name="Navadno 5 60 2 3 3" xfId="21564" xr:uid="{00000000-0005-0000-0000-0000C7530000}"/>
    <cellStyle name="Navadno 5 60 2 3 3 2" xfId="21565" xr:uid="{00000000-0005-0000-0000-0000C8530000}"/>
    <cellStyle name="Navadno 5 60 2 3 3 3" xfId="21566" xr:uid="{00000000-0005-0000-0000-0000C9530000}"/>
    <cellStyle name="Navadno 5 60 2 3 3 4" xfId="21567" xr:uid="{00000000-0005-0000-0000-0000CA530000}"/>
    <cellStyle name="Navadno 5 60 2 3 3 5" xfId="21568" xr:uid="{00000000-0005-0000-0000-0000CB530000}"/>
    <cellStyle name="Navadno 5 60 2 3 3 6" xfId="21569" xr:uid="{00000000-0005-0000-0000-0000CC530000}"/>
    <cellStyle name="Navadno 5 60 2 3 3 7" xfId="21570" xr:uid="{00000000-0005-0000-0000-0000CD530000}"/>
    <cellStyle name="Navadno 5 60 2 3 3 8" xfId="21571" xr:uid="{00000000-0005-0000-0000-0000CE530000}"/>
    <cellStyle name="Navadno 5 60 2 3 3 9" xfId="21572" xr:uid="{00000000-0005-0000-0000-0000CF530000}"/>
    <cellStyle name="Navadno 5 60 2 4" xfId="21573" xr:uid="{00000000-0005-0000-0000-0000D0530000}"/>
    <cellStyle name="Navadno 5 60 2 4 2" xfId="21574" xr:uid="{00000000-0005-0000-0000-0000D1530000}"/>
    <cellStyle name="Navadno 5 60 2 4 2 2" xfId="21575" xr:uid="{00000000-0005-0000-0000-0000D2530000}"/>
    <cellStyle name="Navadno 5 60 2 4 2 2 2" xfId="21576" xr:uid="{00000000-0005-0000-0000-0000D3530000}"/>
    <cellStyle name="Navadno 5 60 2 4 2 2 3" xfId="21577" xr:uid="{00000000-0005-0000-0000-0000D4530000}"/>
    <cellStyle name="Navadno 5 60 2 4 2 2 4" xfId="21578" xr:uid="{00000000-0005-0000-0000-0000D5530000}"/>
    <cellStyle name="Navadno 5 60 2 4 2 2 5" xfId="21579" xr:uid="{00000000-0005-0000-0000-0000D6530000}"/>
    <cellStyle name="Navadno 5 60 2 4 2 2 6" xfId="21580" xr:uid="{00000000-0005-0000-0000-0000D7530000}"/>
    <cellStyle name="Navadno 5 60 2 4 2 2 7" xfId="21581" xr:uid="{00000000-0005-0000-0000-0000D8530000}"/>
    <cellStyle name="Navadno 5 60 2 4 2 2 8" xfId="21582" xr:uid="{00000000-0005-0000-0000-0000D9530000}"/>
    <cellStyle name="Navadno 5 60 2 4 2 2 9" xfId="21583" xr:uid="{00000000-0005-0000-0000-0000DA530000}"/>
    <cellStyle name="Navadno 5 60 2 4 3" xfId="21584" xr:uid="{00000000-0005-0000-0000-0000DB530000}"/>
    <cellStyle name="Navadno 5 60 2 4 3 2" xfId="21585" xr:uid="{00000000-0005-0000-0000-0000DC530000}"/>
    <cellStyle name="Navadno 5 60 2 4 3 3" xfId="21586" xr:uid="{00000000-0005-0000-0000-0000DD530000}"/>
    <cellStyle name="Navadno 5 60 2 4 3 4" xfId="21587" xr:uid="{00000000-0005-0000-0000-0000DE530000}"/>
    <cellStyle name="Navadno 5 60 2 4 3 5" xfId="21588" xr:uid="{00000000-0005-0000-0000-0000DF530000}"/>
    <cellStyle name="Navadno 5 60 2 4 3 6" xfId="21589" xr:uid="{00000000-0005-0000-0000-0000E0530000}"/>
    <cellStyle name="Navadno 5 60 2 4 3 7" xfId="21590" xr:uid="{00000000-0005-0000-0000-0000E1530000}"/>
    <cellStyle name="Navadno 5 60 2 4 3 8" xfId="21591" xr:uid="{00000000-0005-0000-0000-0000E2530000}"/>
    <cellStyle name="Navadno 5 60 2 4 3 9" xfId="21592" xr:uid="{00000000-0005-0000-0000-0000E3530000}"/>
    <cellStyle name="Navadno 5 60 2 5" xfId="21593" xr:uid="{00000000-0005-0000-0000-0000E4530000}"/>
    <cellStyle name="Navadno 5 60 2 5 2" xfId="21594" xr:uid="{00000000-0005-0000-0000-0000E5530000}"/>
    <cellStyle name="Navadno 5 60 2 5 2 2" xfId="21595" xr:uid="{00000000-0005-0000-0000-0000E6530000}"/>
    <cellStyle name="Navadno 5 60 2 5 2 2 2" xfId="21596" xr:uid="{00000000-0005-0000-0000-0000E7530000}"/>
    <cellStyle name="Navadno 5 60 2 5 2 2 3" xfId="21597" xr:uid="{00000000-0005-0000-0000-0000E8530000}"/>
    <cellStyle name="Navadno 5 60 2 5 2 2 4" xfId="21598" xr:uid="{00000000-0005-0000-0000-0000E9530000}"/>
    <cellStyle name="Navadno 5 60 2 5 2 2 5" xfId="21599" xr:uid="{00000000-0005-0000-0000-0000EA530000}"/>
    <cellStyle name="Navadno 5 60 2 5 2 2 6" xfId="21600" xr:uid="{00000000-0005-0000-0000-0000EB530000}"/>
    <cellStyle name="Navadno 5 60 2 5 2 2 7" xfId="21601" xr:uid="{00000000-0005-0000-0000-0000EC530000}"/>
    <cellStyle name="Navadno 5 60 2 5 2 2 8" xfId="21602" xr:uid="{00000000-0005-0000-0000-0000ED530000}"/>
    <cellStyle name="Navadno 5 60 2 5 2 2 9" xfId="21603" xr:uid="{00000000-0005-0000-0000-0000EE530000}"/>
    <cellStyle name="Navadno 5 60 2 5 3" xfId="21604" xr:uid="{00000000-0005-0000-0000-0000EF530000}"/>
    <cellStyle name="Navadno 5 60 2 5 3 2" xfId="21605" xr:uid="{00000000-0005-0000-0000-0000F0530000}"/>
    <cellStyle name="Navadno 5 60 2 5 3 3" xfId="21606" xr:uid="{00000000-0005-0000-0000-0000F1530000}"/>
    <cellStyle name="Navadno 5 60 2 5 3 4" xfId="21607" xr:uid="{00000000-0005-0000-0000-0000F2530000}"/>
    <cellStyle name="Navadno 5 60 2 5 3 5" xfId="21608" xr:uid="{00000000-0005-0000-0000-0000F3530000}"/>
    <cellStyle name="Navadno 5 60 2 5 3 6" xfId="21609" xr:uid="{00000000-0005-0000-0000-0000F4530000}"/>
    <cellStyle name="Navadno 5 60 2 5 3 7" xfId="21610" xr:uid="{00000000-0005-0000-0000-0000F5530000}"/>
    <cellStyle name="Navadno 5 60 2 5 3 8" xfId="21611" xr:uid="{00000000-0005-0000-0000-0000F6530000}"/>
    <cellStyle name="Navadno 5 60 2 5 3 9" xfId="21612" xr:uid="{00000000-0005-0000-0000-0000F7530000}"/>
    <cellStyle name="Navadno 5 60 2 6" xfId="21613" xr:uid="{00000000-0005-0000-0000-0000F8530000}"/>
    <cellStyle name="Navadno 5 60 2 6 2" xfId="21614" xr:uid="{00000000-0005-0000-0000-0000F9530000}"/>
    <cellStyle name="Navadno 5 60 2 6 2 2" xfId="21615" xr:uid="{00000000-0005-0000-0000-0000FA530000}"/>
    <cellStyle name="Navadno 5 60 2 6 2 2 2" xfId="21616" xr:uid="{00000000-0005-0000-0000-0000FB530000}"/>
    <cellStyle name="Navadno 5 60 2 6 2 2 3" xfId="21617" xr:uid="{00000000-0005-0000-0000-0000FC530000}"/>
    <cellStyle name="Navadno 5 60 2 6 2 2 4" xfId="21618" xr:uid="{00000000-0005-0000-0000-0000FD530000}"/>
    <cellStyle name="Navadno 5 60 2 6 2 2 5" xfId="21619" xr:uid="{00000000-0005-0000-0000-0000FE530000}"/>
    <cellStyle name="Navadno 5 60 2 6 2 2 6" xfId="21620" xr:uid="{00000000-0005-0000-0000-0000FF530000}"/>
    <cellStyle name="Navadno 5 60 2 6 2 2 7" xfId="21621" xr:uid="{00000000-0005-0000-0000-000000540000}"/>
    <cellStyle name="Navadno 5 60 2 6 2 2 8" xfId="21622" xr:uid="{00000000-0005-0000-0000-000001540000}"/>
    <cellStyle name="Navadno 5 60 2 6 2 2 9" xfId="21623" xr:uid="{00000000-0005-0000-0000-000002540000}"/>
    <cellStyle name="Navadno 5 60 2 6 3" xfId="21624" xr:uid="{00000000-0005-0000-0000-000003540000}"/>
    <cellStyle name="Navadno 5 60 2 6 3 2" xfId="21625" xr:uid="{00000000-0005-0000-0000-000004540000}"/>
    <cellStyle name="Navadno 5 60 2 6 3 3" xfId="21626" xr:uid="{00000000-0005-0000-0000-000005540000}"/>
    <cellStyle name="Navadno 5 60 2 6 3 4" xfId="21627" xr:uid="{00000000-0005-0000-0000-000006540000}"/>
    <cellStyle name="Navadno 5 60 2 6 3 5" xfId="21628" xr:uid="{00000000-0005-0000-0000-000007540000}"/>
    <cellStyle name="Navadno 5 60 2 6 3 6" xfId="21629" xr:uid="{00000000-0005-0000-0000-000008540000}"/>
    <cellStyle name="Navadno 5 60 2 6 3 7" xfId="21630" xr:uid="{00000000-0005-0000-0000-000009540000}"/>
    <cellStyle name="Navadno 5 60 2 6 3 8" xfId="21631" xr:uid="{00000000-0005-0000-0000-00000A540000}"/>
    <cellStyle name="Navadno 5 60 2 6 3 9" xfId="21632" xr:uid="{00000000-0005-0000-0000-00000B540000}"/>
    <cellStyle name="Navadno 5 60 2 7" xfId="21633" xr:uid="{00000000-0005-0000-0000-00000C540000}"/>
    <cellStyle name="Navadno 5 60 2 7 2" xfId="21634" xr:uid="{00000000-0005-0000-0000-00000D540000}"/>
    <cellStyle name="Navadno 5 60 2 7 2 2" xfId="21635" xr:uid="{00000000-0005-0000-0000-00000E540000}"/>
    <cellStyle name="Navadno 5 60 2 7 2 2 2" xfId="21636" xr:uid="{00000000-0005-0000-0000-00000F540000}"/>
    <cellStyle name="Navadno 5 60 2 7 2 2 3" xfId="21637" xr:uid="{00000000-0005-0000-0000-000010540000}"/>
    <cellStyle name="Navadno 5 60 2 7 2 2 4" xfId="21638" xr:uid="{00000000-0005-0000-0000-000011540000}"/>
    <cellStyle name="Navadno 5 60 2 7 2 2 5" xfId="21639" xr:uid="{00000000-0005-0000-0000-000012540000}"/>
    <cellStyle name="Navadno 5 60 2 7 2 2 6" xfId="21640" xr:uid="{00000000-0005-0000-0000-000013540000}"/>
    <cellStyle name="Navadno 5 60 2 7 2 2 7" xfId="21641" xr:uid="{00000000-0005-0000-0000-000014540000}"/>
    <cellStyle name="Navadno 5 60 2 7 2 2 8" xfId="21642" xr:uid="{00000000-0005-0000-0000-000015540000}"/>
    <cellStyle name="Navadno 5 60 2 7 2 2 9" xfId="21643" xr:uid="{00000000-0005-0000-0000-000016540000}"/>
    <cellStyle name="Navadno 5 60 2 7 3" xfId="21644" xr:uid="{00000000-0005-0000-0000-000017540000}"/>
    <cellStyle name="Navadno 5 60 2 7 3 2" xfId="21645" xr:uid="{00000000-0005-0000-0000-000018540000}"/>
    <cellStyle name="Navadno 5 60 2 7 3 3" xfId="21646" xr:uid="{00000000-0005-0000-0000-000019540000}"/>
    <cellStyle name="Navadno 5 60 2 7 3 4" xfId="21647" xr:uid="{00000000-0005-0000-0000-00001A540000}"/>
    <cellStyle name="Navadno 5 60 2 7 3 5" xfId="21648" xr:uid="{00000000-0005-0000-0000-00001B540000}"/>
    <cellStyle name="Navadno 5 60 2 7 3 6" xfId="21649" xr:uid="{00000000-0005-0000-0000-00001C540000}"/>
    <cellStyle name="Navadno 5 60 2 7 3 7" xfId="21650" xr:uid="{00000000-0005-0000-0000-00001D540000}"/>
    <cellStyle name="Navadno 5 60 2 7 3 8" xfId="21651" xr:uid="{00000000-0005-0000-0000-00001E540000}"/>
    <cellStyle name="Navadno 5 60 2 7 3 9" xfId="21652" xr:uid="{00000000-0005-0000-0000-00001F540000}"/>
    <cellStyle name="Navadno 5 60 2 8" xfId="21653" xr:uid="{00000000-0005-0000-0000-000020540000}"/>
    <cellStyle name="Navadno 5 60 2 8 2" xfId="21654" xr:uid="{00000000-0005-0000-0000-000021540000}"/>
    <cellStyle name="Navadno 5 60 2 8 2 2" xfId="21655" xr:uid="{00000000-0005-0000-0000-000022540000}"/>
    <cellStyle name="Navadno 5 60 2 8 2 2 2" xfId="21656" xr:uid="{00000000-0005-0000-0000-000023540000}"/>
    <cellStyle name="Navadno 5 60 2 8 2 2 3" xfId="21657" xr:uid="{00000000-0005-0000-0000-000024540000}"/>
    <cellStyle name="Navadno 5 60 2 8 2 2 4" xfId="21658" xr:uid="{00000000-0005-0000-0000-000025540000}"/>
    <cellStyle name="Navadno 5 60 2 8 2 2 5" xfId="21659" xr:uid="{00000000-0005-0000-0000-000026540000}"/>
    <cellStyle name="Navadno 5 60 2 8 2 2 6" xfId="21660" xr:uid="{00000000-0005-0000-0000-000027540000}"/>
    <cellStyle name="Navadno 5 60 2 8 2 2 7" xfId="21661" xr:uid="{00000000-0005-0000-0000-000028540000}"/>
    <cellStyle name="Navadno 5 60 2 8 2 2 8" xfId="21662" xr:uid="{00000000-0005-0000-0000-000029540000}"/>
    <cellStyle name="Navadno 5 60 2 8 2 2 9" xfId="21663" xr:uid="{00000000-0005-0000-0000-00002A540000}"/>
    <cellStyle name="Navadno 5 60 2 8 3" xfId="21664" xr:uid="{00000000-0005-0000-0000-00002B540000}"/>
    <cellStyle name="Navadno 5 60 2 8 3 2" xfId="21665" xr:uid="{00000000-0005-0000-0000-00002C540000}"/>
    <cellStyle name="Navadno 5 60 2 8 3 3" xfId="21666" xr:uid="{00000000-0005-0000-0000-00002D540000}"/>
    <cellStyle name="Navadno 5 60 2 8 3 4" xfId="21667" xr:uid="{00000000-0005-0000-0000-00002E540000}"/>
    <cellStyle name="Navadno 5 60 2 8 3 5" xfId="21668" xr:uid="{00000000-0005-0000-0000-00002F540000}"/>
    <cellStyle name="Navadno 5 60 2 8 3 6" xfId="21669" xr:uid="{00000000-0005-0000-0000-000030540000}"/>
    <cellStyle name="Navadno 5 60 2 8 3 7" xfId="21670" xr:uid="{00000000-0005-0000-0000-000031540000}"/>
    <cellStyle name="Navadno 5 60 2 8 3 8" xfId="21671" xr:uid="{00000000-0005-0000-0000-000032540000}"/>
    <cellStyle name="Navadno 5 60 2 8 3 9" xfId="21672" xr:uid="{00000000-0005-0000-0000-000033540000}"/>
    <cellStyle name="Navadno 5 60 2 9" xfId="21673" xr:uid="{00000000-0005-0000-0000-000034540000}"/>
    <cellStyle name="Navadno 5 60 2 9 2" xfId="21674" xr:uid="{00000000-0005-0000-0000-000035540000}"/>
    <cellStyle name="Navadno 5 60 2 9 2 2" xfId="21675" xr:uid="{00000000-0005-0000-0000-000036540000}"/>
    <cellStyle name="Navadno 5 60 2 9 2 2 2" xfId="21676" xr:uid="{00000000-0005-0000-0000-000037540000}"/>
    <cellStyle name="Navadno 5 60 2 9 2 2 3" xfId="21677" xr:uid="{00000000-0005-0000-0000-000038540000}"/>
    <cellStyle name="Navadno 5 60 2 9 2 2 4" xfId="21678" xr:uid="{00000000-0005-0000-0000-000039540000}"/>
    <cellStyle name="Navadno 5 60 2 9 2 2 5" xfId="21679" xr:uid="{00000000-0005-0000-0000-00003A540000}"/>
    <cellStyle name="Navadno 5 60 2 9 2 2 6" xfId="21680" xr:uid="{00000000-0005-0000-0000-00003B540000}"/>
    <cellStyle name="Navadno 5 60 2 9 2 2 7" xfId="21681" xr:uid="{00000000-0005-0000-0000-00003C540000}"/>
    <cellStyle name="Navadno 5 60 2 9 2 2 8" xfId="21682" xr:uid="{00000000-0005-0000-0000-00003D540000}"/>
    <cellStyle name="Navadno 5 60 2 9 2 2 9" xfId="21683" xr:uid="{00000000-0005-0000-0000-00003E540000}"/>
    <cellStyle name="Navadno 5 60 2 9 3" xfId="21684" xr:uid="{00000000-0005-0000-0000-00003F540000}"/>
    <cellStyle name="Navadno 5 60 2 9 3 2" xfId="21685" xr:uid="{00000000-0005-0000-0000-000040540000}"/>
    <cellStyle name="Navadno 5 60 2 9 3 3" xfId="21686" xr:uid="{00000000-0005-0000-0000-000041540000}"/>
    <cellStyle name="Navadno 5 60 2 9 3 4" xfId="21687" xr:uid="{00000000-0005-0000-0000-000042540000}"/>
    <cellStyle name="Navadno 5 60 2 9 3 5" xfId="21688" xr:uid="{00000000-0005-0000-0000-000043540000}"/>
    <cellStyle name="Navadno 5 60 2 9 3 6" xfId="21689" xr:uid="{00000000-0005-0000-0000-000044540000}"/>
    <cellStyle name="Navadno 5 60 2 9 3 7" xfId="21690" xr:uid="{00000000-0005-0000-0000-000045540000}"/>
    <cellStyle name="Navadno 5 60 2 9 3 8" xfId="21691" xr:uid="{00000000-0005-0000-0000-000046540000}"/>
    <cellStyle name="Navadno 5 60 2 9 3 9" xfId="21692" xr:uid="{00000000-0005-0000-0000-000047540000}"/>
    <cellStyle name="Navadno 5 60 3" xfId="21693" xr:uid="{00000000-0005-0000-0000-000048540000}"/>
    <cellStyle name="Navadno 5 60 3 10" xfId="21694" xr:uid="{00000000-0005-0000-0000-000049540000}"/>
    <cellStyle name="Navadno 5 60 3 10 2" xfId="21695" xr:uid="{00000000-0005-0000-0000-00004A540000}"/>
    <cellStyle name="Navadno 5 60 3 10 3" xfId="21696" xr:uid="{00000000-0005-0000-0000-00004B540000}"/>
    <cellStyle name="Navadno 5 60 3 10 4" xfId="21697" xr:uid="{00000000-0005-0000-0000-00004C540000}"/>
    <cellStyle name="Navadno 5 60 3 10 5" xfId="21698" xr:uid="{00000000-0005-0000-0000-00004D540000}"/>
    <cellStyle name="Navadno 5 60 3 10 6" xfId="21699" xr:uid="{00000000-0005-0000-0000-00004E540000}"/>
    <cellStyle name="Navadno 5 60 3 10 7" xfId="21700" xr:uid="{00000000-0005-0000-0000-00004F540000}"/>
    <cellStyle name="Navadno 5 60 3 10 8" xfId="21701" xr:uid="{00000000-0005-0000-0000-000050540000}"/>
    <cellStyle name="Navadno 5 60 3 10 9" xfId="21702" xr:uid="{00000000-0005-0000-0000-000051540000}"/>
    <cellStyle name="Navadno 5 60 3 2" xfId="21703" xr:uid="{00000000-0005-0000-0000-000052540000}"/>
    <cellStyle name="Navadno 5 60 3 2 2" xfId="21704" xr:uid="{00000000-0005-0000-0000-000053540000}"/>
    <cellStyle name="Navadno 5 60 3 2 2 2" xfId="21705" xr:uid="{00000000-0005-0000-0000-000054540000}"/>
    <cellStyle name="Navadno 5 60 3 2 2 2 2" xfId="21706" xr:uid="{00000000-0005-0000-0000-000055540000}"/>
    <cellStyle name="Navadno 5 60 3 2 2 2 3" xfId="21707" xr:uid="{00000000-0005-0000-0000-000056540000}"/>
    <cellStyle name="Navadno 5 60 3 2 2 2 4" xfId="21708" xr:uid="{00000000-0005-0000-0000-000057540000}"/>
    <cellStyle name="Navadno 5 60 3 2 2 2 5" xfId="21709" xr:uid="{00000000-0005-0000-0000-000058540000}"/>
    <cellStyle name="Navadno 5 60 3 2 2 2 6" xfId="21710" xr:uid="{00000000-0005-0000-0000-000059540000}"/>
    <cellStyle name="Navadno 5 60 3 2 2 2 7" xfId="21711" xr:uid="{00000000-0005-0000-0000-00005A540000}"/>
    <cellStyle name="Navadno 5 60 3 2 2 2 8" xfId="21712" xr:uid="{00000000-0005-0000-0000-00005B540000}"/>
    <cellStyle name="Navadno 5 60 3 2 2 2 9" xfId="21713" xr:uid="{00000000-0005-0000-0000-00005C540000}"/>
    <cellStyle name="Navadno 5 60 3 2 3" xfId="21714" xr:uid="{00000000-0005-0000-0000-00005D540000}"/>
    <cellStyle name="Navadno 5 60 3 2 3 2" xfId="21715" xr:uid="{00000000-0005-0000-0000-00005E540000}"/>
    <cellStyle name="Navadno 5 60 3 2 3 3" xfId="21716" xr:uid="{00000000-0005-0000-0000-00005F540000}"/>
    <cellStyle name="Navadno 5 60 3 2 3 4" xfId="21717" xr:uid="{00000000-0005-0000-0000-000060540000}"/>
    <cellStyle name="Navadno 5 60 3 2 3 5" xfId="21718" xr:uid="{00000000-0005-0000-0000-000061540000}"/>
    <cellStyle name="Navadno 5 60 3 2 3 6" xfId="21719" xr:uid="{00000000-0005-0000-0000-000062540000}"/>
    <cellStyle name="Navadno 5 60 3 2 3 7" xfId="21720" xr:uid="{00000000-0005-0000-0000-000063540000}"/>
    <cellStyle name="Navadno 5 60 3 2 3 8" xfId="21721" xr:uid="{00000000-0005-0000-0000-000064540000}"/>
    <cellStyle name="Navadno 5 60 3 2 3 9" xfId="21722" xr:uid="{00000000-0005-0000-0000-000065540000}"/>
    <cellStyle name="Navadno 5 60 3 3" xfId="21723" xr:uid="{00000000-0005-0000-0000-000066540000}"/>
    <cellStyle name="Navadno 5 60 3 3 2" xfId="21724" xr:uid="{00000000-0005-0000-0000-000067540000}"/>
    <cellStyle name="Navadno 5 60 3 3 2 2" xfId="21725" xr:uid="{00000000-0005-0000-0000-000068540000}"/>
    <cellStyle name="Navadno 5 60 3 3 2 2 2" xfId="21726" xr:uid="{00000000-0005-0000-0000-000069540000}"/>
    <cellStyle name="Navadno 5 60 3 3 2 2 3" xfId="21727" xr:uid="{00000000-0005-0000-0000-00006A540000}"/>
    <cellStyle name="Navadno 5 60 3 3 2 2 4" xfId="21728" xr:uid="{00000000-0005-0000-0000-00006B540000}"/>
    <cellStyle name="Navadno 5 60 3 3 2 2 5" xfId="21729" xr:uid="{00000000-0005-0000-0000-00006C540000}"/>
    <cellStyle name="Navadno 5 60 3 3 2 2 6" xfId="21730" xr:uid="{00000000-0005-0000-0000-00006D540000}"/>
    <cellStyle name="Navadno 5 60 3 3 2 2 7" xfId="21731" xr:uid="{00000000-0005-0000-0000-00006E540000}"/>
    <cellStyle name="Navadno 5 60 3 3 2 2 8" xfId="21732" xr:uid="{00000000-0005-0000-0000-00006F540000}"/>
    <cellStyle name="Navadno 5 60 3 3 2 2 9" xfId="21733" xr:uid="{00000000-0005-0000-0000-000070540000}"/>
    <cellStyle name="Navadno 5 60 3 3 3" xfId="21734" xr:uid="{00000000-0005-0000-0000-000071540000}"/>
    <cellStyle name="Navadno 5 60 3 3 3 2" xfId="21735" xr:uid="{00000000-0005-0000-0000-000072540000}"/>
    <cellStyle name="Navadno 5 60 3 3 3 3" xfId="21736" xr:uid="{00000000-0005-0000-0000-000073540000}"/>
    <cellStyle name="Navadno 5 60 3 3 3 4" xfId="21737" xr:uid="{00000000-0005-0000-0000-000074540000}"/>
    <cellStyle name="Navadno 5 60 3 3 3 5" xfId="21738" xr:uid="{00000000-0005-0000-0000-000075540000}"/>
    <cellStyle name="Navadno 5 60 3 3 3 6" xfId="21739" xr:uid="{00000000-0005-0000-0000-000076540000}"/>
    <cellStyle name="Navadno 5 60 3 3 3 7" xfId="21740" xr:uid="{00000000-0005-0000-0000-000077540000}"/>
    <cellStyle name="Navadno 5 60 3 3 3 8" xfId="21741" xr:uid="{00000000-0005-0000-0000-000078540000}"/>
    <cellStyle name="Navadno 5 60 3 3 3 9" xfId="21742" xr:uid="{00000000-0005-0000-0000-000079540000}"/>
    <cellStyle name="Navadno 5 60 3 4" xfId="21743" xr:uid="{00000000-0005-0000-0000-00007A540000}"/>
    <cellStyle name="Navadno 5 60 3 4 2" xfId="21744" xr:uid="{00000000-0005-0000-0000-00007B540000}"/>
    <cellStyle name="Navadno 5 60 3 4 2 2" xfId="21745" xr:uid="{00000000-0005-0000-0000-00007C540000}"/>
    <cellStyle name="Navadno 5 60 3 4 2 2 2" xfId="21746" xr:uid="{00000000-0005-0000-0000-00007D540000}"/>
    <cellStyle name="Navadno 5 60 3 4 2 2 3" xfId="21747" xr:uid="{00000000-0005-0000-0000-00007E540000}"/>
    <cellStyle name="Navadno 5 60 3 4 2 2 4" xfId="21748" xr:uid="{00000000-0005-0000-0000-00007F540000}"/>
    <cellStyle name="Navadno 5 60 3 4 2 2 5" xfId="21749" xr:uid="{00000000-0005-0000-0000-000080540000}"/>
    <cellStyle name="Navadno 5 60 3 4 2 2 6" xfId="21750" xr:uid="{00000000-0005-0000-0000-000081540000}"/>
    <cellStyle name="Navadno 5 60 3 4 2 2 7" xfId="21751" xr:uid="{00000000-0005-0000-0000-000082540000}"/>
    <cellStyle name="Navadno 5 60 3 4 2 2 8" xfId="21752" xr:uid="{00000000-0005-0000-0000-000083540000}"/>
    <cellStyle name="Navadno 5 60 3 4 2 2 9" xfId="21753" xr:uid="{00000000-0005-0000-0000-000084540000}"/>
    <cellStyle name="Navadno 5 60 3 4 3" xfId="21754" xr:uid="{00000000-0005-0000-0000-000085540000}"/>
    <cellStyle name="Navadno 5 60 3 4 3 2" xfId="21755" xr:uid="{00000000-0005-0000-0000-000086540000}"/>
    <cellStyle name="Navadno 5 60 3 4 3 3" xfId="21756" xr:uid="{00000000-0005-0000-0000-000087540000}"/>
    <cellStyle name="Navadno 5 60 3 4 3 4" xfId="21757" xr:uid="{00000000-0005-0000-0000-000088540000}"/>
    <cellStyle name="Navadno 5 60 3 4 3 5" xfId="21758" xr:uid="{00000000-0005-0000-0000-000089540000}"/>
    <cellStyle name="Navadno 5 60 3 4 3 6" xfId="21759" xr:uid="{00000000-0005-0000-0000-00008A540000}"/>
    <cellStyle name="Navadno 5 60 3 4 3 7" xfId="21760" xr:uid="{00000000-0005-0000-0000-00008B540000}"/>
    <cellStyle name="Navadno 5 60 3 4 3 8" xfId="21761" xr:uid="{00000000-0005-0000-0000-00008C540000}"/>
    <cellStyle name="Navadno 5 60 3 4 3 9" xfId="21762" xr:uid="{00000000-0005-0000-0000-00008D540000}"/>
    <cellStyle name="Navadno 5 60 3 5" xfId="21763" xr:uid="{00000000-0005-0000-0000-00008E540000}"/>
    <cellStyle name="Navadno 5 60 3 5 2" xfId="21764" xr:uid="{00000000-0005-0000-0000-00008F540000}"/>
    <cellStyle name="Navadno 5 60 3 5 2 2" xfId="21765" xr:uid="{00000000-0005-0000-0000-000090540000}"/>
    <cellStyle name="Navadno 5 60 3 5 2 2 2" xfId="21766" xr:uid="{00000000-0005-0000-0000-000091540000}"/>
    <cellStyle name="Navadno 5 60 3 5 2 2 3" xfId="21767" xr:uid="{00000000-0005-0000-0000-000092540000}"/>
    <cellStyle name="Navadno 5 60 3 5 2 2 4" xfId="21768" xr:uid="{00000000-0005-0000-0000-000093540000}"/>
    <cellStyle name="Navadno 5 60 3 5 2 2 5" xfId="21769" xr:uid="{00000000-0005-0000-0000-000094540000}"/>
    <cellStyle name="Navadno 5 60 3 5 2 2 6" xfId="21770" xr:uid="{00000000-0005-0000-0000-000095540000}"/>
    <cellStyle name="Navadno 5 60 3 5 2 2 7" xfId="21771" xr:uid="{00000000-0005-0000-0000-000096540000}"/>
    <cellStyle name="Navadno 5 60 3 5 2 2 8" xfId="21772" xr:uid="{00000000-0005-0000-0000-000097540000}"/>
    <cellStyle name="Navadno 5 60 3 5 2 2 9" xfId="21773" xr:uid="{00000000-0005-0000-0000-000098540000}"/>
    <cellStyle name="Navadno 5 60 3 5 3" xfId="21774" xr:uid="{00000000-0005-0000-0000-000099540000}"/>
    <cellStyle name="Navadno 5 60 3 5 3 2" xfId="21775" xr:uid="{00000000-0005-0000-0000-00009A540000}"/>
    <cellStyle name="Navadno 5 60 3 5 3 3" xfId="21776" xr:uid="{00000000-0005-0000-0000-00009B540000}"/>
    <cellStyle name="Navadno 5 60 3 5 3 4" xfId="21777" xr:uid="{00000000-0005-0000-0000-00009C540000}"/>
    <cellStyle name="Navadno 5 60 3 5 3 5" xfId="21778" xr:uid="{00000000-0005-0000-0000-00009D540000}"/>
    <cellStyle name="Navadno 5 60 3 5 3 6" xfId="21779" xr:uid="{00000000-0005-0000-0000-00009E540000}"/>
    <cellStyle name="Navadno 5 60 3 5 3 7" xfId="21780" xr:uid="{00000000-0005-0000-0000-00009F540000}"/>
    <cellStyle name="Navadno 5 60 3 5 3 8" xfId="21781" xr:uid="{00000000-0005-0000-0000-0000A0540000}"/>
    <cellStyle name="Navadno 5 60 3 5 3 9" xfId="21782" xr:uid="{00000000-0005-0000-0000-0000A1540000}"/>
    <cellStyle name="Navadno 5 60 3 6" xfId="21783" xr:uid="{00000000-0005-0000-0000-0000A2540000}"/>
    <cellStyle name="Navadno 5 60 3 6 2" xfId="21784" xr:uid="{00000000-0005-0000-0000-0000A3540000}"/>
    <cellStyle name="Navadno 5 60 3 6 2 2" xfId="21785" xr:uid="{00000000-0005-0000-0000-0000A4540000}"/>
    <cellStyle name="Navadno 5 60 3 6 2 2 2" xfId="21786" xr:uid="{00000000-0005-0000-0000-0000A5540000}"/>
    <cellStyle name="Navadno 5 60 3 6 2 2 3" xfId="21787" xr:uid="{00000000-0005-0000-0000-0000A6540000}"/>
    <cellStyle name="Navadno 5 60 3 6 2 2 4" xfId="21788" xr:uid="{00000000-0005-0000-0000-0000A7540000}"/>
    <cellStyle name="Navadno 5 60 3 6 2 2 5" xfId="21789" xr:uid="{00000000-0005-0000-0000-0000A8540000}"/>
    <cellStyle name="Navadno 5 60 3 6 2 2 6" xfId="21790" xr:uid="{00000000-0005-0000-0000-0000A9540000}"/>
    <cellStyle name="Navadno 5 60 3 6 2 2 7" xfId="21791" xr:uid="{00000000-0005-0000-0000-0000AA540000}"/>
    <cellStyle name="Navadno 5 60 3 6 2 2 8" xfId="21792" xr:uid="{00000000-0005-0000-0000-0000AB540000}"/>
    <cellStyle name="Navadno 5 60 3 6 2 2 9" xfId="21793" xr:uid="{00000000-0005-0000-0000-0000AC540000}"/>
    <cellStyle name="Navadno 5 60 3 6 3" xfId="21794" xr:uid="{00000000-0005-0000-0000-0000AD540000}"/>
    <cellStyle name="Navadno 5 60 3 6 3 2" xfId="21795" xr:uid="{00000000-0005-0000-0000-0000AE540000}"/>
    <cellStyle name="Navadno 5 60 3 6 3 3" xfId="21796" xr:uid="{00000000-0005-0000-0000-0000AF540000}"/>
    <cellStyle name="Navadno 5 60 3 6 3 4" xfId="21797" xr:uid="{00000000-0005-0000-0000-0000B0540000}"/>
    <cellStyle name="Navadno 5 60 3 6 3 5" xfId="21798" xr:uid="{00000000-0005-0000-0000-0000B1540000}"/>
    <cellStyle name="Navadno 5 60 3 6 3 6" xfId="21799" xr:uid="{00000000-0005-0000-0000-0000B2540000}"/>
    <cellStyle name="Navadno 5 60 3 6 3 7" xfId="21800" xr:uid="{00000000-0005-0000-0000-0000B3540000}"/>
    <cellStyle name="Navadno 5 60 3 6 3 8" xfId="21801" xr:uid="{00000000-0005-0000-0000-0000B4540000}"/>
    <cellStyle name="Navadno 5 60 3 6 3 9" xfId="21802" xr:uid="{00000000-0005-0000-0000-0000B5540000}"/>
    <cellStyle name="Navadno 5 60 3 7" xfId="21803" xr:uid="{00000000-0005-0000-0000-0000B6540000}"/>
    <cellStyle name="Navadno 5 60 3 7 2" xfId="21804" xr:uid="{00000000-0005-0000-0000-0000B7540000}"/>
    <cellStyle name="Navadno 5 60 3 7 2 2" xfId="21805" xr:uid="{00000000-0005-0000-0000-0000B8540000}"/>
    <cellStyle name="Navadno 5 60 3 7 2 2 2" xfId="21806" xr:uid="{00000000-0005-0000-0000-0000B9540000}"/>
    <cellStyle name="Navadno 5 60 3 7 2 2 3" xfId="21807" xr:uid="{00000000-0005-0000-0000-0000BA540000}"/>
    <cellStyle name="Navadno 5 60 3 7 2 2 4" xfId="21808" xr:uid="{00000000-0005-0000-0000-0000BB540000}"/>
    <cellStyle name="Navadno 5 60 3 7 2 2 5" xfId="21809" xr:uid="{00000000-0005-0000-0000-0000BC540000}"/>
    <cellStyle name="Navadno 5 60 3 7 2 2 6" xfId="21810" xr:uid="{00000000-0005-0000-0000-0000BD540000}"/>
    <cellStyle name="Navadno 5 60 3 7 2 2 7" xfId="21811" xr:uid="{00000000-0005-0000-0000-0000BE540000}"/>
    <cellStyle name="Navadno 5 60 3 7 2 2 8" xfId="21812" xr:uid="{00000000-0005-0000-0000-0000BF540000}"/>
    <cellStyle name="Navadno 5 60 3 7 2 2 9" xfId="21813" xr:uid="{00000000-0005-0000-0000-0000C0540000}"/>
    <cellStyle name="Navadno 5 60 3 7 3" xfId="21814" xr:uid="{00000000-0005-0000-0000-0000C1540000}"/>
    <cellStyle name="Navadno 5 60 3 7 3 2" xfId="21815" xr:uid="{00000000-0005-0000-0000-0000C2540000}"/>
    <cellStyle name="Navadno 5 60 3 7 3 3" xfId="21816" xr:uid="{00000000-0005-0000-0000-0000C3540000}"/>
    <cellStyle name="Navadno 5 60 3 7 3 4" xfId="21817" xr:uid="{00000000-0005-0000-0000-0000C4540000}"/>
    <cellStyle name="Navadno 5 60 3 7 3 5" xfId="21818" xr:uid="{00000000-0005-0000-0000-0000C5540000}"/>
    <cellStyle name="Navadno 5 60 3 7 3 6" xfId="21819" xr:uid="{00000000-0005-0000-0000-0000C6540000}"/>
    <cellStyle name="Navadno 5 60 3 7 3 7" xfId="21820" xr:uid="{00000000-0005-0000-0000-0000C7540000}"/>
    <cellStyle name="Navadno 5 60 3 7 3 8" xfId="21821" xr:uid="{00000000-0005-0000-0000-0000C8540000}"/>
    <cellStyle name="Navadno 5 60 3 7 3 9" xfId="21822" xr:uid="{00000000-0005-0000-0000-0000C9540000}"/>
    <cellStyle name="Navadno 5 60 3 8" xfId="21823" xr:uid="{00000000-0005-0000-0000-0000CA540000}"/>
    <cellStyle name="Navadno 5 60 3 8 2" xfId="21824" xr:uid="{00000000-0005-0000-0000-0000CB540000}"/>
    <cellStyle name="Navadno 5 60 3 8 2 2" xfId="21825" xr:uid="{00000000-0005-0000-0000-0000CC540000}"/>
    <cellStyle name="Navadno 5 60 3 8 2 2 2" xfId="21826" xr:uid="{00000000-0005-0000-0000-0000CD540000}"/>
    <cellStyle name="Navadno 5 60 3 8 2 2 3" xfId="21827" xr:uid="{00000000-0005-0000-0000-0000CE540000}"/>
    <cellStyle name="Navadno 5 60 3 8 2 2 4" xfId="21828" xr:uid="{00000000-0005-0000-0000-0000CF540000}"/>
    <cellStyle name="Navadno 5 60 3 8 2 2 5" xfId="21829" xr:uid="{00000000-0005-0000-0000-0000D0540000}"/>
    <cellStyle name="Navadno 5 60 3 8 2 2 6" xfId="21830" xr:uid="{00000000-0005-0000-0000-0000D1540000}"/>
    <cellStyle name="Navadno 5 60 3 8 2 2 7" xfId="21831" xr:uid="{00000000-0005-0000-0000-0000D2540000}"/>
    <cellStyle name="Navadno 5 60 3 8 2 2 8" xfId="21832" xr:uid="{00000000-0005-0000-0000-0000D3540000}"/>
    <cellStyle name="Navadno 5 60 3 8 2 2 9" xfId="21833" xr:uid="{00000000-0005-0000-0000-0000D4540000}"/>
    <cellStyle name="Navadno 5 60 3 8 3" xfId="21834" xr:uid="{00000000-0005-0000-0000-0000D5540000}"/>
    <cellStyle name="Navadno 5 60 3 8 3 2" xfId="21835" xr:uid="{00000000-0005-0000-0000-0000D6540000}"/>
    <cellStyle name="Navadno 5 60 3 8 3 3" xfId="21836" xr:uid="{00000000-0005-0000-0000-0000D7540000}"/>
    <cellStyle name="Navadno 5 60 3 8 3 4" xfId="21837" xr:uid="{00000000-0005-0000-0000-0000D8540000}"/>
    <cellStyle name="Navadno 5 60 3 8 3 5" xfId="21838" xr:uid="{00000000-0005-0000-0000-0000D9540000}"/>
    <cellStyle name="Navadno 5 60 3 8 3 6" xfId="21839" xr:uid="{00000000-0005-0000-0000-0000DA540000}"/>
    <cellStyle name="Navadno 5 60 3 8 3 7" xfId="21840" xr:uid="{00000000-0005-0000-0000-0000DB540000}"/>
    <cellStyle name="Navadno 5 60 3 8 3 8" xfId="21841" xr:uid="{00000000-0005-0000-0000-0000DC540000}"/>
    <cellStyle name="Navadno 5 60 3 8 3 9" xfId="21842" xr:uid="{00000000-0005-0000-0000-0000DD540000}"/>
    <cellStyle name="Navadno 5 60 3 9" xfId="21843" xr:uid="{00000000-0005-0000-0000-0000DE540000}"/>
    <cellStyle name="Navadno 5 60 3 9 2" xfId="21844" xr:uid="{00000000-0005-0000-0000-0000DF540000}"/>
    <cellStyle name="Navadno 5 60 3 9 2 2" xfId="21845" xr:uid="{00000000-0005-0000-0000-0000E0540000}"/>
    <cellStyle name="Navadno 5 60 3 9 2 3" xfId="21846" xr:uid="{00000000-0005-0000-0000-0000E1540000}"/>
    <cellStyle name="Navadno 5 60 3 9 2 4" xfId="21847" xr:uid="{00000000-0005-0000-0000-0000E2540000}"/>
    <cellStyle name="Navadno 5 60 3 9 2 5" xfId="21848" xr:uid="{00000000-0005-0000-0000-0000E3540000}"/>
    <cellStyle name="Navadno 5 60 3 9 2 6" xfId="21849" xr:uid="{00000000-0005-0000-0000-0000E4540000}"/>
    <cellStyle name="Navadno 5 60 3 9 2 7" xfId="21850" xr:uid="{00000000-0005-0000-0000-0000E5540000}"/>
    <cellStyle name="Navadno 5 60 3 9 2 8" xfId="21851" xr:uid="{00000000-0005-0000-0000-0000E6540000}"/>
    <cellStyle name="Navadno 5 60 3 9 2 9" xfId="21852" xr:uid="{00000000-0005-0000-0000-0000E7540000}"/>
    <cellStyle name="Navadno 5 60 4" xfId="21853" xr:uid="{00000000-0005-0000-0000-0000E8540000}"/>
    <cellStyle name="Navadno 5 60 4 2" xfId="21854" xr:uid="{00000000-0005-0000-0000-0000E9540000}"/>
    <cellStyle name="Navadno 5 60 4 2 2" xfId="21855" xr:uid="{00000000-0005-0000-0000-0000EA540000}"/>
    <cellStyle name="Navadno 5 60 4 2 2 2" xfId="21856" xr:uid="{00000000-0005-0000-0000-0000EB540000}"/>
    <cellStyle name="Navadno 5 60 4 2 2 3" xfId="21857" xr:uid="{00000000-0005-0000-0000-0000EC540000}"/>
    <cellStyle name="Navadno 5 60 4 2 2 4" xfId="21858" xr:uid="{00000000-0005-0000-0000-0000ED540000}"/>
    <cellStyle name="Navadno 5 60 4 2 2 5" xfId="21859" xr:uid="{00000000-0005-0000-0000-0000EE540000}"/>
    <cellStyle name="Navadno 5 60 4 2 2 6" xfId="21860" xr:uid="{00000000-0005-0000-0000-0000EF540000}"/>
    <cellStyle name="Navadno 5 60 4 2 2 7" xfId="21861" xr:uid="{00000000-0005-0000-0000-0000F0540000}"/>
    <cellStyle name="Navadno 5 60 4 2 2 8" xfId="21862" xr:uid="{00000000-0005-0000-0000-0000F1540000}"/>
    <cellStyle name="Navadno 5 60 4 2 2 9" xfId="21863" xr:uid="{00000000-0005-0000-0000-0000F2540000}"/>
    <cellStyle name="Navadno 5 60 4 3" xfId="21864" xr:uid="{00000000-0005-0000-0000-0000F3540000}"/>
    <cellStyle name="Navadno 5 60 4 3 2" xfId="21865" xr:uid="{00000000-0005-0000-0000-0000F4540000}"/>
    <cellStyle name="Navadno 5 60 4 3 3" xfId="21866" xr:uid="{00000000-0005-0000-0000-0000F5540000}"/>
    <cellStyle name="Navadno 5 60 4 3 4" xfId="21867" xr:uid="{00000000-0005-0000-0000-0000F6540000}"/>
    <cellStyle name="Navadno 5 60 4 3 5" xfId="21868" xr:uid="{00000000-0005-0000-0000-0000F7540000}"/>
    <cellStyle name="Navadno 5 60 4 3 6" xfId="21869" xr:uid="{00000000-0005-0000-0000-0000F8540000}"/>
    <cellStyle name="Navadno 5 60 4 3 7" xfId="21870" xr:uid="{00000000-0005-0000-0000-0000F9540000}"/>
    <cellStyle name="Navadno 5 60 4 3 8" xfId="21871" xr:uid="{00000000-0005-0000-0000-0000FA540000}"/>
    <cellStyle name="Navadno 5 60 4 3 9" xfId="21872" xr:uid="{00000000-0005-0000-0000-0000FB540000}"/>
    <cellStyle name="Navadno 5 60 5" xfId="21873" xr:uid="{00000000-0005-0000-0000-0000FC540000}"/>
    <cellStyle name="Navadno 5 60 5 2" xfId="21874" xr:uid="{00000000-0005-0000-0000-0000FD540000}"/>
    <cellStyle name="Navadno 5 60 5 2 2" xfId="21875" xr:uid="{00000000-0005-0000-0000-0000FE540000}"/>
    <cellStyle name="Navadno 5 60 5 2 2 2" xfId="21876" xr:uid="{00000000-0005-0000-0000-0000FF540000}"/>
    <cellStyle name="Navadno 5 60 5 2 2 3" xfId="21877" xr:uid="{00000000-0005-0000-0000-000000550000}"/>
    <cellStyle name="Navadno 5 60 5 2 2 4" xfId="21878" xr:uid="{00000000-0005-0000-0000-000001550000}"/>
    <cellStyle name="Navadno 5 60 5 2 2 5" xfId="21879" xr:uid="{00000000-0005-0000-0000-000002550000}"/>
    <cellStyle name="Navadno 5 60 5 2 2 6" xfId="21880" xr:uid="{00000000-0005-0000-0000-000003550000}"/>
    <cellStyle name="Navadno 5 60 5 2 2 7" xfId="21881" xr:uid="{00000000-0005-0000-0000-000004550000}"/>
    <cellStyle name="Navadno 5 60 5 2 2 8" xfId="21882" xr:uid="{00000000-0005-0000-0000-000005550000}"/>
    <cellStyle name="Navadno 5 60 5 2 2 9" xfId="21883" xr:uid="{00000000-0005-0000-0000-000006550000}"/>
    <cellStyle name="Navadno 5 60 5 3" xfId="21884" xr:uid="{00000000-0005-0000-0000-000007550000}"/>
    <cellStyle name="Navadno 5 60 5 3 2" xfId="21885" xr:uid="{00000000-0005-0000-0000-000008550000}"/>
    <cellStyle name="Navadno 5 60 5 3 3" xfId="21886" xr:uid="{00000000-0005-0000-0000-000009550000}"/>
    <cellStyle name="Navadno 5 60 5 3 4" xfId="21887" xr:uid="{00000000-0005-0000-0000-00000A550000}"/>
    <cellStyle name="Navadno 5 60 5 3 5" xfId="21888" xr:uid="{00000000-0005-0000-0000-00000B550000}"/>
    <cellStyle name="Navadno 5 60 5 3 6" xfId="21889" xr:uid="{00000000-0005-0000-0000-00000C550000}"/>
    <cellStyle name="Navadno 5 60 5 3 7" xfId="21890" xr:uid="{00000000-0005-0000-0000-00000D550000}"/>
    <cellStyle name="Navadno 5 60 5 3 8" xfId="21891" xr:uid="{00000000-0005-0000-0000-00000E550000}"/>
    <cellStyle name="Navadno 5 60 5 3 9" xfId="21892" xr:uid="{00000000-0005-0000-0000-00000F550000}"/>
    <cellStyle name="Navadno 5 60 6" xfId="21893" xr:uid="{00000000-0005-0000-0000-000010550000}"/>
    <cellStyle name="Navadno 5 60 6 2" xfId="21894" xr:uid="{00000000-0005-0000-0000-000011550000}"/>
    <cellStyle name="Navadno 5 60 6 2 2" xfId="21895" xr:uid="{00000000-0005-0000-0000-000012550000}"/>
    <cellStyle name="Navadno 5 60 6 2 2 2" xfId="21896" xr:uid="{00000000-0005-0000-0000-000013550000}"/>
    <cellStyle name="Navadno 5 60 6 2 2 3" xfId="21897" xr:uid="{00000000-0005-0000-0000-000014550000}"/>
    <cellStyle name="Navadno 5 60 6 2 2 4" xfId="21898" xr:uid="{00000000-0005-0000-0000-000015550000}"/>
    <cellStyle name="Navadno 5 60 6 2 2 5" xfId="21899" xr:uid="{00000000-0005-0000-0000-000016550000}"/>
    <cellStyle name="Navadno 5 60 6 2 2 6" xfId="21900" xr:uid="{00000000-0005-0000-0000-000017550000}"/>
    <cellStyle name="Navadno 5 60 6 2 2 7" xfId="21901" xr:uid="{00000000-0005-0000-0000-000018550000}"/>
    <cellStyle name="Navadno 5 60 6 2 2 8" xfId="21902" xr:uid="{00000000-0005-0000-0000-000019550000}"/>
    <cellStyle name="Navadno 5 60 6 2 2 9" xfId="21903" xr:uid="{00000000-0005-0000-0000-00001A550000}"/>
    <cellStyle name="Navadno 5 60 6 3" xfId="21904" xr:uid="{00000000-0005-0000-0000-00001B550000}"/>
    <cellStyle name="Navadno 5 60 6 3 2" xfId="21905" xr:uid="{00000000-0005-0000-0000-00001C550000}"/>
    <cellStyle name="Navadno 5 60 6 3 3" xfId="21906" xr:uid="{00000000-0005-0000-0000-00001D550000}"/>
    <cellStyle name="Navadno 5 60 6 3 4" xfId="21907" xr:uid="{00000000-0005-0000-0000-00001E550000}"/>
    <cellStyle name="Navadno 5 60 6 3 5" xfId="21908" xr:uid="{00000000-0005-0000-0000-00001F550000}"/>
    <cellStyle name="Navadno 5 60 6 3 6" xfId="21909" xr:uid="{00000000-0005-0000-0000-000020550000}"/>
    <cellStyle name="Navadno 5 60 6 3 7" xfId="21910" xr:uid="{00000000-0005-0000-0000-000021550000}"/>
    <cellStyle name="Navadno 5 60 6 3 8" xfId="21911" xr:uid="{00000000-0005-0000-0000-000022550000}"/>
    <cellStyle name="Navadno 5 60 6 3 9" xfId="21912" xr:uid="{00000000-0005-0000-0000-000023550000}"/>
    <cellStyle name="Navadno 5 60 7" xfId="21913" xr:uid="{00000000-0005-0000-0000-000024550000}"/>
    <cellStyle name="Navadno 5 60 7 2" xfId="21914" xr:uid="{00000000-0005-0000-0000-000025550000}"/>
    <cellStyle name="Navadno 5 60 7 2 2" xfId="21915" xr:uid="{00000000-0005-0000-0000-000026550000}"/>
    <cellStyle name="Navadno 5 60 7 2 2 2" xfId="21916" xr:uid="{00000000-0005-0000-0000-000027550000}"/>
    <cellStyle name="Navadno 5 60 7 2 2 3" xfId="21917" xr:uid="{00000000-0005-0000-0000-000028550000}"/>
    <cellStyle name="Navadno 5 60 7 2 2 4" xfId="21918" xr:uid="{00000000-0005-0000-0000-000029550000}"/>
    <cellStyle name="Navadno 5 60 7 2 2 5" xfId="21919" xr:uid="{00000000-0005-0000-0000-00002A550000}"/>
    <cellStyle name="Navadno 5 60 7 2 2 6" xfId="21920" xr:uid="{00000000-0005-0000-0000-00002B550000}"/>
    <cellStyle name="Navadno 5 60 7 2 2 7" xfId="21921" xr:uid="{00000000-0005-0000-0000-00002C550000}"/>
    <cellStyle name="Navadno 5 60 7 2 2 8" xfId="21922" xr:uid="{00000000-0005-0000-0000-00002D550000}"/>
    <cellStyle name="Navadno 5 60 7 2 2 9" xfId="21923" xr:uid="{00000000-0005-0000-0000-00002E550000}"/>
    <cellStyle name="Navadno 5 60 7 3" xfId="21924" xr:uid="{00000000-0005-0000-0000-00002F550000}"/>
    <cellStyle name="Navadno 5 60 7 3 2" xfId="21925" xr:uid="{00000000-0005-0000-0000-000030550000}"/>
    <cellStyle name="Navadno 5 60 7 3 3" xfId="21926" xr:uid="{00000000-0005-0000-0000-000031550000}"/>
    <cellStyle name="Navadno 5 60 7 3 4" xfId="21927" xr:uid="{00000000-0005-0000-0000-000032550000}"/>
    <cellStyle name="Navadno 5 60 7 3 5" xfId="21928" xr:uid="{00000000-0005-0000-0000-000033550000}"/>
    <cellStyle name="Navadno 5 60 7 3 6" xfId="21929" xr:uid="{00000000-0005-0000-0000-000034550000}"/>
    <cellStyle name="Navadno 5 60 7 3 7" xfId="21930" xr:uid="{00000000-0005-0000-0000-000035550000}"/>
    <cellStyle name="Navadno 5 60 7 3 8" xfId="21931" xr:uid="{00000000-0005-0000-0000-000036550000}"/>
    <cellStyle name="Navadno 5 60 7 3 9" xfId="21932" xr:uid="{00000000-0005-0000-0000-000037550000}"/>
    <cellStyle name="Navadno 5 60 8" xfId="21933" xr:uid="{00000000-0005-0000-0000-000038550000}"/>
    <cellStyle name="Navadno 5 60 8 2" xfId="21934" xr:uid="{00000000-0005-0000-0000-000039550000}"/>
    <cellStyle name="Navadno 5 60 8 2 2" xfId="21935" xr:uid="{00000000-0005-0000-0000-00003A550000}"/>
    <cellStyle name="Navadno 5 60 8 2 2 2" xfId="21936" xr:uid="{00000000-0005-0000-0000-00003B550000}"/>
    <cellStyle name="Navadno 5 60 8 2 2 3" xfId="21937" xr:uid="{00000000-0005-0000-0000-00003C550000}"/>
    <cellStyle name="Navadno 5 60 8 2 2 4" xfId="21938" xr:uid="{00000000-0005-0000-0000-00003D550000}"/>
    <cellStyle name="Navadno 5 60 8 2 2 5" xfId="21939" xr:uid="{00000000-0005-0000-0000-00003E550000}"/>
    <cellStyle name="Navadno 5 60 8 2 2 6" xfId="21940" xr:uid="{00000000-0005-0000-0000-00003F550000}"/>
    <cellStyle name="Navadno 5 60 8 2 2 7" xfId="21941" xr:uid="{00000000-0005-0000-0000-000040550000}"/>
    <cellStyle name="Navadno 5 60 8 2 2 8" xfId="21942" xr:uid="{00000000-0005-0000-0000-000041550000}"/>
    <cellStyle name="Navadno 5 60 8 2 2 9" xfId="21943" xr:uid="{00000000-0005-0000-0000-000042550000}"/>
    <cellStyle name="Navadno 5 60 8 3" xfId="21944" xr:uid="{00000000-0005-0000-0000-000043550000}"/>
    <cellStyle name="Navadno 5 60 8 3 2" xfId="21945" xr:uid="{00000000-0005-0000-0000-000044550000}"/>
    <cellStyle name="Navadno 5 60 8 3 3" xfId="21946" xr:uid="{00000000-0005-0000-0000-000045550000}"/>
    <cellStyle name="Navadno 5 60 8 3 4" xfId="21947" xr:uid="{00000000-0005-0000-0000-000046550000}"/>
    <cellStyle name="Navadno 5 60 8 3 5" xfId="21948" xr:uid="{00000000-0005-0000-0000-000047550000}"/>
    <cellStyle name="Navadno 5 60 8 3 6" xfId="21949" xr:uid="{00000000-0005-0000-0000-000048550000}"/>
    <cellStyle name="Navadno 5 60 8 3 7" xfId="21950" xr:uid="{00000000-0005-0000-0000-000049550000}"/>
    <cellStyle name="Navadno 5 60 8 3 8" xfId="21951" xr:uid="{00000000-0005-0000-0000-00004A550000}"/>
    <cellStyle name="Navadno 5 60 8 3 9" xfId="21952" xr:uid="{00000000-0005-0000-0000-00004B550000}"/>
    <cellStyle name="Navadno 5 60 9" xfId="21953" xr:uid="{00000000-0005-0000-0000-00004C550000}"/>
    <cellStyle name="Navadno 5 60 9 2" xfId="21954" xr:uid="{00000000-0005-0000-0000-00004D550000}"/>
    <cellStyle name="Navadno 5 60 9 2 2" xfId="21955" xr:uid="{00000000-0005-0000-0000-00004E550000}"/>
    <cellStyle name="Navadno 5 60 9 2 2 2" xfId="21956" xr:uid="{00000000-0005-0000-0000-00004F550000}"/>
    <cellStyle name="Navadno 5 60 9 2 2 3" xfId="21957" xr:uid="{00000000-0005-0000-0000-000050550000}"/>
    <cellStyle name="Navadno 5 60 9 2 2 4" xfId="21958" xr:uid="{00000000-0005-0000-0000-000051550000}"/>
    <cellStyle name="Navadno 5 60 9 2 2 5" xfId="21959" xr:uid="{00000000-0005-0000-0000-000052550000}"/>
    <cellStyle name="Navadno 5 60 9 2 2 6" xfId="21960" xr:uid="{00000000-0005-0000-0000-000053550000}"/>
    <cellStyle name="Navadno 5 60 9 2 2 7" xfId="21961" xr:uid="{00000000-0005-0000-0000-000054550000}"/>
    <cellStyle name="Navadno 5 60 9 2 2 8" xfId="21962" xr:uid="{00000000-0005-0000-0000-000055550000}"/>
    <cellStyle name="Navadno 5 60 9 2 2 9" xfId="21963" xr:uid="{00000000-0005-0000-0000-000056550000}"/>
    <cellStyle name="Navadno 5 60 9 3" xfId="21964" xr:uid="{00000000-0005-0000-0000-000057550000}"/>
    <cellStyle name="Navadno 5 60 9 3 2" xfId="21965" xr:uid="{00000000-0005-0000-0000-000058550000}"/>
    <cellStyle name="Navadno 5 60 9 3 3" xfId="21966" xr:uid="{00000000-0005-0000-0000-000059550000}"/>
    <cellStyle name="Navadno 5 60 9 3 4" xfId="21967" xr:uid="{00000000-0005-0000-0000-00005A550000}"/>
    <cellStyle name="Navadno 5 60 9 3 5" xfId="21968" xr:uid="{00000000-0005-0000-0000-00005B550000}"/>
    <cellStyle name="Navadno 5 60 9 3 6" xfId="21969" xr:uid="{00000000-0005-0000-0000-00005C550000}"/>
    <cellStyle name="Navadno 5 60 9 3 7" xfId="21970" xr:uid="{00000000-0005-0000-0000-00005D550000}"/>
    <cellStyle name="Navadno 5 60 9 3 8" xfId="21971" xr:uid="{00000000-0005-0000-0000-00005E550000}"/>
    <cellStyle name="Navadno 5 60 9 3 9" xfId="21972" xr:uid="{00000000-0005-0000-0000-00005F550000}"/>
    <cellStyle name="Navadno 5 61" xfId="21973" xr:uid="{00000000-0005-0000-0000-000060550000}"/>
    <cellStyle name="Navadno 5 61 10" xfId="21974" xr:uid="{00000000-0005-0000-0000-000061550000}"/>
    <cellStyle name="Navadno 5 61 10 2" xfId="21975" xr:uid="{00000000-0005-0000-0000-000062550000}"/>
    <cellStyle name="Navadno 5 61 10 2 2" xfId="21976" xr:uid="{00000000-0005-0000-0000-000063550000}"/>
    <cellStyle name="Navadno 5 61 10 2 3" xfId="21977" xr:uid="{00000000-0005-0000-0000-000064550000}"/>
    <cellStyle name="Navadno 5 61 10 2 4" xfId="21978" xr:uid="{00000000-0005-0000-0000-000065550000}"/>
    <cellStyle name="Navadno 5 61 10 2 5" xfId="21979" xr:uid="{00000000-0005-0000-0000-000066550000}"/>
    <cellStyle name="Navadno 5 61 10 2 6" xfId="21980" xr:uid="{00000000-0005-0000-0000-000067550000}"/>
    <cellStyle name="Navadno 5 61 10 2 7" xfId="21981" xr:uid="{00000000-0005-0000-0000-000068550000}"/>
    <cellStyle name="Navadno 5 61 10 2 8" xfId="21982" xr:uid="{00000000-0005-0000-0000-000069550000}"/>
    <cellStyle name="Navadno 5 61 10 2 9" xfId="21983" xr:uid="{00000000-0005-0000-0000-00006A550000}"/>
    <cellStyle name="Navadno 5 61 11" xfId="21984" xr:uid="{00000000-0005-0000-0000-00006B550000}"/>
    <cellStyle name="Navadno 5 61 11 2" xfId="21985" xr:uid="{00000000-0005-0000-0000-00006C550000}"/>
    <cellStyle name="Navadno 5 61 11 3" xfId="21986" xr:uid="{00000000-0005-0000-0000-00006D550000}"/>
    <cellStyle name="Navadno 5 61 11 4" xfId="21987" xr:uid="{00000000-0005-0000-0000-00006E550000}"/>
    <cellStyle name="Navadno 5 61 11 5" xfId="21988" xr:uid="{00000000-0005-0000-0000-00006F550000}"/>
    <cellStyle name="Navadno 5 61 11 6" xfId="21989" xr:uid="{00000000-0005-0000-0000-000070550000}"/>
    <cellStyle name="Navadno 5 61 11 7" xfId="21990" xr:uid="{00000000-0005-0000-0000-000071550000}"/>
    <cellStyle name="Navadno 5 61 11 8" xfId="21991" xr:uid="{00000000-0005-0000-0000-000072550000}"/>
    <cellStyle name="Navadno 5 61 11 9" xfId="21992" xr:uid="{00000000-0005-0000-0000-000073550000}"/>
    <cellStyle name="Navadno 5 61 2" xfId="21993" xr:uid="{00000000-0005-0000-0000-000074550000}"/>
    <cellStyle name="Navadno 5 61 2 10" xfId="21994" xr:uid="{00000000-0005-0000-0000-000075550000}"/>
    <cellStyle name="Navadno 5 61 2 10 2" xfId="21995" xr:uid="{00000000-0005-0000-0000-000076550000}"/>
    <cellStyle name="Navadno 5 61 2 10 3" xfId="21996" xr:uid="{00000000-0005-0000-0000-000077550000}"/>
    <cellStyle name="Navadno 5 61 2 10 4" xfId="21997" xr:uid="{00000000-0005-0000-0000-000078550000}"/>
    <cellStyle name="Navadno 5 61 2 10 5" xfId="21998" xr:uid="{00000000-0005-0000-0000-000079550000}"/>
    <cellStyle name="Navadno 5 61 2 10 6" xfId="21999" xr:uid="{00000000-0005-0000-0000-00007A550000}"/>
    <cellStyle name="Navadno 5 61 2 10 7" xfId="22000" xr:uid="{00000000-0005-0000-0000-00007B550000}"/>
    <cellStyle name="Navadno 5 61 2 10 8" xfId="22001" xr:uid="{00000000-0005-0000-0000-00007C550000}"/>
    <cellStyle name="Navadno 5 61 2 10 9" xfId="22002" xr:uid="{00000000-0005-0000-0000-00007D550000}"/>
    <cellStyle name="Navadno 5 61 2 2" xfId="22003" xr:uid="{00000000-0005-0000-0000-00007E550000}"/>
    <cellStyle name="Navadno 5 61 2 2 2" xfId="22004" xr:uid="{00000000-0005-0000-0000-00007F550000}"/>
    <cellStyle name="Navadno 5 61 2 2 2 2" xfId="22005" xr:uid="{00000000-0005-0000-0000-000080550000}"/>
    <cellStyle name="Navadno 5 61 2 2 2 2 2" xfId="22006" xr:uid="{00000000-0005-0000-0000-000081550000}"/>
    <cellStyle name="Navadno 5 61 2 2 2 2 3" xfId="22007" xr:uid="{00000000-0005-0000-0000-000082550000}"/>
    <cellStyle name="Navadno 5 61 2 2 2 2 4" xfId="22008" xr:uid="{00000000-0005-0000-0000-000083550000}"/>
    <cellStyle name="Navadno 5 61 2 2 2 2 5" xfId="22009" xr:uid="{00000000-0005-0000-0000-000084550000}"/>
    <cellStyle name="Navadno 5 61 2 2 2 2 6" xfId="22010" xr:uid="{00000000-0005-0000-0000-000085550000}"/>
    <cellStyle name="Navadno 5 61 2 2 2 2 7" xfId="22011" xr:uid="{00000000-0005-0000-0000-000086550000}"/>
    <cellStyle name="Navadno 5 61 2 2 2 2 8" xfId="22012" xr:uid="{00000000-0005-0000-0000-000087550000}"/>
    <cellStyle name="Navadno 5 61 2 2 2 2 9" xfId="22013" xr:uid="{00000000-0005-0000-0000-000088550000}"/>
    <cellStyle name="Navadno 5 61 2 2 3" xfId="22014" xr:uid="{00000000-0005-0000-0000-000089550000}"/>
    <cellStyle name="Navadno 5 61 2 2 3 2" xfId="22015" xr:uid="{00000000-0005-0000-0000-00008A550000}"/>
    <cellStyle name="Navadno 5 61 2 2 3 3" xfId="22016" xr:uid="{00000000-0005-0000-0000-00008B550000}"/>
    <cellStyle name="Navadno 5 61 2 2 3 4" xfId="22017" xr:uid="{00000000-0005-0000-0000-00008C550000}"/>
    <cellStyle name="Navadno 5 61 2 2 3 5" xfId="22018" xr:uid="{00000000-0005-0000-0000-00008D550000}"/>
    <cellStyle name="Navadno 5 61 2 2 3 6" xfId="22019" xr:uid="{00000000-0005-0000-0000-00008E550000}"/>
    <cellStyle name="Navadno 5 61 2 2 3 7" xfId="22020" xr:uid="{00000000-0005-0000-0000-00008F550000}"/>
    <cellStyle name="Navadno 5 61 2 2 3 8" xfId="22021" xr:uid="{00000000-0005-0000-0000-000090550000}"/>
    <cellStyle name="Navadno 5 61 2 2 3 9" xfId="22022" xr:uid="{00000000-0005-0000-0000-000091550000}"/>
    <cellStyle name="Navadno 5 61 2 3" xfId="22023" xr:uid="{00000000-0005-0000-0000-000092550000}"/>
    <cellStyle name="Navadno 5 61 2 3 2" xfId="22024" xr:uid="{00000000-0005-0000-0000-000093550000}"/>
    <cellStyle name="Navadno 5 61 2 3 2 2" xfId="22025" xr:uid="{00000000-0005-0000-0000-000094550000}"/>
    <cellStyle name="Navadno 5 61 2 3 2 2 2" xfId="22026" xr:uid="{00000000-0005-0000-0000-000095550000}"/>
    <cellStyle name="Navadno 5 61 2 3 2 2 3" xfId="22027" xr:uid="{00000000-0005-0000-0000-000096550000}"/>
    <cellStyle name="Navadno 5 61 2 3 2 2 4" xfId="22028" xr:uid="{00000000-0005-0000-0000-000097550000}"/>
    <cellStyle name="Navadno 5 61 2 3 2 2 5" xfId="22029" xr:uid="{00000000-0005-0000-0000-000098550000}"/>
    <cellStyle name="Navadno 5 61 2 3 2 2 6" xfId="22030" xr:uid="{00000000-0005-0000-0000-000099550000}"/>
    <cellStyle name="Navadno 5 61 2 3 2 2 7" xfId="22031" xr:uid="{00000000-0005-0000-0000-00009A550000}"/>
    <cellStyle name="Navadno 5 61 2 3 2 2 8" xfId="22032" xr:uid="{00000000-0005-0000-0000-00009B550000}"/>
    <cellStyle name="Navadno 5 61 2 3 2 2 9" xfId="22033" xr:uid="{00000000-0005-0000-0000-00009C550000}"/>
    <cellStyle name="Navadno 5 61 2 3 3" xfId="22034" xr:uid="{00000000-0005-0000-0000-00009D550000}"/>
    <cellStyle name="Navadno 5 61 2 3 3 2" xfId="22035" xr:uid="{00000000-0005-0000-0000-00009E550000}"/>
    <cellStyle name="Navadno 5 61 2 3 3 3" xfId="22036" xr:uid="{00000000-0005-0000-0000-00009F550000}"/>
    <cellStyle name="Navadno 5 61 2 3 3 4" xfId="22037" xr:uid="{00000000-0005-0000-0000-0000A0550000}"/>
    <cellStyle name="Navadno 5 61 2 3 3 5" xfId="22038" xr:uid="{00000000-0005-0000-0000-0000A1550000}"/>
    <cellStyle name="Navadno 5 61 2 3 3 6" xfId="22039" xr:uid="{00000000-0005-0000-0000-0000A2550000}"/>
    <cellStyle name="Navadno 5 61 2 3 3 7" xfId="22040" xr:uid="{00000000-0005-0000-0000-0000A3550000}"/>
    <cellStyle name="Navadno 5 61 2 3 3 8" xfId="22041" xr:uid="{00000000-0005-0000-0000-0000A4550000}"/>
    <cellStyle name="Navadno 5 61 2 3 3 9" xfId="22042" xr:uid="{00000000-0005-0000-0000-0000A5550000}"/>
    <cellStyle name="Navadno 5 61 2 4" xfId="22043" xr:uid="{00000000-0005-0000-0000-0000A6550000}"/>
    <cellStyle name="Navadno 5 61 2 4 2" xfId="22044" xr:uid="{00000000-0005-0000-0000-0000A7550000}"/>
    <cellStyle name="Navadno 5 61 2 4 2 2" xfId="22045" xr:uid="{00000000-0005-0000-0000-0000A8550000}"/>
    <cellStyle name="Navadno 5 61 2 4 2 2 2" xfId="22046" xr:uid="{00000000-0005-0000-0000-0000A9550000}"/>
    <cellStyle name="Navadno 5 61 2 4 2 2 3" xfId="22047" xr:uid="{00000000-0005-0000-0000-0000AA550000}"/>
    <cellStyle name="Navadno 5 61 2 4 2 2 4" xfId="22048" xr:uid="{00000000-0005-0000-0000-0000AB550000}"/>
    <cellStyle name="Navadno 5 61 2 4 2 2 5" xfId="22049" xr:uid="{00000000-0005-0000-0000-0000AC550000}"/>
    <cellStyle name="Navadno 5 61 2 4 2 2 6" xfId="22050" xr:uid="{00000000-0005-0000-0000-0000AD550000}"/>
    <cellStyle name="Navadno 5 61 2 4 2 2 7" xfId="22051" xr:uid="{00000000-0005-0000-0000-0000AE550000}"/>
    <cellStyle name="Navadno 5 61 2 4 2 2 8" xfId="22052" xr:uid="{00000000-0005-0000-0000-0000AF550000}"/>
    <cellStyle name="Navadno 5 61 2 4 2 2 9" xfId="22053" xr:uid="{00000000-0005-0000-0000-0000B0550000}"/>
    <cellStyle name="Navadno 5 61 2 4 3" xfId="22054" xr:uid="{00000000-0005-0000-0000-0000B1550000}"/>
    <cellStyle name="Navadno 5 61 2 4 3 2" xfId="22055" xr:uid="{00000000-0005-0000-0000-0000B2550000}"/>
    <cellStyle name="Navadno 5 61 2 4 3 3" xfId="22056" xr:uid="{00000000-0005-0000-0000-0000B3550000}"/>
    <cellStyle name="Navadno 5 61 2 4 3 4" xfId="22057" xr:uid="{00000000-0005-0000-0000-0000B4550000}"/>
    <cellStyle name="Navadno 5 61 2 4 3 5" xfId="22058" xr:uid="{00000000-0005-0000-0000-0000B5550000}"/>
    <cellStyle name="Navadno 5 61 2 4 3 6" xfId="22059" xr:uid="{00000000-0005-0000-0000-0000B6550000}"/>
    <cellStyle name="Navadno 5 61 2 4 3 7" xfId="22060" xr:uid="{00000000-0005-0000-0000-0000B7550000}"/>
    <cellStyle name="Navadno 5 61 2 4 3 8" xfId="22061" xr:uid="{00000000-0005-0000-0000-0000B8550000}"/>
    <cellStyle name="Navadno 5 61 2 4 3 9" xfId="22062" xr:uid="{00000000-0005-0000-0000-0000B9550000}"/>
    <cellStyle name="Navadno 5 61 2 5" xfId="22063" xr:uid="{00000000-0005-0000-0000-0000BA550000}"/>
    <cellStyle name="Navadno 5 61 2 5 2" xfId="22064" xr:uid="{00000000-0005-0000-0000-0000BB550000}"/>
    <cellStyle name="Navadno 5 61 2 5 2 2" xfId="22065" xr:uid="{00000000-0005-0000-0000-0000BC550000}"/>
    <cellStyle name="Navadno 5 61 2 5 2 2 2" xfId="22066" xr:uid="{00000000-0005-0000-0000-0000BD550000}"/>
    <cellStyle name="Navadno 5 61 2 5 2 2 3" xfId="22067" xr:uid="{00000000-0005-0000-0000-0000BE550000}"/>
    <cellStyle name="Navadno 5 61 2 5 2 2 4" xfId="22068" xr:uid="{00000000-0005-0000-0000-0000BF550000}"/>
    <cellStyle name="Navadno 5 61 2 5 2 2 5" xfId="22069" xr:uid="{00000000-0005-0000-0000-0000C0550000}"/>
    <cellStyle name="Navadno 5 61 2 5 2 2 6" xfId="22070" xr:uid="{00000000-0005-0000-0000-0000C1550000}"/>
    <cellStyle name="Navadno 5 61 2 5 2 2 7" xfId="22071" xr:uid="{00000000-0005-0000-0000-0000C2550000}"/>
    <cellStyle name="Navadno 5 61 2 5 2 2 8" xfId="22072" xr:uid="{00000000-0005-0000-0000-0000C3550000}"/>
    <cellStyle name="Navadno 5 61 2 5 2 2 9" xfId="22073" xr:uid="{00000000-0005-0000-0000-0000C4550000}"/>
    <cellStyle name="Navadno 5 61 2 5 3" xfId="22074" xr:uid="{00000000-0005-0000-0000-0000C5550000}"/>
    <cellStyle name="Navadno 5 61 2 5 3 2" xfId="22075" xr:uid="{00000000-0005-0000-0000-0000C6550000}"/>
    <cellStyle name="Navadno 5 61 2 5 3 3" xfId="22076" xr:uid="{00000000-0005-0000-0000-0000C7550000}"/>
    <cellStyle name="Navadno 5 61 2 5 3 4" xfId="22077" xr:uid="{00000000-0005-0000-0000-0000C8550000}"/>
    <cellStyle name="Navadno 5 61 2 5 3 5" xfId="22078" xr:uid="{00000000-0005-0000-0000-0000C9550000}"/>
    <cellStyle name="Navadno 5 61 2 5 3 6" xfId="22079" xr:uid="{00000000-0005-0000-0000-0000CA550000}"/>
    <cellStyle name="Navadno 5 61 2 5 3 7" xfId="22080" xr:uid="{00000000-0005-0000-0000-0000CB550000}"/>
    <cellStyle name="Navadno 5 61 2 5 3 8" xfId="22081" xr:uid="{00000000-0005-0000-0000-0000CC550000}"/>
    <cellStyle name="Navadno 5 61 2 5 3 9" xfId="22082" xr:uid="{00000000-0005-0000-0000-0000CD550000}"/>
    <cellStyle name="Navadno 5 61 2 6" xfId="22083" xr:uid="{00000000-0005-0000-0000-0000CE550000}"/>
    <cellStyle name="Navadno 5 61 2 6 2" xfId="22084" xr:uid="{00000000-0005-0000-0000-0000CF550000}"/>
    <cellStyle name="Navadno 5 61 2 6 2 2" xfId="22085" xr:uid="{00000000-0005-0000-0000-0000D0550000}"/>
    <cellStyle name="Navadno 5 61 2 6 2 2 2" xfId="22086" xr:uid="{00000000-0005-0000-0000-0000D1550000}"/>
    <cellStyle name="Navadno 5 61 2 6 2 2 3" xfId="22087" xr:uid="{00000000-0005-0000-0000-0000D2550000}"/>
    <cellStyle name="Navadno 5 61 2 6 2 2 4" xfId="22088" xr:uid="{00000000-0005-0000-0000-0000D3550000}"/>
    <cellStyle name="Navadno 5 61 2 6 2 2 5" xfId="22089" xr:uid="{00000000-0005-0000-0000-0000D4550000}"/>
    <cellStyle name="Navadno 5 61 2 6 2 2 6" xfId="22090" xr:uid="{00000000-0005-0000-0000-0000D5550000}"/>
    <cellStyle name="Navadno 5 61 2 6 2 2 7" xfId="22091" xr:uid="{00000000-0005-0000-0000-0000D6550000}"/>
    <cellStyle name="Navadno 5 61 2 6 2 2 8" xfId="22092" xr:uid="{00000000-0005-0000-0000-0000D7550000}"/>
    <cellStyle name="Navadno 5 61 2 6 2 2 9" xfId="22093" xr:uid="{00000000-0005-0000-0000-0000D8550000}"/>
    <cellStyle name="Navadno 5 61 2 6 3" xfId="22094" xr:uid="{00000000-0005-0000-0000-0000D9550000}"/>
    <cellStyle name="Navadno 5 61 2 6 3 2" xfId="22095" xr:uid="{00000000-0005-0000-0000-0000DA550000}"/>
    <cellStyle name="Navadno 5 61 2 6 3 3" xfId="22096" xr:uid="{00000000-0005-0000-0000-0000DB550000}"/>
    <cellStyle name="Navadno 5 61 2 6 3 4" xfId="22097" xr:uid="{00000000-0005-0000-0000-0000DC550000}"/>
    <cellStyle name="Navadno 5 61 2 6 3 5" xfId="22098" xr:uid="{00000000-0005-0000-0000-0000DD550000}"/>
    <cellStyle name="Navadno 5 61 2 6 3 6" xfId="22099" xr:uid="{00000000-0005-0000-0000-0000DE550000}"/>
    <cellStyle name="Navadno 5 61 2 6 3 7" xfId="22100" xr:uid="{00000000-0005-0000-0000-0000DF550000}"/>
    <cellStyle name="Navadno 5 61 2 6 3 8" xfId="22101" xr:uid="{00000000-0005-0000-0000-0000E0550000}"/>
    <cellStyle name="Navadno 5 61 2 6 3 9" xfId="22102" xr:uid="{00000000-0005-0000-0000-0000E1550000}"/>
    <cellStyle name="Navadno 5 61 2 7" xfId="22103" xr:uid="{00000000-0005-0000-0000-0000E2550000}"/>
    <cellStyle name="Navadno 5 61 2 7 2" xfId="22104" xr:uid="{00000000-0005-0000-0000-0000E3550000}"/>
    <cellStyle name="Navadno 5 61 2 7 2 2" xfId="22105" xr:uid="{00000000-0005-0000-0000-0000E4550000}"/>
    <cellStyle name="Navadno 5 61 2 7 2 2 2" xfId="22106" xr:uid="{00000000-0005-0000-0000-0000E5550000}"/>
    <cellStyle name="Navadno 5 61 2 7 2 2 3" xfId="22107" xr:uid="{00000000-0005-0000-0000-0000E6550000}"/>
    <cellStyle name="Navadno 5 61 2 7 2 2 4" xfId="22108" xr:uid="{00000000-0005-0000-0000-0000E7550000}"/>
    <cellStyle name="Navadno 5 61 2 7 2 2 5" xfId="22109" xr:uid="{00000000-0005-0000-0000-0000E8550000}"/>
    <cellStyle name="Navadno 5 61 2 7 2 2 6" xfId="22110" xr:uid="{00000000-0005-0000-0000-0000E9550000}"/>
    <cellStyle name="Navadno 5 61 2 7 2 2 7" xfId="22111" xr:uid="{00000000-0005-0000-0000-0000EA550000}"/>
    <cellStyle name="Navadno 5 61 2 7 2 2 8" xfId="22112" xr:uid="{00000000-0005-0000-0000-0000EB550000}"/>
    <cellStyle name="Navadno 5 61 2 7 2 2 9" xfId="22113" xr:uid="{00000000-0005-0000-0000-0000EC550000}"/>
    <cellStyle name="Navadno 5 61 2 7 3" xfId="22114" xr:uid="{00000000-0005-0000-0000-0000ED550000}"/>
    <cellStyle name="Navadno 5 61 2 7 3 2" xfId="22115" xr:uid="{00000000-0005-0000-0000-0000EE550000}"/>
    <cellStyle name="Navadno 5 61 2 7 3 3" xfId="22116" xr:uid="{00000000-0005-0000-0000-0000EF550000}"/>
    <cellStyle name="Navadno 5 61 2 7 3 4" xfId="22117" xr:uid="{00000000-0005-0000-0000-0000F0550000}"/>
    <cellStyle name="Navadno 5 61 2 7 3 5" xfId="22118" xr:uid="{00000000-0005-0000-0000-0000F1550000}"/>
    <cellStyle name="Navadno 5 61 2 7 3 6" xfId="22119" xr:uid="{00000000-0005-0000-0000-0000F2550000}"/>
    <cellStyle name="Navadno 5 61 2 7 3 7" xfId="22120" xr:uid="{00000000-0005-0000-0000-0000F3550000}"/>
    <cellStyle name="Navadno 5 61 2 7 3 8" xfId="22121" xr:uid="{00000000-0005-0000-0000-0000F4550000}"/>
    <cellStyle name="Navadno 5 61 2 7 3 9" xfId="22122" xr:uid="{00000000-0005-0000-0000-0000F5550000}"/>
    <cellStyle name="Navadno 5 61 2 8" xfId="22123" xr:uid="{00000000-0005-0000-0000-0000F6550000}"/>
    <cellStyle name="Navadno 5 61 2 8 2" xfId="22124" xr:uid="{00000000-0005-0000-0000-0000F7550000}"/>
    <cellStyle name="Navadno 5 61 2 8 2 2" xfId="22125" xr:uid="{00000000-0005-0000-0000-0000F8550000}"/>
    <cellStyle name="Navadno 5 61 2 8 2 2 2" xfId="22126" xr:uid="{00000000-0005-0000-0000-0000F9550000}"/>
    <cellStyle name="Navadno 5 61 2 8 2 2 3" xfId="22127" xr:uid="{00000000-0005-0000-0000-0000FA550000}"/>
    <cellStyle name="Navadno 5 61 2 8 2 2 4" xfId="22128" xr:uid="{00000000-0005-0000-0000-0000FB550000}"/>
    <cellStyle name="Navadno 5 61 2 8 2 2 5" xfId="22129" xr:uid="{00000000-0005-0000-0000-0000FC550000}"/>
    <cellStyle name="Navadno 5 61 2 8 2 2 6" xfId="22130" xr:uid="{00000000-0005-0000-0000-0000FD550000}"/>
    <cellStyle name="Navadno 5 61 2 8 2 2 7" xfId="22131" xr:uid="{00000000-0005-0000-0000-0000FE550000}"/>
    <cellStyle name="Navadno 5 61 2 8 2 2 8" xfId="22132" xr:uid="{00000000-0005-0000-0000-0000FF550000}"/>
    <cellStyle name="Navadno 5 61 2 8 2 2 9" xfId="22133" xr:uid="{00000000-0005-0000-0000-000000560000}"/>
    <cellStyle name="Navadno 5 61 2 8 3" xfId="22134" xr:uid="{00000000-0005-0000-0000-000001560000}"/>
    <cellStyle name="Navadno 5 61 2 8 3 2" xfId="22135" xr:uid="{00000000-0005-0000-0000-000002560000}"/>
    <cellStyle name="Navadno 5 61 2 8 3 3" xfId="22136" xr:uid="{00000000-0005-0000-0000-000003560000}"/>
    <cellStyle name="Navadno 5 61 2 8 3 4" xfId="22137" xr:uid="{00000000-0005-0000-0000-000004560000}"/>
    <cellStyle name="Navadno 5 61 2 8 3 5" xfId="22138" xr:uid="{00000000-0005-0000-0000-000005560000}"/>
    <cellStyle name="Navadno 5 61 2 8 3 6" xfId="22139" xr:uid="{00000000-0005-0000-0000-000006560000}"/>
    <cellStyle name="Navadno 5 61 2 8 3 7" xfId="22140" xr:uid="{00000000-0005-0000-0000-000007560000}"/>
    <cellStyle name="Navadno 5 61 2 8 3 8" xfId="22141" xr:uid="{00000000-0005-0000-0000-000008560000}"/>
    <cellStyle name="Navadno 5 61 2 8 3 9" xfId="22142" xr:uid="{00000000-0005-0000-0000-000009560000}"/>
    <cellStyle name="Navadno 5 61 2 9" xfId="22143" xr:uid="{00000000-0005-0000-0000-00000A560000}"/>
    <cellStyle name="Navadno 5 61 2 9 2" xfId="22144" xr:uid="{00000000-0005-0000-0000-00000B560000}"/>
    <cellStyle name="Navadno 5 61 2 9 2 2" xfId="22145" xr:uid="{00000000-0005-0000-0000-00000C560000}"/>
    <cellStyle name="Navadno 5 61 2 9 2 3" xfId="22146" xr:uid="{00000000-0005-0000-0000-00000D560000}"/>
    <cellStyle name="Navadno 5 61 2 9 2 4" xfId="22147" xr:uid="{00000000-0005-0000-0000-00000E560000}"/>
    <cellStyle name="Navadno 5 61 2 9 2 5" xfId="22148" xr:uid="{00000000-0005-0000-0000-00000F560000}"/>
    <cellStyle name="Navadno 5 61 2 9 2 6" xfId="22149" xr:uid="{00000000-0005-0000-0000-000010560000}"/>
    <cellStyle name="Navadno 5 61 2 9 2 7" xfId="22150" xr:uid="{00000000-0005-0000-0000-000011560000}"/>
    <cellStyle name="Navadno 5 61 2 9 2 8" xfId="22151" xr:uid="{00000000-0005-0000-0000-000012560000}"/>
    <cellStyle name="Navadno 5 61 2 9 2 9" xfId="22152" xr:uid="{00000000-0005-0000-0000-000013560000}"/>
    <cellStyle name="Navadno 5 61 3" xfId="22153" xr:uid="{00000000-0005-0000-0000-000014560000}"/>
    <cellStyle name="Navadno 5 61 3 2" xfId="22154" xr:uid="{00000000-0005-0000-0000-000015560000}"/>
    <cellStyle name="Navadno 5 61 3 2 2" xfId="22155" xr:uid="{00000000-0005-0000-0000-000016560000}"/>
    <cellStyle name="Navadno 5 61 3 2 2 2" xfId="22156" xr:uid="{00000000-0005-0000-0000-000017560000}"/>
    <cellStyle name="Navadno 5 61 3 2 2 3" xfId="22157" xr:uid="{00000000-0005-0000-0000-000018560000}"/>
    <cellStyle name="Navadno 5 61 3 2 2 4" xfId="22158" xr:uid="{00000000-0005-0000-0000-000019560000}"/>
    <cellStyle name="Navadno 5 61 3 2 2 5" xfId="22159" xr:uid="{00000000-0005-0000-0000-00001A560000}"/>
    <cellStyle name="Navadno 5 61 3 2 2 6" xfId="22160" xr:uid="{00000000-0005-0000-0000-00001B560000}"/>
    <cellStyle name="Navadno 5 61 3 2 2 7" xfId="22161" xr:uid="{00000000-0005-0000-0000-00001C560000}"/>
    <cellStyle name="Navadno 5 61 3 2 2 8" xfId="22162" xr:uid="{00000000-0005-0000-0000-00001D560000}"/>
    <cellStyle name="Navadno 5 61 3 2 2 9" xfId="22163" xr:uid="{00000000-0005-0000-0000-00001E560000}"/>
    <cellStyle name="Navadno 5 61 3 3" xfId="22164" xr:uid="{00000000-0005-0000-0000-00001F560000}"/>
    <cellStyle name="Navadno 5 61 3 3 2" xfId="22165" xr:uid="{00000000-0005-0000-0000-000020560000}"/>
    <cellStyle name="Navadno 5 61 3 3 3" xfId="22166" xr:uid="{00000000-0005-0000-0000-000021560000}"/>
    <cellStyle name="Navadno 5 61 3 3 4" xfId="22167" xr:uid="{00000000-0005-0000-0000-000022560000}"/>
    <cellStyle name="Navadno 5 61 3 3 5" xfId="22168" xr:uid="{00000000-0005-0000-0000-000023560000}"/>
    <cellStyle name="Navadno 5 61 3 3 6" xfId="22169" xr:uid="{00000000-0005-0000-0000-000024560000}"/>
    <cellStyle name="Navadno 5 61 3 3 7" xfId="22170" xr:uid="{00000000-0005-0000-0000-000025560000}"/>
    <cellStyle name="Navadno 5 61 3 3 8" xfId="22171" xr:uid="{00000000-0005-0000-0000-000026560000}"/>
    <cellStyle name="Navadno 5 61 3 3 9" xfId="22172" xr:uid="{00000000-0005-0000-0000-000027560000}"/>
    <cellStyle name="Navadno 5 61 4" xfId="22173" xr:uid="{00000000-0005-0000-0000-000028560000}"/>
    <cellStyle name="Navadno 5 61 4 2" xfId="22174" xr:uid="{00000000-0005-0000-0000-000029560000}"/>
    <cellStyle name="Navadno 5 61 4 2 2" xfId="22175" xr:uid="{00000000-0005-0000-0000-00002A560000}"/>
    <cellStyle name="Navadno 5 61 4 2 2 2" xfId="22176" xr:uid="{00000000-0005-0000-0000-00002B560000}"/>
    <cellStyle name="Navadno 5 61 4 2 2 3" xfId="22177" xr:uid="{00000000-0005-0000-0000-00002C560000}"/>
    <cellStyle name="Navadno 5 61 4 2 2 4" xfId="22178" xr:uid="{00000000-0005-0000-0000-00002D560000}"/>
    <cellStyle name="Navadno 5 61 4 2 2 5" xfId="22179" xr:uid="{00000000-0005-0000-0000-00002E560000}"/>
    <cellStyle name="Navadno 5 61 4 2 2 6" xfId="22180" xr:uid="{00000000-0005-0000-0000-00002F560000}"/>
    <cellStyle name="Navadno 5 61 4 2 2 7" xfId="22181" xr:uid="{00000000-0005-0000-0000-000030560000}"/>
    <cellStyle name="Navadno 5 61 4 2 2 8" xfId="22182" xr:uid="{00000000-0005-0000-0000-000031560000}"/>
    <cellStyle name="Navadno 5 61 4 2 2 9" xfId="22183" xr:uid="{00000000-0005-0000-0000-000032560000}"/>
    <cellStyle name="Navadno 5 61 4 3" xfId="22184" xr:uid="{00000000-0005-0000-0000-000033560000}"/>
    <cellStyle name="Navadno 5 61 4 3 2" xfId="22185" xr:uid="{00000000-0005-0000-0000-000034560000}"/>
    <cellStyle name="Navadno 5 61 4 3 3" xfId="22186" xr:uid="{00000000-0005-0000-0000-000035560000}"/>
    <cellStyle name="Navadno 5 61 4 3 4" xfId="22187" xr:uid="{00000000-0005-0000-0000-000036560000}"/>
    <cellStyle name="Navadno 5 61 4 3 5" xfId="22188" xr:uid="{00000000-0005-0000-0000-000037560000}"/>
    <cellStyle name="Navadno 5 61 4 3 6" xfId="22189" xr:uid="{00000000-0005-0000-0000-000038560000}"/>
    <cellStyle name="Navadno 5 61 4 3 7" xfId="22190" xr:uid="{00000000-0005-0000-0000-000039560000}"/>
    <cellStyle name="Navadno 5 61 4 3 8" xfId="22191" xr:uid="{00000000-0005-0000-0000-00003A560000}"/>
    <cellStyle name="Navadno 5 61 4 3 9" xfId="22192" xr:uid="{00000000-0005-0000-0000-00003B560000}"/>
    <cellStyle name="Navadno 5 61 5" xfId="22193" xr:uid="{00000000-0005-0000-0000-00003C560000}"/>
    <cellStyle name="Navadno 5 61 5 2" xfId="22194" xr:uid="{00000000-0005-0000-0000-00003D560000}"/>
    <cellStyle name="Navadno 5 61 5 2 2" xfId="22195" xr:uid="{00000000-0005-0000-0000-00003E560000}"/>
    <cellStyle name="Navadno 5 61 5 2 2 2" xfId="22196" xr:uid="{00000000-0005-0000-0000-00003F560000}"/>
    <cellStyle name="Navadno 5 61 5 2 2 3" xfId="22197" xr:uid="{00000000-0005-0000-0000-000040560000}"/>
    <cellStyle name="Navadno 5 61 5 2 2 4" xfId="22198" xr:uid="{00000000-0005-0000-0000-000041560000}"/>
    <cellStyle name="Navadno 5 61 5 2 2 5" xfId="22199" xr:uid="{00000000-0005-0000-0000-000042560000}"/>
    <cellStyle name="Navadno 5 61 5 2 2 6" xfId="22200" xr:uid="{00000000-0005-0000-0000-000043560000}"/>
    <cellStyle name="Navadno 5 61 5 2 2 7" xfId="22201" xr:uid="{00000000-0005-0000-0000-000044560000}"/>
    <cellStyle name="Navadno 5 61 5 2 2 8" xfId="22202" xr:uid="{00000000-0005-0000-0000-000045560000}"/>
    <cellStyle name="Navadno 5 61 5 2 2 9" xfId="22203" xr:uid="{00000000-0005-0000-0000-000046560000}"/>
    <cellStyle name="Navadno 5 61 5 3" xfId="22204" xr:uid="{00000000-0005-0000-0000-000047560000}"/>
    <cellStyle name="Navadno 5 61 5 3 2" xfId="22205" xr:uid="{00000000-0005-0000-0000-000048560000}"/>
    <cellStyle name="Navadno 5 61 5 3 3" xfId="22206" xr:uid="{00000000-0005-0000-0000-000049560000}"/>
    <cellStyle name="Navadno 5 61 5 3 4" xfId="22207" xr:uid="{00000000-0005-0000-0000-00004A560000}"/>
    <cellStyle name="Navadno 5 61 5 3 5" xfId="22208" xr:uid="{00000000-0005-0000-0000-00004B560000}"/>
    <cellStyle name="Navadno 5 61 5 3 6" xfId="22209" xr:uid="{00000000-0005-0000-0000-00004C560000}"/>
    <cellStyle name="Navadno 5 61 5 3 7" xfId="22210" xr:uid="{00000000-0005-0000-0000-00004D560000}"/>
    <cellStyle name="Navadno 5 61 5 3 8" xfId="22211" xr:uid="{00000000-0005-0000-0000-00004E560000}"/>
    <cellStyle name="Navadno 5 61 5 3 9" xfId="22212" xr:uid="{00000000-0005-0000-0000-00004F560000}"/>
    <cellStyle name="Navadno 5 61 6" xfId="22213" xr:uid="{00000000-0005-0000-0000-000050560000}"/>
    <cellStyle name="Navadno 5 61 6 2" xfId="22214" xr:uid="{00000000-0005-0000-0000-000051560000}"/>
    <cellStyle name="Navadno 5 61 6 2 2" xfId="22215" xr:uid="{00000000-0005-0000-0000-000052560000}"/>
    <cellStyle name="Navadno 5 61 6 2 2 2" xfId="22216" xr:uid="{00000000-0005-0000-0000-000053560000}"/>
    <cellStyle name="Navadno 5 61 6 2 2 3" xfId="22217" xr:uid="{00000000-0005-0000-0000-000054560000}"/>
    <cellStyle name="Navadno 5 61 6 2 2 4" xfId="22218" xr:uid="{00000000-0005-0000-0000-000055560000}"/>
    <cellStyle name="Navadno 5 61 6 2 2 5" xfId="22219" xr:uid="{00000000-0005-0000-0000-000056560000}"/>
    <cellStyle name="Navadno 5 61 6 2 2 6" xfId="22220" xr:uid="{00000000-0005-0000-0000-000057560000}"/>
    <cellStyle name="Navadno 5 61 6 2 2 7" xfId="22221" xr:uid="{00000000-0005-0000-0000-000058560000}"/>
    <cellStyle name="Navadno 5 61 6 2 2 8" xfId="22222" xr:uid="{00000000-0005-0000-0000-000059560000}"/>
    <cellStyle name="Navadno 5 61 6 2 2 9" xfId="22223" xr:uid="{00000000-0005-0000-0000-00005A560000}"/>
    <cellStyle name="Navadno 5 61 6 3" xfId="22224" xr:uid="{00000000-0005-0000-0000-00005B560000}"/>
    <cellStyle name="Navadno 5 61 6 3 2" xfId="22225" xr:uid="{00000000-0005-0000-0000-00005C560000}"/>
    <cellStyle name="Navadno 5 61 6 3 3" xfId="22226" xr:uid="{00000000-0005-0000-0000-00005D560000}"/>
    <cellStyle name="Navadno 5 61 6 3 4" xfId="22227" xr:uid="{00000000-0005-0000-0000-00005E560000}"/>
    <cellStyle name="Navadno 5 61 6 3 5" xfId="22228" xr:uid="{00000000-0005-0000-0000-00005F560000}"/>
    <cellStyle name="Navadno 5 61 6 3 6" xfId="22229" xr:uid="{00000000-0005-0000-0000-000060560000}"/>
    <cellStyle name="Navadno 5 61 6 3 7" xfId="22230" xr:uid="{00000000-0005-0000-0000-000061560000}"/>
    <cellStyle name="Navadno 5 61 6 3 8" xfId="22231" xr:uid="{00000000-0005-0000-0000-000062560000}"/>
    <cellStyle name="Navadno 5 61 6 3 9" xfId="22232" xr:uid="{00000000-0005-0000-0000-000063560000}"/>
    <cellStyle name="Navadno 5 61 7" xfId="22233" xr:uid="{00000000-0005-0000-0000-000064560000}"/>
    <cellStyle name="Navadno 5 61 7 2" xfId="22234" xr:uid="{00000000-0005-0000-0000-000065560000}"/>
    <cellStyle name="Navadno 5 61 7 2 2" xfId="22235" xr:uid="{00000000-0005-0000-0000-000066560000}"/>
    <cellStyle name="Navadno 5 61 7 2 2 2" xfId="22236" xr:uid="{00000000-0005-0000-0000-000067560000}"/>
    <cellStyle name="Navadno 5 61 7 2 2 3" xfId="22237" xr:uid="{00000000-0005-0000-0000-000068560000}"/>
    <cellStyle name="Navadno 5 61 7 2 2 4" xfId="22238" xr:uid="{00000000-0005-0000-0000-000069560000}"/>
    <cellStyle name="Navadno 5 61 7 2 2 5" xfId="22239" xr:uid="{00000000-0005-0000-0000-00006A560000}"/>
    <cellStyle name="Navadno 5 61 7 2 2 6" xfId="22240" xr:uid="{00000000-0005-0000-0000-00006B560000}"/>
    <cellStyle name="Navadno 5 61 7 2 2 7" xfId="22241" xr:uid="{00000000-0005-0000-0000-00006C560000}"/>
    <cellStyle name="Navadno 5 61 7 2 2 8" xfId="22242" xr:uid="{00000000-0005-0000-0000-00006D560000}"/>
    <cellStyle name="Navadno 5 61 7 2 2 9" xfId="22243" xr:uid="{00000000-0005-0000-0000-00006E560000}"/>
    <cellStyle name="Navadno 5 61 7 3" xfId="22244" xr:uid="{00000000-0005-0000-0000-00006F560000}"/>
    <cellStyle name="Navadno 5 61 7 3 2" xfId="22245" xr:uid="{00000000-0005-0000-0000-000070560000}"/>
    <cellStyle name="Navadno 5 61 7 3 3" xfId="22246" xr:uid="{00000000-0005-0000-0000-000071560000}"/>
    <cellStyle name="Navadno 5 61 7 3 4" xfId="22247" xr:uid="{00000000-0005-0000-0000-000072560000}"/>
    <cellStyle name="Navadno 5 61 7 3 5" xfId="22248" xr:uid="{00000000-0005-0000-0000-000073560000}"/>
    <cellStyle name="Navadno 5 61 7 3 6" xfId="22249" xr:uid="{00000000-0005-0000-0000-000074560000}"/>
    <cellStyle name="Navadno 5 61 7 3 7" xfId="22250" xr:uid="{00000000-0005-0000-0000-000075560000}"/>
    <cellStyle name="Navadno 5 61 7 3 8" xfId="22251" xr:uid="{00000000-0005-0000-0000-000076560000}"/>
    <cellStyle name="Navadno 5 61 7 3 9" xfId="22252" xr:uid="{00000000-0005-0000-0000-000077560000}"/>
    <cellStyle name="Navadno 5 61 8" xfId="22253" xr:uid="{00000000-0005-0000-0000-000078560000}"/>
    <cellStyle name="Navadno 5 61 8 2" xfId="22254" xr:uid="{00000000-0005-0000-0000-000079560000}"/>
    <cellStyle name="Navadno 5 61 8 2 2" xfId="22255" xr:uid="{00000000-0005-0000-0000-00007A560000}"/>
    <cellStyle name="Navadno 5 61 8 2 2 2" xfId="22256" xr:uid="{00000000-0005-0000-0000-00007B560000}"/>
    <cellStyle name="Navadno 5 61 8 2 2 3" xfId="22257" xr:uid="{00000000-0005-0000-0000-00007C560000}"/>
    <cellStyle name="Navadno 5 61 8 2 2 4" xfId="22258" xr:uid="{00000000-0005-0000-0000-00007D560000}"/>
    <cellStyle name="Navadno 5 61 8 2 2 5" xfId="22259" xr:uid="{00000000-0005-0000-0000-00007E560000}"/>
    <cellStyle name="Navadno 5 61 8 2 2 6" xfId="22260" xr:uid="{00000000-0005-0000-0000-00007F560000}"/>
    <cellStyle name="Navadno 5 61 8 2 2 7" xfId="22261" xr:uid="{00000000-0005-0000-0000-000080560000}"/>
    <cellStyle name="Navadno 5 61 8 2 2 8" xfId="22262" xr:uid="{00000000-0005-0000-0000-000081560000}"/>
    <cellStyle name="Navadno 5 61 8 2 2 9" xfId="22263" xr:uid="{00000000-0005-0000-0000-000082560000}"/>
    <cellStyle name="Navadno 5 61 8 3" xfId="22264" xr:uid="{00000000-0005-0000-0000-000083560000}"/>
    <cellStyle name="Navadno 5 61 8 3 2" xfId="22265" xr:uid="{00000000-0005-0000-0000-000084560000}"/>
    <cellStyle name="Navadno 5 61 8 3 3" xfId="22266" xr:uid="{00000000-0005-0000-0000-000085560000}"/>
    <cellStyle name="Navadno 5 61 8 3 4" xfId="22267" xr:uid="{00000000-0005-0000-0000-000086560000}"/>
    <cellStyle name="Navadno 5 61 8 3 5" xfId="22268" xr:uid="{00000000-0005-0000-0000-000087560000}"/>
    <cellStyle name="Navadno 5 61 8 3 6" xfId="22269" xr:uid="{00000000-0005-0000-0000-000088560000}"/>
    <cellStyle name="Navadno 5 61 8 3 7" xfId="22270" xr:uid="{00000000-0005-0000-0000-000089560000}"/>
    <cellStyle name="Navadno 5 61 8 3 8" xfId="22271" xr:uid="{00000000-0005-0000-0000-00008A560000}"/>
    <cellStyle name="Navadno 5 61 8 3 9" xfId="22272" xr:uid="{00000000-0005-0000-0000-00008B560000}"/>
    <cellStyle name="Navadno 5 61 9" xfId="22273" xr:uid="{00000000-0005-0000-0000-00008C560000}"/>
    <cellStyle name="Navadno 5 61 9 2" xfId="22274" xr:uid="{00000000-0005-0000-0000-00008D560000}"/>
    <cellStyle name="Navadno 5 61 9 2 2" xfId="22275" xr:uid="{00000000-0005-0000-0000-00008E560000}"/>
    <cellStyle name="Navadno 5 61 9 2 2 2" xfId="22276" xr:uid="{00000000-0005-0000-0000-00008F560000}"/>
    <cellStyle name="Navadno 5 61 9 2 2 3" xfId="22277" xr:uid="{00000000-0005-0000-0000-000090560000}"/>
    <cellStyle name="Navadno 5 61 9 2 2 4" xfId="22278" xr:uid="{00000000-0005-0000-0000-000091560000}"/>
    <cellStyle name="Navadno 5 61 9 2 2 5" xfId="22279" xr:uid="{00000000-0005-0000-0000-000092560000}"/>
    <cellStyle name="Navadno 5 61 9 2 2 6" xfId="22280" xr:uid="{00000000-0005-0000-0000-000093560000}"/>
    <cellStyle name="Navadno 5 61 9 2 2 7" xfId="22281" xr:uid="{00000000-0005-0000-0000-000094560000}"/>
    <cellStyle name="Navadno 5 61 9 2 2 8" xfId="22282" xr:uid="{00000000-0005-0000-0000-000095560000}"/>
    <cellStyle name="Navadno 5 61 9 2 2 9" xfId="22283" xr:uid="{00000000-0005-0000-0000-000096560000}"/>
    <cellStyle name="Navadno 5 61 9 3" xfId="22284" xr:uid="{00000000-0005-0000-0000-000097560000}"/>
    <cellStyle name="Navadno 5 61 9 3 2" xfId="22285" xr:uid="{00000000-0005-0000-0000-000098560000}"/>
    <cellStyle name="Navadno 5 61 9 3 3" xfId="22286" xr:uid="{00000000-0005-0000-0000-000099560000}"/>
    <cellStyle name="Navadno 5 61 9 3 4" xfId="22287" xr:uid="{00000000-0005-0000-0000-00009A560000}"/>
    <cellStyle name="Navadno 5 61 9 3 5" xfId="22288" xr:uid="{00000000-0005-0000-0000-00009B560000}"/>
    <cellStyle name="Navadno 5 61 9 3 6" xfId="22289" xr:uid="{00000000-0005-0000-0000-00009C560000}"/>
    <cellStyle name="Navadno 5 61 9 3 7" xfId="22290" xr:uid="{00000000-0005-0000-0000-00009D560000}"/>
    <cellStyle name="Navadno 5 61 9 3 8" xfId="22291" xr:uid="{00000000-0005-0000-0000-00009E560000}"/>
    <cellStyle name="Navadno 5 61 9 3 9" xfId="22292" xr:uid="{00000000-0005-0000-0000-00009F560000}"/>
    <cellStyle name="Navadno 5 62" xfId="22293" xr:uid="{00000000-0005-0000-0000-0000A0560000}"/>
    <cellStyle name="Navadno 5 62 10" xfId="22294" xr:uid="{00000000-0005-0000-0000-0000A1560000}"/>
    <cellStyle name="Navadno 5 62 10 2" xfId="22295" xr:uid="{00000000-0005-0000-0000-0000A2560000}"/>
    <cellStyle name="Navadno 5 62 10 3" xfId="22296" xr:uid="{00000000-0005-0000-0000-0000A3560000}"/>
    <cellStyle name="Navadno 5 62 10 4" xfId="22297" xr:uid="{00000000-0005-0000-0000-0000A4560000}"/>
    <cellStyle name="Navadno 5 62 10 5" xfId="22298" xr:uid="{00000000-0005-0000-0000-0000A5560000}"/>
    <cellStyle name="Navadno 5 62 10 6" xfId="22299" xr:uid="{00000000-0005-0000-0000-0000A6560000}"/>
    <cellStyle name="Navadno 5 62 10 7" xfId="22300" xr:uid="{00000000-0005-0000-0000-0000A7560000}"/>
    <cellStyle name="Navadno 5 62 10 8" xfId="22301" xr:uid="{00000000-0005-0000-0000-0000A8560000}"/>
    <cellStyle name="Navadno 5 62 10 9" xfId="22302" xr:uid="{00000000-0005-0000-0000-0000A9560000}"/>
    <cellStyle name="Navadno 5 62 2" xfId="22303" xr:uid="{00000000-0005-0000-0000-0000AA560000}"/>
    <cellStyle name="Navadno 5 62 2 2" xfId="22304" xr:uid="{00000000-0005-0000-0000-0000AB560000}"/>
    <cellStyle name="Navadno 5 62 2 2 2" xfId="22305" xr:uid="{00000000-0005-0000-0000-0000AC560000}"/>
    <cellStyle name="Navadno 5 62 2 2 2 2" xfId="22306" xr:uid="{00000000-0005-0000-0000-0000AD560000}"/>
    <cellStyle name="Navadno 5 62 2 2 2 3" xfId="22307" xr:uid="{00000000-0005-0000-0000-0000AE560000}"/>
    <cellStyle name="Navadno 5 62 2 2 2 4" xfId="22308" xr:uid="{00000000-0005-0000-0000-0000AF560000}"/>
    <cellStyle name="Navadno 5 62 2 2 2 5" xfId="22309" xr:uid="{00000000-0005-0000-0000-0000B0560000}"/>
    <cellStyle name="Navadno 5 62 2 2 2 6" xfId="22310" xr:uid="{00000000-0005-0000-0000-0000B1560000}"/>
    <cellStyle name="Navadno 5 62 2 2 2 7" xfId="22311" xr:uid="{00000000-0005-0000-0000-0000B2560000}"/>
    <cellStyle name="Navadno 5 62 2 2 2 8" xfId="22312" xr:uid="{00000000-0005-0000-0000-0000B3560000}"/>
    <cellStyle name="Navadno 5 62 2 2 2 9" xfId="22313" xr:uid="{00000000-0005-0000-0000-0000B4560000}"/>
    <cellStyle name="Navadno 5 62 2 3" xfId="22314" xr:uid="{00000000-0005-0000-0000-0000B5560000}"/>
    <cellStyle name="Navadno 5 62 2 3 2" xfId="22315" xr:uid="{00000000-0005-0000-0000-0000B6560000}"/>
    <cellStyle name="Navadno 5 62 2 3 3" xfId="22316" xr:uid="{00000000-0005-0000-0000-0000B7560000}"/>
    <cellStyle name="Navadno 5 62 2 3 4" xfId="22317" xr:uid="{00000000-0005-0000-0000-0000B8560000}"/>
    <cellStyle name="Navadno 5 62 2 3 5" xfId="22318" xr:uid="{00000000-0005-0000-0000-0000B9560000}"/>
    <cellStyle name="Navadno 5 62 2 3 6" xfId="22319" xr:uid="{00000000-0005-0000-0000-0000BA560000}"/>
    <cellStyle name="Navadno 5 62 2 3 7" xfId="22320" xr:uid="{00000000-0005-0000-0000-0000BB560000}"/>
    <cellStyle name="Navadno 5 62 2 3 8" xfId="22321" xr:uid="{00000000-0005-0000-0000-0000BC560000}"/>
    <cellStyle name="Navadno 5 62 2 3 9" xfId="22322" xr:uid="{00000000-0005-0000-0000-0000BD560000}"/>
    <cellStyle name="Navadno 5 62 3" xfId="22323" xr:uid="{00000000-0005-0000-0000-0000BE560000}"/>
    <cellStyle name="Navadno 5 62 3 2" xfId="22324" xr:uid="{00000000-0005-0000-0000-0000BF560000}"/>
    <cellStyle name="Navadno 5 62 3 2 2" xfId="22325" xr:uid="{00000000-0005-0000-0000-0000C0560000}"/>
    <cellStyle name="Navadno 5 62 3 2 2 2" xfId="22326" xr:uid="{00000000-0005-0000-0000-0000C1560000}"/>
    <cellStyle name="Navadno 5 62 3 2 2 3" xfId="22327" xr:uid="{00000000-0005-0000-0000-0000C2560000}"/>
    <cellStyle name="Navadno 5 62 3 2 2 4" xfId="22328" xr:uid="{00000000-0005-0000-0000-0000C3560000}"/>
    <cellStyle name="Navadno 5 62 3 2 2 5" xfId="22329" xr:uid="{00000000-0005-0000-0000-0000C4560000}"/>
    <cellStyle name="Navadno 5 62 3 2 2 6" xfId="22330" xr:uid="{00000000-0005-0000-0000-0000C5560000}"/>
    <cellStyle name="Navadno 5 62 3 2 2 7" xfId="22331" xr:uid="{00000000-0005-0000-0000-0000C6560000}"/>
    <cellStyle name="Navadno 5 62 3 2 2 8" xfId="22332" xr:uid="{00000000-0005-0000-0000-0000C7560000}"/>
    <cellStyle name="Navadno 5 62 3 2 2 9" xfId="22333" xr:uid="{00000000-0005-0000-0000-0000C8560000}"/>
    <cellStyle name="Navadno 5 62 3 3" xfId="22334" xr:uid="{00000000-0005-0000-0000-0000C9560000}"/>
    <cellStyle name="Navadno 5 62 3 3 2" xfId="22335" xr:uid="{00000000-0005-0000-0000-0000CA560000}"/>
    <cellStyle name="Navadno 5 62 3 3 3" xfId="22336" xr:uid="{00000000-0005-0000-0000-0000CB560000}"/>
    <cellStyle name="Navadno 5 62 3 3 4" xfId="22337" xr:uid="{00000000-0005-0000-0000-0000CC560000}"/>
    <cellStyle name="Navadno 5 62 3 3 5" xfId="22338" xr:uid="{00000000-0005-0000-0000-0000CD560000}"/>
    <cellStyle name="Navadno 5 62 3 3 6" xfId="22339" xr:uid="{00000000-0005-0000-0000-0000CE560000}"/>
    <cellStyle name="Navadno 5 62 3 3 7" xfId="22340" xr:uid="{00000000-0005-0000-0000-0000CF560000}"/>
    <cellStyle name="Navadno 5 62 3 3 8" xfId="22341" xr:uid="{00000000-0005-0000-0000-0000D0560000}"/>
    <cellStyle name="Navadno 5 62 3 3 9" xfId="22342" xr:uid="{00000000-0005-0000-0000-0000D1560000}"/>
    <cellStyle name="Navadno 5 62 4" xfId="22343" xr:uid="{00000000-0005-0000-0000-0000D2560000}"/>
    <cellStyle name="Navadno 5 62 4 2" xfId="22344" xr:uid="{00000000-0005-0000-0000-0000D3560000}"/>
    <cellStyle name="Navadno 5 62 4 2 2" xfId="22345" xr:uid="{00000000-0005-0000-0000-0000D4560000}"/>
    <cellStyle name="Navadno 5 62 4 2 2 2" xfId="22346" xr:uid="{00000000-0005-0000-0000-0000D5560000}"/>
    <cellStyle name="Navadno 5 62 4 2 2 3" xfId="22347" xr:uid="{00000000-0005-0000-0000-0000D6560000}"/>
    <cellStyle name="Navadno 5 62 4 2 2 4" xfId="22348" xr:uid="{00000000-0005-0000-0000-0000D7560000}"/>
    <cellStyle name="Navadno 5 62 4 2 2 5" xfId="22349" xr:uid="{00000000-0005-0000-0000-0000D8560000}"/>
    <cellStyle name="Navadno 5 62 4 2 2 6" xfId="22350" xr:uid="{00000000-0005-0000-0000-0000D9560000}"/>
    <cellStyle name="Navadno 5 62 4 2 2 7" xfId="22351" xr:uid="{00000000-0005-0000-0000-0000DA560000}"/>
    <cellStyle name="Navadno 5 62 4 2 2 8" xfId="22352" xr:uid="{00000000-0005-0000-0000-0000DB560000}"/>
    <cellStyle name="Navadno 5 62 4 2 2 9" xfId="22353" xr:uid="{00000000-0005-0000-0000-0000DC560000}"/>
    <cellStyle name="Navadno 5 62 4 3" xfId="22354" xr:uid="{00000000-0005-0000-0000-0000DD560000}"/>
    <cellStyle name="Navadno 5 62 4 3 2" xfId="22355" xr:uid="{00000000-0005-0000-0000-0000DE560000}"/>
    <cellStyle name="Navadno 5 62 4 3 3" xfId="22356" xr:uid="{00000000-0005-0000-0000-0000DF560000}"/>
    <cellStyle name="Navadno 5 62 4 3 4" xfId="22357" xr:uid="{00000000-0005-0000-0000-0000E0560000}"/>
    <cellStyle name="Navadno 5 62 4 3 5" xfId="22358" xr:uid="{00000000-0005-0000-0000-0000E1560000}"/>
    <cellStyle name="Navadno 5 62 4 3 6" xfId="22359" xr:uid="{00000000-0005-0000-0000-0000E2560000}"/>
    <cellStyle name="Navadno 5 62 4 3 7" xfId="22360" xr:uid="{00000000-0005-0000-0000-0000E3560000}"/>
    <cellStyle name="Navadno 5 62 4 3 8" xfId="22361" xr:uid="{00000000-0005-0000-0000-0000E4560000}"/>
    <cellStyle name="Navadno 5 62 4 3 9" xfId="22362" xr:uid="{00000000-0005-0000-0000-0000E5560000}"/>
    <cellStyle name="Navadno 5 62 5" xfId="22363" xr:uid="{00000000-0005-0000-0000-0000E6560000}"/>
    <cellStyle name="Navadno 5 62 5 2" xfId="22364" xr:uid="{00000000-0005-0000-0000-0000E7560000}"/>
    <cellStyle name="Navadno 5 62 5 2 2" xfId="22365" xr:uid="{00000000-0005-0000-0000-0000E8560000}"/>
    <cellStyle name="Navadno 5 62 5 2 2 2" xfId="22366" xr:uid="{00000000-0005-0000-0000-0000E9560000}"/>
    <cellStyle name="Navadno 5 62 5 2 2 3" xfId="22367" xr:uid="{00000000-0005-0000-0000-0000EA560000}"/>
    <cellStyle name="Navadno 5 62 5 2 2 4" xfId="22368" xr:uid="{00000000-0005-0000-0000-0000EB560000}"/>
    <cellStyle name="Navadno 5 62 5 2 2 5" xfId="22369" xr:uid="{00000000-0005-0000-0000-0000EC560000}"/>
    <cellStyle name="Navadno 5 62 5 2 2 6" xfId="22370" xr:uid="{00000000-0005-0000-0000-0000ED560000}"/>
    <cellStyle name="Navadno 5 62 5 2 2 7" xfId="22371" xr:uid="{00000000-0005-0000-0000-0000EE560000}"/>
    <cellStyle name="Navadno 5 62 5 2 2 8" xfId="22372" xr:uid="{00000000-0005-0000-0000-0000EF560000}"/>
    <cellStyle name="Navadno 5 62 5 2 2 9" xfId="22373" xr:uid="{00000000-0005-0000-0000-0000F0560000}"/>
    <cellStyle name="Navadno 5 62 5 3" xfId="22374" xr:uid="{00000000-0005-0000-0000-0000F1560000}"/>
    <cellStyle name="Navadno 5 62 5 3 2" xfId="22375" xr:uid="{00000000-0005-0000-0000-0000F2560000}"/>
    <cellStyle name="Navadno 5 62 5 3 3" xfId="22376" xr:uid="{00000000-0005-0000-0000-0000F3560000}"/>
    <cellStyle name="Navadno 5 62 5 3 4" xfId="22377" xr:uid="{00000000-0005-0000-0000-0000F4560000}"/>
    <cellStyle name="Navadno 5 62 5 3 5" xfId="22378" xr:uid="{00000000-0005-0000-0000-0000F5560000}"/>
    <cellStyle name="Navadno 5 62 5 3 6" xfId="22379" xr:uid="{00000000-0005-0000-0000-0000F6560000}"/>
    <cellStyle name="Navadno 5 62 5 3 7" xfId="22380" xr:uid="{00000000-0005-0000-0000-0000F7560000}"/>
    <cellStyle name="Navadno 5 62 5 3 8" xfId="22381" xr:uid="{00000000-0005-0000-0000-0000F8560000}"/>
    <cellStyle name="Navadno 5 62 5 3 9" xfId="22382" xr:uid="{00000000-0005-0000-0000-0000F9560000}"/>
    <cellStyle name="Navadno 5 62 6" xfId="22383" xr:uid="{00000000-0005-0000-0000-0000FA560000}"/>
    <cellStyle name="Navadno 5 62 6 2" xfId="22384" xr:uid="{00000000-0005-0000-0000-0000FB560000}"/>
    <cellStyle name="Navadno 5 62 6 2 2" xfId="22385" xr:uid="{00000000-0005-0000-0000-0000FC560000}"/>
    <cellStyle name="Navadno 5 62 6 2 2 2" xfId="22386" xr:uid="{00000000-0005-0000-0000-0000FD560000}"/>
    <cellStyle name="Navadno 5 62 6 2 2 3" xfId="22387" xr:uid="{00000000-0005-0000-0000-0000FE560000}"/>
    <cellStyle name="Navadno 5 62 6 2 2 4" xfId="22388" xr:uid="{00000000-0005-0000-0000-0000FF560000}"/>
    <cellStyle name="Navadno 5 62 6 2 2 5" xfId="22389" xr:uid="{00000000-0005-0000-0000-000000570000}"/>
    <cellStyle name="Navadno 5 62 6 2 2 6" xfId="22390" xr:uid="{00000000-0005-0000-0000-000001570000}"/>
    <cellStyle name="Navadno 5 62 6 2 2 7" xfId="22391" xr:uid="{00000000-0005-0000-0000-000002570000}"/>
    <cellStyle name="Navadno 5 62 6 2 2 8" xfId="22392" xr:uid="{00000000-0005-0000-0000-000003570000}"/>
    <cellStyle name="Navadno 5 62 6 2 2 9" xfId="22393" xr:uid="{00000000-0005-0000-0000-000004570000}"/>
    <cellStyle name="Navadno 5 62 6 3" xfId="22394" xr:uid="{00000000-0005-0000-0000-000005570000}"/>
    <cellStyle name="Navadno 5 62 6 3 2" xfId="22395" xr:uid="{00000000-0005-0000-0000-000006570000}"/>
    <cellStyle name="Navadno 5 62 6 3 3" xfId="22396" xr:uid="{00000000-0005-0000-0000-000007570000}"/>
    <cellStyle name="Navadno 5 62 6 3 4" xfId="22397" xr:uid="{00000000-0005-0000-0000-000008570000}"/>
    <cellStyle name="Navadno 5 62 6 3 5" xfId="22398" xr:uid="{00000000-0005-0000-0000-000009570000}"/>
    <cellStyle name="Navadno 5 62 6 3 6" xfId="22399" xr:uid="{00000000-0005-0000-0000-00000A570000}"/>
    <cellStyle name="Navadno 5 62 6 3 7" xfId="22400" xr:uid="{00000000-0005-0000-0000-00000B570000}"/>
    <cellStyle name="Navadno 5 62 6 3 8" xfId="22401" xr:uid="{00000000-0005-0000-0000-00000C570000}"/>
    <cellStyle name="Navadno 5 62 6 3 9" xfId="22402" xr:uid="{00000000-0005-0000-0000-00000D570000}"/>
    <cellStyle name="Navadno 5 62 7" xfId="22403" xr:uid="{00000000-0005-0000-0000-00000E570000}"/>
    <cellStyle name="Navadno 5 62 7 2" xfId="22404" xr:uid="{00000000-0005-0000-0000-00000F570000}"/>
    <cellStyle name="Navadno 5 62 7 2 2" xfId="22405" xr:uid="{00000000-0005-0000-0000-000010570000}"/>
    <cellStyle name="Navadno 5 62 7 2 2 2" xfId="22406" xr:uid="{00000000-0005-0000-0000-000011570000}"/>
    <cellStyle name="Navadno 5 62 7 2 2 3" xfId="22407" xr:uid="{00000000-0005-0000-0000-000012570000}"/>
    <cellStyle name="Navadno 5 62 7 2 2 4" xfId="22408" xr:uid="{00000000-0005-0000-0000-000013570000}"/>
    <cellStyle name="Navadno 5 62 7 2 2 5" xfId="22409" xr:uid="{00000000-0005-0000-0000-000014570000}"/>
    <cellStyle name="Navadno 5 62 7 2 2 6" xfId="22410" xr:uid="{00000000-0005-0000-0000-000015570000}"/>
    <cellStyle name="Navadno 5 62 7 2 2 7" xfId="22411" xr:uid="{00000000-0005-0000-0000-000016570000}"/>
    <cellStyle name="Navadno 5 62 7 2 2 8" xfId="22412" xr:uid="{00000000-0005-0000-0000-000017570000}"/>
    <cellStyle name="Navadno 5 62 7 2 2 9" xfId="22413" xr:uid="{00000000-0005-0000-0000-000018570000}"/>
    <cellStyle name="Navadno 5 62 7 3" xfId="22414" xr:uid="{00000000-0005-0000-0000-000019570000}"/>
    <cellStyle name="Navadno 5 62 7 3 2" xfId="22415" xr:uid="{00000000-0005-0000-0000-00001A570000}"/>
    <cellStyle name="Navadno 5 62 7 3 3" xfId="22416" xr:uid="{00000000-0005-0000-0000-00001B570000}"/>
    <cellStyle name="Navadno 5 62 7 3 4" xfId="22417" xr:uid="{00000000-0005-0000-0000-00001C570000}"/>
    <cellStyle name="Navadno 5 62 7 3 5" xfId="22418" xr:uid="{00000000-0005-0000-0000-00001D570000}"/>
    <cellStyle name="Navadno 5 62 7 3 6" xfId="22419" xr:uid="{00000000-0005-0000-0000-00001E570000}"/>
    <cellStyle name="Navadno 5 62 7 3 7" xfId="22420" xr:uid="{00000000-0005-0000-0000-00001F570000}"/>
    <cellStyle name="Navadno 5 62 7 3 8" xfId="22421" xr:uid="{00000000-0005-0000-0000-000020570000}"/>
    <cellStyle name="Navadno 5 62 7 3 9" xfId="22422" xr:uid="{00000000-0005-0000-0000-000021570000}"/>
    <cellStyle name="Navadno 5 62 8" xfId="22423" xr:uid="{00000000-0005-0000-0000-000022570000}"/>
    <cellStyle name="Navadno 5 62 8 2" xfId="22424" xr:uid="{00000000-0005-0000-0000-000023570000}"/>
    <cellStyle name="Navadno 5 62 8 2 2" xfId="22425" xr:uid="{00000000-0005-0000-0000-000024570000}"/>
    <cellStyle name="Navadno 5 62 8 2 2 2" xfId="22426" xr:uid="{00000000-0005-0000-0000-000025570000}"/>
    <cellStyle name="Navadno 5 62 8 2 2 3" xfId="22427" xr:uid="{00000000-0005-0000-0000-000026570000}"/>
    <cellStyle name="Navadno 5 62 8 2 2 4" xfId="22428" xr:uid="{00000000-0005-0000-0000-000027570000}"/>
    <cellStyle name="Navadno 5 62 8 2 2 5" xfId="22429" xr:uid="{00000000-0005-0000-0000-000028570000}"/>
    <cellStyle name="Navadno 5 62 8 2 2 6" xfId="22430" xr:uid="{00000000-0005-0000-0000-000029570000}"/>
    <cellStyle name="Navadno 5 62 8 2 2 7" xfId="22431" xr:uid="{00000000-0005-0000-0000-00002A570000}"/>
    <cellStyle name="Navadno 5 62 8 2 2 8" xfId="22432" xr:uid="{00000000-0005-0000-0000-00002B570000}"/>
    <cellStyle name="Navadno 5 62 8 2 2 9" xfId="22433" xr:uid="{00000000-0005-0000-0000-00002C570000}"/>
    <cellStyle name="Navadno 5 62 8 3" xfId="22434" xr:uid="{00000000-0005-0000-0000-00002D570000}"/>
    <cellStyle name="Navadno 5 62 8 3 2" xfId="22435" xr:uid="{00000000-0005-0000-0000-00002E570000}"/>
    <cellStyle name="Navadno 5 62 8 3 3" xfId="22436" xr:uid="{00000000-0005-0000-0000-00002F570000}"/>
    <cellStyle name="Navadno 5 62 8 3 4" xfId="22437" xr:uid="{00000000-0005-0000-0000-000030570000}"/>
    <cellStyle name="Navadno 5 62 8 3 5" xfId="22438" xr:uid="{00000000-0005-0000-0000-000031570000}"/>
    <cellStyle name="Navadno 5 62 8 3 6" xfId="22439" xr:uid="{00000000-0005-0000-0000-000032570000}"/>
    <cellStyle name="Navadno 5 62 8 3 7" xfId="22440" xr:uid="{00000000-0005-0000-0000-000033570000}"/>
    <cellStyle name="Navadno 5 62 8 3 8" xfId="22441" xr:uid="{00000000-0005-0000-0000-000034570000}"/>
    <cellStyle name="Navadno 5 62 8 3 9" xfId="22442" xr:uid="{00000000-0005-0000-0000-000035570000}"/>
    <cellStyle name="Navadno 5 62 9" xfId="22443" xr:uid="{00000000-0005-0000-0000-000036570000}"/>
    <cellStyle name="Navadno 5 62 9 2" xfId="22444" xr:uid="{00000000-0005-0000-0000-000037570000}"/>
    <cellStyle name="Navadno 5 62 9 2 2" xfId="22445" xr:uid="{00000000-0005-0000-0000-000038570000}"/>
    <cellStyle name="Navadno 5 62 9 2 3" xfId="22446" xr:uid="{00000000-0005-0000-0000-000039570000}"/>
    <cellStyle name="Navadno 5 62 9 2 4" xfId="22447" xr:uid="{00000000-0005-0000-0000-00003A570000}"/>
    <cellStyle name="Navadno 5 62 9 2 5" xfId="22448" xr:uid="{00000000-0005-0000-0000-00003B570000}"/>
    <cellStyle name="Navadno 5 62 9 2 6" xfId="22449" xr:uid="{00000000-0005-0000-0000-00003C570000}"/>
    <cellStyle name="Navadno 5 62 9 2 7" xfId="22450" xr:uid="{00000000-0005-0000-0000-00003D570000}"/>
    <cellStyle name="Navadno 5 62 9 2 8" xfId="22451" xr:uid="{00000000-0005-0000-0000-00003E570000}"/>
    <cellStyle name="Navadno 5 62 9 2 9" xfId="22452" xr:uid="{00000000-0005-0000-0000-00003F570000}"/>
    <cellStyle name="Navadno 5 63" xfId="22453" xr:uid="{00000000-0005-0000-0000-000040570000}"/>
    <cellStyle name="Navadno 5 63 2" xfId="22454" xr:uid="{00000000-0005-0000-0000-000041570000}"/>
    <cellStyle name="Navadno 5 63 2 2" xfId="22455" xr:uid="{00000000-0005-0000-0000-000042570000}"/>
    <cellStyle name="Navadno 5 63 2 2 2" xfId="22456" xr:uid="{00000000-0005-0000-0000-000043570000}"/>
    <cellStyle name="Navadno 5 63 2 2 3" xfId="22457" xr:uid="{00000000-0005-0000-0000-000044570000}"/>
    <cellStyle name="Navadno 5 63 2 2 4" xfId="22458" xr:uid="{00000000-0005-0000-0000-000045570000}"/>
    <cellStyle name="Navadno 5 63 2 2 5" xfId="22459" xr:uid="{00000000-0005-0000-0000-000046570000}"/>
    <cellStyle name="Navadno 5 63 2 2 6" xfId="22460" xr:uid="{00000000-0005-0000-0000-000047570000}"/>
    <cellStyle name="Navadno 5 63 2 2 7" xfId="22461" xr:uid="{00000000-0005-0000-0000-000048570000}"/>
    <cellStyle name="Navadno 5 63 2 2 8" xfId="22462" xr:uid="{00000000-0005-0000-0000-000049570000}"/>
    <cellStyle name="Navadno 5 63 2 2 9" xfId="22463" xr:uid="{00000000-0005-0000-0000-00004A570000}"/>
    <cellStyle name="Navadno 5 63 3" xfId="22464" xr:uid="{00000000-0005-0000-0000-00004B570000}"/>
    <cellStyle name="Navadno 5 63 3 2" xfId="22465" xr:uid="{00000000-0005-0000-0000-00004C570000}"/>
    <cellStyle name="Navadno 5 63 3 3" xfId="22466" xr:uid="{00000000-0005-0000-0000-00004D570000}"/>
    <cellStyle name="Navadno 5 63 3 4" xfId="22467" xr:uid="{00000000-0005-0000-0000-00004E570000}"/>
    <cellStyle name="Navadno 5 63 3 5" xfId="22468" xr:uid="{00000000-0005-0000-0000-00004F570000}"/>
    <cellStyle name="Navadno 5 63 3 6" xfId="22469" xr:uid="{00000000-0005-0000-0000-000050570000}"/>
    <cellStyle name="Navadno 5 63 3 7" xfId="22470" xr:uid="{00000000-0005-0000-0000-000051570000}"/>
    <cellStyle name="Navadno 5 63 3 8" xfId="22471" xr:uid="{00000000-0005-0000-0000-000052570000}"/>
    <cellStyle name="Navadno 5 63 3 9" xfId="22472" xr:uid="{00000000-0005-0000-0000-000053570000}"/>
    <cellStyle name="Navadno 5 64" xfId="22473" xr:uid="{00000000-0005-0000-0000-000054570000}"/>
    <cellStyle name="Navadno 5 64 2" xfId="22474" xr:uid="{00000000-0005-0000-0000-000055570000}"/>
    <cellStyle name="Navadno 5 64 2 2" xfId="22475" xr:uid="{00000000-0005-0000-0000-000056570000}"/>
    <cellStyle name="Navadno 5 64 2 2 2" xfId="22476" xr:uid="{00000000-0005-0000-0000-000057570000}"/>
    <cellStyle name="Navadno 5 64 2 2 3" xfId="22477" xr:uid="{00000000-0005-0000-0000-000058570000}"/>
    <cellStyle name="Navadno 5 64 2 2 4" xfId="22478" xr:uid="{00000000-0005-0000-0000-000059570000}"/>
    <cellStyle name="Navadno 5 64 2 2 5" xfId="22479" xr:uid="{00000000-0005-0000-0000-00005A570000}"/>
    <cellStyle name="Navadno 5 64 2 2 6" xfId="22480" xr:uid="{00000000-0005-0000-0000-00005B570000}"/>
    <cellStyle name="Navadno 5 64 2 2 7" xfId="22481" xr:uid="{00000000-0005-0000-0000-00005C570000}"/>
    <cellStyle name="Navadno 5 64 2 2 8" xfId="22482" xr:uid="{00000000-0005-0000-0000-00005D570000}"/>
    <cellStyle name="Navadno 5 64 2 2 9" xfId="22483" xr:uid="{00000000-0005-0000-0000-00005E570000}"/>
    <cellStyle name="Navadno 5 64 3" xfId="22484" xr:uid="{00000000-0005-0000-0000-00005F570000}"/>
    <cellStyle name="Navadno 5 64 3 2" xfId="22485" xr:uid="{00000000-0005-0000-0000-000060570000}"/>
    <cellStyle name="Navadno 5 64 3 3" xfId="22486" xr:uid="{00000000-0005-0000-0000-000061570000}"/>
    <cellStyle name="Navadno 5 64 3 4" xfId="22487" xr:uid="{00000000-0005-0000-0000-000062570000}"/>
    <cellStyle name="Navadno 5 64 3 5" xfId="22488" xr:uid="{00000000-0005-0000-0000-000063570000}"/>
    <cellStyle name="Navadno 5 64 3 6" xfId="22489" xr:uid="{00000000-0005-0000-0000-000064570000}"/>
    <cellStyle name="Navadno 5 64 3 7" xfId="22490" xr:uid="{00000000-0005-0000-0000-000065570000}"/>
    <cellStyle name="Navadno 5 64 3 8" xfId="22491" xr:uid="{00000000-0005-0000-0000-000066570000}"/>
    <cellStyle name="Navadno 5 64 3 9" xfId="22492" xr:uid="{00000000-0005-0000-0000-000067570000}"/>
    <cellStyle name="Navadno 5 65" xfId="22493" xr:uid="{00000000-0005-0000-0000-000068570000}"/>
    <cellStyle name="Navadno 5 65 2" xfId="22494" xr:uid="{00000000-0005-0000-0000-000069570000}"/>
    <cellStyle name="Navadno 5 65 2 2" xfId="22495" xr:uid="{00000000-0005-0000-0000-00006A570000}"/>
    <cellStyle name="Navadno 5 65 2 2 2" xfId="22496" xr:uid="{00000000-0005-0000-0000-00006B570000}"/>
    <cellStyle name="Navadno 5 65 2 2 3" xfId="22497" xr:uid="{00000000-0005-0000-0000-00006C570000}"/>
    <cellStyle name="Navadno 5 65 2 2 4" xfId="22498" xr:uid="{00000000-0005-0000-0000-00006D570000}"/>
    <cellStyle name="Navadno 5 65 2 2 5" xfId="22499" xr:uid="{00000000-0005-0000-0000-00006E570000}"/>
    <cellStyle name="Navadno 5 65 2 2 6" xfId="22500" xr:uid="{00000000-0005-0000-0000-00006F570000}"/>
    <cellStyle name="Navadno 5 65 2 2 7" xfId="22501" xr:uid="{00000000-0005-0000-0000-000070570000}"/>
    <cellStyle name="Navadno 5 65 2 2 8" xfId="22502" xr:uid="{00000000-0005-0000-0000-000071570000}"/>
    <cellStyle name="Navadno 5 65 2 2 9" xfId="22503" xr:uid="{00000000-0005-0000-0000-000072570000}"/>
    <cellStyle name="Navadno 5 65 3" xfId="22504" xr:uid="{00000000-0005-0000-0000-000073570000}"/>
    <cellStyle name="Navadno 5 65 3 2" xfId="22505" xr:uid="{00000000-0005-0000-0000-000074570000}"/>
    <cellStyle name="Navadno 5 65 3 3" xfId="22506" xr:uid="{00000000-0005-0000-0000-000075570000}"/>
    <cellStyle name="Navadno 5 65 3 4" xfId="22507" xr:uid="{00000000-0005-0000-0000-000076570000}"/>
    <cellStyle name="Navadno 5 65 3 5" xfId="22508" xr:uid="{00000000-0005-0000-0000-000077570000}"/>
    <cellStyle name="Navadno 5 65 3 6" xfId="22509" xr:uid="{00000000-0005-0000-0000-000078570000}"/>
    <cellStyle name="Navadno 5 65 3 7" xfId="22510" xr:uid="{00000000-0005-0000-0000-000079570000}"/>
    <cellStyle name="Navadno 5 65 3 8" xfId="22511" xr:uid="{00000000-0005-0000-0000-00007A570000}"/>
    <cellStyle name="Navadno 5 65 3 9" xfId="22512" xr:uid="{00000000-0005-0000-0000-00007B570000}"/>
    <cellStyle name="Navadno 5 66" xfId="22513" xr:uid="{00000000-0005-0000-0000-00007C570000}"/>
    <cellStyle name="Navadno 5 66 2" xfId="22514" xr:uid="{00000000-0005-0000-0000-00007D570000}"/>
    <cellStyle name="Navadno 5 66 2 2" xfId="22515" xr:uid="{00000000-0005-0000-0000-00007E570000}"/>
    <cellStyle name="Navadno 5 66 2 2 2" xfId="22516" xr:uid="{00000000-0005-0000-0000-00007F570000}"/>
    <cellStyle name="Navadno 5 66 2 2 3" xfId="22517" xr:uid="{00000000-0005-0000-0000-000080570000}"/>
    <cellStyle name="Navadno 5 66 2 2 4" xfId="22518" xr:uid="{00000000-0005-0000-0000-000081570000}"/>
    <cellStyle name="Navadno 5 66 2 2 5" xfId="22519" xr:uid="{00000000-0005-0000-0000-000082570000}"/>
    <cellStyle name="Navadno 5 66 2 2 6" xfId="22520" xr:uid="{00000000-0005-0000-0000-000083570000}"/>
    <cellStyle name="Navadno 5 66 2 2 7" xfId="22521" xr:uid="{00000000-0005-0000-0000-000084570000}"/>
    <cellStyle name="Navadno 5 66 2 2 8" xfId="22522" xr:uid="{00000000-0005-0000-0000-000085570000}"/>
    <cellStyle name="Navadno 5 66 2 2 9" xfId="22523" xr:uid="{00000000-0005-0000-0000-000086570000}"/>
    <cellStyle name="Navadno 5 66 3" xfId="22524" xr:uid="{00000000-0005-0000-0000-000087570000}"/>
    <cellStyle name="Navadno 5 66 3 2" xfId="22525" xr:uid="{00000000-0005-0000-0000-000088570000}"/>
    <cellStyle name="Navadno 5 66 3 3" xfId="22526" xr:uid="{00000000-0005-0000-0000-000089570000}"/>
    <cellStyle name="Navadno 5 66 3 4" xfId="22527" xr:uid="{00000000-0005-0000-0000-00008A570000}"/>
    <cellStyle name="Navadno 5 66 3 5" xfId="22528" xr:uid="{00000000-0005-0000-0000-00008B570000}"/>
    <cellStyle name="Navadno 5 66 3 6" xfId="22529" xr:uid="{00000000-0005-0000-0000-00008C570000}"/>
    <cellStyle name="Navadno 5 66 3 7" xfId="22530" xr:uid="{00000000-0005-0000-0000-00008D570000}"/>
    <cellStyle name="Navadno 5 66 3 8" xfId="22531" xr:uid="{00000000-0005-0000-0000-00008E570000}"/>
    <cellStyle name="Navadno 5 66 3 9" xfId="22532" xr:uid="{00000000-0005-0000-0000-00008F570000}"/>
    <cellStyle name="Navadno 5 67" xfId="22533" xr:uid="{00000000-0005-0000-0000-000090570000}"/>
    <cellStyle name="Navadno 5 67 2" xfId="22534" xr:uid="{00000000-0005-0000-0000-000091570000}"/>
    <cellStyle name="Navadno 5 67 2 2" xfId="22535" xr:uid="{00000000-0005-0000-0000-000092570000}"/>
    <cellStyle name="Navadno 5 67 2 2 2" xfId="22536" xr:uid="{00000000-0005-0000-0000-000093570000}"/>
    <cellStyle name="Navadno 5 67 2 2 3" xfId="22537" xr:uid="{00000000-0005-0000-0000-000094570000}"/>
    <cellStyle name="Navadno 5 67 2 2 4" xfId="22538" xr:uid="{00000000-0005-0000-0000-000095570000}"/>
    <cellStyle name="Navadno 5 67 2 2 5" xfId="22539" xr:uid="{00000000-0005-0000-0000-000096570000}"/>
    <cellStyle name="Navadno 5 67 2 2 6" xfId="22540" xr:uid="{00000000-0005-0000-0000-000097570000}"/>
    <cellStyle name="Navadno 5 67 2 2 7" xfId="22541" xr:uid="{00000000-0005-0000-0000-000098570000}"/>
    <cellStyle name="Navadno 5 67 2 2 8" xfId="22542" xr:uid="{00000000-0005-0000-0000-000099570000}"/>
    <cellStyle name="Navadno 5 67 2 2 9" xfId="22543" xr:uid="{00000000-0005-0000-0000-00009A570000}"/>
    <cellStyle name="Navadno 5 67 3" xfId="22544" xr:uid="{00000000-0005-0000-0000-00009B570000}"/>
    <cellStyle name="Navadno 5 67 3 2" xfId="22545" xr:uid="{00000000-0005-0000-0000-00009C570000}"/>
    <cellStyle name="Navadno 5 67 3 3" xfId="22546" xr:uid="{00000000-0005-0000-0000-00009D570000}"/>
    <cellStyle name="Navadno 5 67 3 4" xfId="22547" xr:uid="{00000000-0005-0000-0000-00009E570000}"/>
    <cellStyle name="Navadno 5 67 3 5" xfId="22548" xr:uid="{00000000-0005-0000-0000-00009F570000}"/>
    <cellStyle name="Navadno 5 67 3 6" xfId="22549" xr:uid="{00000000-0005-0000-0000-0000A0570000}"/>
    <cellStyle name="Navadno 5 67 3 7" xfId="22550" xr:uid="{00000000-0005-0000-0000-0000A1570000}"/>
    <cellStyle name="Navadno 5 67 3 8" xfId="22551" xr:uid="{00000000-0005-0000-0000-0000A2570000}"/>
    <cellStyle name="Navadno 5 67 3 9" xfId="22552" xr:uid="{00000000-0005-0000-0000-0000A3570000}"/>
    <cellStyle name="Navadno 5 68" xfId="22553" xr:uid="{00000000-0005-0000-0000-0000A4570000}"/>
    <cellStyle name="Navadno 5 68 2" xfId="22554" xr:uid="{00000000-0005-0000-0000-0000A5570000}"/>
    <cellStyle name="Navadno 5 68 2 2" xfId="22555" xr:uid="{00000000-0005-0000-0000-0000A6570000}"/>
    <cellStyle name="Navadno 5 68 2 2 2" xfId="22556" xr:uid="{00000000-0005-0000-0000-0000A7570000}"/>
    <cellStyle name="Navadno 5 68 2 2 3" xfId="22557" xr:uid="{00000000-0005-0000-0000-0000A8570000}"/>
    <cellStyle name="Navadno 5 68 2 2 4" xfId="22558" xr:uid="{00000000-0005-0000-0000-0000A9570000}"/>
    <cellStyle name="Navadno 5 68 2 2 5" xfId="22559" xr:uid="{00000000-0005-0000-0000-0000AA570000}"/>
    <cellStyle name="Navadno 5 68 2 2 6" xfId="22560" xr:uid="{00000000-0005-0000-0000-0000AB570000}"/>
    <cellStyle name="Navadno 5 68 2 2 7" xfId="22561" xr:uid="{00000000-0005-0000-0000-0000AC570000}"/>
    <cellStyle name="Navadno 5 68 2 2 8" xfId="22562" xr:uid="{00000000-0005-0000-0000-0000AD570000}"/>
    <cellStyle name="Navadno 5 68 2 2 9" xfId="22563" xr:uid="{00000000-0005-0000-0000-0000AE570000}"/>
    <cellStyle name="Navadno 5 68 3" xfId="22564" xr:uid="{00000000-0005-0000-0000-0000AF570000}"/>
    <cellStyle name="Navadno 5 68 3 2" xfId="22565" xr:uid="{00000000-0005-0000-0000-0000B0570000}"/>
    <cellStyle name="Navadno 5 68 3 3" xfId="22566" xr:uid="{00000000-0005-0000-0000-0000B1570000}"/>
    <cellStyle name="Navadno 5 68 3 4" xfId="22567" xr:uid="{00000000-0005-0000-0000-0000B2570000}"/>
    <cellStyle name="Navadno 5 68 3 5" xfId="22568" xr:uid="{00000000-0005-0000-0000-0000B3570000}"/>
    <cellStyle name="Navadno 5 68 3 6" xfId="22569" xr:uid="{00000000-0005-0000-0000-0000B4570000}"/>
    <cellStyle name="Navadno 5 68 3 7" xfId="22570" xr:uid="{00000000-0005-0000-0000-0000B5570000}"/>
    <cellStyle name="Navadno 5 68 3 8" xfId="22571" xr:uid="{00000000-0005-0000-0000-0000B6570000}"/>
    <cellStyle name="Navadno 5 68 3 9" xfId="22572" xr:uid="{00000000-0005-0000-0000-0000B7570000}"/>
    <cellStyle name="Navadno 5 69" xfId="22573" xr:uid="{00000000-0005-0000-0000-0000B8570000}"/>
    <cellStyle name="Navadno 5 69 2" xfId="22574" xr:uid="{00000000-0005-0000-0000-0000B9570000}"/>
    <cellStyle name="Navadno 5 69 2 2" xfId="22575" xr:uid="{00000000-0005-0000-0000-0000BA570000}"/>
    <cellStyle name="Navadno 5 69 2 2 2" xfId="22576" xr:uid="{00000000-0005-0000-0000-0000BB570000}"/>
    <cellStyle name="Navadno 5 69 2 2 3" xfId="22577" xr:uid="{00000000-0005-0000-0000-0000BC570000}"/>
    <cellStyle name="Navadno 5 69 2 2 4" xfId="22578" xr:uid="{00000000-0005-0000-0000-0000BD570000}"/>
    <cellStyle name="Navadno 5 69 2 2 5" xfId="22579" xr:uid="{00000000-0005-0000-0000-0000BE570000}"/>
    <cellStyle name="Navadno 5 69 2 2 6" xfId="22580" xr:uid="{00000000-0005-0000-0000-0000BF570000}"/>
    <cellStyle name="Navadno 5 69 2 2 7" xfId="22581" xr:uid="{00000000-0005-0000-0000-0000C0570000}"/>
    <cellStyle name="Navadno 5 69 2 2 8" xfId="22582" xr:uid="{00000000-0005-0000-0000-0000C1570000}"/>
    <cellStyle name="Navadno 5 69 2 2 9" xfId="22583" xr:uid="{00000000-0005-0000-0000-0000C2570000}"/>
    <cellStyle name="Navadno 5 69 3" xfId="22584" xr:uid="{00000000-0005-0000-0000-0000C3570000}"/>
    <cellStyle name="Navadno 5 69 3 2" xfId="22585" xr:uid="{00000000-0005-0000-0000-0000C4570000}"/>
    <cellStyle name="Navadno 5 69 3 3" xfId="22586" xr:uid="{00000000-0005-0000-0000-0000C5570000}"/>
    <cellStyle name="Navadno 5 69 3 4" xfId="22587" xr:uid="{00000000-0005-0000-0000-0000C6570000}"/>
    <cellStyle name="Navadno 5 69 3 5" xfId="22588" xr:uid="{00000000-0005-0000-0000-0000C7570000}"/>
    <cellStyle name="Navadno 5 69 3 6" xfId="22589" xr:uid="{00000000-0005-0000-0000-0000C8570000}"/>
    <cellStyle name="Navadno 5 69 3 7" xfId="22590" xr:uid="{00000000-0005-0000-0000-0000C9570000}"/>
    <cellStyle name="Navadno 5 69 3 8" xfId="22591" xr:uid="{00000000-0005-0000-0000-0000CA570000}"/>
    <cellStyle name="Navadno 5 69 3 9" xfId="22592" xr:uid="{00000000-0005-0000-0000-0000CB570000}"/>
    <cellStyle name="Navadno 5 7" xfId="22593" xr:uid="{00000000-0005-0000-0000-0000CC570000}"/>
    <cellStyle name="Navadno 5 7 2" xfId="22594" xr:uid="{00000000-0005-0000-0000-0000CD570000}"/>
    <cellStyle name="Navadno 5 7 2 10" xfId="22595" xr:uid="{00000000-0005-0000-0000-0000CE570000}"/>
    <cellStyle name="Navadno 5 7 2 11" xfId="22596" xr:uid="{00000000-0005-0000-0000-0000CF570000}"/>
    <cellStyle name="Navadno 5 7 2 2" xfId="22597" xr:uid="{00000000-0005-0000-0000-0000D0570000}"/>
    <cellStyle name="Navadno 5 7 2 2 2" xfId="22598" xr:uid="{00000000-0005-0000-0000-0000D1570000}"/>
    <cellStyle name="Navadno 5 7 2 3" xfId="22599" xr:uid="{00000000-0005-0000-0000-0000D2570000}"/>
    <cellStyle name="Navadno 5 7 2 4" xfId="22600" xr:uid="{00000000-0005-0000-0000-0000D3570000}"/>
    <cellStyle name="Navadno 5 7 2 5" xfId="22601" xr:uid="{00000000-0005-0000-0000-0000D4570000}"/>
    <cellStyle name="Navadno 5 7 2 6" xfId="22602" xr:uid="{00000000-0005-0000-0000-0000D5570000}"/>
    <cellStyle name="Navadno 5 7 2 7" xfId="22603" xr:uid="{00000000-0005-0000-0000-0000D6570000}"/>
    <cellStyle name="Navadno 5 7 2 8" xfId="22604" xr:uid="{00000000-0005-0000-0000-0000D7570000}"/>
    <cellStyle name="Navadno 5 7 2 9" xfId="22605" xr:uid="{00000000-0005-0000-0000-0000D8570000}"/>
    <cellStyle name="Navadno 5 7 3" xfId="22606" xr:uid="{00000000-0005-0000-0000-0000D9570000}"/>
    <cellStyle name="Navadno 5 7 3 2" xfId="22607" xr:uid="{00000000-0005-0000-0000-0000DA570000}"/>
    <cellStyle name="Navadno 5 7 4" xfId="22608" xr:uid="{00000000-0005-0000-0000-0000DB570000}"/>
    <cellStyle name="Navadno 5 7 5" xfId="22609" xr:uid="{00000000-0005-0000-0000-0000DC570000}"/>
    <cellStyle name="Navadno 5 7 6" xfId="22610" xr:uid="{00000000-0005-0000-0000-0000DD570000}"/>
    <cellStyle name="Navadno 5 70" xfId="22611" xr:uid="{00000000-0005-0000-0000-0000DE570000}"/>
    <cellStyle name="Navadno 5 70 2" xfId="22612" xr:uid="{00000000-0005-0000-0000-0000DF570000}"/>
    <cellStyle name="Navadno 5 70 2 2" xfId="22613" xr:uid="{00000000-0005-0000-0000-0000E0570000}"/>
    <cellStyle name="Navadno 5 70 2 3" xfId="22614" xr:uid="{00000000-0005-0000-0000-0000E1570000}"/>
    <cellStyle name="Navadno 5 70 2 4" xfId="22615" xr:uid="{00000000-0005-0000-0000-0000E2570000}"/>
    <cellStyle name="Navadno 5 70 2 5" xfId="22616" xr:uid="{00000000-0005-0000-0000-0000E3570000}"/>
    <cellStyle name="Navadno 5 70 2 6" xfId="22617" xr:uid="{00000000-0005-0000-0000-0000E4570000}"/>
    <cellStyle name="Navadno 5 70 2 7" xfId="22618" xr:uid="{00000000-0005-0000-0000-0000E5570000}"/>
    <cellStyle name="Navadno 5 70 2 8" xfId="22619" xr:uid="{00000000-0005-0000-0000-0000E6570000}"/>
    <cellStyle name="Navadno 5 70 2 9" xfId="22620" xr:uid="{00000000-0005-0000-0000-0000E7570000}"/>
    <cellStyle name="Navadno 5 71" xfId="22621" xr:uid="{00000000-0005-0000-0000-0000E8570000}"/>
    <cellStyle name="Navadno 5 72" xfId="22622" xr:uid="{00000000-0005-0000-0000-0000E9570000}"/>
    <cellStyle name="Navadno 5 73" xfId="22623" xr:uid="{00000000-0005-0000-0000-0000EA570000}"/>
    <cellStyle name="Navadno 5 73 2" xfId="22624" xr:uid="{00000000-0005-0000-0000-0000EB570000}"/>
    <cellStyle name="Navadno 5 73 3" xfId="22625" xr:uid="{00000000-0005-0000-0000-0000EC570000}"/>
    <cellStyle name="Navadno 5 73 4" xfId="22626" xr:uid="{00000000-0005-0000-0000-0000ED570000}"/>
    <cellStyle name="Navadno 5 73 5" xfId="22627" xr:uid="{00000000-0005-0000-0000-0000EE570000}"/>
    <cellStyle name="Navadno 5 73 6" xfId="22628" xr:uid="{00000000-0005-0000-0000-0000EF570000}"/>
    <cellStyle name="Navadno 5 73 7" xfId="22629" xr:uid="{00000000-0005-0000-0000-0000F0570000}"/>
    <cellStyle name="Navadno 5 73 8" xfId="22630" xr:uid="{00000000-0005-0000-0000-0000F1570000}"/>
    <cellStyle name="Navadno 5 73 9" xfId="22631" xr:uid="{00000000-0005-0000-0000-0000F2570000}"/>
    <cellStyle name="Navadno 5 8" xfId="22632" xr:uid="{00000000-0005-0000-0000-0000F3570000}"/>
    <cellStyle name="Navadno 5 8 10" xfId="22633" xr:uid="{00000000-0005-0000-0000-0000F4570000}"/>
    <cellStyle name="Navadno 5 8 11" xfId="22634" xr:uid="{00000000-0005-0000-0000-0000F5570000}"/>
    <cellStyle name="Navadno 5 8 12" xfId="22635" xr:uid="{00000000-0005-0000-0000-0000F6570000}"/>
    <cellStyle name="Navadno 5 8 13" xfId="22636" xr:uid="{00000000-0005-0000-0000-0000F7570000}"/>
    <cellStyle name="Navadno 5 8 14" xfId="22637" xr:uid="{00000000-0005-0000-0000-0000F8570000}"/>
    <cellStyle name="Navadno 5 8 2" xfId="22638" xr:uid="{00000000-0005-0000-0000-0000F9570000}"/>
    <cellStyle name="Navadno 5 8 2 2" xfId="22639" xr:uid="{00000000-0005-0000-0000-0000FA570000}"/>
    <cellStyle name="Navadno 5 8 2 2 2" xfId="22640" xr:uid="{00000000-0005-0000-0000-0000FB570000}"/>
    <cellStyle name="Navadno 5 8 2 3" xfId="22641" xr:uid="{00000000-0005-0000-0000-0000FC570000}"/>
    <cellStyle name="Navadno 5 8 3" xfId="22642" xr:uid="{00000000-0005-0000-0000-0000FD570000}"/>
    <cellStyle name="Navadno 5 8 3 2" xfId="22643" xr:uid="{00000000-0005-0000-0000-0000FE570000}"/>
    <cellStyle name="Navadno 5 8 4" xfId="22644" xr:uid="{00000000-0005-0000-0000-0000FF570000}"/>
    <cellStyle name="Navadno 5 8 5" xfId="22645" xr:uid="{00000000-0005-0000-0000-000000580000}"/>
    <cellStyle name="Navadno 5 8 6" xfId="22646" xr:uid="{00000000-0005-0000-0000-000001580000}"/>
    <cellStyle name="Navadno 5 8 7" xfId="22647" xr:uid="{00000000-0005-0000-0000-000002580000}"/>
    <cellStyle name="Navadno 5 8 8" xfId="22648" xr:uid="{00000000-0005-0000-0000-000003580000}"/>
    <cellStyle name="Navadno 5 8 9" xfId="22649" xr:uid="{00000000-0005-0000-0000-000004580000}"/>
    <cellStyle name="Navadno 5 9" xfId="22650" xr:uid="{00000000-0005-0000-0000-000005580000}"/>
    <cellStyle name="Navadno 5 9 2" xfId="22651" xr:uid="{00000000-0005-0000-0000-000006580000}"/>
    <cellStyle name="Navadno 5 9 2 2" xfId="22652" xr:uid="{00000000-0005-0000-0000-000007580000}"/>
    <cellStyle name="Navadno 5 9 2 2 2" xfId="22653" xr:uid="{00000000-0005-0000-0000-000008580000}"/>
    <cellStyle name="Navadno 5 9 2 3" xfId="22654" xr:uid="{00000000-0005-0000-0000-000009580000}"/>
    <cellStyle name="Navadno 5 9 3" xfId="22655" xr:uid="{00000000-0005-0000-0000-00000A580000}"/>
    <cellStyle name="Navadno 5 9 3 2" xfId="22656" xr:uid="{00000000-0005-0000-0000-00000B580000}"/>
    <cellStyle name="Navadno 5 9 4" xfId="22657" xr:uid="{00000000-0005-0000-0000-00000C580000}"/>
    <cellStyle name="Navadno 5 9 5" xfId="22658" xr:uid="{00000000-0005-0000-0000-00000D580000}"/>
    <cellStyle name="Navadno 5 9 6" xfId="22659" xr:uid="{00000000-0005-0000-0000-00000E580000}"/>
    <cellStyle name="Navadno 50" xfId="22660" xr:uid="{00000000-0005-0000-0000-00000F580000}"/>
    <cellStyle name="Navadno 50 2" xfId="22661" xr:uid="{00000000-0005-0000-0000-000010580000}"/>
    <cellStyle name="Navadno 50 2 2" xfId="22662" xr:uid="{00000000-0005-0000-0000-000011580000}"/>
    <cellStyle name="Navadno 50 2 2 2" xfId="22663" xr:uid="{00000000-0005-0000-0000-000012580000}"/>
    <cellStyle name="Navadno 50 2 3" xfId="22664" xr:uid="{00000000-0005-0000-0000-000013580000}"/>
    <cellStyle name="Navadno 50 2 4" xfId="22665" xr:uid="{00000000-0005-0000-0000-000014580000}"/>
    <cellStyle name="Navadno 50 2 5" xfId="22666" xr:uid="{00000000-0005-0000-0000-000015580000}"/>
    <cellStyle name="Navadno 50 2 6" xfId="22667" xr:uid="{00000000-0005-0000-0000-000016580000}"/>
    <cellStyle name="Navadno 50 3" xfId="22668" xr:uid="{00000000-0005-0000-0000-000017580000}"/>
    <cellStyle name="Navadno 50 3 2" xfId="22669" xr:uid="{00000000-0005-0000-0000-000018580000}"/>
    <cellStyle name="Navadno 50 4" xfId="22670" xr:uid="{00000000-0005-0000-0000-000019580000}"/>
    <cellStyle name="Navadno 50 5" xfId="22671" xr:uid="{00000000-0005-0000-0000-00001A580000}"/>
    <cellStyle name="Navadno 50 6" xfId="22672" xr:uid="{00000000-0005-0000-0000-00001B580000}"/>
    <cellStyle name="Navadno 50 7" xfId="22673" xr:uid="{00000000-0005-0000-0000-00001C580000}"/>
    <cellStyle name="Navadno 51 2" xfId="22674" xr:uid="{00000000-0005-0000-0000-00001D580000}"/>
    <cellStyle name="Navadno 51 2 2" xfId="22675" xr:uid="{00000000-0005-0000-0000-00001E580000}"/>
    <cellStyle name="Navadno 51 2 2 2" xfId="22676" xr:uid="{00000000-0005-0000-0000-00001F580000}"/>
    <cellStyle name="Navadno 51 2 3" xfId="22677" xr:uid="{00000000-0005-0000-0000-000020580000}"/>
    <cellStyle name="Navadno 51 3" xfId="22678" xr:uid="{00000000-0005-0000-0000-000021580000}"/>
    <cellStyle name="Navadno 51 3 2" xfId="22679" xr:uid="{00000000-0005-0000-0000-000022580000}"/>
    <cellStyle name="Navadno 51 4" xfId="22680" xr:uid="{00000000-0005-0000-0000-000023580000}"/>
    <cellStyle name="Navadno 52" xfId="22681" xr:uid="{00000000-0005-0000-0000-000024580000}"/>
    <cellStyle name="Navadno 52 2" xfId="22682" xr:uid="{00000000-0005-0000-0000-000025580000}"/>
    <cellStyle name="Navadno 52 2 2" xfId="22683" xr:uid="{00000000-0005-0000-0000-000026580000}"/>
    <cellStyle name="Navadno 52 2 2 2" xfId="22684" xr:uid="{00000000-0005-0000-0000-000027580000}"/>
    <cellStyle name="Navadno 52 2 3" xfId="22685" xr:uid="{00000000-0005-0000-0000-000028580000}"/>
    <cellStyle name="Navadno 52 3" xfId="22686" xr:uid="{00000000-0005-0000-0000-000029580000}"/>
    <cellStyle name="Navadno 52 3 2" xfId="22687" xr:uid="{00000000-0005-0000-0000-00002A580000}"/>
    <cellStyle name="Navadno 52 4" xfId="22688" xr:uid="{00000000-0005-0000-0000-00002B580000}"/>
    <cellStyle name="Navadno 53" xfId="22689" xr:uid="{00000000-0005-0000-0000-00002C580000}"/>
    <cellStyle name="Navadno 53 2" xfId="22690" xr:uid="{00000000-0005-0000-0000-00002D580000}"/>
    <cellStyle name="Navadno 53 2 2" xfId="22691" xr:uid="{00000000-0005-0000-0000-00002E580000}"/>
    <cellStyle name="Navadno 53 2 2 2" xfId="22692" xr:uid="{00000000-0005-0000-0000-00002F580000}"/>
    <cellStyle name="Navadno 53 2 3" xfId="22693" xr:uid="{00000000-0005-0000-0000-000030580000}"/>
    <cellStyle name="Navadno 53 3" xfId="22694" xr:uid="{00000000-0005-0000-0000-000031580000}"/>
    <cellStyle name="Navadno 53 3 2" xfId="22695" xr:uid="{00000000-0005-0000-0000-000032580000}"/>
    <cellStyle name="Navadno 53 4" xfId="22696" xr:uid="{00000000-0005-0000-0000-000033580000}"/>
    <cellStyle name="Navadno 54" xfId="22697" xr:uid="{00000000-0005-0000-0000-000034580000}"/>
    <cellStyle name="Navadno 54 2" xfId="22698" xr:uid="{00000000-0005-0000-0000-000035580000}"/>
    <cellStyle name="Navadno 54 2 2" xfId="22699" xr:uid="{00000000-0005-0000-0000-000036580000}"/>
    <cellStyle name="Navadno 54 2 2 2" xfId="22700" xr:uid="{00000000-0005-0000-0000-000037580000}"/>
    <cellStyle name="Navadno 54 2 3" xfId="22701" xr:uid="{00000000-0005-0000-0000-000038580000}"/>
    <cellStyle name="Navadno 54 3" xfId="22702" xr:uid="{00000000-0005-0000-0000-000039580000}"/>
    <cellStyle name="Navadno 54 3 2" xfId="22703" xr:uid="{00000000-0005-0000-0000-00003A580000}"/>
    <cellStyle name="Navadno 54 4" xfId="22704" xr:uid="{00000000-0005-0000-0000-00003B580000}"/>
    <cellStyle name="Navadno 55" xfId="22705" xr:uid="{00000000-0005-0000-0000-00003C580000}"/>
    <cellStyle name="Navadno 55 2" xfId="22706" xr:uid="{00000000-0005-0000-0000-00003D580000}"/>
    <cellStyle name="Navadno 55 2 2" xfId="22707" xr:uid="{00000000-0005-0000-0000-00003E580000}"/>
    <cellStyle name="Navadno 55 2 2 2" xfId="22708" xr:uid="{00000000-0005-0000-0000-00003F580000}"/>
    <cellStyle name="Navadno 55 2 3" xfId="22709" xr:uid="{00000000-0005-0000-0000-000040580000}"/>
    <cellStyle name="Navadno 55 3" xfId="22710" xr:uid="{00000000-0005-0000-0000-000041580000}"/>
    <cellStyle name="Navadno 55 3 2" xfId="22711" xr:uid="{00000000-0005-0000-0000-000042580000}"/>
    <cellStyle name="Navadno 55 4" xfId="22712" xr:uid="{00000000-0005-0000-0000-000043580000}"/>
    <cellStyle name="Navadno 56" xfId="22713" xr:uid="{00000000-0005-0000-0000-000044580000}"/>
    <cellStyle name="Navadno 56 2" xfId="22714" xr:uid="{00000000-0005-0000-0000-000045580000}"/>
    <cellStyle name="Navadno 56 2 2" xfId="22715" xr:uid="{00000000-0005-0000-0000-000046580000}"/>
    <cellStyle name="Navadno 56 3" xfId="22716" xr:uid="{00000000-0005-0000-0000-000047580000}"/>
    <cellStyle name="Navadno 57" xfId="22717" xr:uid="{00000000-0005-0000-0000-000048580000}"/>
    <cellStyle name="Navadno 57 2" xfId="22718" xr:uid="{00000000-0005-0000-0000-000049580000}"/>
    <cellStyle name="Navadno 57 2 2" xfId="22719" xr:uid="{00000000-0005-0000-0000-00004A580000}"/>
    <cellStyle name="Navadno 57 3" xfId="22720" xr:uid="{00000000-0005-0000-0000-00004B580000}"/>
    <cellStyle name="Navadno 58" xfId="22721" xr:uid="{00000000-0005-0000-0000-00004C580000}"/>
    <cellStyle name="Navadno 58 2" xfId="22722" xr:uid="{00000000-0005-0000-0000-00004D580000}"/>
    <cellStyle name="Navadno 58 2 2" xfId="22723" xr:uid="{00000000-0005-0000-0000-00004E580000}"/>
    <cellStyle name="Navadno 58 2 2 2" xfId="22724" xr:uid="{00000000-0005-0000-0000-00004F580000}"/>
    <cellStyle name="Navadno 58 2 2 2 2" xfId="22725" xr:uid="{00000000-0005-0000-0000-000050580000}"/>
    <cellStyle name="Navadno 58 2 2 3" xfId="22726" xr:uid="{00000000-0005-0000-0000-000051580000}"/>
    <cellStyle name="Navadno 58 2 3" xfId="22727" xr:uid="{00000000-0005-0000-0000-000052580000}"/>
    <cellStyle name="Navadno 58 2 3 2" xfId="22728" xr:uid="{00000000-0005-0000-0000-000053580000}"/>
    <cellStyle name="Navadno 58 2 4" xfId="22729" xr:uid="{00000000-0005-0000-0000-000054580000}"/>
    <cellStyle name="Navadno 58 3" xfId="22730" xr:uid="{00000000-0005-0000-0000-000055580000}"/>
    <cellStyle name="Navadno 58 3 2" xfId="22731" xr:uid="{00000000-0005-0000-0000-000056580000}"/>
    <cellStyle name="Navadno 58 3 2 2" xfId="22732" xr:uid="{00000000-0005-0000-0000-000057580000}"/>
    <cellStyle name="Navadno 58 3 2 2 2" xfId="22733" xr:uid="{00000000-0005-0000-0000-000058580000}"/>
    <cellStyle name="Navadno 58 3 2 3" xfId="22734" xr:uid="{00000000-0005-0000-0000-000059580000}"/>
    <cellStyle name="Navadno 58 3 3" xfId="22735" xr:uid="{00000000-0005-0000-0000-00005A580000}"/>
    <cellStyle name="Navadno 58 3 3 2" xfId="22736" xr:uid="{00000000-0005-0000-0000-00005B580000}"/>
    <cellStyle name="Navadno 58 3 4" xfId="22737" xr:uid="{00000000-0005-0000-0000-00005C580000}"/>
    <cellStyle name="Navadno 58 4" xfId="22738" xr:uid="{00000000-0005-0000-0000-00005D580000}"/>
    <cellStyle name="Navadno 58 4 2" xfId="22739" xr:uid="{00000000-0005-0000-0000-00005E580000}"/>
    <cellStyle name="Navadno 58 4 2 2" xfId="22740" xr:uid="{00000000-0005-0000-0000-00005F580000}"/>
    <cellStyle name="Navadno 58 4 3" xfId="22741" xr:uid="{00000000-0005-0000-0000-000060580000}"/>
    <cellStyle name="Navadno 58 5" xfId="22742" xr:uid="{00000000-0005-0000-0000-000061580000}"/>
    <cellStyle name="Navadno 58 5 2" xfId="22743" xr:uid="{00000000-0005-0000-0000-000062580000}"/>
    <cellStyle name="Navadno 58 6" xfId="22744" xr:uid="{00000000-0005-0000-0000-000063580000}"/>
    <cellStyle name="Navadno 59" xfId="22745" xr:uid="{00000000-0005-0000-0000-000064580000}"/>
    <cellStyle name="Navadno 59 2" xfId="22746" xr:uid="{00000000-0005-0000-0000-000065580000}"/>
    <cellStyle name="Navadno 6" xfId="228" xr:uid="{00000000-0005-0000-0000-000066580000}"/>
    <cellStyle name="Navadno 6 10" xfId="22747" xr:uid="{00000000-0005-0000-0000-000067580000}"/>
    <cellStyle name="Navadno 6 10 2" xfId="22748" xr:uid="{00000000-0005-0000-0000-000068580000}"/>
    <cellStyle name="Navadno 6 10 2 2" xfId="22749" xr:uid="{00000000-0005-0000-0000-000069580000}"/>
    <cellStyle name="Navadno 6 10 2 2 2" xfId="22750" xr:uid="{00000000-0005-0000-0000-00006A580000}"/>
    <cellStyle name="Navadno 6 10 2 3" xfId="22751" xr:uid="{00000000-0005-0000-0000-00006B580000}"/>
    <cellStyle name="Navadno 6 10 3" xfId="22752" xr:uid="{00000000-0005-0000-0000-00006C580000}"/>
    <cellStyle name="Navadno 6 10 3 2" xfId="22753" xr:uid="{00000000-0005-0000-0000-00006D580000}"/>
    <cellStyle name="Navadno 6 10 4" xfId="22754" xr:uid="{00000000-0005-0000-0000-00006E580000}"/>
    <cellStyle name="Navadno 6 11" xfId="22755" xr:uid="{00000000-0005-0000-0000-00006F580000}"/>
    <cellStyle name="Navadno 6 11 2" xfId="22756" xr:uid="{00000000-0005-0000-0000-000070580000}"/>
    <cellStyle name="Navadno 6 11 2 2" xfId="22757" xr:uid="{00000000-0005-0000-0000-000071580000}"/>
    <cellStyle name="Navadno 6 11 2 2 2" xfId="22758" xr:uid="{00000000-0005-0000-0000-000072580000}"/>
    <cellStyle name="Navadno 6 11 2 3" xfId="22759" xr:uid="{00000000-0005-0000-0000-000073580000}"/>
    <cellStyle name="Navadno 6 11 3" xfId="22760" xr:uid="{00000000-0005-0000-0000-000074580000}"/>
    <cellStyle name="Navadno 6 11 3 2" xfId="22761" xr:uid="{00000000-0005-0000-0000-000075580000}"/>
    <cellStyle name="Navadno 6 11 4" xfId="22762" xr:uid="{00000000-0005-0000-0000-000076580000}"/>
    <cellStyle name="Navadno 6 12" xfId="22763" xr:uid="{00000000-0005-0000-0000-000077580000}"/>
    <cellStyle name="Navadno 6 12 2" xfId="22764" xr:uid="{00000000-0005-0000-0000-000078580000}"/>
    <cellStyle name="Navadno 6 12 2 2" xfId="22765" xr:uid="{00000000-0005-0000-0000-000079580000}"/>
    <cellStyle name="Navadno 6 12 2 2 2" xfId="22766" xr:uid="{00000000-0005-0000-0000-00007A580000}"/>
    <cellStyle name="Navadno 6 12 2 3" xfId="22767" xr:uid="{00000000-0005-0000-0000-00007B580000}"/>
    <cellStyle name="Navadno 6 12 3" xfId="22768" xr:uid="{00000000-0005-0000-0000-00007C580000}"/>
    <cellStyle name="Navadno 6 12 3 2" xfId="22769" xr:uid="{00000000-0005-0000-0000-00007D580000}"/>
    <cellStyle name="Navadno 6 12 4" xfId="22770" xr:uid="{00000000-0005-0000-0000-00007E580000}"/>
    <cellStyle name="Navadno 6 13" xfId="22771" xr:uid="{00000000-0005-0000-0000-00007F580000}"/>
    <cellStyle name="Navadno 6 13 2" xfId="22772" xr:uid="{00000000-0005-0000-0000-000080580000}"/>
    <cellStyle name="Navadno 6 13 2 2" xfId="22773" xr:uid="{00000000-0005-0000-0000-000081580000}"/>
    <cellStyle name="Navadno 6 13 2 2 2" xfId="22774" xr:uid="{00000000-0005-0000-0000-000082580000}"/>
    <cellStyle name="Navadno 6 13 2 3" xfId="22775" xr:uid="{00000000-0005-0000-0000-000083580000}"/>
    <cellStyle name="Navadno 6 13 3" xfId="22776" xr:uid="{00000000-0005-0000-0000-000084580000}"/>
    <cellStyle name="Navadno 6 13 3 2" xfId="22777" xr:uid="{00000000-0005-0000-0000-000085580000}"/>
    <cellStyle name="Navadno 6 13 4" xfId="22778" xr:uid="{00000000-0005-0000-0000-000086580000}"/>
    <cellStyle name="Navadno 6 14" xfId="22779" xr:uid="{00000000-0005-0000-0000-000087580000}"/>
    <cellStyle name="Navadno 6 14 2" xfId="22780" xr:uid="{00000000-0005-0000-0000-000088580000}"/>
    <cellStyle name="Navadno 6 14 2 2" xfId="22781" xr:uid="{00000000-0005-0000-0000-000089580000}"/>
    <cellStyle name="Navadno 6 14 2 2 2" xfId="22782" xr:uid="{00000000-0005-0000-0000-00008A580000}"/>
    <cellStyle name="Navadno 6 14 2 3" xfId="22783" xr:uid="{00000000-0005-0000-0000-00008B580000}"/>
    <cellStyle name="Navadno 6 14 3" xfId="22784" xr:uid="{00000000-0005-0000-0000-00008C580000}"/>
    <cellStyle name="Navadno 6 14 3 2" xfId="22785" xr:uid="{00000000-0005-0000-0000-00008D580000}"/>
    <cellStyle name="Navadno 6 14 4" xfId="22786" xr:uid="{00000000-0005-0000-0000-00008E580000}"/>
    <cellStyle name="Navadno 6 15" xfId="22787" xr:uid="{00000000-0005-0000-0000-00008F580000}"/>
    <cellStyle name="Navadno 6 15 2" xfId="22788" xr:uid="{00000000-0005-0000-0000-000090580000}"/>
    <cellStyle name="Navadno 6 15 2 2" xfId="22789" xr:uid="{00000000-0005-0000-0000-000091580000}"/>
    <cellStyle name="Navadno 6 15 2 2 2" xfId="22790" xr:uid="{00000000-0005-0000-0000-000092580000}"/>
    <cellStyle name="Navadno 6 15 2 3" xfId="22791" xr:uid="{00000000-0005-0000-0000-000093580000}"/>
    <cellStyle name="Navadno 6 15 3" xfId="22792" xr:uid="{00000000-0005-0000-0000-000094580000}"/>
    <cellStyle name="Navadno 6 15 3 2" xfId="22793" xr:uid="{00000000-0005-0000-0000-000095580000}"/>
    <cellStyle name="Navadno 6 15 4" xfId="22794" xr:uid="{00000000-0005-0000-0000-000096580000}"/>
    <cellStyle name="Navadno 6 16" xfId="22795" xr:uid="{00000000-0005-0000-0000-000097580000}"/>
    <cellStyle name="Navadno 6 16 2" xfId="22796" xr:uid="{00000000-0005-0000-0000-000098580000}"/>
    <cellStyle name="Navadno 6 16 2 2" xfId="22797" xr:uid="{00000000-0005-0000-0000-000099580000}"/>
    <cellStyle name="Navadno 6 16 2 2 2" xfId="22798" xr:uid="{00000000-0005-0000-0000-00009A580000}"/>
    <cellStyle name="Navadno 6 16 2 3" xfId="22799" xr:uid="{00000000-0005-0000-0000-00009B580000}"/>
    <cellStyle name="Navadno 6 16 3" xfId="22800" xr:uid="{00000000-0005-0000-0000-00009C580000}"/>
    <cellStyle name="Navadno 6 16 3 2" xfId="22801" xr:uid="{00000000-0005-0000-0000-00009D580000}"/>
    <cellStyle name="Navadno 6 16 4" xfId="22802" xr:uid="{00000000-0005-0000-0000-00009E580000}"/>
    <cellStyle name="Navadno 6 17" xfId="22803" xr:uid="{00000000-0005-0000-0000-00009F580000}"/>
    <cellStyle name="Navadno 6 17 2" xfId="22804" xr:uid="{00000000-0005-0000-0000-0000A0580000}"/>
    <cellStyle name="Navadno 6 17 2 2" xfId="22805" xr:uid="{00000000-0005-0000-0000-0000A1580000}"/>
    <cellStyle name="Navadno 6 17 2 2 2" xfId="22806" xr:uid="{00000000-0005-0000-0000-0000A2580000}"/>
    <cellStyle name="Navadno 6 17 2 3" xfId="22807" xr:uid="{00000000-0005-0000-0000-0000A3580000}"/>
    <cellStyle name="Navadno 6 17 3" xfId="22808" xr:uid="{00000000-0005-0000-0000-0000A4580000}"/>
    <cellStyle name="Navadno 6 17 3 2" xfId="22809" xr:uid="{00000000-0005-0000-0000-0000A5580000}"/>
    <cellStyle name="Navadno 6 17 4" xfId="22810" xr:uid="{00000000-0005-0000-0000-0000A6580000}"/>
    <cellStyle name="Navadno 6 18" xfId="22811" xr:uid="{00000000-0005-0000-0000-0000A7580000}"/>
    <cellStyle name="Navadno 6 18 2" xfId="22812" xr:uid="{00000000-0005-0000-0000-0000A8580000}"/>
    <cellStyle name="Navadno 6 18 2 2" xfId="22813" xr:uid="{00000000-0005-0000-0000-0000A9580000}"/>
    <cellStyle name="Navadno 6 18 2 2 2" xfId="22814" xr:uid="{00000000-0005-0000-0000-0000AA580000}"/>
    <cellStyle name="Navadno 6 18 2 3" xfId="22815" xr:uid="{00000000-0005-0000-0000-0000AB580000}"/>
    <cellStyle name="Navadno 6 18 3" xfId="22816" xr:uid="{00000000-0005-0000-0000-0000AC580000}"/>
    <cellStyle name="Navadno 6 18 3 2" xfId="22817" xr:uid="{00000000-0005-0000-0000-0000AD580000}"/>
    <cellStyle name="Navadno 6 18 4" xfId="22818" xr:uid="{00000000-0005-0000-0000-0000AE580000}"/>
    <cellStyle name="Navadno 6 19" xfId="22819" xr:uid="{00000000-0005-0000-0000-0000AF580000}"/>
    <cellStyle name="Navadno 6 19 2" xfId="22820" xr:uid="{00000000-0005-0000-0000-0000B0580000}"/>
    <cellStyle name="Navadno 6 19 2 2" xfId="22821" xr:uid="{00000000-0005-0000-0000-0000B1580000}"/>
    <cellStyle name="Navadno 6 19 2 2 2" xfId="22822" xr:uid="{00000000-0005-0000-0000-0000B2580000}"/>
    <cellStyle name="Navadno 6 19 2 3" xfId="22823" xr:uid="{00000000-0005-0000-0000-0000B3580000}"/>
    <cellStyle name="Navadno 6 19 3" xfId="22824" xr:uid="{00000000-0005-0000-0000-0000B4580000}"/>
    <cellStyle name="Navadno 6 19 3 2" xfId="22825" xr:uid="{00000000-0005-0000-0000-0000B5580000}"/>
    <cellStyle name="Navadno 6 19 4" xfId="22826" xr:uid="{00000000-0005-0000-0000-0000B6580000}"/>
    <cellStyle name="Navadno 6 2" xfId="22827" xr:uid="{00000000-0005-0000-0000-0000B7580000}"/>
    <cellStyle name="Navadno 6 2 2" xfId="22828" xr:uid="{00000000-0005-0000-0000-0000B8580000}"/>
    <cellStyle name="Navadno 6 2 2 2" xfId="22829" xr:uid="{00000000-0005-0000-0000-0000B9580000}"/>
    <cellStyle name="Navadno 6 2 2 2 2" xfId="22830" xr:uid="{00000000-0005-0000-0000-0000BA580000}"/>
    <cellStyle name="Navadno 6 2 2 3" xfId="22831" xr:uid="{00000000-0005-0000-0000-0000BB580000}"/>
    <cellStyle name="Navadno 6 2 2 4" xfId="22832" xr:uid="{00000000-0005-0000-0000-0000BC580000}"/>
    <cellStyle name="Navadno 6 2 2 5" xfId="22833" xr:uid="{00000000-0005-0000-0000-0000BD580000}"/>
    <cellStyle name="Navadno 6 2 2 6" xfId="22834" xr:uid="{00000000-0005-0000-0000-0000BE580000}"/>
    <cellStyle name="Navadno 6 2 3" xfId="22835" xr:uid="{00000000-0005-0000-0000-0000BF580000}"/>
    <cellStyle name="Navadno 6 2 3 2" xfId="22836" xr:uid="{00000000-0005-0000-0000-0000C0580000}"/>
    <cellStyle name="Navadno 6 2 3 3" xfId="22837" xr:uid="{00000000-0005-0000-0000-0000C1580000}"/>
    <cellStyle name="Navadno 6 2 3 4" xfId="22838" xr:uid="{00000000-0005-0000-0000-0000C2580000}"/>
    <cellStyle name="Navadno 6 2 3 5" xfId="22839" xr:uid="{00000000-0005-0000-0000-0000C3580000}"/>
    <cellStyle name="Navadno 6 2 4" xfId="22840" xr:uid="{00000000-0005-0000-0000-0000C4580000}"/>
    <cellStyle name="Navadno 6 2 4 2" xfId="22841" xr:uid="{00000000-0005-0000-0000-0000C5580000}"/>
    <cellStyle name="Navadno 6 2 4 3" xfId="22842" xr:uid="{00000000-0005-0000-0000-0000C6580000}"/>
    <cellStyle name="Navadno 6 2 5" xfId="22843" xr:uid="{00000000-0005-0000-0000-0000C7580000}"/>
    <cellStyle name="Navadno 6 2 5 2" xfId="22844" xr:uid="{00000000-0005-0000-0000-0000C8580000}"/>
    <cellStyle name="Navadno 6 2 6" xfId="22845" xr:uid="{00000000-0005-0000-0000-0000C9580000}"/>
    <cellStyle name="Navadno 6 2 7" xfId="22846" xr:uid="{00000000-0005-0000-0000-0000CA580000}"/>
    <cellStyle name="Navadno 6 2 8" xfId="22847" xr:uid="{00000000-0005-0000-0000-0000CB580000}"/>
    <cellStyle name="Navadno 6 2 9" xfId="22848" xr:uid="{00000000-0005-0000-0000-0000CC580000}"/>
    <cellStyle name="Navadno 6 20" xfId="22849" xr:uid="{00000000-0005-0000-0000-0000CD580000}"/>
    <cellStyle name="Navadno 6 20 2" xfId="22850" xr:uid="{00000000-0005-0000-0000-0000CE580000}"/>
    <cellStyle name="Navadno 6 20 2 2" xfId="22851" xr:uid="{00000000-0005-0000-0000-0000CF580000}"/>
    <cellStyle name="Navadno 6 20 2 2 2" xfId="22852" xr:uid="{00000000-0005-0000-0000-0000D0580000}"/>
    <cellStyle name="Navadno 6 20 2 3" xfId="22853" xr:uid="{00000000-0005-0000-0000-0000D1580000}"/>
    <cellStyle name="Navadno 6 20 3" xfId="22854" xr:uid="{00000000-0005-0000-0000-0000D2580000}"/>
    <cellStyle name="Navadno 6 20 3 2" xfId="22855" xr:uid="{00000000-0005-0000-0000-0000D3580000}"/>
    <cellStyle name="Navadno 6 20 4" xfId="22856" xr:uid="{00000000-0005-0000-0000-0000D4580000}"/>
    <cellStyle name="Navadno 6 21" xfId="22857" xr:uid="{00000000-0005-0000-0000-0000D5580000}"/>
    <cellStyle name="Navadno 6 21 2" xfId="22858" xr:uid="{00000000-0005-0000-0000-0000D6580000}"/>
    <cellStyle name="Navadno 6 21 2 2" xfId="22859" xr:uid="{00000000-0005-0000-0000-0000D7580000}"/>
    <cellStyle name="Navadno 6 21 2 2 2" xfId="22860" xr:uid="{00000000-0005-0000-0000-0000D8580000}"/>
    <cellStyle name="Navadno 6 21 2 3" xfId="22861" xr:uid="{00000000-0005-0000-0000-0000D9580000}"/>
    <cellStyle name="Navadno 6 21 3" xfId="22862" xr:uid="{00000000-0005-0000-0000-0000DA580000}"/>
    <cellStyle name="Navadno 6 21 3 2" xfId="22863" xr:uid="{00000000-0005-0000-0000-0000DB580000}"/>
    <cellStyle name="Navadno 6 21 4" xfId="22864" xr:uid="{00000000-0005-0000-0000-0000DC580000}"/>
    <cellStyle name="Navadno 6 22" xfId="22865" xr:uid="{00000000-0005-0000-0000-0000DD580000}"/>
    <cellStyle name="Navadno 6 22 2" xfId="22866" xr:uid="{00000000-0005-0000-0000-0000DE580000}"/>
    <cellStyle name="Navadno 6 22 2 2" xfId="22867" xr:uid="{00000000-0005-0000-0000-0000DF580000}"/>
    <cellStyle name="Navadno 6 22 2 2 2" xfId="22868" xr:uid="{00000000-0005-0000-0000-0000E0580000}"/>
    <cellStyle name="Navadno 6 22 2 3" xfId="22869" xr:uid="{00000000-0005-0000-0000-0000E1580000}"/>
    <cellStyle name="Navadno 6 22 3" xfId="22870" xr:uid="{00000000-0005-0000-0000-0000E2580000}"/>
    <cellStyle name="Navadno 6 22 3 2" xfId="22871" xr:uid="{00000000-0005-0000-0000-0000E3580000}"/>
    <cellStyle name="Navadno 6 22 4" xfId="22872" xr:uid="{00000000-0005-0000-0000-0000E4580000}"/>
    <cellStyle name="Navadno 6 23" xfId="22873" xr:uid="{00000000-0005-0000-0000-0000E5580000}"/>
    <cellStyle name="Navadno 6 23 2" xfId="22874" xr:uid="{00000000-0005-0000-0000-0000E6580000}"/>
    <cellStyle name="Navadno 6 23 2 2" xfId="22875" xr:uid="{00000000-0005-0000-0000-0000E7580000}"/>
    <cellStyle name="Navadno 6 23 2 2 2" xfId="22876" xr:uid="{00000000-0005-0000-0000-0000E8580000}"/>
    <cellStyle name="Navadno 6 23 2 3" xfId="22877" xr:uid="{00000000-0005-0000-0000-0000E9580000}"/>
    <cellStyle name="Navadno 6 23 3" xfId="22878" xr:uid="{00000000-0005-0000-0000-0000EA580000}"/>
    <cellStyle name="Navadno 6 23 3 2" xfId="22879" xr:uid="{00000000-0005-0000-0000-0000EB580000}"/>
    <cellStyle name="Navadno 6 23 4" xfId="22880" xr:uid="{00000000-0005-0000-0000-0000EC580000}"/>
    <cellStyle name="Navadno 6 24" xfId="22881" xr:uid="{00000000-0005-0000-0000-0000ED580000}"/>
    <cellStyle name="Navadno 6 24 2" xfId="22882" xr:uid="{00000000-0005-0000-0000-0000EE580000}"/>
    <cellStyle name="Navadno 6 24 2 2" xfId="22883" xr:uid="{00000000-0005-0000-0000-0000EF580000}"/>
    <cellStyle name="Navadno 6 24 2 2 2" xfId="22884" xr:uid="{00000000-0005-0000-0000-0000F0580000}"/>
    <cellStyle name="Navadno 6 24 2 3" xfId="22885" xr:uid="{00000000-0005-0000-0000-0000F1580000}"/>
    <cellStyle name="Navadno 6 24 3" xfId="22886" xr:uid="{00000000-0005-0000-0000-0000F2580000}"/>
    <cellStyle name="Navadno 6 24 3 2" xfId="22887" xr:uid="{00000000-0005-0000-0000-0000F3580000}"/>
    <cellStyle name="Navadno 6 24 4" xfId="22888" xr:uid="{00000000-0005-0000-0000-0000F4580000}"/>
    <cellStyle name="Navadno 6 25" xfId="22889" xr:uid="{00000000-0005-0000-0000-0000F5580000}"/>
    <cellStyle name="Navadno 6 25 2" xfId="22890" xr:uid="{00000000-0005-0000-0000-0000F6580000}"/>
    <cellStyle name="Navadno 6 25 2 2" xfId="22891" xr:uid="{00000000-0005-0000-0000-0000F7580000}"/>
    <cellStyle name="Navadno 6 25 2 2 2" xfId="22892" xr:uid="{00000000-0005-0000-0000-0000F8580000}"/>
    <cellStyle name="Navadno 6 25 2 3" xfId="22893" xr:uid="{00000000-0005-0000-0000-0000F9580000}"/>
    <cellStyle name="Navadno 6 25 3" xfId="22894" xr:uid="{00000000-0005-0000-0000-0000FA580000}"/>
    <cellStyle name="Navadno 6 25 3 2" xfId="22895" xr:uid="{00000000-0005-0000-0000-0000FB580000}"/>
    <cellStyle name="Navadno 6 25 4" xfId="22896" xr:uid="{00000000-0005-0000-0000-0000FC580000}"/>
    <cellStyle name="Navadno 6 26" xfId="22897" xr:uid="{00000000-0005-0000-0000-0000FD580000}"/>
    <cellStyle name="Navadno 6 26 2" xfId="22898" xr:uid="{00000000-0005-0000-0000-0000FE580000}"/>
    <cellStyle name="Navadno 6 26 2 2" xfId="22899" xr:uid="{00000000-0005-0000-0000-0000FF580000}"/>
    <cellStyle name="Navadno 6 26 2 2 2" xfId="22900" xr:uid="{00000000-0005-0000-0000-000000590000}"/>
    <cellStyle name="Navadno 6 26 2 3" xfId="22901" xr:uid="{00000000-0005-0000-0000-000001590000}"/>
    <cellStyle name="Navadno 6 26 3" xfId="22902" xr:uid="{00000000-0005-0000-0000-000002590000}"/>
    <cellStyle name="Navadno 6 26 3 2" xfId="22903" xr:uid="{00000000-0005-0000-0000-000003590000}"/>
    <cellStyle name="Navadno 6 26 4" xfId="22904" xr:uid="{00000000-0005-0000-0000-000004590000}"/>
    <cellStyle name="Navadno 6 27" xfId="22905" xr:uid="{00000000-0005-0000-0000-000005590000}"/>
    <cellStyle name="Navadno 6 27 2" xfId="22906" xr:uid="{00000000-0005-0000-0000-000006590000}"/>
    <cellStyle name="Navadno 6 27 2 2" xfId="22907" xr:uid="{00000000-0005-0000-0000-000007590000}"/>
    <cellStyle name="Navadno 6 27 2 2 2" xfId="22908" xr:uid="{00000000-0005-0000-0000-000008590000}"/>
    <cellStyle name="Navadno 6 27 2 3" xfId="22909" xr:uid="{00000000-0005-0000-0000-000009590000}"/>
    <cellStyle name="Navadno 6 27 3" xfId="22910" xr:uid="{00000000-0005-0000-0000-00000A590000}"/>
    <cellStyle name="Navadno 6 27 3 2" xfId="22911" xr:uid="{00000000-0005-0000-0000-00000B590000}"/>
    <cellStyle name="Navadno 6 27 4" xfId="22912" xr:uid="{00000000-0005-0000-0000-00000C590000}"/>
    <cellStyle name="Navadno 6 28" xfId="22913" xr:uid="{00000000-0005-0000-0000-00000D590000}"/>
    <cellStyle name="Navadno 6 28 2" xfId="22914" xr:uid="{00000000-0005-0000-0000-00000E590000}"/>
    <cellStyle name="Navadno 6 28 2 2" xfId="22915" xr:uid="{00000000-0005-0000-0000-00000F590000}"/>
    <cellStyle name="Navadno 6 28 2 2 2" xfId="22916" xr:uid="{00000000-0005-0000-0000-000010590000}"/>
    <cellStyle name="Navadno 6 28 2 3" xfId="22917" xr:uid="{00000000-0005-0000-0000-000011590000}"/>
    <cellStyle name="Navadno 6 28 3" xfId="22918" xr:uid="{00000000-0005-0000-0000-000012590000}"/>
    <cellStyle name="Navadno 6 28 3 2" xfId="22919" xr:uid="{00000000-0005-0000-0000-000013590000}"/>
    <cellStyle name="Navadno 6 28 4" xfId="22920" xr:uid="{00000000-0005-0000-0000-000014590000}"/>
    <cellStyle name="Navadno 6 29" xfId="22921" xr:uid="{00000000-0005-0000-0000-000015590000}"/>
    <cellStyle name="Navadno 6 29 2" xfId="22922" xr:uid="{00000000-0005-0000-0000-000016590000}"/>
    <cellStyle name="Navadno 6 29 2 2" xfId="22923" xr:uid="{00000000-0005-0000-0000-000017590000}"/>
    <cellStyle name="Navadno 6 29 2 2 2" xfId="22924" xr:uid="{00000000-0005-0000-0000-000018590000}"/>
    <cellStyle name="Navadno 6 29 2 3" xfId="22925" xr:uid="{00000000-0005-0000-0000-000019590000}"/>
    <cellStyle name="Navadno 6 29 3" xfId="22926" xr:uid="{00000000-0005-0000-0000-00001A590000}"/>
    <cellStyle name="Navadno 6 29 3 2" xfId="22927" xr:uid="{00000000-0005-0000-0000-00001B590000}"/>
    <cellStyle name="Navadno 6 29 4" xfId="22928" xr:uid="{00000000-0005-0000-0000-00001C590000}"/>
    <cellStyle name="Navadno 6 3" xfId="22929" xr:uid="{00000000-0005-0000-0000-00001D590000}"/>
    <cellStyle name="Navadno 6 3 2" xfId="22930" xr:uid="{00000000-0005-0000-0000-00001E590000}"/>
    <cellStyle name="Navadno 6 3 2 2" xfId="22931" xr:uid="{00000000-0005-0000-0000-00001F590000}"/>
    <cellStyle name="Navadno 6 3 2 2 2" xfId="22932" xr:uid="{00000000-0005-0000-0000-000020590000}"/>
    <cellStyle name="Navadno 6 3 2 2 2 2" xfId="22933" xr:uid="{00000000-0005-0000-0000-000021590000}"/>
    <cellStyle name="Navadno 6 3 2 3" xfId="22934" xr:uid="{00000000-0005-0000-0000-000022590000}"/>
    <cellStyle name="Navadno 6 3 2 4" xfId="22935" xr:uid="{00000000-0005-0000-0000-000023590000}"/>
    <cellStyle name="Navadno 6 3 2 5" xfId="22936" xr:uid="{00000000-0005-0000-0000-000024590000}"/>
    <cellStyle name="Navadno 6 3 3" xfId="22937" xr:uid="{00000000-0005-0000-0000-000025590000}"/>
    <cellStyle name="Navadno 6 3 3 2" xfId="22938" xr:uid="{00000000-0005-0000-0000-000026590000}"/>
    <cellStyle name="Navadno 6 3 4" xfId="22939" xr:uid="{00000000-0005-0000-0000-000027590000}"/>
    <cellStyle name="Navadno 6 3 5" xfId="22940" xr:uid="{00000000-0005-0000-0000-000028590000}"/>
    <cellStyle name="Navadno 6 3 6" xfId="22941" xr:uid="{00000000-0005-0000-0000-000029590000}"/>
    <cellStyle name="Navadno 6 30" xfId="22942" xr:uid="{00000000-0005-0000-0000-00002A590000}"/>
    <cellStyle name="Navadno 6 30 2" xfId="22943" xr:uid="{00000000-0005-0000-0000-00002B590000}"/>
    <cellStyle name="Navadno 6 30 2 2" xfId="22944" xr:uid="{00000000-0005-0000-0000-00002C590000}"/>
    <cellStyle name="Navadno 6 30 2 2 2" xfId="22945" xr:uid="{00000000-0005-0000-0000-00002D590000}"/>
    <cellStyle name="Navadno 6 30 2 3" xfId="22946" xr:uid="{00000000-0005-0000-0000-00002E590000}"/>
    <cellStyle name="Navadno 6 30 3" xfId="22947" xr:uid="{00000000-0005-0000-0000-00002F590000}"/>
    <cellStyle name="Navadno 6 30 3 2" xfId="22948" xr:uid="{00000000-0005-0000-0000-000030590000}"/>
    <cellStyle name="Navadno 6 30 4" xfId="22949" xr:uid="{00000000-0005-0000-0000-000031590000}"/>
    <cellStyle name="Navadno 6 31" xfId="22950" xr:uid="{00000000-0005-0000-0000-000032590000}"/>
    <cellStyle name="Navadno 6 31 2" xfId="22951" xr:uid="{00000000-0005-0000-0000-000033590000}"/>
    <cellStyle name="Navadno 6 31 2 2" xfId="22952" xr:uid="{00000000-0005-0000-0000-000034590000}"/>
    <cellStyle name="Navadno 6 31 2 2 2" xfId="22953" xr:uid="{00000000-0005-0000-0000-000035590000}"/>
    <cellStyle name="Navadno 6 31 2 3" xfId="22954" xr:uid="{00000000-0005-0000-0000-000036590000}"/>
    <cellStyle name="Navadno 6 31 3" xfId="22955" xr:uid="{00000000-0005-0000-0000-000037590000}"/>
    <cellStyle name="Navadno 6 31 3 2" xfId="22956" xr:uid="{00000000-0005-0000-0000-000038590000}"/>
    <cellStyle name="Navadno 6 31 4" xfId="22957" xr:uid="{00000000-0005-0000-0000-000039590000}"/>
    <cellStyle name="Navadno 6 32" xfId="22958" xr:uid="{00000000-0005-0000-0000-00003A590000}"/>
    <cellStyle name="Navadno 6 32 2" xfId="22959" xr:uid="{00000000-0005-0000-0000-00003B590000}"/>
    <cellStyle name="Navadno 6 32 2 2" xfId="22960" xr:uid="{00000000-0005-0000-0000-00003C590000}"/>
    <cellStyle name="Navadno 6 32 2 2 2" xfId="22961" xr:uid="{00000000-0005-0000-0000-00003D590000}"/>
    <cellStyle name="Navadno 6 32 2 3" xfId="22962" xr:uid="{00000000-0005-0000-0000-00003E590000}"/>
    <cellStyle name="Navadno 6 32 3" xfId="22963" xr:uid="{00000000-0005-0000-0000-00003F590000}"/>
    <cellStyle name="Navadno 6 32 3 2" xfId="22964" xr:uid="{00000000-0005-0000-0000-000040590000}"/>
    <cellStyle name="Navadno 6 32 4" xfId="22965" xr:uid="{00000000-0005-0000-0000-000041590000}"/>
    <cellStyle name="Navadno 6 33" xfId="22966" xr:uid="{00000000-0005-0000-0000-000042590000}"/>
    <cellStyle name="Navadno 6 33 2" xfId="22967" xr:uid="{00000000-0005-0000-0000-000043590000}"/>
    <cellStyle name="Navadno 6 33 2 2" xfId="22968" xr:uid="{00000000-0005-0000-0000-000044590000}"/>
    <cellStyle name="Navadno 6 33 2 2 2" xfId="22969" xr:uid="{00000000-0005-0000-0000-000045590000}"/>
    <cellStyle name="Navadno 6 33 2 3" xfId="22970" xr:uid="{00000000-0005-0000-0000-000046590000}"/>
    <cellStyle name="Navadno 6 33 3" xfId="22971" xr:uid="{00000000-0005-0000-0000-000047590000}"/>
    <cellStyle name="Navadno 6 33 3 2" xfId="22972" xr:uid="{00000000-0005-0000-0000-000048590000}"/>
    <cellStyle name="Navadno 6 33 4" xfId="22973" xr:uid="{00000000-0005-0000-0000-000049590000}"/>
    <cellStyle name="Navadno 6 34" xfId="22974" xr:uid="{00000000-0005-0000-0000-00004A590000}"/>
    <cellStyle name="Navadno 6 34 2" xfId="22975" xr:uid="{00000000-0005-0000-0000-00004B590000}"/>
    <cellStyle name="Navadno 6 34 2 2" xfId="22976" xr:uid="{00000000-0005-0000-0000-00004C590000}"/>
    <cellStyle name="Navadno 6 34 2 2 2" xfId="22977" xr:uid="{00000000-0005-0000-0000-00004D590000}"/>
    <cellStyle name="Navadno 6 34 2 3" xfId="22978" xr:uid="{00000000-0005-0000-0000-00004E590000}"/>
    <cellStyle name="Navadno 6 34 3" xfId="22979" xr:uid="{00000000-0005-0000-0000-00004F590000}"/>
    <cellStyle name="Navadno 6 34 3 2" xfId="22980" xr:uid="{00000000-0005-0000-0000-000050590000}"/>
    <cellStyle name="Navadno 6 34 4" xfId="22981" xr:uid="{00000000-0005-0000-0000-000051590000}"/>
    <cellStyle name="Navadno 6 35" xfId="22982" xr:uid="{00000000-0005-0000-0000-000052590000}"/>
    <cellStyle name="Navadno 6 35 2" xfId="22983" xr:uid="{00000000-0005-0000-0000-000053590000}"/>
    <cellStyle name="Navadno 6 35 2 2" xfId="22984" xr:uid="{00000000-0005-0000-0000-000054590000}"/>
    <cellStyle name="Navadno 6 35 2 2 2" xfId="22985" xr:uid="{00000000-0005-0000-0000-000055590000}"/>
    <cellStyle name="Navadno 6 35 2 3" xfId="22986" xr:uid="{00000000-0005-0000-0000-000056590000}"/>
    <cellStyle name="Navadno 6 35 3" xfId="22987" xr:uid="{00000000-0005-0000-0000-000057590000}"/>
    <cellStyle name="Navadno 6 35 3 2" xfId="22988" xr:uid="{00000000-0005-0000-0000-000058590000}"/>
    <cellStyle name="Navadno 6 35 4" xfId="22989" xr:uid="{00000000-0005-0000-0000-000059590000}"/>
    <cellStyle name="Navadno 6 36" xfId="22990" xr:uid="{00000000-0005-0000-0000-00005A590000}"/>
    <cellStyle name="Navadno 6 36 2" xfId="22991" xr:uid="{00000000-0005-0000-0000-00005B590000}"/>
    <cellStyle name="Navadno 6 36 2 2" xfId="22992" xr:uid="{00000000-0005-0000-0000-00005C590000}"/>
    <cellStyle name="Navadno 6 36 2 2 2" xfId="22993" xr:uid="{00000000-0005-0000-0000-00005D590000}"/>
    <cellStyle name="Navadno 6 36 2 3" xfId="22994" xr:uid="{00000000-0005-0000-0000-00005E590000}"/>
    <cellStyle name="Navadno 6 36 3" xfId="22995" xr:uid="{00000000-0005-0000-0000-00005F590000}"/>
    <cellStyle name="Navadno 6 36 3 2" xfId="22996" xr:uid="{00000000-0005-0000-0000-000060590000}"/>
    <cellStyle name="Navadno 6 36 4" xfId="22997" xr:uid="{00000000-0005-0000-0000-000061590000}"/>
    <cellStyle name="Navadno 6 37" xfId="22998" xr:uid="{00000000-0005-0000-0000-000062590000}"/>
    <cellStyle name="Navadno 6 37 2" xfId="22999" xr:uid="{00000000-0005-0000-0000-000063590000}"/>
    <cellStyle name="Navadno 6 37 2 2" xfId="23000" xr:uid="{00000000-0005-0000-0000-000064590000}"/>
    <cellStyle name="Navadno 6 37 2 2 2" xfId="23001" xr:uid="{00000000-0005-0000-0000-000065590000}"/>
    <cellStyle name="Navadno 6 37 2 3" xfId="23002" xr:uid="{00000000-0005-0000-0000-000066590000}"/>
    <cellStyle name="Navadno 6 37 3" xfId="23003" xr:uid="{00000000-0005-0000-0000-000067590000}"/>
    <cellStyle name="Navadno 6 37 3 2" xfId="23004" xr:uid="{00000000-0005-0000-0000-000068590000}"/>
    <cellStyle name="Navadno 6 37 4" xfId="23005" xr:uid="{00000000-0005-0000-0000-000069590000}"/>
    <cellStyle name="Navadno 6 38" xfId="23006" xr:uid="{00000000-0005-0000-0000-00006A590000}"/>
    <cellStyle name="Navadno 6 38 2" xfId="23007" xr:uid="{00000000-0005-0000-0000-00006B590000}"/>
    <cellStyle name="Navadno 6 38 2 2" xfId="23008" xr:uid="{00000000-0005-0000-0000-00006C590000}"/>
    <cellStyle name="Navadno 6 38 2 2 2" xfId="23009" xr:uid="{00000000-0005-0000-0000-00006D590000}"/>
    <cellStyle name="Navadno 6 38 2 3" xfId="23010" xr:uid="{00000000-0005-0000-0000-00006E590000}"/>
    <cellStyle name="Navadno 6 38 3" xfId="23011" xr:uid="{00000000-0005-0000-0000-00006F590000}"/>
    <cellStyle name="Navadno 6 38 3 2" xfId="23012" xr:uid="{00000000-0005-0000-0000-000070590000}"/>
    <cellStyle name="Navadno 6 38 4" xfId="23013" xr:uid="{00000000-0005-0000-0000-000071590000}"/>
    <cellStyle name="Navadno 6 39" xfId="23014" xr:uid="{00000000-0005-0000-0000-000072590000}"/>
    <cellStyle name="Navadno 6 39 2" xfId="23015" xr:uid="{00000000-0005-0000-0000-000073590000}"/>
    <cellStyle name="Navadno 6 39 2 2" xfId="23016" xr:uid="{00000000-0005-0000-0000-000074590000}"/>
    <cellStyle name="Navadno 6 39 2 2 2" xfId="23017" xr:uid="{00000000-0005-0000-0000-000075590000}"/>
    <cellStyle name="Navadno 6 39 2 3" xfId="23018" xr:uid="{00000000-0005-0000-0000-000076590000}"/>
    <cellStyle name="Navadno 6 39 3" xfId="23019" xr:uid="{00000000-0005-0000-0000-000077590000}"/>
    <cellStyle name="Navadno 6 39 3 2" xfId="23020" xr:uid="{00000000-0005-0000-0000-000078590000}"/>
    <cellStyle name="Navadno 6 39 4" xfId="23021" xr:uid="{00000000-0005-0000-0000-000079590000}"/>
    <cellStyle name="Navadno 6 4" xfId="23022" xr:uid="{00000000-0005-0000-0000-00007A590000}"/>
    <cellStyle name="Navadno 6 4 2" xfId="23023" xr:uid="{00000000-0005-0000-0000-00007B590000}"/>
    <cellStyle name="Navadno 6 4 2 2" xfId="23024" xr:uid="{00000000-0005-0000-0000-00007C590000}"/>
    <cellStyle name="Navadno 6 4 2 2 2" xfId="23025" xr:uid="{00000000-0005-0000-0000-00007D590000}"/>
    <cellStyle name="Navadno 6 4 2 3" xfId="23026" xr:uid="{00000000-0005-0000-0000-00007E590000}"/>
    <cellStyle name="Navadno 6 4 2 4" xfId="23027" xr:uid="{00000000-0005-0000-0000-00007F590000}"/>
    <cellStyle name="Navadno 6 4 2 5" xfId="23028" xr:uid="{00000000-0005-0000-0000-000080590000}"/>
    <cellStyle name="Navadno 6 4 3" xfId="23029" xr:uid="{00000000-0005-0000-0000-000081590000}"/>
    <cellStyle name="Navadno 6 4 3 2" xfId="23030" xr:uid="{00000000-0005-0000-0000-000082590000}"/>
    <cellStyle name="Navadno 6 4 4" xfId="23031" xr:uid="{00000000-0005-0000-0000-000083590000}"/>
    <cellStyle name="Navadno 6 4 5" xfId="23032" xr:uid="{00000000-0005-0000-0000-000084590000}"/>
    <cellStyle name="Navadno 6 4 6" xfId="23033" xr:uid="{00000000-0005-0000-0000-000085590000}"/>
    <cellStyle name="Navadno 6 40" xfId="23034" xr:uid="{00000000-0005-0000-0000-000086590000}"/>
    <cellStyle name="Navadno 6 40 2" xfId="23035" xr:uid="{00000000-0005-0000-0000-000087590000}"/>
    <cellStyle name="Navadno 6 40 2 2" xfId="23036" xr:uid="{00000000-0005-0000-0000-000088590000}"/>
    <cellStyle name="Navadno 6 40 2 2 2" xfId="23037" xr:uid="{00000000-0005-0000-0000-000089590000}"/>
    <cellStyle name="Navadno 6 40 2 3" xfId="23038" xr:uid="{00000000-0005-0000-0000-00008A590000}"/>
    <cellStyle name="Navadno 6 40 3" xfId="23039" xr:uid="{00000000-0005-0000-0000-00008B590000}"/>
    <cellStyle name="Navadno 6 40 3 2" xfId="23040" xr:uid="{00000000-0005-0000-0000-00008C590000}"/>
    <cellStyle name="Navadno 6 40 4" xfId="23041" xr:uid="{00000000-0005-0000-0000-00008D590000}"/>
    <cellStyle name="Navadno 6 41" xfId="23042" xr:uid="{00000000-0005-0000-0000-00008E590000}"/>
    <cellStyle name="Navadno 6 41 2" xfId="23043" xr:uid="{00000000-0005-0000-0000-00008F590000}"/>
    <cellStyle name="Navadno 6 41 2 2" xfId="23044" xr:uid="{00000000-0005-0000-0000-000090590000}"/>
    <cellStyle name="Navadno 6 41 2 2 2" xfId="23045" xr:uid="{00000000-0005-0000-0000-000091590000}"/>
    <cellStyle name="Navadno 6 41 2 3" xfId="23046" xr:uid="{00000000-0005-0000-0000-000092590000}"/>
    <cellStyle name="Navadno 6 41 3" xfId="23047" xr:uid="{00000000-0005-0000-0000-000093590000}"/>
    <cellStyle name="Navadno 6 41 3 2" xfId="23048" xr:uid="{00000000-0005-0000-0000-000094590000}"/>
    <cellStyle name="Navadno 6 41 4" xfId="23049" xr:uid="{00000000-0005-0000-0000-000095590000}"/>
    <cellStyle name="Navadno 6 42" xfId="23050" xr:uid="{00000000-0005-0000-0000-000096590000}"/>
    <cellStyle name="Navadno 6 42 2" xfId="23051" xr:uid="{00000000-0005-0000-0000-000097590000}"/>
    <cellStyle name="Navadno 6 42 2 2" xfId="23052" xr:uid="{00000000-0005-0000-0000-000098590000}"/>
    <cellStyle name="Navadno 6 42 2 2 2" xfId="23053" xr:uid="{00000000-0005-0000-0000-000099590000}"/>
    <cellStyle name="Navadno 6 42 2 3" xfId="23054" xr:uid="{00000000-0005-0000-0000-00009A590000}"/>
    <cellStyle name="Navadno 6 42 3" xfId="23055" xr:uid="{00000000-0005-0000-0000-00009B590000}"/>
    <cellStyle name="Navadno 6 42 3 2" xfId="23056" xr:uid="{00000000-0005-0000-0000-00009C590000}"/>
    <cellStyle name="Navadno 6 42 4" xfId="23057" xr:uid="{00000000-0005-0000-0000-00009D590000}"/>
    <cellStyle name="Navadno 6 43" xfId="23058" xr:uid="{00000000-0005-0000-0000-00009E590000}"/>
    <cellStyle name="Navadno 6 43 2" xfId="23059" xr:uid="{00000000-0005-0000-0000-00009F590000}"/>
    <cellStyle name="Navadno 6 43 2 2" xfId="23060" xr:uid="{00000000-0005-0000-0000-0000A0590000}"/>
    <cellStyle name="Navadno 6 43 2 2 2" xfId="23061" xr:uid="{00000000-0005-0000-0000-0000A1590000}"/>
    <cellStyle name="Navadno 6 43 2 3" xfId="23062" xr:uid="{00000000-0005-0000-0000-0000A2590000}"/>
    <cellStyle name="Navadno 6 43 3" xfId="23063" xr:uid="{00000000-0005-0000-0000-0000A3590000}"/>
    <cellStyle name="Navadno 6 43 3 2" xfId="23064" xr:uid="{00000000-0005-0000-0000-0000A4590000}"/>
    <cellStyle name="Navadno 6 43 4" xfId="23065" xr:uid="{00000000-0005-0000-0000-0000A5590000}"/>
    <cellStyle name="Navadno 6 44" xfId="23066" xr:uid="{00000000-0005-0000-0000-0000A6590000}"/>
    <cellStyle name="Navadno 6 44 2" xfId="23067" xr:uid="{00000000-0005-0000-0000-0000A7590000}"/>
    <cellStyle name="Navadno 6 44 2 2" xfId="23068" xr:uid="{00000000-0005-0000-0000-0000A8590000}"/>
    <cellStyle name="Navadno 6 44 2 2 2" xfId="23069" xr:uid="{00000000-0005-0000-0000-0000A9590000}"/>
    <cellStyle name="Navadno 6 44 2 3" xfId="23070" xr:uid="{00000000-0005-0000-0000-0000AA590000}"/>
    <cellStyle name="Navadno 6 44 3" xfId="23071" xr:uid="{00000000-0005-0000-0000-0000AB590000}"/>
    <cellStyle name="Navadno 6 44 3 2" xfId="23072" xr:uid="{00000000-0005-0000-0000-0000AC590000}"/>
    <cellStyle name="Navadno 6 44 4" xfId="23073" xr:uid="{00000000-0005-0000-0000-0000AD590000}"/>
    <cellStyle name="Navadno 6 45" xfId="23074" xr:uid="{00000000-0005-0000-0000-0000AE590000}"/>
    <cellStyle name="Navadno 6 45 2" xfId="23075" xr:uid="{00000000-0005-0000-0000-0000AF590000}"/>
    <cellStyle name="Navadno 6 45 2 2" xfId="23076" xr:uid="{00000000-0005-0000-0000-0000B0590000}"/>
    <cellStyle name="Navadno 6 45 2 2 2" xfId="23077" xr:uid="{00000000-0005-0000-0000-0000B1590000}"/>
    <cellStyle name="Navadno 6 45 2 3" xfId="23078" xr:uid="{00000000-0005-0000-0000-0000B2590000}"/>
    <cellStyle name="Navadno 6 45 3" xfId="23079" xr:uid="{00000000-0005-0000-0000-0000B3590000}"/>
    <cellStyle name="Navadno 6 45 3 2" xfId="23080" xr:uid="{00000000-0005-0000-0000-0000B4590000}"/>
    <cellStyle name="Navadno 6 45 4" xfId="23081" xr:uid="{00000000-0005-0000-0000-0000B5590000}"/>
    <cellStyle name="Navadno 6 46" xfId="23082" xr:uid="{00000000-0005-0000-0000-0000B6590000}"/>
    <cellStyle name="Navadno 6 46 2" xfId="23083" xr:uid="{00000000-0005-0000-0000-0000B7590000}"/>
    <cellStyle name="Navadno 6 46 2 2" xfId="23084" xr:uid="{00000000-0005-0000-0000-0000B8590000}"/>
    <cellStyle name="Navadno 6 46 2 2 2" xfId="23085" xr:uid="{00000000-0005-0000-0000-0000B9590000}"/>
    <cellStyle name="Navadno 6 46 2 3" xfId="23086" xr:uid="{00000000-0005-0000-0000-0000BA590000}"/>
    <cellStyle name="Navadno 6 46 3" xfId="23087" xr:uid="{00000000-0005-0000-0000-0000BB590000}"/>
    <cellStyle name="Navadno 6 46 3 2" xfId="23088" xr:uid="{00000000-0005-0000-0000-0000BC590000}"/>
    <cellStyle name="Navadno 6 46 4" xfId="23089" xr:uid="{00000000-0005-0000-0000-0000BD590000}"/>
    <cellStyle name="Navadno 6 47" xfId="23090" xr:uid="{00000000-0005-0000-0000-0000BE590000}"/>
    <cellStyle name="Navadno 6 47 2" xfId="23091" xr:uid="{00000000-0005-0000-0000-0000BF590000}"/>
    <cellStyle name="Navadno 6 47 2 2" xfId="23092" xr:uid="{00000000-0005-0000-0000-0000C0590000}"/>
    <cellStyle name="Navadno 6 47 2 2 2" xfId="23093" xr:uid="{00000000-0005-0000-0000-0000C1590000}"/>
    <cellStyle name="Navadno 6 47 2 3" xfId="23094" xr:uid="{00000000-0005-0000-0000-0000C2590000}"/>
    <cellStyle name="Navadno 6 47 3" xfId="23095" xr:uid="{00000000-0005-0000-0000-0000C3590000}"/>
    <cellStyle name="Navadno 6 47 3 2" xfId="23096" xr:uid="{00000000-0005-0000-0000-0000C4590000}"/>
    <cellStyle name="Navadno 6 47 4" xfId="23097" xr:uid="{00000000-0005-0000-0000-0000C5590000}"/>
    <cellStyle name="Navadno 6 48" xfId="23098" xr:uid="{00000000-0005-0000-0000-0000C6590000}"/>
    <cellStyle name="Navadno 6 48 2" xfId="23099" xr:uid="{00000000-0005-0000-0000-0000C7590000}"/>
    <cellStyle name="Navadno 6 48 2 2" xfId="23100" xr:uid="{00000000-0005-0000-0000-0000C8590000}"/>
    <cellStyle name="Navadno 6 48 2 2 2" xfId="23101" xr:uid="{00000000-0005-0000-0000-0000C9590000}"/>
    <cellStyle name="Navadno 6 48 2 3" xfId="23102" xr:uid="{00000000-0005-0000-0000-0000CA590000}"/>
    <cellStyle name="Navadno 6 48 3" xfId="23103" xr:uid="{00000000-0005-0000-0000-0000CB590000}"/>
    <cellStyle name="Navadno 6 48 3 2" xfId="23104" xr:uid="{00000000-0005-0000-0000-0000CC590000}"/>
    <cellStyle name="Navadno 6 48 4" xfId="23105" xr:uid="{00000000-0005-0000-0000-0000CD590000}"/>
    <cellStyle name="Navadno 6 49" xfId="23106" xr:uid="{00000000-0005-0000-0000-0000CE590000}"/>
    <cellStyle name="Navadno 6 49 2" xfId="23107" xr:uid="{00000000-0005-0000-0000-0000CF590000}"/>
    <cellStyle name="Navadno 6 49 2 2" xfId="23108" xr:uid="{00000000-0005-0000-0000-0000D0590000}"/>
    <cellStyle name="Navadno 6 49 2 2 2" xfId="23109" xr:uid="{00000000-0005-0000-0000-0000D1590000}"/>
    <cellStyle name="Navadno 6 49 2 3" xfId="23110" xr:uid="{00000000-0005-0000-0000-0000D2590000}"/>
    <cellStyle name="Navadno 6 49 3" xfId="23111" xr:uid="{00000000-0005-0000-0000-0000D3590000}"/>
    <cellStyle name="Navadno 6 49 3 2" xfId="23112" xr:uid="{00000000-0005-0000-0000-0000D4590000}"/>
    <cellStyle name="Navadno 6 49 4" xfId="23113" xr:uid="{00000000-0005-0000-0000-0000D5590000}"/>
    <cellStyle name="Navadno 6 5" xfId="23114" xr:uid="{00000000-0005-0000-0000-0000D6590000}"/>
    <cellStyle name="Navadno 6 5 2" xfId="23115" xr:uid="{00000000-0005-0000-0000-0000D7590000}"/>
    <cellStyle name="Navadno 6 5 2 2" xfId="23116" xr:uid="{00000000-0005-0000-0000-0000D8590000}"/>
    <cellStyle name="Navadno 6 5 2 2 2" xfId="23117" xr:uid="{00000000-0005-0000-0000-0000D9590000}"/>
    <cellStyle name="Navadno 6 5 2 3" xfId="23118" xr:uid="{00000000-0005-0000-0000-0000DA590000}"/>
    <cellStyle name="Navadno 6 5 3" xfId="23119" xr:uid="{00000000-0005-0000-0000-0000DB590000}"/>
    <cellStyle name="Navadno 6 5 3 2" xfId="23120" xr:uid="{00000000-0005-0000-0000-0000DC590000}"/>
    <cellStyle name="Navadno 6 5 4" xfId="23121" xr:uid="{00000000-0005-0000-0000-0000DD590000}"/>
    <cellStyle name="Navadno 6 5 5" xfId="23122" xr:uid="{00000000-0005-0000-0000-0000DE590000}"/>
    <cellStyle name="Navadno 6 5 6" xfId="23123" xr:uid="{00000000-0005-0000-0000-0000DF590000}"/>
    <cellStyle name="Navadno 6 50" xfId="23124" xr:uid="{00000000-0005-0000-0000-0000E0590000}"/>
    <cellStyle name="Navadno 6 50 2" xfId="23125" xr:uid="{00000000-0005-0000-0000-0000E1590000}"/>
    <cellStyle name="Navadno 6 50 2 2" xfId="23126" xr:uid="{00000000-0005-0000-0000-0000E2590000}"/>
    <cellStyle name="Navadno 6 50 2 2 2" xfId="23127" xr:uid="{00000000-0005-0000-0000-0000E3590000}"/>
    <cellStyle name="Navadno 6 50 2 3" xfId="23128" xr:uid="{00000000-0005-0000-0000-0000E4590000}"/>
    <cellStyle name="Navadno 6 50 3" xfId="23129" xr:uid="{00000000-0005-0000-0000-0000E5590000}"/>
    <cellStyle name="Navadno 6 50 3 2" xfId="23130" xr:uid="{00000000-0005-0000-0000-0000E6590000}"/>
    <cellStyle name="Navadno 6 50 4" xfId="23131" xr:uid="{00000000-0005-0000-0000-0000E7590000}"/>
    <cellStyle name="Navadno 6 51" xfId="23132" xr:uid="{00000000-0005-0000-0000-0000E8590000}"/>
    <cellStyle name="Navadno 6 51 2" xfId="23133" xr:uid="{00000000-0005-0000-0000-0000E9590000}"/>
    <cellStyle name="Navadno 6 51 2 2" xfId="23134" xr:uid="{00000000-0005-0000-0000-0000EA590000}"/>
    <cellStyle name="Navadno 6 51 2 2 2" xfId="23135" xr:uid="{00000000-0005-0000-0000-0000EB590000}"/>
    <cellStyle name="Navadno 6 51 2 3" xfId="23136" xr:uid="{00000000-0005-0000-0000-0000EC590000}"/>
    <cellStyle name="Navadno 6 51 3" xfId="23137" xr:uid="{00000000-0005-0000-0000-0000ED590000}"/>
    <cellStyle name="Navadno 6 51 3 2" xfId="23138" xr:uid="{00000000-0005-0000-0000-0000EE590000}"/>
    <cellStyle name="Navadno 6 51 4" xfId="23139" xr:uid="{00000000-0005-0000-0000-0000EF590000}"/>
    <cellStyle name="Navadno 6 52" xfId="23140" xr:uid="{00000000-0005-0000-0000-0000F0590000}"/>
    <cellStyle name="Navadno 6 52 2" xfId="23141" xr:uid="{00000000-0005-0000-0000-0000F1590000}"/>
    <cellStyle name="Navadno 6 52 2 2" xfId="23142" xr:uid="{00000000-0005-0000-0000-0000F2590000}"/>
    <cellStyle name="Navadno 6 52 2 2 2" xfId="23143" xr:uid="{00000000-0005-0000-0000-0000F3590000}"/>
    <cellStyle name="Navadno 6 52 2 3" xfId="23144" xr:uid="{00000000-0005-0000-0000-0000F4590000}"/>
    <cellStyle name="Navadno 6 52 3" xfId="23145" xr:uid="{00000000-0005-0000-0000-0000F5590000}"/>
    <cellStyle name="Navadno 6 52 3 2" xfId="23146" xr:uid="{00000000-0005-0000-0000-0000F6590000}"/>
    <cellStyle name="Navadno 6 52 4" xfId="23147" xr:uid="{00000000-0005-0000-0000-0000F7590000}"/>
    <cellStyle name="Navadno 6 53" xfId="23148" xr:uid="{00000000-0005-0000-0000-0000F8590000}"/>
    <cellStyle name="Navadno 6 53 2" xfId="23149" xr:uid="{00000000-0005-0000-0000-0000F9590000}"/>
    <cellStyle name="Navadno 6 53 2 2" xfId="23150" xr:uid="{00000000-0005-0000-0000-0000FA590000}"/>
    <cellStyle name="Navadno 6 53 2 2 2" xfId="23151" xr:uid="{00000000-0005-0000-0000-0000FB590000}"/>
    <cellStyle name="Navadno 6 53 2 3" xfId="23152" xr:uid="{00000000-0005-0000-0000-0000FC590000}"/>
    <cellStyle name="Navadno 6 53 3" xfId="23153" xr:uid="{00000000-0005-0000-0000-0000FD590000}"/>
    <cellStyle name="Navadno 6 53 3 2" xfId="23154" xr:uid="{00000000-0005-0000-0000-0000FE590000}"/>
    <cellStyle name="Navadno 6 53 4" xfId="23155" xr:uid="{00000000-0005-0000-0000-0000FF590000}"/>
    <cellStyle name="Navadno 6 54" xfId="23156" xr:uid="{00000000-0005-0000-0000-0000005A0000}"/>
    <cellStyle name="Navadno 6 54 2" xfId="23157" xr:uid="{00000000-0005-0000-0000-0000015A0000}"/>
    <cellStyle name="Navadno 6 54 2 2" xfId="23158" xr:uid="{00000000-0005-0000-0000-0000025A0000}"/>
    <cellStyle name="Navadno 6 54 2 2 2" xfId="23159" xr:uid="{00000000-0005-0000-0000-0000035A0000}"/>
    <cellStyle name="Navadno 6 54 2 3" xfId="23160" xr:uid="{00000000-0005-0000-0000-0000045A0000}"/>
    <cellStyle name="Navadno 6 54 3" xfId="23161" xr:uid="{00000000-0005-0000-0000-0000055A0000}"/>
    <cellStyle name="Navadno 6 54 3 2" xfId="23162" xr:uid="{00000000-0005-0000-0000-0000065A0000}"/>
    <cellStyle name="Navadno 6 54 4" xfId="23163" xr:uid="{00000000-0005-0000-0000-0000075A0000}"/>
    <cellStyle name="Navadno 6 55" xfId="23164" xr:uid="{00000000-0005-0000-0000-0000085A0000}"/>
    <cellStyle name="Navadno 6 55 2" xfId="23165" xr:uid="{00000000-0005-0000-0000-0000095A0000}"/>
    <cellStyle name="Navadno 6 55 2 2" xfId="23166" xr:uid="{00000000-0005-0000-0000-00000A5A0000}"/>
    <cellStyle name="Navadno 6 55 2 2 2" xfId="23167" xr:uid="{00000000-0005-0000-0000-00000B5A0000}"/>
    <cellStyle name="Navadno 6 55 2 3" xfId="23168" xr:uid="{00000000-0005-0000-0000-00000C5A0000}"/>
    <cellStyle name="Navadno 6 55 3" xfId="23169" xr:uid="{00000000-0005-0000-0000-00000D5A0000}"/>
    <cellStyle name="Navadno 6 55 3 2" xfId="23170" xr:uid="{00000000-0005-0000-0000-00000E5A0000}"/>
    <cellStyle name="Navadno 6 55 4" xfId="23171" xr:uid="{00000000-0005-0000-0000-00000F5A0000}"/>
    <cellStyle name="Navadno 6 56" xfId="23172" xr:uid="{00000000-0005-0000-0000-0000105A0000}"/>
    <cellStyle name="Navadno 6 56 2" xfId="23173" xr:uid="{00000000-0005-0000-0000-0000115A0000}"/>
    <cellStyle name="Navadno 6 56 2 2" xfId="23174" xr:uid="{00000000-0005-0000-0000-0000125A0000}"/>
    <cellStyle name="Navadno 6 56 2 2 2" xfId="23175" xr:uid="{00000000-0005-0000-0000-0000135A0000}"/>
    <cellStyle name="Navadno 6 56 2 3" xfId="23176" xr:uid="{00000000-0005-0000-0000-0000145A0000}"/>
    <cellStyle name="Navadno 6 56 3" xfId="23177" xr:uid="{00000000-0005-0000-0000-0000155A0000}"/>
    <cellStyle name="Navadno 6 56 3 2" xfId="23178" xr:uid="{00000000-0005-0000-0000-0000165A0000}"/>
    <cellStyle name="Navadno 6 56 4" xfId="23179" xr:uid="{00000000-0005-0000-0000-0000175A0000}"/>
    <cellStyle name="Navadno 6 57" xfId="23180" xr:uid="{00000000-0005-0000-0000-0000185A0000}"/>
    <cellStyle name="Navadno 6 57 2" xfId="23181" xr:uid="{00000000-0005-0000-0000-0000195A0000}"/>
    <cellStyle name="Navadno 6 57 2 2" xfId="23182" xr:uid="{00000000-0005-0000-0000-00001A5A0000}"/>
    <cellStyle name="Navadno 6 57 2 2 2" xfId="23183" xr:uid="{00000000-0005-0000-0000-00001B5A0000}"/>
    <cellStyle name="Navadno 6 57 2 3" xfId="23184" xr:uid="{00000000-0005-0000-0000-00001C5A0000}"/>
    <cellStyle name="Navadno 6 57 3" xfId="23185" xr:uid="{00000000-0005-0000-0000-00001D5A0000}"/>
    <cellStyle name="Navadno 6 57 3 2" xfId="23186" xr:uid="{00000000-0005-0000-0000-00001E5A0000}"/>
    <cellStyle name="Navadno 6 57 4" xfId="23187" xr:uid="{00000000-0005-0000-0000-00001F5A0000}"/>
    <cellStyle name="Navadno 6 58" xfId="23188" xr:uid="{00000000-0005-0000-0000-0000205A0000}"/>
    <cellStyle name="Navadno 6 58 2" xfId="23189" xr:uid="{00000000-0005-0000-0000-0000215A0000}"/>
    <cellStyle name="Navadno 6 58 2 2" xfId="23190" xr:uid="{00000000-0005-0000-0000-0000225A0000}"/>
    <cellStyle name="Navadno 6 58 2 2 2" xfId="23191" xr:uid="{00000000-0005-0000-0000-0000235A0000}"/>
    <cellStyle name="Navadno 6 58 2 3" xfId="23192" xr:uid="{00000000-0005-0000-0000-0000245A0000}"/>
    <cellStyle name="Navadno 6 58 3" xfId="23193" xr:uid="{00000000-0005-0000-0000-0000255A0000}"/>
    <cellStyle name="Navadno 6 58 3 2" xfId="23194" xr:uid="{00000000-0005-0000-0000-0000265A0000}"/>
    <cellStyle name="Navadno 6 58 4" xfId="23195" xr:uid="{00000000-0005-0000-0000-0000275A0000}"/>
    <cellStyle name="Navadno 6 59" xfId="23196" xr:uid="{00000000-0005-0000-0000-0000285A0000}"/>
    <cellStyle name="Navadno 6 59 2" xfId="23197" xr:uid="{00000000-0005-0000-0000-0000295A0000}"/>
    <cellStyle name="Navadno 6 59 2 2" xfId="23198" xr:uid="{00000000-0005-0000-0000-00002A5A0000}"/>
    <cellStyle name="Navadno 6 59 2 2 2" xfId="23199" xr:uid="{00000000-0005-0000-0000-00002B5A0000}"/>
    <cellStyle name="Navadno 6 59 2 3" xfId="23200" xr:uid="{00000000-0005-0000-0000-00002C5A0000}"/>
    <cellStyle name="Navadno 6 59 3" xfId="23201" xr:uid="{00000000-0005-0000-0000-00002D5A0000}"/>
    <cellStyle name="Navadno 6 59 3 2" xfId="23202" xr:uid="{00000000-0005-0000-0000-00002E5A0000}"/>
    <cellStyle name="Navadno 6 59 4" xfId="23203" xr:uid="{00000000-0005-0000-0000-00002F5A0000}"/>
    <cellStyle name="Navadno 6 6" xfId="23204" xr:uid="{00000000-0005-0000-0000-0000305A0000}"/>
    <cellStyle name="Navadno 6 6 2" xfId="23205" xr:uid="{00000000-0005-0000-0000-0000315A0000}"/>
    <cellStyle name="Navadno 6 6 2 2" xfId="23206" xr:uid="{00000000-0005-0000-0000-0000325A0000}"/>
    <cellStyle name="Navadno 6 6 2 2 2" xfId="23207" xr:uid="{00000000-0005-0000-0000-0000335A0000}"/>
    <cellStyle name="Navadno 6 6 2 3" xfId="23208" xr:uid="{00000000-0005-0000-0000-0000345A0000}"/>
    <cellStyle name="Navadno 6 6 3" xfId="23209" xr:uid="{00000000-0005-0000-0000-0000355A0000}"/>
    <cellStyle name="Navadno 6 6 3 2" xfId="23210" xr:uid="{00000000-0005-0000-0000-0000365A0000}"/>
    <cellStyle name="Navadno 6 6 4" xfId="23211" xr:uid="{00000000-0005-0000-0000-0000375A0000}"/>
    <cellStyle name="Navadno 6 60" xfId="23212" xr:uid="{00000000-0005-0000-0000-0000385A0000}"/>
    <cellStyle name="Navadno 6 60 2" xfId="23213" xr:uid="{00000000-0005-0000-0000-0000395A0000}"/>
    <cellStyle name="Navadno 6 60 2 2" xfId="23214" xr:uid="{00000000-0005-0000-0000-00003A5A0000}"/>
    <cellStyle name="Navadno 6 60 3" xfId="23215" xr:uid="{00000000-0005-0000-0000-00003B5A0000}"/>
    <cellStyle name="Navadno 6 61" xfId="23216" xr:uid="{00000000-0005-0000-0000-00003C5A0000}"/>
    <cellStyle name="Navadno 6 61 2" xfId="23217" xr:uid="{00000000-0005-0000-0000-00003D5A0000}"/>
    <cellStyle name="Navadno 6 62" xfId="23218" xr:uid="{00000000-0005-0000-0000-00003E5A0000}"/>
    <cellStyle name="Navadno 6 63" xfId="23219" xr:uid="{00000000-0005-0000-0000-00003F5A0000}"/>
    <cellStyle name="Navadno 6 64" xfId="23220" xr:uid="{00000000-0005-0000-0000-0000405A0000}"/>
    <cellStyle name="Navadno 6 7" xfId="23221" xr:uid="{00000000-0005-0000-0000-0000415A0000}"/>
    <cellStyle name="Navadno 6 7 2" xfId="23222" xr:uid="{00000000-0005-0000-0000-0000425A0000}"/>
    <cellStyle name="Navadno 6 7 2 2" xfId="23223" xr:uid="{00000000-0005-0000-0000-0000435A0000}"/>
    <cellStyle name="Navadno 6 7 2 2 2" xfId="23224" xr:uid="{00000000-0005-0000-0000-0000445A0000}"/>
    <cellStyle name="Navadno 6 7 2 3" xfId="23225" xr:uid="{00000000-0005-0000-0000-0000455A0000}"/>
    <cellStyle name="Navadno 6 7 3" xfId="23226" xr:uid="{00000000-0005-0000-0000-0000465A0000}"/>
    <cellStyle name="Navadno 6 7 3 2" xfId="23227" xr:uid="{00000000-0005-0000-0000-0000475A0000}"/>
    <cellStyle name="Navadno 6 7 4" xfId="23228" xr:uid="{00000000-0005-0000-0000-0000485A0000}"/>
    <cellStyle name="Navadno 6 8" xfId="23229" xr:uid="{00000000-0005-0000-0000-0000495A0000}"/>
    <cellStyle name="Navadno 6 8 2" xfId="23230" xr:uid="{00000000-0005-0000-0000-00004A5A0000}"/>
    <cellStyle name="Navadno 6 8 2 2" xfId="23231" xr:uid="{00000000-0005-0000-0000-00004B5A0000}"/>
    <cellStyle name="Navadno 6 8 2 2 2" xfId="23232" xr:uid="{00000000-0005-0000-0000-00004C5A0000}"/>
    <cellStyle name="Navadno 6 8 2 3" xfId="23233" xr:uid="{00000000-0005-0000-0000-00004D5A0000}"/>
    <cellStyle name="Navadno 6 8 3" xfId="23234" xr:uid="{00000000-0005-0000-0000-00004E5A0000}"/>
    <cellStyle name="Navadno 6 8 3 2" xfId="23235" xr:uid="{00000000-0005-0000-0000-00004F5A0000}"/>
    <cellStyle name="Navadno 6 8 4" xfId="23236" xr:uid="{00000000-0005-0000-0000-0000505A0000}"/>
    <cellStyle name="Navadno 6 9" xfId="23237" xr:uid="{00000000-0005-0000-0000-0000515A0000}"/>
    <cellStyle name="Navadno 6 9 2" xfId="23238" xr:uid="{00000000-0005-0000-0000-0000525A0000}"/>
    <cellStyle name="Navadno 6 9 2 2" xfId="23239" xr:uid="{00000000-0005-0000-0000-0000535A0000}"/>
    <cellStyle name="Navadno 6 9 2 2 2" xfId="23240" xr:uid="{00000000-0005-0000-0000-0000545A0000}"/>
    <cellStyle name="Navadno 6 9 2 3" xfId="23241" xr:uid="{00000000-0005-0000-0000-0000555A0000}"/>
    <cellStyle name="Navadno 6 9 3" xfId="23242" xr:uid="{00000000-0005-0000-0000-0000565A0000}"/>
    <cellStyle name="Navadno 6 9 3 2" xfId="23243" xr:uid="{00000000-0005-0000-0000-0000575A0000}"/>
    <cellStyle name="Navadno 6 9 4" xfId="23244" xr:uid="{00000000-0005-0000-0000-0000585A0000}"/>
    <cellStyle name="Navadno 60" xfId="23245" xr:uid="{00000000-0005-0000-0000-0000595A0000}"/>
    <cellStyle name="Navadno 60 10" xfId="23246" xr:uid="{00000000-0005-0000-0000-00005A5A0000}"/>
    <cellStyle name="Navadno 60 10 2" xfId="23247" xr:uid="{00000000-0005-0000-0000-00005B5A0000}"/>
    <cellStyle name="Navadno 60 10 2 2" xfId="23248" xr:uid="{00000000-0005-0000-0000-00005C5A0000}"/>
    <cellStyle name="Navadno 60 10 2 2 2" xfId="23249" xr:uid="{00000000-0005-0000-0000-00005D5A0000}"/>
    <cellStyle name="Navadno 60 10 2 2 3" xfId="23250" xr:uid="{00000000-0005-0000-0000-00005E5A0000}"/>
    <cellStyle name="Navadno 60 10 2 2 4" xfId="23251" xr:uid="{00000000-0005-0000-0000-00005F5A0000}"/>
    <cellStyle name="Navadno 60 10 2 2 5" xfId="23252" xr:uid="{00000000-0005-0000-0000-0000605A0000}"/>
    <cellStyle name="Navadno 60 10 2 2 6" xfId="23253" xr:uid="{00000000-0005-0000-0000-0000615A0000}"/>
    <cellStyle name="Navadno 60 10 2 2 7" xfId="23254" xr:uid="{00000000-0005-0000-0000-0000625A0000}"/>
    <cellStyle name="Navadno 60 10 2 2 8" xfId="23255" xr:uid="{00000000-0005-0000-0000-0000635A0000}"/>
    <cellStyle name="Navadno 60 10 2 2 9" xfId="23256" xr:uid="{00000000-0005-0000-0000-0000645A0000}"/>
    <cellStyle name="Navadno 60 10 3" xfId="23257" xr:uid="{00000000-0005-0000-0000-0000655A0000}"/>
    <cellStyle name="Navadno 60 10 3 2" xfId="23258" xr:uid="{00000000-0005-0000-0000-0000665A0000}"/>
    <cellStyle name="Navadno 60 10 3 3" xfId="23259" xr:uid="{00000000-0005-0000-0000-0000675A0000}"/>
    <cellStyle name="Navadno 60 10 3 4" xfId="23260" xr:uid="{00000000-0005-0000-0000-0000685A0000}"/>
    <cellStyle name="Navadno 60 10 3 5" xfId="23261" xr:uid="{00000000-0005-0000-0000-0000695A0000}"/>
    <cellStyle name="Navadno 60 10 3 6" xfId="23262" xr:uid="{00000000-0005-0000-0000-00006A5A0000}"/>
    <cellStyle name="Navadno 60 10 3 7" xfId="23263" xr:uid="{00000000-0005-0000-0000-00006B5A0000}"/>
    <cellStyle name="Navadno 60 10 3 8" xfId="23264" xr:uid="{00000000-0005-0000-0000-00006C5A0000}"/>
    <cellStyle name="Navadno 60 10 3 9" xfId="23265" xr:uid="{00000000-0005-0000-0000-00006D5A0000}"/>
    <cellStyle name="Navadno 60 11" xfId="23266" xr:uid="{00000000-0005-0000-0000-00006E5A0000}"/>
    <cellStyle name="Navadno 60 11 2" xfId="23267" xr:uid="{00000000-0005-0000-0000-00006F5A0000}"/>
    <cellStyle name="Navadno 60 11 2 2" xfId="23268" xr:uid="{00000000-0005-0000-0000-0000705A0000}"/>
    <cellStyle name="Navadno 60 11 2 3" xfId="23269" xr:uid="{00000000-0005-0000-0000-0000715A0000}"/>
    <cellStyle name="Navadno 60 11 2 4" xfId="23270" xr:uid="{00000000-0005-0000-0000-0000725A0000}"/>
    <cellStyle name="Navadno 60 11 2 5" xfId="23271" xr:uid="{00000000-0005-0000-0000-0000735A0000}"/>
    <cellStyle name="Navadno 60 11 2 6" xfId="23272" xr:uid="{00000000-0005-0000-0000-0000745A0000}"/>
    <cellStyle name="Navadno 60 11 2 7" xfId="23273" xr:uid="{00000000-0005-0000-0000-0000755A0000}"/>
    <cellStyle name="Navadno 60 11 2 8" xfId="23274" xr:uid="{00000000-0005-0000-0000-0000765A0000}"/>
    <cellStyle name="Navadno 60 11 2 9" xfId="23275" xr:uid="{00000000-0005-0000-0000-0000775A0000}"/>
    <cellStyle name="Navadno 60 12" xfId="23276" xr:uid="{00000000-0005-0000-0000-0000785A0000}"/>
    <cellStyle name="Navadno 60 12 2" xfId="23277" xr:uid="{00000000-0005-0000-0000-0000795A0000}"/>
    <cellStyle name="Navadno 60 12 3" xfId="23278" xr:uid="{00000000-0005-0000-0000-00007A5A0000}"/>
    <cellStyle name="Navadno 60 12 4" xfId="23279" xr:uid="{00000000-0005-0000-0000-00007B5A0000}"/>
    <cellStyle name="Navadno 60 12 5" xfId="23280" xr:uid="{00000000-0005-0000-0000-00007C5A0000}"/>
    <cellStyle name="Navadno 60 12 6" xfId="23281" xr:uid="{00000000-0005-0000-0000-00007D5A0000}"/>
    <cellStyle name="Navadno 60 12 7" xfId="23282" xr:uid="{00000000-0005-0000-0000-00007E5A0000}"/>
    <cellStyle name="Navadno 60 12 8" xfId="23283" xr:uid="{00000000-0005-0000-0000-00007F5A0000}"/>
    <cellStyle name="Navadno 60 12 9" xfId="23284" xr:uid="{00000000-0005-0000-0000-0000805A0000}"/>
    <cellStyle name="Navadno 60 2" xfId="23285" xr:uid="{00000000-0005-0000-0000-0000815A0000}"/>
    <cellStyle name="Navadno 60 2 10" xfId="23286" xr:uid="{00000000-0005-0000-0000-0000825A0000}"/>
    <cellStyle name="Navadno 60 2 10 2" xfId="23287" xr:uid="{00000000-0005-0000-0000-0000835A0000}"/>
    <cellStyle name="Navadno 60 2 10 2 2" xfId="23288" xr:uid="{00000000-0005-0000-0000-0000845A0000}"/>
    <cellStyle name="Navadno 60 2 10 2 3" xfId="23289" xr:uid="{00000000-0005-0000-0000-0000855A0000}"/>
    <cellStyle name="Navadno 60 2 10 2 4" xfId="23290" xr:uid="{00000000-0005-0000-0000-0000865A0000}"/>
    <cellStyle name="Navadno 60 2 10 2 5" xfId="23291" xr:uid="{00000000-0005-0000-0000-0000875A0000}"/>
    <cellStyle name="Navadno 60 2 10 2 6" xfId="23292" xr:uid="{00000000-0005-0000-0000-0000885A0000}"/>
    <cellStyle name="Navadno 60 2 10 2 7" xfId="23293" xr:uid="{00000000-0005-0000-0000-0000895A0000}"/>
    <cellStyle name="Navadno 60 2 10 2 8" xfId="23294" xr:uid="{00000000-0005-0000-0000-00008A5A0000}"/>
    <cellStyle name="Navadno 60 2 10 2 9" xfId="23295" xr:uid="{00000000-0005-0000-0000-00008B5A0000}"/>
    <cellStyle name="Navadno 60 2 11" xfId="23296" xr:uid="{00000000-0005-0000-0000-00008C5A0000}"/>
    <cellStyle name="Navadno 60 2 11 2" xfId="23297" xr:uid="{00000000-0005-0000-0000-00008D5A0000}"/>
    <cellStyle name="Navadno 60 2 11 3" xfId="23298" xr:uid="{00000000-0005-0000-0000-00008E5A0000}"/>
    <cellStyle name="Navadno 60 2 11 4" xfId="23299" xr:uid="{00000000-0005-0000-0000-00008F5A0000}"/>
    <cellStyle name="Navadno 60 2 11 5" xfId="23300" xr:uid="{00000000-0005-0000-0000-0000905A0000}"/>
    <cellStyle name="Navadno 60 2 11 6" xfId="23301" xr:uid="{00000000-0005-0000-0000-0000915A0000}"/>
    <cellStyle name="Navadno 60 2 11 7" xfId="23302" xr:uid="{00000000-0005-0000-0000-0000925A0000}"/>
    <cellStyle name="Navadno 60 2 11 8" xfId="23303" xr:uid="{00000000-0005-0000-0000-0000935A0000}"/>
    <cellStyle name="Navadno 60 2 11 9" xfId="23304" xr:uid="{00000000-0005-0000-0000-0000945A0000}"/>
    <cellStyle name="Navadno 60 2 2" xfId="23305" xr:uid="{00000000-0005-0000-0000-0000955A0000}"/>
    <cellStyle name="Navadno 60 2 2 10" xfId="23306" xr:uid="{00000000-0005-0000-0000-0000965A0000}"/>
    <cellStyle name="Navadno 60 2 2 10 2" xfId="23307" xr:uid="{00000000-0005-0000-0000-0000975A0000}"/>
    <cellStyle name="Navadno 60 2 2 10 3" xfId="23308" xr:uid="{00000000-0005-0000-0000-0000985A0000}"/>
    <cellStyle name="Navadno 60 2 2 10 4" xfId="23309" xr:uid="{00000000-0005-0000-0000-0000995A0000}"/>
    <cellStyle name="Navadno 60 2 2 10 5" xfId="23310" xr:uid="{00000000-0005-0000-0000-00009A5A0000}"/>
    <cellStyle name="Navadno 60 2 2 10 6" xfId="23311" xr:uid="{00000000-0005-0000-0000-00009B5A0000}"/>
    <cellStyle name="Navadno 60 2 2 10 7" xfId="23312" xr:uid="{00000000-0005-0000-0000-00009C5A0000}"/>
    <cellStyle name="Navadno 60 2 2 10 8" xfId="23313" xr:uid="{00000000-0005-0000-0000-00009D5A0000}"/>
    <cellStyle name="Navadno 60 2 2 10 9" xfId="23314" xr:uid="{00000000-0005-0000-0000-00009E5A0000}"/>
    <cellStyle name="Navadno 60 2 2 2" xfId="23315" xr:uid="{00000000-0005-0000-0000-00009F5A0000}"/>
    <cellStyle name="Navadno 60 2 2 2 2" xfId="23316" xr:uid="{00000000-0005-0000-0000-0000A05A0000}"/>
    <cellStyle name="Navadno 60 2 2 2 2 2" xfId="23317" xr:uid="{00000000-0005-0000-0000-0000A15A0000}"/>
    <cellStyle name="Navadno 60 2 2 2 2 2 2" xfId="23318" xr:uid="{00000000-0005-0000-0000-0000A25A0000}"/>
    <cellStyle name="Navadno 60 2 2 2 2 2 3" xfId="23319" xr:uid="{00000000-0005-0000-0000-0000A35A0000}"/>
    <cellStyle name="Navadno 60 2 2 2 2 2 4" xfId="23320" xr:uid="{00000000-0005-0000-0000-0000A45A0000}"/>
    <cellStyle name="Navadno 60 2 2 2 2 2 5" xfId="23321" xr:uid="{00000000-0005-0000-0000-0000A55A0000}"/>
    <cellStyle name="Navadno 60 2 2 2 2 2 6" xfId="23322" xr:uid="{00000000-0005-0000-0000-0000A65A0000}"/>
    <cellStyle name="Navadno 60 2 2 2 2 2 7" xfId="23323" xr:uid="{00000000-0005-0000-0000-0000A75A0000}"/>
    <cellStyle name="Navadno 60 2 2 2 2 2 8" xfId="23324" xr:uid="{00000000-0005-0000-0000-0000A85A0000}"/>
    <cellStyle name="Navadno 60 2 2 2 2 2 9" xfId="23325" xr:uid="{00000000-0005-0000-0000-0000A95A0000}"/>
    <cellStyle name="Navadno 60 2 2 2 3" xfId="23326" xr:uid="{00000000-0005-0000-0000-0000AA5A0000}"/>
    <cellStyle name="Navadno 60 2 2 2 3 2" xfId="23327" xr:uid="{00000000-0005-0000-0000-0000AB5A0000}"/>
    <cellStyle name="Navadno 60 2 2 2 3 3" xfId="23328" xr:uid="{00000000-0005-0000-0000-0000AC5A0000}"/>
    <cellStyle name="Navadno 60 2 2 2 3 4" xfId="23329" xr:uid="{00000000-0005-0000-0000-0000AD5A0000}"/>
    <cellStyle name="Navadno 60 2 2 2 3 5" xfId="23330" xr:uid="{00000000-0005-0000-0000-0000AE5A0000}"/>
    <cellStyle name="Navadno 60 2 2 2 3 6" xfId="23331" xr:uid="{00000000-0005-0000-0000-0000AF5A0000}"/>
    <cellStyle name="Navadno 60 2 2 2 3 7" xfId="23332" xr:uid="{00000000-0005-0000-0000-0000B05A0000}"/>
    <cellStyle name="Navadno 60 2 2 2 3 8" xfId="23333" xr:uid="{00000000-0005-0000-0000-0000B15A0000}"/>
    <cellStyle name="Navadno 60 2 2 2 3 9" xfId="23334" xr:uid="{00000000-0005-0000-0000-0000B25A0000}"/>
    <cellStyle name="Navadno 60 2 2 3" xfId="23335" xr:uid="{00000000-0005-0000-0000-0000B35A0000}"/>
    <cellStyle name="Navadno 60 2 2 3 2" xfId="23336" xr:uid="{00000000-0005-0000-0000-0000B45A0000}"/>
    <cellStyle name="Navadno 60 2 2 3 2 2" xfId="23337" xr:uid="{00000000-0005-0000-0000-0000B55A0000}"/>
    <cellStyle name="Navadno 60 2 2 3 2 2 2" xfId="23338" xr:uid="{00000000-0005-0000-0000-0000B65A0000}"/>
    <cellStyle name="Navadno 60 2 2 3 2 2 3" xfId="23339" xr:uid="{00000000-0005-0000-0000-0000B75A0000}"/>
    <cellStyle name="Navadno 60 2 2 3 2 2 4" xfId="23340" xr:uid="{00000000-0005-0000-0000-0000B85A0000}"/>
    <cellStyle name="Navadno 60 2 2 3 2 2 5" xfId="23341" xr:uid="{00000000-0005-0000-0000-0000B95A0000}"/>
    <cellStyle name="Navadno 60 2 2 3 2 2 6" xfId="23342" xr:uid="{00000000-0005-0000-0000-0000BA5A0000}"/>
    <cellStyle name="Navadno 60 2 2 3 2 2 7" xfId="23343" xr:uid="{00000000-0005-0000-0000-0000BB5A0000}"/>
    <cellStyle name="Navadno 60 2 2 3 2 2 8" xfId="23344" xr:uid="{00000000-0005-0000-0000-0000BC5A0000}"/>
    <cellStyle name="Navadno 60 2 2 3 2 2 9" xfId="23345" xr:uid="{00000000-0005-0000-0000-0000BD5A0000}"/>
    <cellStyle name="Navadno 60 2 2 3 3" xfId="23346" xr:uid="{00000000-0005-0000-0000-0000BE5A0000}"/>
    <cellStyle name="Navadno 60 2 2 3 3 2" xfId="23347" xr:uid="{00000000-0005-0000-0000-0000BF5A0000}"/>
    <cellStyle name="Navadno 60 2 2 3 3 3" xfId="23348" xr:uid="{00000000-0005-0000-0000-0000C05A0000}"/>
    <cellStyle name="Navadno 60 2 2 3 3 4" xfId="23349" xr:uid="{00000000-0005-0000-0000-0000C15A0000}"/>
    <cellStyle name="Navadno 60 2 2 3 3 5" xfId="23350" xr:uid="{00000000-0005-0000-0000-0000C25A0000}"/>
    <cellStyle name="Navadno 60 2 2 3 3 6" xfId="23351" xr:uid="{00000000-0005-0000-0000-0000C35A0000}"/>
    <cellStyle name="Navadno 60 2 2 3 3 7" xfId="23352" xr:uid="{00000000-0005-0000-0000-0000C45A0000}"/>
    <cellStyle name="Navadno 60 2 2 3 3 8" xfId="23353" xr:uid="{00000000-0005-0000-0000-0000C55A0000}"/>
    <cellStyle name="Navadno 60 2 2 3 3 9" xfId="23354" xr:uid="{00000000-0005-0000-0000-0000C65A0000}"/>
    <cellStyle name="Navadno 60 2 2 4" xfId="23355" xr:uid="{00000000-0005-0000-0000-0000C75A0000}"/>
    <cellStyle name="Navadno 60 2 2 4 2" xfId="23356" xr:uid="{00000000-0005-0000-0000-0000C85A0000}"/>
    <cellStyle name="Navadno 60 2 2 4 2 2" xfId="23357" xr:uid="{00000000-0005-0000-0000-0000C95A0000}"/>
    <cellStyle name="Navadno 60 2 2 4 2 2 2" xfId="23358" xr:uid="{00000000-0005-0000-0000-0000CA5A0000}"/>
    <cellStyle name="Navadno 60 2 2 4 2 2 3" xfId="23359" xr:uid="{00000000-0005-0000-0000-0000CB5A0000}"/>
    <cellStyle name="Navadno 60 2 2 4 2 2 4" xfId="23360" xr:uid="{00000000-0005-0000-0000-0000CC5A0000}"/>
    <cellStyle name="Navadno 60 2 2 4 2 2 5" xfId="23361" xr:uid="{00000000-0005-0000-0000-0000CD5A0000}"/>
    <cellStyle name="Navadno 60 2 2 4 2 2 6" xfId="23362" xr:uid="{00000000-0005-0000-0000-0000CE5A0000}"/>
    <cellStyle name="Navadno 60 2 2 4 2 2 7" xfId="23363" xr:uid="{00000000-0005-0000-0000-0000CF5A0000}"/>
    <cellStyle name="Navadno 60 2 2 4 2 2 8" xfId="23364" xr:uid="{00000000-0005-0000-0000-0000D05A0000}"/>
    <cellStyle name="Navadno 60 2 2 4 2 2 9" xfId="23365" xr:uid="{00000000-0005-0000-0000-0000D15A0000}"/>
    <cellStyle name="Navadno 60 2 2 4 3" xfId="23366" xr:uid="{00000000-0005-0000-0000-0000D25A0000}"/>
    <cellStyle name="Navadno 60 2 2 4 3 2" xfId="23367" xr:uid="{00000000-0005-0000-0000-0000D35A0000}"/>
    <cellStyle name="Navadno 60 2 2 4 3 3" xfId="23368" xr:uid="{00000000-0005-0000-0000-0000D45A0000}"/>
    <cellStyle name="Navadno 60 2 2 4 3 4" xfId="23369" xr:uid="{00000000-0005-0000-0000-0000D55A0000}"/>
    <cellStyle name="Navadno 60 2 2 4 3 5" xfId="23370" xr:uid="{00000000-0005-0000-0000-0000D65A0000}"/>
    <cellStyle name="Navadno 60 2 2 4 3 6" xfId="23371" xr:uid="{00000000-0005-0000-0000-0000D75A0000}"/>
    <cellStyle name="Navadno 60 2 2 4 3 7" xfId="23372" xr:uid="{00000000-0005-0000-0000-0000D85A0000}"/>
    <cellStyle name="Navadno 60 2 2 4 3 8" xfId="23373" xr:uid="{00000000-0005-0000-0000-0000D95A0000}"/>
    <cellStyle name="Navadno 60 2 2 4 3 9" xfId="23374" xr:uid="{00000000-0005-0000-0000-0000DA5A0000}"/>
    <cellStyle name="Navadno 60 2 2 5" xfId="23375" xr:uid="{00000000-0005-0000-0000-0000DB5A0000}"/>
    <cellStyle name="Navadno 60 2 2 5 2" xfId="23376" xr:uid="{00000000-0005-0000-0000-0000DC5A0000}"/>
    <cellStyle name="Navadno 60 2 2 5 2 2" xfId="23377" xr:uid="{00000000-0005-0000-0000-0000DD5A0000}"/>
    <cellStyle name="Navadno 60 2 2 5 2 2 2" xfId="23378" xr:uid="{00000000-0005-0000-0000-0000DE5A0000}"/>
    <cellStyle name="Navadno 60 2 2 5 2 2 3" xfId="23379" xr:uid="{00000000-0005-0000-0000-0000DF5A0000}"/>
    <cellStyle name="Navadno 60 2 2 5 2 2 4" xfId="23380" xr:uid="{00000000-0005-0000-0000-0000E05A0000}"/>
    <cellStyle name="Navadno 60 2 2 5 2 2 5" xfId="23381" xr:uid="{00000000-0005-0000-0000-0000E15A0000}"/>
    <cellStyle name="Navadno 60 2 2 5 2 2 6" xfId="23382" xr:uid="{00000000-0005-0000-0000-0000E25A0000}"/>
    <cellStyle name="Navadno 60 2 2 5 2 2 7" xfId="23383" xr:uid="{00000000-0005-0000-0000-0000E35A0000}"/>
    <cellStyle name="Navadno 60 2 2 5 2 2 8" xfId="23384" xr:uid="{00000000-0005-0000-0000-0000E45A0000}"/>
    <cellStyle name="Navadno 60 2 2 5 2 2 9" xfId="23385" xr:uid="{00000000-0005-0000-0000-0000E55A0000}"/>
    <cellStyle name="Navadno 60 2 2 5 3" xfId="23386" xr:uid="{00000000-0005-0000-0000-0000E65A0000}"/>
    <cellStyle name="Navadno 60 2 2 5 3 2" xfId="23387" xr:uid="{00000000-0005-0000-0000-0000E75A0000}"/>
    <cellStyle name="Navadno 60 2 2 5 3 3" xfId="23388" xr:uid="{00000000-0005-0000-0000-0000E85A0000}"/>
    <cellStyle name="Navadno 60 2 2 5 3 4" xfId="23389" xr:uid="{00000000-0005-0000-0000-0000E95A0000}"/>
    <cellStyle name="Navadno 60 2 2 5 3 5" xfId="23390" xr:uid="{00000000-0005-0000-0000-0000EA5A0000}"/>
    <cellStyle name="Navadno 60 2 2 5 3 6" xfId="23391" xr:uid="{00000000-0005-0000-0000-0000EB5A0000}"/>
    <cellStyle name="Navadno 60 2 2 5 3 7" xfId="23392" xr:uid="{00000000-0005-0000-0000-0000EC5A0000}"/>
    <cellStyle name="Navadno 60 2 2 5 3 8" xfId="23393" xr:uid="{00000000-0005-0000-0000-0000ED5A0000}"/>
    <cellStyle name="Navadno 60 2 2 5 3 9" xfId="23394" xr:uid="{00000000-0005-0000-0000-0000EE5A0000}"/>
    <cellStyle name="Navadno 60 2 2 6" xfId="23395" xr:uid="{00000000-0005-0000-0000-0000EF5A0000}"/>
    <cellStyle name="Navadno 60 2 2 6 2" xfId="23396" xr:uid="{00000000-0005-0000-0000-0000F05A0000}"/>
    <cellStyle name="Navadno 60 2 2 6 2 2" xfId="23397" xr:uid="{00000000-0005-0000-0000-0000F15A0000}"/>
    <cellStyle name="Navadno 60 2 2 6 2 2 2" xfId="23398" xr:uid="{00000000-0005-0000-0000-0000F25A0000}"/>
    <cellStyle name="Navadno 60 2 2 6 2 2 3" xfId="23399" xr:uid="{00000000-0005-0000-0000-0000F35A0000}"/>
    <cellStyle name="Navadno 60 2 2 6 2 2 4" xfId="23400" xr:uid="{00000000-0005-0000-0000-0000F45A0000}"/>
    <cellStyle name="Navadno 60 2 2 6 2 2 5" xfId="23401" xr:uid="{00000000-0005-0000-0000-0000F55A0000}"/>
    <cellStyle name="Navadno 60 2 2 6 2 2 6" xfId="23402" xr:uid="{00000000-0005-0000-0000-0000F65A0000}"/>
    <cellStyle name="Navadno 60 2 2 6 2 2 7" xfId="23403" xr:uid="{00000000-0005-0000-0000-0000F75A0000}"/>
    <cellStyle name="Navadno 60 2 2 6 2 2 8" xfId="23404" xr:uid="{00000000-0005-0000-0000-0000F85A0000}"/>
    <cellStyle name="Navadno 60 2 2 6 2 2 9" xfId="23405" xr:uid="{00000000-0005-0000-0000-0000F95A0000}"/>
    <cellStyle name="Navadno 60 2 2 6 3" xfId="23406" xr:uid="{00000000-0005-0000-0000-0000FA5A0000}"/>
    <cellStyle name="Navadno 60 2 2 6 3 2" xfId="23407" xr:uid="{00000000-0005-0000-0000-0000FB5A0000}"/>
    <cellStyle name="Navadno 60 2 2 6 3 3" xfId="23408" xr:uid="{00000000-0005-0000-0000-0000FC5A0000}"/>
    <cellStyle name="Navadno 60 2 2 6 3 4" xfId="23409" xr:uid="{00000000-0005-0000-0000-0000FD5A0000}"/>
    <cellStyle name="Navadno 60 2 2 6 3 5" xfId="23410" xr:uid="{00000000-0005-0000-0000-0000FE5A0000}"/>
    <cellStyle name="Navadno 60 2 2 6 3 6" xfId="23411" xr:uid="{00000000-0005-0000-0000-0000FF5A0000}"/>
    <cellStyle name="Navadno 60 2 2 6 3 7" xfId="23412" xr:uid="{00000000-0005-0000-0000-0000005B0000}"/>
    <cellStyle name="Navadno 60 2 2 6 3 8" xfId="23413" xr:uid="{00000000-0005-0000-0000-0000015B0000}"/>
    <cellStyle name="Navadno 60 2 2 6 3 9" xfId="23414" xr:uid="{00000000-0005-0000-0000-0000025B0000}"/>
    <cellStyle name="Navadno 60 2 2 7" xfId="23415" xr:uid="{00000000-0005-0000-0000-0000035B0000}"/>
    <cellStyle name="Navadno 60 2 2 7 2" xfId="23416" xr:uid="{00000000-0005-0000-0000-0000045B0000}"/>
    <cellStyle name="Navadno 60 2 2 7 2 2" xfId="23417" xr:uid="{00000000-0005-0000-0000-0000055B0000}"/>
    <cellStyle name="Navadno 60 2 2 7 2 2 2" xfId="23418" xr:uid="{00000000-0005-0000-0000-0000065B0000}"/>
    <cellStyle name="Navadno 60 2 2 7 2 2 3" xfId="23419" xr:uid="{00000000-0005-0000-0000-0000075B0000}"/>
    <cellStyle name="Navadno 60 2 2 7 2 2 4" xfId="23420" xr:uid="{00000000-0005-0000-0000-0000085B0000}"/>
    <cellStyle name="Navadno 60 2 2 7 2 2 5" xfId="23421" xr:uid="{00000000-0005-0000-0000-0000095B0000}"/>
    <cellStyle name="Navadno 60 2 2 7 2 2 6" xfId="23422" xr:uid="{00000000-0005-0000-0000-00000A5B0000}"/>
    <cellStyle name="Navadno 60 2 2 7 2 2 7" xfId="23423" xr:uid="{00000000-0005-0000-0000-00000B5B0000}"/>
    <cellStyle name="Navadno 60 2 2 7 2 2 8" xfId="23424" xr:uid="{00000000-0005-0000-0000-00000C5B0000}"/>
    <cellStyle name="Navadno 60 2 2 7 2 2 9" xfId="23425" xr:uid="{00000000-0005-0000-0000-00000D5B0000}"/>
    <cellStyle name="Navadno 60 2 2 7 3" xfId="23426" xr:uid="{00000000-0005-0000-0000-00000E5B0000}"/>
    <cellStyle name="Navadno 60 2 2 7 3 2" xfId="23427" xr:uid="{00000000-0005-0000-0000-00000F5B0000}"/>
    <cellStyle name="Navadno 60 2 2 7 3 3" xfId="23428" xr:uid="{00000000-0005-0000-0000-0000105B0000}"/>
    <cellStyle name="Navadno 60 2 2 7 3 4" xfId="23429" xr:uid="{00000000-0005-0000-0000-0000115B0000}"/>
    <cellStyle name="Navadno 60 2 2 7 3 5" xfId="23430" xr:uid="{00000000-0005-0000-0000-0000125B0000}"/>
    <cellStyle name="Navadno 60 2 2 7 3 6" xfId="23431" xr:uid="{00000000-0005-0000-0000-0000135B0000}"/>
    <cellStyle name="Navadno 60 2 2 7 3 7" xfId="23432" xr:uid="{00000000-0005-0000-0000-0000145B0000}"/>
    <cellStyle name="Navadno 60 2 2 7 3 8" xfId="23433" xr:uid="{00000000-0005-0000-0000-0000155B0000}"/>
    <cellStyle name="Navadno 60 2 2 7 3 9" xfId="23434" xr:uid="{00000000-0005-0000-0000-0000165B0000}"/>
    <cellStyle name="Navadno 60 2 2 8" xfId="23435" xr:uid="{00000000-0005-0000-0000-0000175B0000}"/>
    <cellStyle name="Navadno 60 2 2 8 2" xfId="23436" xr:uid="{00000000-0005-0000-0000-0000185B0000}"/>
    <cellStyle name="Navadno 60 2 2 8 2 2" xfId="23437" xr:uid="{00000000-0005-0000-0000-0000195B0000}"/>
    <cellStyle name="Navadno 60 2 2 8 2 2 2" xfId="23438" xr:uid="{00000000-0005-0000-0000-00001A5B0000}"/>
    <cellStyle name="Navadno 60 2 2 8 2 2 3" xfId="23439" xr:uid="{00000000-0005-0000-0000-00001B5B0000}"/>
    <cellStyle name="Navadno 60 2 2 8 2 2 4" xfId="23440" xr:uid="{00000000-0005-0000-0000-00001C5B0000}"/>
    <cellStyle name="Navadno 60 2 2 8 2 2 5" xfId="23441" xr:uid="{00000000-0005-0000-0000-00001D5B0000}"/>
    <cellStyle name="Navadno 60 2 2 8 2 2 6" xfId="23442" xr:uid="{00000000-0005-0000-0000-00001E5B0000}"/>
    <cellStyle name="Navadno 60 2 2 8 2 2 7" xfId="23443" xr:uid="{00000000-0005-0000-0000-00001F5B0000}"/>
    <cellStyle name="Navadno 60 2 2 8 2 2 8" xfId="23444" xr:uid="{00000000-0005-0000-0000-0000205B0000}"/>
    <cellStyle name="Navadno 60 2 2 8 2 2 9" xfId="23445" xr:uid="{00000000-0005-0000-0000-0000215B0000}"/>
    <cellStyle name="Navadno 60 2 2 8 3" xfId="23446" xr:uid="{00000000-0005-0000-0000-0000225B0000}"/>
    <cellStyle name="Navadno 60 2 2 8 3 2" xfId="23447" xr:uid="{00000000-0005-0000-0000-0000235B0000}"/>
    <cellStyle name="Navadno 60 2 2 8 3 3" xfId="23448" xr:uid="{00000000-0005-0000-0000-0000245B0000}"/>
    <cellStyle name="Navadno 60 2 2 8 3 4" xfId="23449" xr:uid="{00000000-0005-0000-0000-0000255B0000}"/>
    <cellStyle name="Navadno 60 2 2 8 3 5" xfId="23450" xr:uid="{00000000-0005-0000-0000-0000265B0000}"/>
    <cellStyle name="Navadno 60 2 2 8 3 6" xfId="23451" xr:uid="{00000000-0005-0000-0000-0000275B0000}"/>
    <cellStyle name="Navadno 60 2 2 8 3 7" xfId="23452" xr:uid="{00000000-0005-0000-0000-0000285B0000}"/>
    <cellStyle name="Navadno 60 2 2 8 3 8" xfId="23453" xr:uid="{00000000-0005-0000-0000-0000295B0000}"/>
    <cellStyle name="Navadno 60 2 2 8 3 9" xfId="23454" xr:uid="{00000000-0005-0000-0000-00002A5B0000}"/>
    <cellStyle name="Navadno 60 2 2 9" xfId="23455" xr:uid="{00000000-0005-0000-0000-00002B5B0000}"/>
    <cellStyle name="Navadno 60 2 2 9 2" xfId="23456" xr:uid="{00000000-0005-0000-0000-00002C5B0000}"/>
    <cellStyle name="Navadno 60 2 2 9 2 2" xfId="23457" xr:uid="{00000000-0005-0000-0000-00002D5B0000}"/>
    <cellStyle name="Navadno 60 2 2 9 2 3" xfId="23458" xr:uid="{00000000-0005-0000-0000-00002E5B0000}"/>
    <cellStyle name="Navadno 60 2 2 9 2 4" xfId="23459" xr:uid="{00000000-0005-0000-0000-00002F5B0000}"/>
    <cellStyle name="Navadno 60 2 2 9 2 5" xfId="23460" xr:uid="{00000000-0005-0000-0000-0000305B0000}"/>
    <cellStyle name="Navadno 60 2 2 9 2 6" xfId="23461" xr:uid="{00000000-0005-0000-0000-0000315B0000}"/>
    <cellStyle name="Navadno 60 2 2 9 2 7" xfId="23462" xr:uid="{00000000-0005-0000-0000-0000325B0000}"/>
    <cellStyle name="Navadno 60 2 2 9 2 8" xfId="23463" xr:uid="{00000000-0005-0000-0000-0000335B0000}"/>
    <cellStyle name="Navadno 60 2 2 9 2 9" xfId="23464" xr:uid="{00000000-0005-0000-0000-0000345B0000}"/>
    <cellStyle name="Navadno 60 2 3" xfId="23465" xr:uid="{00000000-0005-0000-0000-0000355B0000}"/>
    <cellStyle name="Navadno 60 2 3 2" xfId="23466" xr:uid="{00000000-0005-0000-0000-0000365B0000}"/>
    <cellStyle name="Navadno 60 2 3 2 2" xfId="23467" xr:uid="{00000000-0005-0000-0000-0000375B0000}"/>
    <cellStyle name="Navadno 60 2 3 2 2 2" xfId="23468" xr:uid="{00000000-0005-0000-0000-0000385B0000}"/>
    <cellStyle name="Navadno 60 2 3 2 2 3" xfId="23469" xr:uid="{00000000-0005-0000-0000-0000395B0000}"/>
    <cellStyle name="Navadno 60 2 3 2 2 4" xfId="23470" xr:uid="{00000000-0005-0000-0000-00003A5B0000}"/>
    <cellStyle name="Navadno 60 2 3 2 2 5" xfId="23471" xr:uid="{00000000-0005-0000-0000-00003B5B0000}"/>
    <cellStyle name="Navadno 60 2 3 2 2 6" xfId="23472" xr:uid="{00000000-0005-0000-0000-00003C5B0000}"/>
    <cellStyle name="Navadno 60 2 3 2 2 7" xfId="23473" xr:uid="{00000000-0005-0000-0000-00003D5B0000}"/>
    <cellStyle name="Navadno 60 2 3 2 2 8" xfId="23474" xr:uid="{00000000-0005-0000-0000-00003E5B0000}"/>
    <cellStyle name="Navadno 60 2 3 2 2 9" xfId="23475" xr:uid="{00000000-0005-0000-0000-00003F5B0000}"/>
    <cellStyle name="Navadno 60 2 3 3" xfId="23476" xr:uid="{00000000-0005-0000-0000-0000405B0000}"/>
    <cellStyle name="Navadno 60 2 3 3 2" xfId="23477" xr:uid="{00000000-0005-0000-0000-0000415B0000}"/>
    <cellStyle name="Navadno 60 2 3 3 3" xfId="23478" xr:uid="{00000000-0005-0000-0000-0000425B0000}"/>
    <cellStyle name="Navadno 60 2 3 3 4" xfId="23479" xr:uid="{00000000-0005-0000-0000-0000435B0000}"/>
    <cellStyle name="Navadno 60 2 3 3 5" xfId="23480" xr:uid="{00000000-0005-0000-0000-0000445B0000}"/>
    <cellStyle name="Navadno 60 2 3 3 6" xfId="23481" xr:uid="{00000000-0005-0000-0000-0000455B0000}"/>
    <cellStyle name="Navadno 60 2 3 3 7" xfId="23482" xr:uid="{00000000-0005-0000-0000-0000465B0000}"/>
    <cellStyle name="Navadno 60 2 3 3 8" xfId="23483" xr:uid="{00000000-0005-0000-0000-0000475B0000}"/>
    <cellStyle name="Navadno 60 2 3 3 9" xfId="23484" xr:uid="{00000000-0005-0000-0000-0000485B0000}"/>
    <cellStyle name="Navadno 60 2 4" xfId="23485" xr:uid="{00000000-0005-0000-0000-0000495B0000}"/>
    <cellStyle name="Navadno 60 2 4 2" xfId="23486" xr:uid="{00000000-0005-0000-0000-00004A5B0000}"/>
    <cellStyle name="Navadno 60 2 4 2 2" xfId="23487" xr:uid="{00000000-0005-0000-0000-00004B5B0000}"/>
    <cellStyle name="Navadno 60 2 4 2 2 2" xfId="23488" xr:uid="{00000000-0005-0000-0000-00004C5B0000}"/>
    <cellStyle name="Navadno 60 2 4 2 2 3" xfId="23489" xr:uid="{00000000-0005-0000-0000-00004D5B0000}"/>
    <cellStyle name="Navadno 60 2 4 2 2 4" xfId="23490" xr:uid="{00000000-0005-0000-0000-00004E5B0000}"/>
    <cellStyle name="Navadno 60 2 4 2 2 5" xfId="23491" xr:uid="{00000000-0005-0000-0000-00004F5B0000}"/>
    <cellStyle name="Navadno 60 2 4 2 2 6" xfId="23492" xr:uid="{00000000-0005-0000-0000-0000505B0000}"/>
    <cellStyle name="Navadno 60 2 4 2 2 7" xfId="23493" xr:uid="{00000000-0005-0000-0000-0000515B0000}"/>
    <cellStyle name="Navadno 60 2 4 2 2 8" xfId="23494" xr:uid="{00000000-0005-0000-0000-0000525B0000}"/>
    <cellStyle name="Navadno 60 2 4 2 2 9" xfId="23495" xr:uid="{00000000-0005-0000-0000-0000535B0000}"/>
    <cellStyle name="Navadno 60 2 4 3" xfId="23496" xr:uid="{00000000-0005-0000-0000-0000545B0000}"/>
    <cellStyle name="Navadno 60 2 4 3 2" xfId="23497" xr:uid="{00000000-0005-0000-0000-0000555B0000}"/>
    <cellStyle name="Navadno 60 2 4 3 3" xfId="23498" xr:uid="{00000000-0005-0000-0000-0000565B0000}"/>
    <cellStyle name="Navadno 60 2 4 3 4" xfId="23499" xr:uid="{00000000-0005-0000-0000-0000575B0000}"/>
    <cellStyle name="Navadno 60 2 4 3 5" xfId="23500" xr:uid="{00000000-0005-0000-0000-0000585B0000}"/>
    <cellStyle name="Navadno 60 2 4 3 6" xfId="23501" xr:uid="{00000000-0005-0000-0000-0000595B0000}"/>
    <cellStyle name="Navadno 60 2 4 3 7" xfId="23502" xr:uid="{00000000-0005-0000-0000-00005A5B0000}"/>
    <cellStyle name="Navadno 60 2 4 3 8" xfId="23503" xr:uid="{00000000-0005-0000-0000-00005B5B0000}"/>
    <cellStyle name="Navadno 60 2 4 3 9" xfId="23504" xr:uid="{00000000-0005-0000-0000-00005C5B0000}"/>
    <cellStyle name="Navadno 60 2 5" xfId="23505" xr:uid="{00000000-0005-0000-0000-00005D5B0000}"/>
    <cellStyle name="Navadno 60 2 5 2" xfId="23506" xr:uid="{00000000-0005-0000-0000-00005E5B0000}"/>
    <cellStyle name="Navadno 60 2 5 2 2" xfId="23507" xr:uid="{00000000-0005-0000-0000-00005F5B0000}"/>
    <cellStyle name="Navadno 60 2 5 2 2 2" xfId="23508" xr:uid="{00000000-0005-0000-0000-0000605B0000}"/>
    <cellStyle name="Navadno 60 2 5 2 2 3" xfId="23509" xr:uid="{00000000-0005-0000-0000-0000615B0000}"/>
    <cellStyle name="Navadno 60 2 5 2 2 4" xfId="23510" xr:uid="{00000000-0005-0000-0000-0000625B0000}"/>
    <cellStyle name="Navadno 60 2 5 2 2 5" xfId="23511" xr:uid="{00000000-0005-0000-0000-0000635B0000}"/>
    <cellStyle name="Navadno 60 2 5 2 2 6" xfId="23512" xr:uid="{00000000-0005-0000-0000-0000645B0000}"/>
    <cellStyle name="Navadno 60 2 5 2 2 7" xfId="23513" xr:uid="{00000000-0005-0000-0000-0000655B0000}"/>
    <cellStyle name="Navadno 60 2 5 2 2 8" xfId="23514" xr:uid="{00000000-0005-0000-0000-0000665B0000}"/>
    <cellStyle name="Navadno 60 2 5 2 2 9" xfId="23515" xr:uid="{00000000-0005-0000-0000-0000675B0000}"/>
    <cellStyle name="Navadno 60 2 5 3" xfId="23516" xr:uid="{00000000-0005-0000-0000-0000685B0000}"/>
    <cellStyle name="Navadno 60 2 5 3 2" xfId="23517" xr:uid="{00000000-0005-0000-0000-0000695B0000}"/>
    <cellStyle name="Navadno 60 2 5 3 3" xfId="23518" xr:uid="{00000000-0005-0000-0000-00006A5B0000}"/>
    <cellStyle name="Navadno 60 2 5 3 4" xfId="23519" xr:uid="{00000000-0005-0000-0000-00006B5B0000}"/>
    <cellStyle name="Navadno 60 2 5 3 5" xfId="23520" xr:uid="{00000000-0005-0000-0000-00006C5B0000}"/>
    <cellStyle name="Navadno 60 2 5 3 6" xfId="23521" xr:uid="{00000000-0005-0000-0000-00006D5B0000}"/>
    <cellStyle name="Navadno 60 2 5 3 7" xfId="23522" xr:uid="{00000000-0005-0000-0000-00006E5B0000}"/>
    <cellStyle name="Navadno 60 2 5 3 8" xfId="23523" xr:uid="{00000000-0005-0000-0000-00006F5B0000}"/>
    <cellStyle name="Navadno 60 2 5 3 9" xfId="23524" xr:uid="{00000000-0005-0000-0000-0000705B0000}"/>
    <cellStyle name="Navadno 60 2 6" xfId="23525" xr:uid="{00000000-0005-0000-0000-0000715B0000}"/>
    <cellStyle name="Navadno 60 2 6 2" xfId="23526" xr:uid="{00000000-0005-0000-0000-0000725B0000}"/>
    <cellStyle name="Navadno 60 2 6 2 2" xfId="23527" xr:uid="{00000000-0005-0000-0000-0000735B0000}"/>
    <cellStyle name="Navadno 60 2 6 2 2 2" xfId="23528" xr:uid="{00000000-0005-0000-0000-0000745B0000}"/>
    <cellStyle name="Navadno 60 2 6 2 2 3" xfId="23529" xr:uid="{00000000-0005-0000-0000-0000755B0000}"/>
    <cellStyle name="Navadno 60 2 6 2 2 4" xfId="23530" xr:uid="{00000000-0005-0000-0000-0000765B0000}"/>
    <cellStyle name="Navadno 60 2 6 2 2 5" xfId="23531" xr:uid="{00000000-0005-0000-0000-0000775B0000}"/>
    <cellStyle name="Navadno 60 2 6 2 2 6" xfId="23532" xr:uid="{00000000-0005-0000-0000-0000785B0000}"/>
    <cellStyle name="Navadno 60 2 6 2 2 7" xfId="23533" xr:uid="{00000000-0005-0000-0000-0000795B0000}"/>
    <cellStyle name="Navadno 60 2 6 2 2 8" xfId="23534" xr:uid="{00000000-0005-0000-0000-00007A5B0000}"/>
    <cellStyle name="Navadno 60 2 6 2 2 9" xfId="23535" xr:uid="{00000000-0005-0000-0000-00007B5B0000}"/>
    <cellStyle name="Navadno 60 2 6 3" xfId="23536" xr:uid="{00000000-0005-0000-0000-00007C5B0000}"/>
    <cellStyle name="Navadno 60 2 6 3 2" xfId="23537" xr:uid="{00000000-0005-0000-0000-00007D5B0000}"/>
    <cellStyle name="Navadno 60 2 6 3 3" xfId="23538" xr:uid="{00000000-0005-0000-0000-00007E5B0000}"/>
    <cellStyle name="Navadno 60 2 6 3 4" xfId="23539" xr:uid="{00000000-0005-0000-0000-00007F5B0000}"/>
    <cellStyle name="Navadno 60 2 6 3 5" xfId="23540" xr:uid="{00000000-0005-0000-0000-0000805B0000}"/>
    <cellStyle name="Navadno 60 2 6 3 6" xfId="23541" xr:uid="{00000000-0005-0000-0000-0000815B0000}"/>
    <cellStyle name="Navadno 60 2 6 3 7" xfId="23542" xr:uid="{00000000-0005-0000-0000-0000825B0000}"/>
    <cellStyle name="Navadno 60 2 6 3 8" xfId="23543" xr:uid="{00000000-0005-0000-0000-0000835B0000}"/>
    <cellStyle name="Navadno 60 2 6 3 9" xfId="23544" xr:uid="{00000000-0005-0000-0000-0000845B0000}"/>
    <cellStyle name="Navadno 60 2 7" xfId="23545" xr:uid="{00000000-0005-0000-0000-0000855B0000}"/>
    <cellStyle name="Navadno 60 2 7 2" xfId="23546" xr:uid="{00000000-0005-0000-0000-0000865B0000}"/>
    <cellStyle name="Navadno 60 2 7 2 2" xfId="23547" xr:uid="{00000000-0005-0000-0000-0000875B0000}"/>
    <cellStyle name="Navadno 60 2 7 2 2 2" xfId="23548" xr:uid="{00000000-0005-0000-0000-0000885B0000}"/>
    <cellStyle name="Navadno 60 2 7 2 2 3" xfId="23549" xr:uid="{00000000-0005-0000-0000-0000895B0000}"/>
    <cellStyle name="Navadno 60 2 7 2 2 4" xfId="23550" xr:uid="{00000000-0005-0000-0000-00008A5B0000}"/>
    <cellStyle name="Navadno 60 2 7 2 2 5" xfId="23551" xr:uid="{00000000-0005-0000-0000-00008B5B0000}"/>
    <cellStyle name="Navadno 60 2 7 2 2 6" xfId="23552" xr:uid="{00000000-0005-0000-0000-00008C5B0000}"/>
    <cellStyle name="Navadno 60 2 7 2 2 7" xfId="23553" xr:uid="{00000000-0005-0000-0000-00008D5B0000}"/>
    <cellStyle name="Navadno 60 2 7 2 2 8" xfId="23554" xr:uid="{00000000-0005-0000-0000-00008E5B0000}"/>
    <cellStyle name="Navadno 60 2 7 2 2 9" xfId="23555" xr:uid="{00000000-0005-0000-0000-00008F5B0000}"/>
    <cellStyle name="Navadno 60 2 7 3" xfId="23556" xr:uid="{00000000-0005-0000-0000-0000905B0000}"/>
    <cellStyle name="Navadno 60 2 7 3 2" xfId="23557" xr:uid="{00000000-0005-0000-0000-0000915B0000}"/>
    <cellStyle name="Navadno 60 2 7 3 3" xfId="23558" xr:uid="{00000000-0005-0000-0000-0000925B0000}"/>
    <cellStyle name="Navadno 60 2 7 3 4" xfId="23559" xr:uid="{00000000-0005-0000-0000-0000935B0000}"/>
    <cellStyle name="Navadno 60 2 7 3 5" xfId="23560" xr:uid="{00000000-0005-0000-0000-0000945B0000}"/>
    <cellStyle name="Navadno 60 2 7 3 6" xfId="23561" xr:uid="{00000000-0005-0000-0000-0000955B0000}"/>
    <cellStyle name="Navadno 60 2 7 3 7" xfId="23562" xr:uid="{00000000-0005-0000-0000-0000965B0000}"/>
    <cellStyle name="Navadno 60 2 7 3 8" xfId="23563" xr:uid="{00000000-0005-0000-0000-0000975B0000}"/>
    <cellStyle name="Navadno 60 2 7 3 9" xfId="23564" xr:uid="{00000000-0005-0000-0000-0000985B0000}"/>
    <cellStyle name="Navadno 60 2 8" xfId="23565" xr:uid="{00000000-0005-0000-0000-0000995B0000}"/>
    <cellStyle name="Navadno 60 2 8 2" xfId="23566" xr:uid="{00000000-0005-0000-0000-00009A5B0000}"/>
    <cellStyle name="Navadno 60 2 8 2 2" xfId="23567" xr:uid="{00000000-0005-0000-0000-00009B5B0000}"/>
    <cellStyle name="Navadno 60 2 8 2 2 2" xfId="23568" xr:uid="{00000000-0005-0000-0000-00009C5B0000}"/>
    <cellStyle name="Navadno 60 2 8 2 2 3" xfId="23569" xr:uid="{00000000-0005-0000-0000-00009D5B0000}"/>
    <cellStyle name="Navadno 60 2 8 2 2 4" xfId="23570" xr:uid="{00000000-0005-0000-0000-00009E5B0000}"/>
    <cellStyle name="Navadno 60 2 8 2 2 5" xfId="23571" xr:uid="{00000000-0005-0000-0000-00009F5B0000}"/>
    <cellStyle name="Navadno 60 2 8 2 2 6" xfId="23572" xr:uid="{00000000-0005-0000-0000-0000A05B0000}"/>
    <cellStyle name="Navadno 60 2 8 2 2 7" xfId="23573" xr:uid="{00000000-0005-0000-0000-0000A15B0000}"/>
    <cellStyle name="Navadno 60 2 8 2 2 8" xfId="23574" xr:uid="{00000000-0005-0000-0000-0000A25B0000}"/>
    <cellStyle name="Navadno 60 2 8 2 2 9" xfId="23575" xr:uid="{00000000-0005-0000-0000-0000A35B0000}"/>
    <cellStyle name="Navadno 60 2 8 3" xfId="23576" xr:uid="{00000000-0005-0000-0000-0000A45B0000}"/>
    <cellStyle name="Navadno 60 2 8 3 2" xfId="23577" xr:uid="{00000000-0005-0000-0000-0000A55B0000}"/>
    <cellStyle name="Navadno 60 2 8 3 3" xfId="23578" xr:uid="{00000000-0005-0000-0000-0000A65B0000}"/>
    <cellStyle name="Navadno 60 2 8 3 4" xfId="23579" xr:uid="{00000000-0005-0000-0000-0000A75B0000}"/>
    <cellStyle name="Navadno 60 2 8 3 5" xfId="23580" xr:uid="{00000000-0005-0000-0000-0000A85B0000}"/>
    <cellStyle name="Navadno 60 2 8 3 6" xfId="23581" xr:uid="{00000000-0005-0000-0000-0000A95B0000}"/>
    <cellStyle name="Navadno 60 2 8 3 7" xfId="23582" xr:uid="{00000000-0005-0000-0000-0000AA5B0000}"/>
    <cellStyle name="Navadno 60 2 8 3 8" xfId="23583" xr:uid="{00000000-0005-0000-0000-0000AB5B0000}"/>
    <cellStyle name="Navadno 60 2 8 3 9" xfId="23584" xr:uid="{00000000-0005-0000-0000-0000AC5B0000}"/>
    <cellStyle name="Navadno 60 2 9" xfId="23585" xr:uid="{00000000-0005-0000-0000-0000AD5B0000}"/>
    <cellStyle name="Navadno 60 2 9 2" xfId="23586" xr:uid="{00000000-0005-0000-0000-0000AE5B0000}"/>
    <cellStyle name="Navadno 60 2 9 2 2" xfId="23587" xr:uid="{00000000-0005-0000-0000-0000AF5B0000}"/>
    <cellStyle name="Navadno 60 2 9 2 2 2" xfId="23588" xr:uid="{00000000-0005-0000-0000-0000B05B0000}"/>
    <cellStyle name="Navadno 60 2 9 2 2 3" xfId="23589" xr:uid="{00000000-0005-0000-0000-0000B15B0000}"/>
    <cellStyle name="Navadno 60 2 9 2 2 4" xfId="23590" xr:uid="{00000000-0005-0000-0000-0000B25B0000}"/>
    <cellStyle name="Navadno 60 2 9 2 2 5" xfId="23591" xr:uid="{00000000-0005-0000-0000-0000B35B0000}"/>
    <cellStyle name="Navadno 60 2 9 2 2 6" xfId="23592" xr:uid="{00000000-0005-0000-0000-0000B45B0000}"/>
    <cellStyle name="Navadno 60 2 9 2 2 7" xfId="23593" xr:uid="{00000000-0005-0000-0000-0000B55B0000}"/>
    <cellStyle name="Navadno 60 2 9 2 2 8" xfId="23594" xr:uid="{00000000-0005-0000-0000-0000B65B0000}"/>
    <cellStyle name="Navadno 60 2 9 2 2 9" xfId="23595" xr:uid="{00000000-0005-0000-0000-0000B75B0000}"/>
    <cellStyle name="Navadno 60 2 9 3" xfId="23596" xr:uid="{00000000-0005-0000-0000-0000B85B0000}"/>
    <cellStyle name="Navadno 60 2 9 3 2" xfId="23597" xr:uid="{00000000-0005-0000-0000-0000B95B0000}"/>
    <cellStyle name="Navadno 60 2 9 3 3" xfId="23598" xr:uid="{00000000-0005-0000-0000-0000BA5B0000}"/>
    <cellStyle name="Navadno 60 2 9 3 4" xfId="23599" xr:uid="{00000000-0005-0000-0000-0000BB5B0000}"/>
    <cellStyle name="Navadno 60 2 9 3 5" xfId="23600" xr:uid="{00000000-0005-0000-0000-0000BC5B0000}"/>
    <cellStyle name="Navadno 60 2 9 3 6" xfId="23601" xr:uid="{00000000-0005-0000-0000-0000BD5B0000}"/>
    <cellStyle name="Navadno 60 2 9 3 7" xfId="23602" xr:uid="{00000000-0005-0000-0000-0000BE5B0000}"/>
    <cellStyle name="Navadno 60 2 9 3 8" xfId="23603" xr:uid="{00000000-0005-0000-0000-0000BF5B0000}"/>
    <cellStyle name="Navadno 60 2 9 3 9" xfId="23604" xr:uid="{00000000-0005-0000-0000-0000C05B0000}"/>
    <cellStyle name="Navadno 60 3" xfId="23605" xr:uid="{00000000-0005-0000-0000-0000C15B0000}"/>
    <cellStyle name="Navadno 60 3 10" xfId="23606" xr:uid="{00000000-0005-0000-0000-0000C25B0000}"/>
    <cellStyle name="Navadno 60 3 10 2" xfId="23607" xr:uid="{00000000-0005-0000-0000-0000C35B0000}"/>
    <cellStyle name="Navadno 60 3 10 3" xfId="23608" xr:uid="{00000000-0005-0000-0000-0000C45B0000}"/>
    <cellStyle name="Navadno 60 3 10 4" xfId="23609" xr:uid="{00000000-0005-0000-0000-0000C55B0000}"/>
    <cellStyle name="Navadno 60 3 10 5" xfId="23610" xr:uid="{00000000-0005-0000-0000-0000C65B0000}"/>
    <cellStyle name="Navadno 60 3 10 6" xfId="23611" xr:uid="{00000000-0005-0000-0000-0000C75B0000}"/>
    <cellStyle name="Navadno 60 3 10 7" xfId="23612" xr:uid="{00000000-0005-0000-0000-0000C85B0000}"/>
    <cellStyle name="Navadno 60 3 10 8" xfId="23613" xr:uid="{00000000-0005-0000-0000-0000C95B0000}"/>
    <cellStyle name="Navadno 60 3 10 9" xfId="23614" xr:uid="{00000000-0005-0000-0000-0000CA5B0000}"/>
    <cellStyle name="Navadno 60 3 2" xfId="23615" xr:uid="{00000000-0005-0000-0000-0000CB5B0000}"/>
    <cellStyle name="Navadno 60 3 2 2" xfId="23616" xr:uid="{00000000-0005-0000-0000-0000CC5B0000}"/>
    <cellStyle name="Navadno 60 3 2 2 2" xfId="23617" xr:uid="{00000000-0005-0000-0000-0000CD5B0000}"/>
    <cellStyle name="Navadno 60 3 2 2 2 2" xfId="23618" xr:uid="{00000000-0005-0000-0000-0000CE5B0000}"/>
    <cellStyle name="Navadno 60 3 2 2 2 3" xfId="23619" xr:uid="{00000000-0005-0000-0000-0000CF5B0000}"/>
    <cellStyle name="Navadno 60 3 2 2 2 4" xfId="23620" xr:uid="{00000000-0005-0000-0000-0000D05B0000}"/>
    <cellStyle name="Navadno 60 3 2 2 2 5" xfId="23621" xr:uid="{00000000-0005-0000-0000-0000D15B0000}"/>
    <cellStyle name="Navadno 60 3 2 2 2 6" xfId="23622" xr:uid="{00000000-0005-0000-0000-0000D25B0000}"/>
    <cellStyle name="Navadno 60 3 2 2 2 7" xfId="23623" xr:uid="{00000000-0005-0000-0000-0000D35B0000}"/>
    <cellStyle name="Navadno 60 3 2 2 2 8" xfId="23624" xr:uid="{00000000-0005-0000-0000-0000D45B0000}"/>
    <cellStyle name="Navadno 60 3 2 2 2 9" xfId="23625" xr:uid="{00000000-0005-0000-0000-0000D55B0000}"/>
    <cellStyle name="Navadno 60 3 2 3" xfId="23626" xr:uid="{00000000-0005-0000-0000-0000D65B0000}"/>
    <cellStyle name="Navadno 60 3 2 3 2" xfId="23627" xr:uid="{00000000-0005-0000-0000-0000D75B0000}"/>
    <cellStyle name="Navadno 60 3 2 3 3" xfId="23628" xr:uid="{00000000-0005-0000-0000-0000D85B0000}"/>
    <cellStyle name="Navadno 60 3 2 3 4" xfId="23629" xr:uid="{00000000-0005-0000-0000-0000D95B0000}"/>
    <cellStyle name="Navadno 60 3 2 3 5" xfId="23630" xr:uid="{00000000-0005-0000-0000-0000DA5B0000}"/>
    <cellStyle name="Navadno 60 3 2 3 6" xfId="23631" xr:uid="{00000000-0005-0000-0000-0000DB5B0000}"/>
    <cellStyle name="Navadno 60 3 2 3 7" xfId="23632" xr:uid="{00000000-0005-0000-0000-0000DC5B0000}"/>
    <cellStyle name="Navadno 60 3 2 3 8" xfId="23633" xr:uid="{00000000-0005-0000-0000-0000DD5B0000}"/>
    <cellStyle name="Navadno 60 3 2 3 9" xfId="23634" xr:uid="{00000000-0005-0000-0000-0000DE5B0000}"/>
    <cellStyle name="Navadno 60 3 3" xfId="23635" xr:uid="{00000000-0005-0000-0000-0000DF5B0000}"/>
    <cellStyle name="Navadno 60 3 3 2" xfId="23636" xr:uid="{00000000-0005-0000-0000-0000E05B0000}"/>
    <cellStyle name="Navadno 60 3 3 2 2" xfId="23637" xr:uid="{00000000-0005-0000-0000-0000E15B0000}"/>
    <cellStyle name="Navadno 60 3 3 2 2 2" xfId="23638" xr:uid="{00000000-0005-0000-0000-0000E25B0000}"/>
    <cellStyle name="Navadno 60 3 3 2 2 3" xfId="23639" xr:uid="{00000000-0005-0000-0000-0000E35B0000}"/>
    <cellStyle name="Navadno 60 3 3 2 2 4" xfId="23640" xr:uid="{00000000-0005-0000-0000-0000E45B0000}"/>
    <cellStyle name="Navadno 60 3 3 2 2 5" xfId="23641" xr:uid="{00000000-0005-0000-0000-0000E55B0000}"/>
    <cellStyle name="Navadno 60 3 3 2 2 6" xfId="23642" xr:uid="{00000000-0005-0000-0000-0000E65B0000}"/>
    <cellStyle name="Navadno 60 3 3 2 2 7" xfId="23643" xr:uid="{00000000-0005-0000-0000-0000E75B0000}"/>
    <cellStyle name="Navadno 60 3 3 2 2 8" xfId="23644" xr:uid="{00000000-0005-0000-0000-0000E85B0000}"/>
    <cellStyle name="Navadno 60 3 3 2 2 9" xfId="23645" xr:uid="{00000000-0005-0000-0000-0000E95B0000}"/>
    <cellStyle name="Navadno 60 3 3 3" xfId="23646" xr:uid="{00000000-0005-0000-0000-0000EA5B0000}"/>
    <cellStyle name="Navadno 60 3 3 3 2" xfId="23647" xr:uid="{00000000-0005-0000-0000-0000EB5B0000}"/>
    <cellStyle name="Navadno 60 3 3 3 3" xfId="23648" xr:uid="{00000000-0005-0000-0000-0000EC5B0000}"/>
    <cellStyle name="Navadno 60 3 3 3 4" xfId="23649" xr:uid="{00000000-0005-0000-0000-0000ED5B0000}"/>
    <cellStyle name="Navadno 60 3 3 3 5" xfId="23650" xr:uid="{00000000-0005-0000-0000-0000EE5B0000}"/>
    <cellStyle name="Navadno 60 3 3 3 6" xfId="23651" xr:uid="{00000000-0005-0000-0000-0000EF5B0000}"/>
    <cellStyle name="Navadno 60 3 3 3 7" xfId="23652" xr:uid="{00000000-0005-0000-0000-0000F05B0000}"/>
    <cellStyle name="Navadno 60 3 3 3 8" xfId="23653" xr:uid="{00000000-0005-0000-0000-0000F15B0000}"/>
    <cellStyle name="Navadno 60 3 3 3 9" xfId="23654" xr:uid="{00000000-0005-0000-0000-0000F25B0000}"/>
    <cellStyle name="Navadno 60 3 4" xfId="23655" xr:uid="{00000000-0005-0000-0000-0000F35B0000}"/>
    <cellStyle name="Navadno 60 3 4 2" xfId="23656" xr:uid="{00000000-0005-0000-0000-0000F45B0000}"/>
    <cellStyle name="Navadno 60 3 4 2 2" xfId="23657" xr:uid="{00000000-0005-0000-0000-0000F55B0000}"/>
    <cellStyle name="Navadno 60 3 4 2 2 2" xfId="23658" xr:uid="{00000000-0005-0000-0000-0000F65B0000}"/>
    <cellStyle name="Navadno 60 3 4 2 2 3" xfId="23659" xr:uid="{00000000-0005-0000-0000-0000F75B0000}"/>
    <cellStyle name="Navadno 60 3 4 2 2 4" xfId="23660" xr:uid="{00000000-0005-0000-0000-0000F85B0000}"/>
    <cellStyle name="Navadno 60 3 4 2 2 5" xfId="23661" xr:uid="{00000000-0005-0000-0000-0000F95B0000}"/>
    <cellStyle name="Navadno 60 3 4 2 2 6" xfId="23662" xr:uid="{00000000-0005-0000-0000-0000FA5B0000}"/>
    <cellStyle name="Navadno 60 3 4 2 2 7" xfId="23663" xr:uid="{00000000-0005-0000-0000-0000FB5B0000}"/>
    <cellStyle name="Navadno 60 3 4 2 2 8" xfId="23664" xr:uid="{00000000-0005-0000-0000-0000FC5B0000}"/>
    <cellStyle name="Navadno 60 3 4 2 2 9" xfId="23665" xr:uid="{00000000-0005-0000-0000-0000FD5B0000}"/>
    <cellStyle name="Navadno 60 3 4 3" xfId="23666" xr:uid="{00000000-0005-0000-0000-0000FE5B0000}"/>
    <cellStyle name="Navadno 60 3 4 3 2" xfId="23667" xr:uid="{00000000-0005-0000-0000-0000FF5B0000}"/>
    <cellStyle name="Navadno 60 3 4 3 3" xfId="23668" xr:uid="{00000000-0005-0000-0000-0000005C0000}"/>
    <cellStyle name="Navadno 60 3 4 3 4" xfId="23669" xr:uid="{00000000-0005-0000-0000-0000015C0000}"/>
    <cellStyle name="Navadno 60 3 4 3 5" xfId="23670" xr:uid="{00000000-0005-0000-0000-0000025C0000}"/>
    <cellStyle name="Navadno 60 3 4 3 6" xfId="23671" xr:uid="{00000000-0005-0000-0000-0000035C0000}"/>
    <cellStyle name="Navadno 60 3 4 3 7" xfId="23672" xr:uid="{00000000-0005-0000-0000-0000045C0000}"/>
    <cellStyle name="Navadno 60 3 4 3 8" xfId="23673" xr:uid="{00000000-0005-0000-0000-0000055C0000}"/>
    <cellStyle name="Navadno 60 3 4 3 9" xfId="23674" xr:uid="{00000000-0005-0000-0000-0000065C0000}"/>
    <cellStyle name="Navadno 60 3 5" xfId="23675" xr:uid="{00000000-0005-0000-0000-0000075C0000}"/>
    <cellStyle name="Navadno 60 3 5 2" xfId="23676" xr:uid="{00000000-0005-0000-0000-0000085C0000}"/>
    <cellStyle name="Navadno 60 3 5 2 2" xfId="23677" xr:uid="{00000000-0005-0000-0000-0000095C0000}"/>
    <cellStyle name="Navadno 60 3 5 2 2 2" xfId="23678" xr:uid="{00000000-0005-0000-0000-00000A5C0000}"/>
    <cellStyle name="Navadno 60 3 5 2 2 3" xfId="23679" xr:uid="{00000000-0005-0000-0000-00000B5C0000}"/>
    <cellStyle name="Navadno 60 3 5 2 2 4" xfId="23680" xr:uid="{00000000-0005-0000-0000-00000C5C0000}"/>
    <cellStyle name="Navadno 60 3 5 2 2 5" xfId="23681" xr:uid="{00000000-0005-0000-0000-00000D5C0000}"/>
    <cellStyle name="Navadno 60 3 5 2 2 6" xfId="23682" xr:uid="{00000000-0005-0000-0000-00000E5C0000}"/>
    <cellStyle name="Navadno 60 3 5 2 2 7" xfId="23683" xr:uid="{00000000-0005-0000-0000-00000F5C0000}"/>
    <cellStyle name="Navadno 60 3 5 2 2 8" xfId="23684" xr:uid="{00000000-0005-0000-0000-0000105C0000}"/>
    <cellStyle name="Navadno 60 3 5 2 2 9" xfId="23685" xr:uid="{00000000-0005-0000-0000-0000115C0000}"/>
    <cellStyle name="Navadno 60 3 5 3" xfId="23686" xr:uid="{00000000-0005-0000-0000-0000125C0000}"/>
    <cellStyle name="Navadno 60 3 5 3 2" xfId="23687" xr:uid="{00000000-0005-0000-0000-0000135C0000}"/>
    <cellStyle name="Navadno 60 3 5 3 3" xfId="23688" xr:uid="{00000000-0005-0000-0000-0000145C0000}"/>
    <cellStyle name="Navadno 60 3 5 3 4" xfId="23689" xr:uid="{00000000-0005-0000-0000-0000155C0000}"/>
    <cellStyle name="Navadno 60 3 5 3 5" xfId="23690" xr:uid="{00000000-0005-0000-0000-0000165C0000}"/>
    <cellStyle name="Navadno 60 3 5 3 6" xfId="23691" xr:uid="{00000000-0005-0000-0000-0000175C0000}"/>
    <cellStyle name="Navadno 60 3 5 3 7" xfId="23692" xr:uid="{00000000-0005-0000-0000-0000185C0000}"/>
    <cellStyle name="Navadno 60 3 5 3 8" xfId="23693" xr:uid="{00000000-0005-0000-0000-0000195C0000}"/>
    <cellStyle name="Navadno 60 3 5 3 9" xfId="23694" xr:uid="{00000000-0005-0000-0000-00001A5C0000}"/>
    <cellStyle name="Navadno 60 3 6" xfId="23695" xr:uid="{00000000-0005-0000-0000-00001B5C0000}"/>
    <cellStyle name="Navadno 60 3 6 2" xfId="23696" xr:uid="{00000000-0005-0000-0000-00001C5C0000}"/>
    <cellStyle name="Navadno 60 3 6 2 2" xfId="23697" xr:uid="{00000000-0005-0000-0000-00001D5C0000}"/>
    <cellStyle name="Navadno 60 3 6 2 2 2" xfId="23698" xr:uid="{00000000-0005-0000-0000-00001E5C0000}"/>
    <cellStyle name="Navadno 60 3 6 2 2 3" xfId="23699" xr:uid="{00000000-0005-0000-0000-00001F5C0000}"/>
    <cellStyle name="Navadno 60 3 6 2 2 4" xfId="23700" xr:uid="{00000000-0005-0000-0000-0000205C0000}"/>
    <cellStyle name="Navadno 60 3 6 2 2 5" xfId="23701" xr:uid="{00000000-0005-0000-0000-0000215C0000}"/>
    <cellStyle name="Navadno 60 3 6 2 2 6" xfId="23702" xr:uid="{00000000-0005-0000-0000-0000225C0000}"/>
    <cellStyle name="Navadno 60 3 6 2 2 7" xfId="23703" xr:uid="{00000000-0005-0000-0000-0000235C0000}"/>
    <cellStyle name="Navadno 60 3 6 2 2 8" xfId="23704" xr:uid="{00000000-0005-0000-0000-0000245C0000}"/>
    <cellStyle name="Navadno 60 3 6 2 2 9" xfId="23705" xr:uid="{00000000-0005-0000-0000-0000255C0000}"/>
    <cellStyle name="Navadno 60 3 6 3" xfId="23706" xr:uid="{00000000-0005-0000-0000-0000265C0000}"/>
    <cellStyle name="Navadno 60 3 6 3 2" xfId="23707" xr:uid="{00000000-0005-0000-0000-0000275C0000}"/>
    <cellStyle name="Navadno 60 3 6 3 3" xfId="23708" xr:uid="{00000000-0005-0000-0000-0000285C0000}"/>
    <cellStyle name="Navadno 60 3 6 3 4" xfId="23709" xr:uid="{00000000-0005-0000-0000-0000295C0000}"/>
    <cellStyle name="Navadno 60 3 6 3 5" xfId="23710" xr:uid="{00000000-0005-0000-0000-00002A5C0000}"/>
    <cellStyle name="Navadno 60 3 6 3 6" xfId="23711" xr:uid="{00000000-0005-0000-0000-00002B5C0000}"/>
    <cellStyle name="Navadno 60 3 6 3 7" xfId="23712" xr:uid="{00000000-0005-0000-0000-00002C5C0000}"/>
    <cellStyle name="Navadno 60 3 6 3 8" xfId="23713" xr:uid="{00000000-0005-0000-0000-00002D5C0000}"/>
    <cellStyle name="Navadno 60 3 6 3 9" xfId="23714" xr:uid="{00000000-0005-0000-0000-00002E5C0000}"/>
    <cellStyle name="Navadno 60 3 7" xfId="23715" xr:uid="{00000000-0005-0000-0000-00002F5C0000}"/>
    <cellStyle name="Navadno 60 3 7 2" xfId="23716" xr:uid="{00000000-0005-0000-0000-0000305C0000}"/>
    <cellStyle name="Navadno 60 3 7 2 2" xfId="23717" xr:uid="{00000000-0005-0000-0000-0000315C0000}"/>
    <cellStyle name="Navadno 60 3 7 2 2 2" xfId="23718" xr:uid="{00000000-0005-0000-0000-0000325C0000}"/>
    <cellStyle name="Navadno 60 3 7 2 2 3" xfId="23719" xr:uid="{00000000-0005-0000-0000-0000335C0000}"/>
    <cellStyle name="Navadno 60 3 7 2 2 4" xfId="23720" xr:uid="{00000000-0005-0000-0000-0000345C0000}"/>
    <cellStyle name="Navadno 60 3 7 2 2 5" xfId="23721" xr:uid="{00000000-0005-0000-0000-0000355C0000}"/>
    <cellStyle name="Navadno 60 3 7 2 2 6" xfId="23722" xr:uid="{00000000-0005-0000-0000-0000365C0000}"/>
    <cellStyle name="Navadno 60 3 7 2 2 7" xfId="23723" xr:uid="{00000000-0005-0000-0000-0000375C0000}"/>
    <cellStyle name="Navadno 60 3 7 2 2 8" xfId="23724" xr:uid="{00000000-0005-0000-0000-0000385C0000}"/>
    <cellStyle name="Navadno 60 3 7 2 2 9" xfId="23725" xr:uid="{00000000-0005-0000-0000-0000395C0000}"/>
    <cellStyle name="Navadno 60 3 7 3" xfId="23726" xr:uid="{00000000-0005-0000-0000-00003A5C0000}"/>
    <cellStyle name="Navadno 60 3 7 3 2" xfId="23727" xr:uid="{00000000-0005-0000-0000-00003B5C0000}"/>
    <cellStyle name="Navadno 60 3 7 3 3" xfId="23728" xr:uid="{00000000-0005-0000-0000-00003C5C0000}"/>
    <cellStyle name="Navadno 60 3 7 3 4" xfId="23729" xr:uid="{00000000-0005-0000-0000-00003D5C0000}"/>
    <cellStyle name="Navadno 60 3 7 3 5" xfId="23730" xr:uid="{00000000-0005-0000-0000-00003E5C0000}"/>
    <cellStyle name="Navadno 60 3 7 3 6" xfId="23731" xr:uid="{00000000-0005-0000-0000-00003F5C0000}"/>
    <cellStyle name="Navadno 60 3 7 3 7" xfId="23732" xr:uid="{00000000-0005-0000-0000-0000405C0000}"/>
    <cellStyle name="Navadno 60 3 7 3 8" xfId="23733" xr:uid="{00000000-0005-0000-0000-0000415C0000}"/>
    <cellStyle name="Navadno 60 3 7 3 9" xfId="23734" xr:uid="{00000000-0005-0000-0000-0000425C0000}"/>
    <cellStyle name="Navadno 60 3 8" xfId="23735" xr:uid="{00000000-0005-0000-0000-0000435C0000}"/>
    <cellStyle name="Navadno 60 3 8 2" xfId="23736" xr:uid="{00000000-0005-0000-0000-0000445C0000}"/>
    <cellStyle name="Navadno 60 3 8 2 2" xfId="23737" xr:uid="{00000000-0005-0000-0000-0000455C0000}"/>
    <cellStyle name="Navadno 60 3 8 2 2 2" xfId="23738" xr:uid="{00000000-0005-0000-0000-0000465C0000}"/>
    <cellStyle name="Navadno 60 3 8 2 2 3" xfId="23739" xr:uid="{00000000-0005-0000-0000-0000475C0000}"/>
    <cellStyle name="Navadno 60 3 8 2 2 4" xfId="23740" xr:uid="{00000000-0005-0000-0000-0000485C0000}"/>
    <cellStyle name="Navadno 60 3 8 2 2 5" xfId="23741" xr:uid="{00000000-0005-0000-0000-0000495C0000}"/>
    <cellStyle name="Navadno 60 3 8 2 2 6" xfId="23742" xr:uid="{00000000-0005-0000-0000-00004A5C0000}"/>
    <cellStyle name="Navadno 60 3 8 2 2 7" xfId="23743" xr:uid="{00000000-0005-0000-0000-00004B5C0000}"/>
    <cellStyle name="Navadno 60 3 8 2 2 8" xfId="23744" xr:uid="{00000000-0005-0000-0000-00004C5C0000}"/>
    <cellStyle name="Navadno 60 3 8 2 2 9" xfId="23745" xr:uid="{00000000-0005-0000-0000-00004D5C0000}"/>
    <cellStyle name="Navadno 60 3 8 3" xfId="23746" xr:uid="{00000000-0005-0000-0000-00004E5C0000}"/>
    <cellStyle name="Navadno 60 3 8 3 2" xfId="23747" xr:uid="{00000000-0005-0000-0000-00004F5C0000}"/>
    <cellStyle name="Navadno 60 3 8 3 3" xfId="23748" xr:uid="{00000000-0005-0000-0000-0000505C0000}"/>
    <cellStyle name="Navadno 60 3 8 3 4" xfId="23749" xr:uid="{00000000-0005-0000-0000-0000515C0000}"/>
    <cellStyle name="Navadno 60 3 8 3 5" xfId="23750" xr:uid="{00000000-0005-0000-0000-0000525C0000}"/>
    <cellStyle name="Navadno 60 3 8 3 6" xfId="23751" xr:uid="{00000000-0005-0000-0000-0000535C0000}"/>
    <cellStyle name="Navadno 60 3 8 3 7" xfId="23752" xr:uid="{00000000-0005-0000-0000-0000545C0000}"/>
    <cellStyle name="Navadno 60 3 8 3 8" xfId="23753" xr:uid="{00000000-0005-0000-0000-0000555C0000}"/>
    <cellStyle name="Navadno 60 3 8 3 9" xfId="23754" xr:uid="{00000000-0005-0000-0000-0000565C0000}"/>
    <cellStyle name="Navadno 60 3 9" xfId="23755" xr:uid="{00000000-0005-0000-0000-0000575C0000}"/>
    <cellStyle name="Navadno 60 3 9 2" xfId="23756" xr:uid="{00000000-0005-0000-0000-0000585C0000}"/>
    <cellStyle name="Navadno 60 3 9 2 2" xfId="23757" xr:uid="{00000000-0005-0000-0000-0000595C0000}"/>
    <cellStyle name="Navadno 60 3 9 2 3" xfId="23758" xr:uid="{00000000-0005-0000-0000-00005A5C0000}"/>
    <cellStyle name="Navadno 60 3 9 2 4" xfId="23759" xr:uid="{00000000-0005-0000-0000-00005B5C0000}"/>
    <cellStyle name="Navadno 60 3 9 2 5" xfId="23760" xr:uid="{00000000-0005-0000-0000-00005C5C0000}"/>
    <cellStyle name="Navadno 60 3 9 2 6" xfId="23761" xr:uid="{00000000-0005-0000-0000-00005D5C0000}"/>
    <cellStyle name="Navadno 60 3 9 2 7" xfId="23762" xr:uid="{00000000-0005-0000-0000-00005E5C0000}"/>
    <cellStyle name="Navadno 60 3 9 2 8" xfId="23763" xr:uid="{00000000-0005-0000-0000-00005F5C0000}"/>
    <cellStyle name="Navadno 60 3 9 2 9" xfId="23764" xr:uid="{00000000-0005-0000-0000-0000605C0000}"/>
    <cellStyle name="Navadno 60 4" xfId="23765" xr:uid="{00000000-0005-0000-0000-0000615C0000}"/>
    <cellStyle name="Navadno 60 4 2" xfId="23766" xr:uid="{00000000-0005-0000-0000-0000625C0000}"/>
    <cellStyle name="Navadno 60 4 2 2" xfId="23767" xr:uid="{00000000-0005-0000-0000-0000635C0000}"/>
    <cellStyle name="Navadno 60 4 2 2 2" xfId="23768" xr:uid="{00000000-0005-0000-0000-0000645C0000}"/>
    <cellStyle name="Navadno 60 4 2 2 3" xfId="23769" xr:uid="{00000000-0005-0000-0000-0000655C0000}"/>
    <cellStyle name="Navadno 60 4 2 2 4" xfId="23770" xr:uid="{00000000-0005-0000-0000-0000665C0000}"/>
    <cellStyle name="Navadno 60 4 2 2 5" xfId="23771" xr:uid="{00000000-0005-0000-0000-0000675C0000}"/>
    <cellStyle name="Navadno 60 4 2 2 6" xfId="23772" xr:uid="{00000000-0005-0000-0000-0000685C0000}"/>
    <cellStyle name="Navadno 60 4 2 2 7" xfId="23773" xr:uid="{00000000-0005-0000-0000-0000695C0000}"/>
    <cellStyle name="Navadno 60 4 2 2 8" xfId="23774" xr:uid="{00000000-0005-0000-0000-00006A5C0000}"/>
    <cellStyle name="Navadno 60 4 2 2 9" xfId="23775" xr:uid="{00000000-0005-0000-0000-00006B5C0000}"/>
    <cellStyle name="Navadno 60 4 3" xfId="23776" xr:uid="{00000000-0005-0000-0000-00006C5C0000}"/>
    <cellStyle name="Navadno 60 4 3 2" xfId="23777" xr:uid="{00000000-0005-0000-0000-00006D5C0000}"/>
    <cellStyle name="Navadno 60 4 3 3" xfId="23778" xr:uid="{00000000-0005-0000-0000-00006E5C0000}"/>
    <cellStyle name="Navadno 60 4 3 4" xfId="23779" xr:uid="{00000000-0005-0000-0000-00006F5C0000}"/>
    <cellStyle name="Navadno 60 4 3 5" xfId="23780" xr:uid="{00000000-0005-0000-0000-0000705C0000}"/>
    <cellStyle name="Navadno 60 4 3 6" xfId="23781" xr:uid="{00000000-0005-0000-0000-0000715C0000}"/>
    <cellStyle name="Navadno 60 4 3 7" xfId="23782" xr:uid="{00000000-0005-0000-0000-0000725C0000}"/>
    <cellStyle name="Navadno 60 4 3 8" xfId="23783" xr:uid="{00000000-0005-0000-0000-0000735C0000}"/>
    <cellStyle name="Navadno 60 4 3 9" xfId="23784" xr:uid="{00000000-0005-0000-0000-0000745C0000}"/>
    <cellStyle name="Navadno 60 5" xfId="23785" xr:uid="{00000000-0005-0000-0000-0000755C0000}"/>
    <cellStyle name="Navadno 60 5 2" xfId="23786" xr:uid="{00000000-0005-0000-0000-0000765C0000}"/>
    <cellStyle name="Navadno 60 5 2 2" xfId="23787" xr:uid="{00000000-0005-0000-0000-0000775C0000}"/>
    <cellStyle name="Navadno 60 5 2 2 2" xfId="23788" xr:uid="{00000000-0005-0000-0000-0000785C0000}"/>
    <cellStyle name="Navadno 60 5 2 2 3" xfId="23789" xr:uid="{00000000-0005-0000-0000-0000795C0000}"/>
    <cellStyle name="Navadno 60 5 2 2 4" xfId="23790" xr:uid="{00000000-0005-0000-0000-00007A5C0000}"/>
    <cellStyle name="Navadno 60 5 2 2 5" xfId="23791" xr:uid="{00000000-0005-0000-0000-00007B5C0000}"/>
    <cellStyle name="Navadno 60 5 2 2 6" xfId="23792" xr:uid="{00000000-0005-0000-0000-00007C5C0000}"/>
    <cellStyle name="Navadno 60 5 2 2 7" xfId="23793" xr:uid="{00000000-0005-0000-0000-00007D5C0000}"/>
    <cellStyle name="Navadno 60 5 2 2 8" xfId="23794" xr:uid="{00000000-0005-0000-0000-00007E5C0000}"/>
    <cellStyle name="Navadno 60 5 2 2 9" xfId="23795" xr:uid="{00000000-0005-0000-0000-00007F5C0000}"/>
    <cellStyle name="Navadno 60 5 3" xfId="23796" xr:uid="{00000000-0005-0000-0000-0000805C0000}"/>
    <cellStyle name="Navadno 60 5 3 2" xfId="23797" xr:uid="{00000000-0005-0000-0000-0000815C0000}"/>
    <cellStyle name="Navadno 60 5 3 3" xfId="23798" xr:uid="{00000000-0005-0000-0000-0000825C0000}"/>
    <cellStyle name="Navadno 60 5 3 4" xfId="23799" xr:uid="{00000000-0005-0000-0000-0000835C0000}"/>
    <cellStyle name="Navadno 60 5 3 5" xfId="23800" xr:uid="{00000000-0005-0000-0000-0000845C0000}"/>
    <cellStyle name="Navadno 60 5 3 6" xfId="23801" xr:uid="{00000000-0005-0000-0000-0000855C0000}"/>
    <cellStyle name="Navadno 60 5 3 7" xfId="23802" xr:uid="{00000000-0005-0000-0000-0000865C0000}"/>
    <cellStyle name="Navadno 60 5 3 8" xfId="23803" xr:uid="{00000000-0005-0000-0000-0000875C0000}"/>
    <cellStyle name="Navadno 60 5 3 9" xfId="23804" xr:uid="{00000000-0005-0000-0000-0000885C0000}"/>
    <cellStyle name="Navadno 60 6" xfId="23805" xr:uid="{00000000-0005-0000-0000-0000895C0000}"/>
    <cellStyle name="Navadno 60 6 2" xfId="23806" xr:uid="{00000000-0005-0000-0000-00008A5C0000}"/>
    <cellStyle name="Navadno 60 6 2 2" xfId="23807" xr:uid="{00000000-0005-0000-0000-00008B5C0000}"/>
    <cellStyle name="Navadno 60 6 2 2 2" xfId="23808" xr:uid="{00000000-0005-0000-0000-00008C5C0000}"/>
    <cellStyle name="Navadno 60 6 2 2 3" xfId="23809" xr:uid="{00000000-0005-0000-0000-00008D5C0000}"/>
    <cellStyle name="Navadno 60 6 2 2 4" xfId="23810" xr:uid="{00000000-0005-0000-0000-00008E5C0000}"/>
    <cellStyle name="Navadno 60 6 2 2 5" xfId="23811" xr:uid="{00000000-0005-0000-0000-00008F5C0000}"/>
    <cellStyle name="Navadno 60 6 2 2 6" xfId="23812" xr:uid="{00000000-0005-0000-0000-0000905C0000}"/>
    <cellStyle name="Navadno 60 6 2 2 7" xfId="23813" xr:uid="{00000000-0005-0000-0000-0000915C0000}"/>
    <cellStyle name="Navadno 60 6 2 2 8" xfId="23814" xr:uid="{00000000-0005-0000-0000-0000925C0000}"/>
    <cellStyle name="Navadno 60 6 2 2 9" xfId="23815" xr:uid="{00000000-0005-0000-0000-0000935C0000}"/>
    <cellStyle name="Navadno 60 6 3" xfId="23816" xr:uid="{00000000-0005-0000-0000-0000945C0000}"/>
    <cellStyle name="Navadno 60 6 3 2" xfId="23817" xr:uid="{00000000-0005-0000-0000-0000955C0000}"/>
    <cellStyle name="Navadno 60 6 3 3" xfId="23818" xr:uid="{00000000-0005-0000-0000-0000965C0000}"/>
    <cellStyle name="Navadno 60 6 3 4" xfId="23819" xr:uid="{00000000-0005-0000-0000-0000975C0000}"/>
    <cellStyle name="Navadno 60 6 3 5" xfId="23820" xr:uid="{00000000-0005-0000-0000-0000985C0000}"/>
    <cellStyle name="Navadno 60 6 3 6" xfId="23821" xr:uid="{00000000-0005-0000-0000-0000995C0000}"/>
    <cellStyle name="Navadno 60 6 3 7" xfId="23822" xr:uid="{00000000-0005-0000-0000-00009A5C0000}"/>
    <cellStyle name="Navadno 60 6 3 8" xfId="23823" xr:uid="{00000000-0005-0000-0000-00009B5C0000}"/>
    <cellStyle name="Navadno 60 6 3 9" xfId="23824" xr:uid="{00000000-0005-0000-0000-00009C5C0000}"/>
    <cellStyle name="Navadno 60 7" xfId="23825" xr:uid="{00000000-0005-0000-0000-00009D5C0000}"/>
    <cellStyle name="Navadno 60 7 2" xfId="23826" xr:uid="{00000000-0005-0000-0000-00009E5C0000}"/>
    <cellStyle name="Navadno 60 7 2 2" xfId="23827" xr:uid="{00000000-0005-0000-0000-00009F5C0000}"/>
    <cellStyle name="Navadno 60 7 2 2 2" xfId="23828" xr:uid="{00000000-0005-0000-0000-0000A05C0000}"/>
    <cellStyle name="Navadno 60 7 2 2 3" xfId="23829" xr:uid="{00000000-0005-0000-0000-0000A15C0000}"/>
    <cellStyle name="Navadno 60 7 2 2 4" xfId="23830" xr:uid="{00000000-0005-0000-0000-0000A25C0000}"/>
    <cellStyle name="Navadno 60 7 2 2 5" xfId="23831" xr:uid="{00000000-0005-0000-0000-0000A35C0000}"/>
    <cellStyle name="Navadno 60 7 2 2 6" xfId="23832" xr:uid="{00000000-0005-0000-0000-0000A45C0000}"/>
    <cellStyle name="Navadno 60 7 2 2 7" xfId="23833" xr:uid="{00000000-0005-0000-0000-0000A55C0000}"/>
    <cellStyle name="Navadno 60 7 2 2 8" xfId="23834" xr:uid="{00000000-0005-0000-0000-0000A65C0000}"/>
    <cellStyle name="Navadno 60 7 2 2 9" xfId="23835" xr:uid="{00000000-0005-0000-0000-0000A75C0000}"/>
    <cellStyle name="Navadno 60 7 3" xfId="23836" xr:uid="{00000000-0005-0000-0000-0000A85C0000}"/>
    <cellStyle name="Navadno 60 7 3 2" xfId="23837" xr:uid="{00000000-0005-0000-0000-0000A95C0000}"/>
    <cellStyle name="Navadno 60 7 3 3" xfId="23838" xr:uid="{00000000-0005-0000-0000-0000AA5C0000}"/>
    <cellStyle name="Navadno 60 7 3 4" xfId="23839" xr:uid="{00000000-0005-0000-0000-0000AB5C0000}"/>
    <cellStyle name="Navadno 60 7 3 5" xfId="23840" xr:uid="{00000000-0005-0000-0000-0000AC5C0000}"/>
    <cellStyle name="Navadno 60 7 3 6" xfId="23841" xr:uid="{00000000-0005-0000-0000-0000AD5C0000}"/>
    <cellStyle name="Navadno 60 7 3 7" xfId="23842" xr:uid="{00000000-0005-0000-0000-0000AE5C0000}"/>
    <cellStyle name="Navadno 60 7 3 8" xfId="23843" xr:uid="{00000000-0005-0000-0000-0000AF5C0000}"/>
    <cellStyle name="Navadno 60 7 3 9" xfId="23844" xr:uid="{00000000-0005-0000-0000-0000B05C0000}"/>
    <cellStyle name="Navadno 60 8" xfId="23845" xr:uid="{00000000-0005-0000-0000-0000B15C0000}"/>
    <cellStyle name="Navadno 60 8 2" xfId="23846" xr:uid="{00000000-0005-0000-0000-0000B25C0000}"/>
    <cellStyle name="Navadno 60 8 2 2" xfId="23847" xr:uid="{00000000-0005-0000-0000-0000B35C0000}"/>
    <cellStyle name="Navadno 60 8 2 2 2" xfId="23848" xr:uid="{00000000-0005-0000-0000-0000B45C0000}"/>
    <cellStyle name="Navadno 60 8 2 2 3" xfId="23849" xr:uid="{00000000-0005-0000-0000-0000B55C0000}"/>
    <cellStyle name="Navadno 60 8 2 2 4" xfId="23850" xr:uid="{00000000-0005-0000-0000-0000B65C0000}"/>
    <cellStyle name="Navadno 60 8 2 2 5" xfId="23851" xr:uid="{00000000-0005-0000-0000-0000B75C0000}"/>
    <cellStyle name="Navadno 60 8 2 2 6" xfId="23852" xr:uid="{00000000-0005-0000-0000-0000B85C0000}"/>
    <cellStyle name="Navadno 60 8 2 2 7" xfId="23853" xr:uid="{00000000-0005-0000-0000-0000B95C0000}"/>
    <cellStyle name="Navadno 60 8 2 2 8" xfId="23854" xr:uid="{00000000-0005-0000-0000-0000BA5C0000}"/>
    <cellStyle name="Navadno 60 8 2 2 9" xfId="23855" xr:uid="{00000000-0005-0000-0000-0000BB5C0000}"/>
    <cellStyle name="Navadno 60 8 3" xfId="23856" xr:uid="{00000000-0005-0000-0000-0000BC5C0000}"/>
    <cellStyle name="Navadno 60 8 3 2" xfId="23857" xr:uid="{00000000-0005-0000-0000-0000BD5C0000}"/>
    <cellStyle name="Navadno 60 8 3 3" xfId="23858" xr:uid="{00000000-0005-0000-0000-0000BE5C0000}"/>
    <cellStyle name="Navadno 60 8 3 4" xfId="23859" xr:uid="{00000000-0005-0000-0000-0000BF5C0000}"/>
    <cellStyle name="Navadno 60 8 3 5" xfId="23860" xr:uid="{00000000-0005-0000-0000-0000C05C0000}"/>
    <cellStyle name="Navadno 60 8 3 6" xfId="23861" xr:uid="{00000000-0005-0000-0000-0000C15C0000}"/>
    <cellStyle name="Navadno 60 8 3 7" xfId="23862" xr:uid="{00000000-0005-0000-0000-0000C25C0000}"/>
    <cellStyle name="Navadno 60 8 3 8" xfId="23863" xr:uid="{00000000-0005-0000-0000-0000C35C0000}"/>
    <cellStyle name="Navadno 60 8 3 9" xfId="23864" xr:uid="{00000000-0005-0000-0000-0000C45C0000}"/>
    <cellStyle name="Navadno 60 9" xfId="23865" xr:uid="{00000000-0005-0000-0000-0000C55C0000}"/>
    <cellStyle name="Navadno 60 9 2" xfId="23866" xr:uid="{00000000-0005-0000-0000-0000C65C0000}"/>
    <cellStyle name="Navadno 60 9 2 2" xfId="23867" xr:uid="{00000000-0005-0000-0000-0000C75C0000}"/>
    <cellStyle name="Navadno 60 9 2 2 2" xfId="23868" xr:uid="{00000000-0005-0000-0000-0000C85C0000}"/>
    <cellStyle name="Navadno 60 9 2 2 3" xfId="23869" xr:uid="{00000000-0005-0000-0000-0000C95C0000}"/>
    <cellStyle name="Navadno 60 9 2 2 4" xfId="23870" xr:uid="{00000000-0005-0000-0000-0000CA5C0000}"/>
    <cellStyle name="Navadno 60 9 2 2 5" xfId="23871" xr:uid="{00000000-0005-0000-0000-0000CB5C0000}"/>
    <cellStyle name="Navadno 60 9 2 2 6" xfId="23872" xr:uid="{00000000-0005-0000-0000-0000CC5C0000}"/>
    <cellStyle name="Navadno 60 9 2 2 7" xfId="23873" xr:uid="{00000000-0005-0000-0000-0000CD5C0000}"/>
    <cellStyle name="Navadno 60 9 2 2 8" xfId="23874" xr:uid="{00000000-0005-0000-0000-0000CE5C0000}"/>
    <cellStyle name="Navadno 60 9 2 2 9" xfId="23875" xr:uid="{00000000-0005-0000-0000-0000CF5C0000}"/>
    <cellStyle name="Navadno 60 9 3" xfId="23876" xr:uid="{00000000-0005-0000-0000-0000D05C0000}"/>
    <cellStyle name="Navadno 60 9 3 2" xfId="23877" xr:uid="{00000000-0005-0000-0000-0000D15C0000}"/>
    <cellStyle name="Navadno 60 9 3 3" xfId="23878" xr:uid="{00000000-0005-0000-0000-0000D25C0000}"/>
    <cellStyle name="Navadno 60 9 3 4" xfId="23879" xr:uid="{00000000-0005-0000-0000-0000D35C0000}"/>
    <cellStyle name="Navadno 60 9 3 5" xfId="23880" xr:uid="{00000000-0005-0000-0000-0000D45C0000}"/>
    <cellStyle name="Navadno 60 9 3 6" xfId="23881" xr:uid="{00000000-0005-0000-0000-0000D55C0000}"/>
    <cellStyle name="Navadno 60 9 3 7" xfId="23882" xr:uid="{00000000-0005-0000-0000-0000D65C0000}"/>
    <cellStyle name="Navadno 60 9 3 8" xfId="23883" xr:uid="{00000000-0005-0000-0000-0000D75C0000}"/>
    <cellStyle name="Navadno 60 9 3 9" xfId="23884" xr:uid="{00000000-0005-0000-0000-0000D85C0000}"/>
    <cellStyle name="Navadno 61" xfId="23885" xr:uid="{00000000-0005-0000-0000-0000D95C0000}"/>
    <cellStyle name="Navadno 61 10" xfId="23886" xr:uid="{00000000-0005-0000-0000-0000DA5C0000}"/>
    <cellStyle name="Navadno 61 10 2" xfId="23887" xr:uid="{00000000-0005-0000-0000-0000DB5C0000}"/>
    <cellStyle name="Navadno 61 10 2 2" xfId="23888" xr:uid="{00000000-0005-0000-0000-0000DC5C0000}"/>
    <cellStyle name="Navadno 61 10 2 2 2" xfId="23889" xr:uid="{00000000-0005-0000-0000-0000DD5C0000}"/>
    <cellStyle name="Navadno 61 10 2 2 3" xfId="23890" xr:uid="{00000000-0005-0000-0000-0000DE5C0000}"/>
    <cellStyle name="Navadno 61 10 2 2 4" xfId="23891" xr:uid="{00000000-0005-0000-0000-0000DF5C0000}"/>
    <cellStyle name="Navadno 61 10 2 2 5" xfId="23892" xr:uid="{00000000-0005-0000-0000-0000E05C0000}"/>
    <cellStyle name="Navadno 61 10 2 2 6" xfId="23893" xr:uid="{00000000-0005-0000-0000-0000E15C0000}"/>
    <cellStyle name="Navadno 61 10 2 2 7" xfId="23894" xr:uid="{00000000-0005-0000-0000-0000E25C0000}"/>
    <cellStyle name="Navadno 61 10 2 2 8" xfId="23895" xr:uid="{00000000-0005-0000-0000-0000E35C0000}"/>
    <cellStyle name="Navadno 61 10 2 2 9" xfId="23896" xr:uid="{00000000-0005-0000-0000-0000E45C0000}"/>
    <cellStyle name="Navadno 61 10 3" xfId="23897" xr:uid="{00000000-0005-0000-0000-0000E55C0000}"/>
    <cellStyle name="Navadno 61 10 3 2" xfId="23898" xr:uid="{00000000-0005-0000-0000-0000E65C0000}"/>
    <cellStyle name="Navadno 61 10 3 3" xfId="23899" xr:uid="{00000000-0005-0000-0000-0000E75C0000}"/>
    <cellStyle name="Navadno 61 10 3 4" xfId="23900" xr:uid="{00000000-0005-0000-0000-0000E85C0000}"/>
    <cellStyle name="Navadno 61 10 3 5" xfId="23901" xr:uid="{00000000-0005-0000-0000-0000E95C0000}"/>
    <cellStyle name="Navadno 61 10 3 6" xfId="23902" xr:uid="{00000000-0005-0000-0000-0000EA5C0000}"/>
    <cellStyle name="Navadno 61 10 3 7" xfId="23903" xr:uid="{00000000-0005-0000-0000-0000EB5C0000}"/>
    <cellStyle name="Navadno 61 10 3 8" xfId="23904" xr:uid="{00000000-0005-0000-0000-0000EC5C0000}"/>
    <cellStyle name="Navadno 61 10 3 9" xfId="23905" xr:uid="{00000000-0005-0000-0000-0000ED5C0000}"/>
    <cellStyle name="Navadno 61 11" xfId="23906" xr:uid="{00000000-0005-0000-0000-0000EE5C0000}"/>
    <cellStyle name="Navadno 61 11 2" xfId="23907" xr:uid="{00000000-0005-0000-0000-0000EF5C0000}"/>
    <cellStyle name="Navadno 61 11 2 2" xfId="23908" xr:uid="{00000000-0005-0000-0000-0000F05C0000}"/>
    <cellStyle name="Navadno 61 11 2 3" xfId="23909" xr:uid="{00000000-0005-0000-0000-0000F15C0000}"/>
    <cellStyle name="Navadno 61 11 2 4" xfId="23910" xr:uid="{00000000-0005-0000-0000-0000F25C0000}"/>
    <cellStyle name="Navadno 61 11 2 5" xfId="23911" xr:uid="{00000000-0005-0000-0000-0000F35C0000}"/>
    <cellStyle name="Navadno 61 11 2 6" xfId="23912" xr:uid="{00000000-0005-0000-0000-0000F45C0000}"/>
    <cellStyle name="Navadno 61 11 2 7" xfId="23913" xr:uid="{00000000-0005-0000-0000-0000F55C0000}"/>
    <cellStyle name="Navadno 61 11 2 8" xfId="23914" xr:uid="{00000000-0005-0000-0000-0000F65C0000}"/>
    <cellStyle name="Navadno 61 11 2 9" xfId="23915" xr:uid="{00000000-0005-0000-0000-0000F75C0000}"/>
    <cellStyle name="Navadno 61 12" xfId="23916" xr:uid="{00000000-0005-0000-0000-0000F85C0000}"/>
    <cellStyle name="Navadno 61 12 2" xfId="23917" xr:uid="{00000000-0005-0000-0000-0000F95C0000}"/>
    <cellStyle name="Navadno 61 12 3" xfId="23918" xr:uid="{00000000-0005-0000-0000-0000FA5C0000}"/>
    <cellStyle name="Navadno 61 12 4" xfId="23919" xr:uid="{00000000-0005-0000-0000-0000FB5C0000}"/>
    <cellStyle name="Navadno 61 12 5" xfId="23920" xr:uid="{00000000-0005-0000-0000-0000FC5C0000}"/>
    <cellStyle name="Navadno 61 12 6" xfId="23921" xr:uid="{00000000-0005-0000-0000-0000FD5C0000}"/>
    <cellStyle name="Navadno 61 12 7" xfId="23922" xr:uid="{00000000-0005-0000-0000-0000FE5C0000}"/>
    <cellStyle name="Navadno 61 12 8" xfId="23923" xr:uid="{00000000-0005-0000-0000-0000FF5C0000}"/>
    <cellStyle name="Navadno 61 12 9" xfId="23924" xr:uid="{00000000-0005-0000-0000-0000005D0000}"/>
    <cellStyle name="Navadno 61 2" xfId="23925" xr:uid="{00000000-0005-0000-0000-0000015D0000}"/>
    <cellStyle name="Navadno 61 2 10" xfId="23926" xr:uid="{00000000-0005-0000-0000-0000025D0000}"/>
    <cellStyle name="Navadno 61 2 10 2" xfId="23927" xr:uid="{00000000-0005-0000-0000-0000035D0000}"/>
    <cellStyle name="Navadno 61 2 10 2 2" xfId="23928" xr:uid="{00000000-0005-0000-0000-0000045D0000}"/>
    <cellStyle name="Navadno 61 2 10 2 3" xfId="23929" xr:uid="{00000000-0005-0000-0000-0000055D0000}"/>
    <cellStyle name="Navadno 61 2 10 2 4" xfId="23930" xr:uid="{00000000-0005-0000-0000-0000065D0000}"/>
    <cellStyle name="Navadno 61 2 10 2 5" xfId="23931" xr:uid="{00000000-0005-0000-0000-0000075D0000}"/>
    <cellStyle name="Navadno 61 2 10 2 6" xfId="23932" xr:uid="{00000000-0005-0000-0000-0000085D0000}"/>
    <cellStyle name="Navadno 61 2 10 2 7" xfId="23933" xr:uid="{00000000-0005-0000-0000-0000095D0000}"/>
    <cellStyle name="Navadno 61 2 10 2 8" xfId="23934" xr:uid="{00000000-0005-0000-0000-00000A5D0000}"/>
    <cellStyle name="Navadno 61 2 10 2 9" xfId="23935" xr:uid="{00000000-0005-0000-0000-00000B5D0000}"/>
    <cellStyle name="Navadno 61 2 11" xfId="23936" xr:uid="{00000000-0005-0000-0000-00000C5D0000}"/>
    <cellStyle name="Navadno 61 2 11 2" xfId="23937" xr:uid="{00000000-0005-0000-0000-00000D5D0000}"/>
    <cellStyle name="Navadno 61 2 11 3" xfId="23938" xr:uid="{00000000-0005-0000-0000-00000E5D0000}"/>
    <cellStyle name="Navadno 61 2 11 4" xfId="23939" xr:uid="{00000000-0005-0000-0000-00000F5D0000}"/>
    <cellStyle name="Navadno 61 2 11 5" xfId="23940" xr:uid="{00000000-0005-0000-0000-0000105D0000}"/>
    <cellStyle name="Navadno 61 2 11 6" xfId="23941" xr:uid="{00000000-0005-0000-0000-0000115D0000}"/>
    <cellStyle name="Navadno 61 2 11 7" xfId="23942" xr:uid="{00000000-0005-0000-0000-0000125D0000}"/>
    <cellStyle name="Navadno 61 2 11 8" xfId="23943" xr:uid="{00000000-0005-0000-0000-0000135D0000}"/>
    <cellStyle name="Navadno 61 2 11 9" xfId="23944" xr:uid="{00000000-0005-0000-0000-0000145D0000}"/>
    <cellStyle name="Navadno 61 2 2" xfId="23945" xr:uid="{00000000-0005-0000-0000-0000155D0000}"/>
    <cellStyle name="Navadno 61 2 2 10" xfId="23946" xr:uid="{00000000-0005-0000-0000-0000165D0000}"/>
    <cellStyle name="Navadno 61 2 2 10 2" xfId="23947" xr:uid="{00000000-0005-0000-0000-0000175D0000}"/>
    <cellStyle name="Navadno 61 2 2 10 3" xfId="23948" xr:uid="{00000000-0005-0000-0000-0000185D0000}"/>
    <cellStyle name="Navadno 61 2 2 10 4" xfId="23949" xr:uid="{00000000-0005-0000-0000-0000195D0000}"/>
    <cellStyle name="Navadno 61 2 2 10 5" xfId="23950" xr:uid="{00000000-0005-0000-0000-00001A5D0000}"/>
    <cellStyle name="Navadno 61 2 2 10 6" xfId="23951" xr:uid="{00000000-0005-0000-0000-00001B5D0000}"/>
    <cellStyle name="Navadno 61 2 2 10 7" xfId="23952" xr:uid="{00000000-0005-0000-0000-00001C5D0000}"/>
    <cellStyle name="Navadno 61 2 2 10 8" xfId="23953" xr:uid="{00000000-0005-0000-0000-00001D5D0000}"/>
    <cellStyle name="Navadno 61 2 2 10 9" xfId="23954" xr:uid="{00000000-0005-0000-0000-00001E5D0000}"/>
    <cellStyle name="Navadno 61 2 2 2" xfId="23955" xr:uid="{00000000-0005-0000-0000-00001F5D0000}"/>
    <cellStyle name="Navadno 61 2 2 2 2" xfId="23956" xr:uid="{00000000-0005-0000-0000-0000205D0000}"/>
    <cellStyle name="Navadno 61 2 2 2 2 2" xfId="23957" xr:uid="{00000000-0005-0000-0000-0000215D0000}"/>
    <cellStyle name="Navadno 61 2 2 2 2 2 2" xfId="23958" xr:uid="{00000000-0005-0000-0000-0000225D0000}"/>
    <cellStyle name="Navadno 61 2 2 2 2 2 3" xfId="23959" xr:uid="{00000000-0005-0000-0000-0000235D0000}"/>
    <cellStyle name="Navadno 61 2 2 2 2 2 4" xfId="23960" xr:uid="{00000000-0005-0000-0000-0000245D0000}"/>
    <cellStyle name="Navadno 61 2 2 2 2 2 5" xfId="23961" xr:uid="{00000000-0005-0000-0000-0000255D0000}"/>
    <cellStyle name="Navadno 61 2 2 2 2 2 6" xfId="23962" xr:uid="{00000000-0005-0000-0000-0000265D0000}"/>
    <cellStyle name="Navadno 61 2 2 2 2 2 7" xfId="23963" xr:uid="{00000000-0005-0000-0000-0000275D0000}"/>
    <cellStyle name="Navadno 61 2 2 2 2 2 8" xfId="23964" xr:uid="{00000000-0005-0000-0000-0000285D0000}"/>
    <cellStyle name="Navadno 61 2 2 2 2 2 9" xfId="23965" xr:uid="{00000000-0005-0000-0000-0000295D0000}"/>
    <cellStyle name="Navadno 61 2 2 2 3" xfId="23966" xr:uid="{00000000-0005-0000-0000-00002A5D0000}"/>
    <cellStyle name="Navadno 61 2 2 2 3 2" xfId="23967" xr:uid="{00000000-0005-0000-0000-00002B5D0000}"/>
    <cellStyle name="Navadno 61 2 2 2 3 3" xfId="23968" xr:uid="{00000000-0005-0000-0000-00002C5D0000}"/>
    <cellStyle name="Navadno 61 2 2 2 3 4" xfId="23969" xr:uid="{00000000-0005-0000-0000-00002D5D0000}"/>
    <cellStyle name="Navadno 61 2 2 2 3 5" xfId="23970" xr:uid="{00000000-0005-0000-0000-00002E5D0000}"/>
    <cellStyle name="Navadno 61 2 2 2 3 6" xfId="23971" xr:uid="{00000000-0005-0000-0000-00002F5D0000}"/>
    <cellStyle name="Navadno 61 2 2 2 3 7" xfId="23972" xr:uid="{00000000-0005-0000-0000-0000305D0000}"/>
    <cellStyle name="Navadno 61 2 2 2 3 8" xfId="23973" xr:uid="{00000000-0005-0000-0000-0000315D0000}"/>
    <cellStyle name="Navadno 61 2 2 2 3 9" xfId="23974" xr:uid="{00000000-0005-0000-0000-0000325D0000}"/>
    <cellStyle name="Navadno 61 2 2 3" xfId="23975" xr:uid="{00000000-0005-0000-0000-0000335D0000}"/>
    <cellStyle name="Navadno 61 2 2 3 2" xfId="23976" xr:uid="{00000000-0005-0000-0000-0000345D0000}"/>
    <cellStyle name="Navadno 61 2 2 3 2 2" xfId="23977" xr:uid="{00000000-0005-0000-0000-0000355D0000}"/>
    <cellStyle name="Navadno 61 2 2 3 2 2 2" xfId="23978" xr:uid="{00000000-0005-0000-0000-0000365D0000}"/>
    <cellStyle name="Navadno 61 2 2 3 2 2 3" xfId="23979" xr:uid="{00000000-0005-0000-0000-0000375D0000}"/>
    <cellStyle name="Navadno 61 2 2 3 2 2 4" xfId="23980" xr:uid="{00000000-0005-0000-0000-0000385D0000}"/>
    <cellStyle name="Navadno 61 2 2 3 2 2 5" xfId="23981" xr:uid="{00000000-0005-0000-0000-0000395D0000}"/>
    <cellStyle name="Navadno 61 2 2 3 2 2 6" xfId="23982" xr:uid="{00000000-0005-0000-0000-00003A5D0000}"/>
    <cellStyle name="Navadno 61 2 2 3 2 2 7" xfId="23983" xr:uid="{00000000-0005-0000-0000-00003B5D0000}"/>
    <cellStyle name="Navadno 61 2 2 3 2 2 8" xfId="23984" xr:uid="{00000000-0005-0000-0000-00003C5D0000}"/>
    <cellStyle name="Navadno 61 2 2 3 2 2 9" xfId="23985" xr:uid="{00000000-0005-0000-0000-00003D5D0000}"/>
    <cellStyle name="Navadno 61 2 2 3 3" xfId="23986" xr:uid="{00000000-0005-0000-0000-00003E5D0000}"/>
    <cellStyle name="Navadno 61 2 2 3 3 2" xfId="23987" xr:uid="{00000000-0005-0000-0000-00003F5D0000}"/>
    <cellStyle name="Navadno 61 2 2 3 3 3" xfId="23988" xr:uid="{00000000-0005-0000-0000-0000405D0000}"/>
    <cellStyle name="Navadno 61 2 2 3 3 4" xfId="23989" xr:uid="{00000000-0005-0000-0000-0000415D0000}"/>
    <cellStyle name="Navadno 61 2 2 3 3 5" xfId="23990" xr:uid="{00000000-0005-0000-0000-0000425D0000}"/>
    <cellStyle name="Navadno 61 2 2 3 3 6" xfId="23991" xr:uid="{00000000-0005-0000-0000-0000435D0000}"/>
    <cellStyle name="Navadno 61 2 2 3 3 7" xfId="23992" xr:uid="{00000000-0005-0000-0000-0000445D0000}"/>
    <cellStyle name="Navadno 61 2 2 3 3 8" xfId="23993" xr:uid="{00000000-0005-0000-0000-0000455D0000}"/>
    <cellStyle name="Navadno 61 2 2 3 3 9" xfId="23994" xr:uid="{00000000-0005-0000-0000-0000465D0000}"/>
    <cellStyle name="Navadno 61 2 2 4" xfId="23995" xr:uid="{00000000-0005-0000-0000-0000475D0000}"/>
    <cellStyle name="Navadno 61 2 2 4 2" xfId="23996" xr:uid="{00000000-0005-0000-0000-0000485D0000}"/>
    <cellStyle name="Navadno 61 2 2 4 2 2" xfId="23997" xr:uid="{00000000-0005-0000-0000-0000495D0000}"/>
    <cellStyle name="Navadno 61 2 2 4 2 2 2" xfId="23998" xr:uid="{00000000-0005-0000-0000-00004A5D0000}"/>
    <cellStyle name="Navadno 61 2 2 4 2 2 3" xfId="23999" xr:uid="{00000000-0005-0000-0000-00004B5D0000}"/>
    <cellStyle name="Navadno 61 2 2 4 2 2 4" xfId="24000" xr:uid="{00000000-0005-0000-0000-00004C5D0000}"/>
    <cellStyle name="Navadno 61 2 2 4 2 2 5" xfId="24001" xr:uid="{00000000-0005-0000-0000-00004D5D0000}"/>
    <cellStyle name="Navadno 61 2 2 4 2 2 6" xfId="24002" xr:uid="{00000000-0005-0000-0000-00004E5D0000}"/>
    <cellStyle name="Navadno 61 2 2 4 2 2 7" xfId="24003" xr:uid="{00000000-0005-0000-0000-00004F5D0000}"/>
    <cellStyle name="Navadno 61 2 2 4 2 2 8" xfId="24004" xr:uid="{00000000-0005-0000-0000-0000505D0000}"/>
    <cellStyle name="Navadno 61 2 2 4 2 2 9" xfId="24005" xr:uid="{00000000-0005-0000-0000-0000515D0000}"/>
    <cellStyle name="Navadno 61 2 2 4 3" xfId="24006" xr:uid="{00000000-0005-0000-0000-0000525D0000}"/>
    <cellStyle name="Navadno 61 2 2 4 3 2" xfId="24007" xr:uid="{00000000-0005-0000-0000-0000535D0000}"/>
    <cellStyle name="Navadno 61 2 2 4 3 3" xfId="24008" xr:uid="{00000000-0005-0000-0000-0000545D0000}"/>
    <cellStyle name="Navadno 61 2 2 4 3 4" xfId="24009" xr:uid="{00000000-0005-0000-0000-0000555D0000}"/>
    <cellStyle name="Navadno 61 2 2 4 3 5" xfId="24010" xr:uid="{00000000-0005-0000-0000-0000565D0000}"/>
    <cellStyle name="Navadno 61 2 2 4 3 6" xfId="24011" xr:uid="{00000000-0005-0000-0000-0000575D0000}"/>
    <cellStyle name="Navadno 61 2 2 4 3 7" xfId="24012" xr:uid="{00000000-0005-0000-0000-0000585D0000}"/>
    <cellStyle name="Navadno 61 2 2 4 3 8" xfId="24013" xr:uid="{00000000-0005-0000-0000-0000595D0000}"/>
    <cellStyle name="Navadno 61 2 2 4 3 9" xfId="24014" xr:uid="{00000000-0005-0000-0000-00005A5D0000}"/>
    <cellStyle name="Navadno 61 2 2 5" xfId="24015" xr:uid="{00000000-0005-0000-0000-00005B5D0000}"/>
    <cellStyle name="Navadno 61 2 2 5 2" xfId="24016" xr:uid="{00000000-0005-0000-0000-00005C5D0000}"/>
    <cellStyle name="Navadno 61 2 2 5 2 2" xfId="24017" xr:uid="{00000000-0005-0000-0000-00005D5D0000}"/>
    <cellStyle name="Navadno 61 2 2 5 2 2 2" xfId="24018" xr:uid="{00000000-0005-0000-0000-00005E5D0000}"/>
    <cellStyle name="Navadno 61 2 2 5 2 2 3" xfId="24019" xr:uid="{00000000-0005-0000-0000-00005F5D0000}"/>
    <cellStyle name="Navadno 61 2 2 5 2 2 4" xfId="24020" xr:uid="{00000000-0005-0000-0000-0000605D0000}"/>
    <cellStyle name="Navadno 61 2 2 5 2 2 5" xfId="24021" xr:uid="{00000000-0005-0000-0000-0000615D0000}"/>
    <cellStyle name="Navadno 61 2 2 5 2 2 6" xfId="24022" xr:uid="{00000000-0005-0000-0000-0000625D0000}"/>
    <cellStyle name="Navadno 61 2 2 5 2 2 7" xfId="24023" xr:uid="{00000000-0005-0000-0000-0000635D0000}"/>
    <cellStyle name="Navadno 61 2 2 5 2 2 8" xfId="24024" xr:uid="{00000000-0005-0000-0000-0000645D0000}"/>
    <cellStyle name="Navadno 61 2 2 5 2 2 9" xfId="24025" xr:uid="{00000000-0005-0000-0000-0000655D0000}"/>
    <cellStyle name="Navadno 61 2 2 5 3" xfId="24026" xr:uid="{00000000-0005-0000-0000-0000665D0000}"/>
    <cellStyle name="Navadno 61 2 2 5 3 2" xfId="24027" xr:uid="{00000000-0005-0000-0000-0000675D0000}"/>
    <cellStyle name="Navadno 61 2 2 5 3 3" xfId="24028" xr:uid="{00000000-0005-0000-0000-0000685D0000}"/>
    <cellStyle name="Navadno 61 2 2 5 3 4" xfId="24029" xr:uid="{00000000-0005-0000-0000-0000695D0000}"/>
    <cellStyle name="Navadno 61 2 2 5 3 5" xfId="24030" xr:uid="{00000000-0005-0000-0000-00006A5D0000}"/>
    <cellStyle name="Navadno 61 2 2 5 3 6" xfId="24031" xr:uid="{00000000-0005-0000-0000-00006B5D0000}"/>
    <cellStyle name="Navadno 61 2 2 5 3 7" xfId="24032" xr:uid="{00000000-0005-0000-0000-00006C5D0000}"/>
    <cellStyle name="Navadno 61 2 2 5 3 8" xfId="24033" xr:uid="{00000000-0005-0000-0000-00006D5D0000}"/>
    <cellStyle name="Navadno 61 2 2 5 3 9" xfId="24034" xr:uid="{00000000-0005-0000-0000-00006E5D0000}"/>
    <cellStyle name="Navadno 61 2 2 6" xfId="24035" xr:uid="{00000000-0005-0000-0000-00006F5D0000}"/>
    <cellStyle name="Navadno 61 2 2 6 2" xfId="24036" xr:uid="{00000000-0005-0000-0000-0000705D0000}"/>
    <cellStyle name="Navadno 61 2 2 6 2 2" xfId="24037" xr:uid="{00000000-0005-0000-0000-0000715D0000}"/>
    <cellStyle name="Navadno 61 2 2 6 2 2 2" xfId="24038" xr:uid="{00000000-0005-0000-0000-0000725D0000}"/>
    <cellStyle name="Navadno 61 2 2 6 2 2 3" xfId="24039" xr:uid="{00000000-0005-0000-0000-0000735D0000}"/>
    <cellStyle name="Navadno 61 2 2 6 2 2 4" xfId="24040" xr:uid="{00000000-0005-0000-0000-0000745D0000}"/>
    <cellStyle name="Navadno 61 2 2 6 2 2 5" xfId="24041" xr:uid="{00000000-0005-0000-0000-0000755D0000}"/>
    <cellStyle name="Navadno 61 2 2 6 2 2 6" xfId="24042" xr:uid="{00000000-0005-0000-0000-0000765D0000}"/>
    <cellStyle name="Navadno 61 2 2 6 2 2 7" xfId="24043" xr:uid="{00000000-0005-0000-0000-0000775D0000}"/>
    <cellStyle name="Navadno 61 2 2 6 2 2 8" xfId="24044" xr:uid="{00000000-0005-0000-0000-0000785D0000}"/>
    <cellStyle name="Navadno 61 2 2 6 2 2 9" xfId="24045" xr:uid="{00000000-0005-0000-0000-0000795D0000}"/>
    <cellStyle name="Navadno 61 2 2 6 3" xfId="24046" xr:uid="{00000000-0005-0000-0000-00007A5D0000}"/>
    <cellStyle name="Navadno 61 2 2 6 3 2" xfId="24047" xr:uid="{00000000-0005-0000-0000-00007B5D0000}"/>
    <cellStyle name="Navadno 61 2 2 6 3 3" xfId="24048" xr:uid="{00000000-0005-0000-0000-00007C5D0000}"/>
    <cellStyle name="Navadno 61 2 2 6 3 4" xfId="24049" xr:uid="{00000000-0005-0000-0000-00007D5D0000}"/>
    <cellStyle name="Navadno 61 2 2 6 3 5" xfId="24050" xr:uid="{00000000-0005-0000-0000-00007E5D0000}"/>
    <cellStyle name="Navadno 61 2 2 6 3 6" xfId="24051" xr:uid="{00000000-0005-0000-0000-00007F5D0000}"/>
    <cellStyle name="Navadno 61 2 2 6 3 7" xfId="24052" xr:uid="{00000000-0005-0000-0000-0000805D0000}"/>
    <cellStyle name="Navadno 61 2 2 6 3 8" xfId="24053" xr:uid="{00000000-0005-0000-0000-0000815D0000}"/>
    <cellStyle name="Navadno 61 2 2 6 3 9" xfId="24054" xr:uid="{00000000-0005-0000-0000-0000825D0000}"/>
    <cellStyle name="Navadno 61 2 2 7" xfId="24055" xr:uid="{00000000-0005-0000-0000-0000835D0000}"/>
    <cellStyle name="Navadno 61 2 2 7 2" xfId="24056" xr:uid="{00000000-0005-0000-0000-0000845D0000}"/>
    <cellStyle name="Navadno 61 2 2 7 2 2" xfId="24057" xr:uid="{00000000-0005-0000-0000-0000855D0000}"/>
    <cellStyle name="Navadno 61 2 2 7 2 2 2" xfId="24058" xr:uid="{00000000-0005-0000-0000-0000865D0000}"/>
    <cellStyle name="Navadno 61 2 2 7 2 2 3" xfId="24059" xr:uid="{00000000-0005-0000-0000-0000875D0000}"/>
    <cellStyle name="Navadno 61 2 2 7 2 2 4" xfId="24060" xr:uid="{00000000-0005-0000-0000-0000885D0000}"/>
    <cellStyle name="Navadno 61 2 2 7 2 2 5" xfId="24061" xr:uid="{00000000-0005-0000-0000-0000895D0000}"/>
    <cellStyle name="Navadno 61 2 2 7 2 2 6" xfId="24062" xr:uid="{00000000-0005-0000-0000-00008A5D0000}"/>
    <cellStyle name="Navadno 61 2 2 7 2 2 7" xfId="24063" xr:uid="{00000000-0005-0000-0000-00008B5D0000}"/>
    <cellStyle name="Navadno 61 2 2 7 2 2 8" xfId="24064" xr:uid="{00000000-0005-0000-0000-00008C5D0000}"/>
    <cellStyle name="Navadno 61 2 2 7 2 2 9" xfId="24065" xr:uid="{00000000-0005-0000-0000-00008D5D0000}"/>
    <cellStyle name="Navadno 61 2 2 7 3" xfId="24066" xr:uid="{00000000-0005-0000-0000-00008E5D0000}"/>
    <cellStyle name="Navadno 61 2 2 7 3 2" xfId="24067" xr:uid="{00000000-0005-0000-0000-00008F5D0000}"/>
    <cellStyle name="Navadno 61 2 2 7 3 3" xfId="24068" xr:uid="{00000000-0005-0000-0000-0000905D0000}"/>
    <cellStyle name="Navadno 61 2 2 7 3 4" xfId="24069" xr:uid="{00000000-0005-0000-0000-0000915D0000}"/>
    <cellStyle name="Navadno 61 2 2 7 3 5" xfId="24070" xr:uid="{00000000-0005-0000-0000-0000925D0000}"/>
    <cellStyle name="Navadno 61 2 2 7 3 6" xfId="24071" xr:uid="{00000000-0005-0000-0000-0000935D0000}"/>
    <cellStyle name="Navadno 61 2 2 7 3 7" xfId="24072" xr:uid="{00000000-0005-0000-0000-0000945D0000}"/>
    <cellStyle name="Navadno 61 2 2 7 3 8" xfId="24073" xr:uid="{00000000-0005-0000-0000-0000955D0000}"/>
    <cellStyle name="Navadno 61 2 2 7 3 9" xfId="24074" xr:uid="{00000000-0005-0000-0000-0000965D0000}"/>
    <cellStyle name="Navadno 61 2 2 8" xfId="24075" xr:uid="{00000000-0005-0000-0000-0000975D0000}"/>
    <cellStyle name="Navadno 61 2 2 8 2" xfId="24076" xr:uid="{00000000-0005-0000-0000-0000985D0000}"/>
    <cellStyle name="Navadno 61 2 2 8 2 2" xfId="24077" xr:uid="{00000000-0005-0000-0000-0000995D0000}"/>
    <cellStyle name="Navadno 61 2 2 8 2 2 2" xfId="24078" xr:uid="{00000000-0005-0000-0000-00009A5D0000}"/>
    <cellStyle name="Navadno 61 2 2 8 2 2 3" xfId="24079" xr:uid="{00000000-0005-0000-0000-00009B5D0000}"/>
    <cellStyle name="Navadno 61 2 2 8 2 2 4" xfId="24080" xr:uid="{00000000-0005-0000-0000-00009C5D0000}"/>
    <cellStyle name="Navadno 61 2 2 8 2 2 5" xfId="24081" xr:uid="{00000000-0005-0000-0000-00009D5D0000}"/>
    <cellStyle name="Navadno 61 2 2 8 2 2 6" xfId="24082" xr:uid="{00000000-0005-0000-0000-00009E5D0000}"/>
    <cellStyle name="Navadno 61 2 2 8 2 2 7" xfId="24083" xr:uid="{00000000-0005-0000-0000-00009F5D0000}"/>
    <cellStyle name="Navadno 61 2 2 8 2 2 8" xfId="24084" xr:uid="{00000000-0005-0000-0000-0000A05D0000}"/>
    <cellStyle name="Navadno 61 2 2 8 2 2 9" xfId="24085" xr:uid="{00000000-0005-0000-0000-0000A15D0000}"/>
    <cellStyle name="Navadno 61 2 2 8 3" xfId="24086" xr:uid="{00000000-0005-0000-0000-0000A25D0000}"/>
    <cellStyle name="Navadno 61 2 2 8 3 2" xfId="24087" xr:uid="{00000000-0005-0000-0000-0000A35D0000}"/>
    <cellStyle name="Navadno 61 2 2 8 3 3" xfId="24088" xr:uid="{00000000-0005-0000-0000-0000A45D0000}"/>
    <cellStyle name="Navadno 61 2 2 8 3 4" xfId="24089" xr:uid="{00000000-0005-0000-0000-0000A55D0000}"/>
    <cellStyle name="Navadno 61 2 2 8 3 5" xfId="24090" xr:uid="{00000000-0005-0000-0000-0000A65D0000}"/>
    <cellStyle name="Navadno 61 2 2 8 3 6" xfId="24091" xr:uid="{00000000-0005-0000-0000-0000A75D0000}"/>
    <cellStyle name="Navadno 61 2 2 8 3 7" xfId="24092" xr:uid="{00000000-0005-0000-0000-0000A85D0000}"/>
    <cellStyle name="Navadno 61 2 2 8 3 8" xfId="24093" xr:uid="{00000000-0005-0000-0000-0000A95D0000}"/>
    <cellStyle name="Navadno 61 2 2 8 3 9" xfId="24094" xr:uid="{00000000-0005-0000-0000-0000AA5D0000}"/>
    <cellStyle name="Navadno 61 2 2 9" xfId="24095" xr:uid="{00000000-0005-0000-0000-0000AB5D0000}"/>
    <cellStyle name="Navadno 61 2 2 9 2" xfId="24096" xr:uid="{00000000-0005-0000-0000-0000AC5D0000}"/>
    <cellStyle name="Navadno 61 2 2 9 2 2" xfId="24097" xr:uid="{00000000-0005-0000-0000-0000AD5D0000}"/>
    <cellStyle name="Navadno 61 2 2 9 2 3" xfId="24098" xr:uid="{00000000-0005-0000-0000-0000AE5D0000}"/>
    <cellStyle name="Navadno 61 2 2 9 2 4" xfId="24099" xr:uid="{00000000-0005-0000-0000-0000AF5D0000}"/>
    <cellStyle name="Navadno 61 2 2 9 2 5" xfId="24100" xr:uid="{00000000-0005-0000-0000-0000B05D0000}"/>
    <cellStyle name="Navadno 61 2 2 9 2 6" xfId="24101" xr:uid="{00000000-0005-0000-0000-0000B15D0000}"/>
    <cellStyle name="Navadno 61 2 2 9 2 7" xfId="24102" xr:uid="{00000000-0005-0000-0000-0000B25D0000}"/>
    <cellStyle name="Navadno 61 2 2 9 2 8" xfId="24103" xr:uid="{00000000-0005-0000-0000-0000B35D0000}"/>
    <cellStyle name="Navadno 61 2 2 9 2 9" xfId="24104" xr:uid="{00000000-0005-0000-0000-0000B45D0000}"/>
    <cellStyle name="Navadno 61 2 3" xfId="24105" xr:uid="{00000000-0005-0000-0000-0000B55D0000}"/>
    <cellStyle name="Navadno 61 2 3 2" xfId="24106" xr:uid="{00000000-0005-0000-0000-0000B65D0000}"/>
    <cellStyle name="Navadno 61 2 3 2 2" xfId="24107" xr:uid="{00000000-0005-0000-0000-0000B75D0000}"/>
    <cellStyle name="Navadno 61 2 3 2 2 2" xfId="24108" xr:uid="{00000000-0005-0000-0000-0000B85D0000}"/>
    <cellStyle name="Navadno 61 2 3 2 2 3" xfId="24109" xr:uid="{00000000-0005-0000-0000-0000B95D0000}"/>
    <cellStyle name="Navadno 61 2 3 2 2 4" xfId="24110" xr:uid="{00000000-0005-0000-0000-0000BA5D0000}"/>
    <cellStyle name="Navadno 61 2 3 2 2 5" xfId="24111" xr:uid="{00000000-0005-0000-0000-0000BB5D0000}"/>
    <cellStyle name="Navadno 61 2 3 2 2 6" xfId="24112" xr:uid="{00000000-0005-0000-0000-0000BC5D0000}"/>
    <cellStyle name="Navadno 61 2 3 2 2 7" xfId="24113" xr:uid="{00000000-0005-0000-0000-0000BD5D0000}"/>
    <cellStyle name="Navadno 61 2 3 2 2 8" xfId="24114" xr:uid="{00000000-0005-0000-0000-0000BE5D0000}"/>
    <cellStyle name="Navadno 61 2 3 2 2 9" xfId="24115" xr:uid="{00000000-0005-0000-0000-0000BF5D0000}"/>
    <cellStyle name="Navadno 61 2 3 3" xfId="24116" xr:uid="{00000000-0005-0000-0000-0000C05D0000}"/>
    <cellStyle name="Navadno 61 2 3 3 2" xfId="24117" xr:uid="{00000000-0005-0000-0000-0000C15D0000}"/>
    <cellStyle name="Navadno 61 2 3 3 3" xfId="24118" xr:uid="{00000000-0005-0000-0000-0000C25D0000}"/>
    <cellStyle name="Navadno 61 2 3 3 4" xfId="24119" xr:uid="{00000000-0005-0000-0000-0000C35D0000}"/>
    <cellStyle name="Navadno 61 2 3 3 5" xfId="24120" xr:uid="{00000000-0005-0000-0000-0000C45D0000}"/>
    <cellStyle name="Navadno 61 2 3 3 6" xfId="24121" xr:uid="{00000000-0005-0000-0000-0000C55D0000}"/>
    <cellStyle name="Navadno 61 2 3 3 7" xfId="24122" xr:uid="{00000000-0005-0000-0000-0000C65D0000}"/>
    <cellStyle name="Navadno 61 2 3 3 8" xfId="24123" xr:uid="{00000000-0005-0000-0000-0000C75D0000}"/>
    <cellStyle name="Navadno 61 2 3 3 9" xfId="24124" xr:uid="{00000000-0005-0000-0000-0000C85D0000}"/>
    <cellStyle name="Navadno 61 2 4" xfId="24125" xr:uid="{00000000-0005-0000-0000-0000C95D0000}"/>
    <cellStyle name="Navadno 61 2 4 2" xfId="24126" xr:uid="{00000000-0005-0000-0000-0000CA5D0000}"/>
    <cellStyle name="Navadno 61 2 4 2 2" xfId="24127" xr:uid="{00000000-0005-0000-0000-0000CB5D0000}"/>
    <cellStyle name="Navadno 61 2 4 2 2 2" xfId="24128" xr:uid="{00000000-0005-0000-0000-0000CC5D0000}"/>
    <cellStyle name="Navadno 61 2 4 2 2 3" xfId="24129" xr:uid="{00000000-0005-0000-0000-0000CD5D0000}"/>
    <cellStyle name="Navadno 61 2 4 2 2 4" xfId="24130" xr:uid="{00000000-0005-0000-0000-0000CE5D0000}"/>
    <cellStyle name="Navadno 61 2 4 2 2 5" xfId="24131" xr:uid="{00000000-0005-0000-0000-0000CF5D0000}"/>
    <cellStyle name="Navadno 61 2 4 2 2 6" xfId="24132" xr:uid="{00000000-0005-0000-0000-0000D05D0000}"/>
    <cellStyle name="Navadno 61 2 4 2 2 7" xfId="24133" xr:uid="{00000000-0005-0000-0000-0000D15D0000}"/>
    <cellStyle name="Navadno 61 2 4 2 2 8" xfId="24134" xr:uid="{00000000-0005-0000-0000-0000D25D0000}"/>
    <cellStyle name="Navadno 61 2 4 2 2 9" xfId="24135" xr:uid="{00000000-0005-0000-0000-0000D35D0000}"/>
    <cellStyle name="Navadno 61 2 4 3" xfId="24136" xr:uid="{00000000-0005-0000-0000-0000D45D0000}"/>
    <cellStyle name="Navadno 61 2 4 3 2" xfId="24137" xr:uid="{00000000-0005-0000-0000-0000D55D0000}"/>
    <cellStyle name="Navadno 61 2 4 3 3" xfId="24138" xr:uid="{00000000-0005-0000-0000-0000D65D0000}"/>
    <cellStyle name="Navadno 61 2 4 3 4" xfId="24139" xr:uid="{00000000-0005-0000-0000-0000D75D0000}"/>
    <cellStyle name="Navadno 61 2 4 3 5" xfId="24140" xr:uid="{00000000-0005-0000-0000-0000D85D0000}"/>
    <cellStyle name="Navadno 61 2 4 3 6" xfId="24141" xr:uid="{00000000-0005-0000-0000-0000D95D0000}"/>
    <cellStyle name="Navadno 61 2 4 3 7" xfId="24142" xr:uid="{00000000-0005-0000-0000-0000DA5D0000}"/>
    <cellStyle name="Navadno 61 2 4 3 8" xfId="24143" xr:uid="{00000000-0005-0000-0000-0000DB5D0000}"/>
    <cellStyle name="Navadno 61 2 4 3 9" xfId="24144" xr:uid="{00000000-0005-0000-0000-0000DC5D0000}"/>
    <cellStyle name="Navadno 61 2 5" xfId="24145" xr:uid="{00000000-0005-0000-0000-0000DD5D0000}"/>
    <cellStyle name="Navadno 61 2 5 2" xfId="24146" xr:uid="{00000000-0005-0000-0000-0000DE5D0000}"/>
    <cellStyle name="Navadno 61 2 5 2 2" xfId="24147" xr:uid="{00000000-0005-0000-0000-0000DF5D0000}"/>
    <cellStyle name="Navadno 61 2 5 2 2 2" xfId="24148" xr:uid="{00000000-0005-0000-0000-0000E05D0000}"/>
    <cellStyle name="Navadno 61 2 5 2 2 3" xfId="24149" xr:uid="{00000000-0005-0000-0000-0000E15D0000}"/>
    <cellStyle name="Navadno 61 2 5 2 2 4" xfId="24150" xr:uid="{00000000-0005-0000-0000-0000E25D0000}"/>
    <cellStyle name="Navadno 61 2 5 2 2 5" xfId="24151" xr:uid="{00000000-0005-0000-0000-0000E35D0000}"/>
    <cellStyle name="Navadno 61 2 5 2 2 6" xfId="24152" xr:uid="{00000000-0005-0000-0000-0000E45D0000}"/>
    <cellStyle name="Navadno 61 2 5 2 2 7" xfId="24153" xr:uid="{00000000-0005-0000-0000-0000E55D0000}"/>
    <cellStyle name="Navadno 61 2 5 2 2 8" xfId="24154" xr:uid="{00000000-0005-0000-0000-0000E65D0000}"/>
    <cellStyle name="Navadno 61 2 5 2 2 9" xfId="24155" xr:uid="{00000000-0005-0000-0000-0000E75D0000}"/>
    <cellStyle name="Navadno 61 2 5 3" xfId="24156" xr:uid="{00000000-0005-0000-0000-0000E85D0000}"/>
    <cellStyle name="Navadno 61 2 5 3 2" xfId="24157" xr:uid="{00000000-0005-0000-0000-0000E95D0000}"/>
    <cellStyle name="Navadno 61 2 5 3 3" xfId="24158" xr:uid="{00000000-0005-0000-0000-0000EA5D0000}"/>
    <cellStyle name="Navadno 61 2 5 3 4" xfId="24159" xr:uid="{00000000-0005-0000-0000-0000EB5D0000}"/>
    <cellStyle name="Navadno 61 2 5 3 5" xfId="24160" xr:uid="{00000000-0005-0000-0000-0000EC5D0000}"/>
    <cellStyle name="Navadno 61 2 5 3 6" xfId="24161" xr:uid="{00000000-0005-0000-0000-0000ED5D0000}"/>
    <cellStyle name="Navadno 61 2 5 3 7" xfId="24162" xr:uid="{00000000-0005-0000-0000-0000EE5D0000}"/>
    <cellStyle name="Navadno 61 2 5 3 8" xfId="24163" xr:uid="{00000000-0005-0000-0000-0000EF5D0000}"/>
    <cellStyle name="Navadno 61 2 5 3 9" xfId="24164" xr:uid="{00000000-0005-0000-0000-0000F05D0000}"/>
    <cellStyle name="Navadno 61 2 6" xfId="24165" xr:uid="{00000000-0005-0000-0000-0000F15D0000}"/>
    <cellStyle name="Navadno 61 2 6 2" xfId="24166" xr:uid="{00000000-0005-0000-0000-0000F25D0000}"/>
    <cellStyle name="Navadno 61 2 6 2 2" xfId="24167" xr:uid="{00000000-0005-0000-0000-0000F35D0000}"/>
    <cellStyle name="Navadno 61 2 6 2 2 2" xfId="24168" xr:uid="{00000000-0005-0000-0000-0000F45D0000}"/>
    <cellStyle name="Navadno 61 2 6 2 2 3" xfId="24169" xr:uid="{00000000-0005-0000-0000-0000F55D0000}"/>
    <cellStyle name="Navadno 61 2 6 2 2 4" xfId="24170" xr:uid="{00000000-0005-0000-0000-0000F65D0000}"/>
    <cellStyle name="Navadno 61 2 6 2 2 5" xfId="24171" xr:uid="{00000000-0005-0000-0000-0000F75D0000}"/>
    <cellStyle name="Navadno 61 2 6 2 2 6" xfId="24172" xr:uid="{00000000-0005-0000-0000-0000F85D0000}"/>
    <cellStyle name="Navadno 61 2 6 2 2 7" xfId="24173" xr:uid="{00000000-0005-0000-0000-0000F95D0000}"/>
    <cellStyle name="Navadno 61 2 6 2 2 8" xfId="24174" xr:uid="{00000000-0005-0000-0000-0000FA5D0000}"/>
    <cellStyle name="Navadno 61 2 6 2 2 9" xfId="24175" xr:uid="{00000000-0005-0000-0000-0000FB5D0000}"/>
    <cellStyle name="Navadno 61 2 6 3" xfId="24176" xr:uid="{00000000-0005-0000-0000-0000FC5D0000}"/>
    <cellStyle name="Navadno 61 2 6 3 2" xfId="24177" xr:uid="{00000000-0005-0000-0000-0000FD5D0000}"/>
    <cellStyle name="Navadno 61 2 6 3 3" xfId="24178" xr:uid="{00000000-0005-0000-0000-0000FE5D0000}"/>
    <cellStyle name="Navadno 61 2 6 3 4" xfId="24179" xr:uid="{00000000-0005-0000-0000-0000FF5D0000}"/>
    <cellStyle name="Navadno 61 2 6 3 5" xfId="24180" xr:uid="{00000000-0005-0000-0000-0000005E0000}"/>
    <cellStyle name="Navadno 61 2 6 3 6" xfId="24181" xr:uid="{00000000-0005-0000-0000-0000015E0000}"/>
    <cellStyle name="Navadno 61 2 6 3 7" xfId="24182" xr:uid="{00000000-0005-0000-0000-0000025E0000}"/>
    <cellStyle name="Navadno 61 2 6 3 8" xfId="24183" xr:uid="{00000000-0005-0000-0000-0000035E0000}"/>
    <cellStyle name="Navadno 61 2 6 3 9" xfId="24184" xr:uid="{00000000-0005-0000-0000-0000045E0000}"/>
    <cellStyle name="Navadno 61 2 7" xfId="24185" xr:uid="{00000000-0005-0000-0000-0000055E0000}"/>
    <cellStyle name="Navadno 61 2 7 2" xfId="24186" xr:uid="{00000000-0005-0000-0000-0000065E0000}"/>
    <cellStyle name="Navadno 61 2 7 2 2" xfId="24187" xr:uid="{00000000-0005-0000-0000-0000075E0000}"/>
    <cellStyle name="Navadno 61 2 7 2 2 2" xfId="24188" xr:uid="{00000000-0005-0000-0000-0000085E0000}"/>
    <cellStyle name="Navadno 61 2 7 2 2 3" xfId="24189" xr:uid="{00000000-0005-0000-0000-0000095E0000}"/>
    <cellStyle name="Navadno 61 2 7 2 2 4" xfId="24190" xr:uid="{00000000-0005-0000-0000-00000A5E0000}"/>
    <cellStyle name="Navadno 61 2 7 2 2 5" xfId="24191" xr:uid="{00000000-0005-0000-0000-00000B5E0000}"/>
    <cellStyle name="Navadno 61 2 7 2 2 6" xfId="24192" xr:uid="{00000000-0005-0000-0000-00000C5E0000}"/>
    <cellStyle name="Navadno 61 2 7 2 2 7" xfId="24193" xr:uid="{00000000-0005-0000-0000-00000D5E0000}"/>
    <cellStyle name="Navadno 61 2 7 2 2 8" xfId="24194" xr:uid="{00000000-0005-0000-0000-00000E5E0000}"/>
    <cellStyle name="Navadno 61 2 7 2 2 9" xfId="24195" xr:uid="{00000000-0005-0000-0000-00000F5E0000}"/>
    <cellStyle name="Navadno 61 2 7 3" xfId="24196" xr:uid="{00000000-0005-0000-0000-0000105E0000}"/>
    <cellStyle name="Navadno 61 2 7 3 2" xfId="24197" xr:uid="{00000000-0005-0000-0000-0000115E0000}"/>
    <cellStyle name="Navadno 61 2 7 3 3" xfId="24198" xr:uid="{00000000-0005-0000-0000-0000125E0000}"/>
    <cellStyle name="Navadno 61 2 7 3 4" xfId="24199" xr:uid="{00000000-0005-0000-0000-0000135E0000}"/>
    <cellStyle name="Navadno 61 2 7 3 5" xfId="24200" xr:uid="{00000000-0005-0000-0000-0000145E0000}"/>
    <cellStyle name="Navadno 61 2 7 3 6" xfId="24201" xr:uid="{00000000-0005-0000-0000-0000155E0000}"/>
    <cellStyle name="Navadno 61 2 7 3 7" xfId="24202" xr:uid="{00000000-0005-0000-0000-0000165E0000}"/>
    <cellStyle name="Navadno 61 2 7 3 8" xfId="24203" xr:uid="{00000000-0005-0000-0000-0000175E0000}"/>
    <cellStyle name="Navadno 61 2 7 3 9" xfId="24204" xr:uid="{00000000-0005-0000-0000-0000185E0000}"/>
    <cellStyle name="Navadno 61 2 8" xfId="24205" xr:uid="{00000000-0005-0000-0000-0000195E0000}"/>
    <cellStyle name="Navadno 61 2 8 2" xfId="24206" xr:uid="{00000000-0005-0000-0000-00001A5E0000}"/>
    <cellStyle name="Navadno 61 2 8 2 2" xfId="24207" xr:uid="{00000000-0005-0000-0000-00001B5E0000}"/>
    <cellStyle name="Navadno 61 2 8 2 2 2" xfId="24208" xr:uid="{00000000-0005-0000-0000-00001C5E0000}"/>
    <cellStyle name="Navadno 61 2 8 2 2 3" xfId="24209" xr:uid="{00000000-0005-0000-0000-00001D5E0000}"/>
    <cellStyle name="Navadno 61 2 8 2 2 4" xfId="24210" xr:uid="{00000000-0005-0000-0000-00001E5E0000}"/>
    <cellStyle name="Navadno 61 2 8 2 2 5" xfId="24211" xr:uid="{00000000-0005-0000-0000-00001F5E0000}"/>
    <cellStyle name="Navadno 61 2 8 2 2 6" xfId="24212" xr:uid="{00000000-0005-0000-0000-0000205E0000}"/>
    <cellStyle name="Navadno 61 2 8 2 2 7" xfId="24213" xr:uid="{00000000-0005-0000-0000-0000215E0000}"/>
    <cellStyle name="Navadno 61 2 8 2 2 8" xfId="24214" xr:uid="{00000000-0005-0000-0000-0000225E0000}"/>
    <cellStyle name="Navadno 61 2 8 2 2 9" xfId="24215" xr:uid="{00000000-0005-0000-0000-0000235E0000}"/>
    <cellStyle name="Navadno 61 2 8 3" xfId="24216" xr:uid="{00000000-0005-0000-0000-0000245E0000}"/>
    <cellStyle name="Navadno 61 2 8 3 2" xfId="24217" xr:uid="{00000000-0005-0000-0000-0000255E0000}"/>
    <cellStyle name="Navadno 61 2 8 3 3" xfId="24218" xr:uid="{00000000-0005-0000-0000-0000265E0000}"/>
    <cellStyle name="Navadno 61 2 8 3 4" xfId="24219" xr:uid="{00000000-0005-0000-0000-0000275E0000}"/>
    <cellStyle name="Navadno 61 2 8 3 5" xfId="24220" xr:uid="{00000000-0005-0000-0000-0000285E0000}"/>
    <cellStyle name="Navadno 61 2 8 3 6" xfId="24221" xr:uid="{00000000-0005-0000-0000-0000295E0000}"/>
    <cellStyle name="Navadno 61 2 8 3 7" xfId="24222" xr:uid="{00000000-0005-0000-0000-00002A5E0000}"/>
    <cellStyle name="Navadno 61 2 8 3 8" xfId="24223" xr:uid="{00000000-0005-0000-0000-00002B5E0000}"/>
    <cellStyle name="Navadno 61 2 8 3 9" xfId="24224" xr:uid="{00000000-0005-0000-0000-00002C5E0000}"/>
    <cellStyle name="Navadno 61 2 9" xfId="24225" xr:uid="{00000000-0005-0000-0000-00002D5E0000}"/>
    <cellStyle name="Navadno 61 2 9 2" xfId="24226" xr:uid="{00000000-0005-0000-0000-00002E5E0000}"/>
    <cellStyle name="Navadno 61 2 9 2 2" xfId="24227" xr:uid="{00000000-0005-0000-0000-00002F5E0000}"/>
    <cellStyle name="Navadno 61 2 9 2 2 2" xfId="24228" xr:uid="{00000000-0005-0000-0000-0000305E0000}"/>
    <cellStyle name="Navadno 61 2 9 2 2 3" xfId="24229" xr:uid="{00000000-0005-0000-0000-0000315E0000}"/>
    <cellStyle name="Navadno 61 2 9 2 2 4" xfId="24230" xr:uid="{00000000-0005-0000-0000-0000325E0000}"/>
    <cellStyle name="Navadno 61 2 9 2 2 5" xfId="24231" xr:uid="{00000000-0005-0000-0000-0000335E0000}"/>
    <cellStyle name="Navadno 61 2 9 2 2 6" xfId="24232" xr:uid="{00000000-0005-0000-0000-0000345E0000}"/>
    <cellStyle name="Navadno 61 2 9 2 2 7" xfId="24233" xr:uid="{00000000-0005-0000-0000-0000355E0000}"/>
    <cellStyle name="Navadno 61 2 9 2 2 8" xfId="24234" xr:uid="{00000000-0005-0000-0000-0000365E0000}"/>
    <cellStyle name="Navadno 61 2 9 2 2 9" xfId="24235" xr:uid="{00000000-0005-0000-0000-0000375E0000}"/>
    <cellStyle name="Navadno 61 2 9 3" xfId="24236" xr:uid="{00000000-0005-0000-0000-0000385E0000}"/>
    <cellStyle name="Navadno 61 2 9 3 2" xfId="24237" xr:uid="{00000000-0005-0000-0000-0000395E0000}"/>
    <cellStyle name="Navadno 61 2 9 3 3" xfId="24238" xr:uid="{00000000-0005-0000-0000-00003A5E0000}"/>
    <cellStyle name="Navadno 61 2 9 3 4" xfId="24239" xr:uid="{00000000-0005-0000-0000-00003B5E0000}"/>
    <cellStyle name="Navadno 61 2 9 3 5" xfId="24240" xr:uid="{00000000-0005-0000-0000-00003C5E0000}"/>
    <cellStyle name="Navadno 61 2 9 3 6" xfId="24241" xr:uid="{00000000-0005-0000-0000-00003D5E0000}"/>
    <cellStyle name="Navadno 61 2 9 3 7" xfId="24242" xr:uid="{00000000-0005-0000-0000-00003E5E0000}"/>
    <cellStyle name="Navadno 61 2 9 3 8" xfId="24243" xr:uid="{00000000-0005-0000-0000-00003F5E0000}"/>
    <cellStyle name="Navadno 61 2 9 3 9" xfId="24244" xr:uid="{00000000-0005-0000-0000-0000405E0000}"/>
    <cellStyle name="Navadno 61 3" xfId="24245" xr:uid="{00000000-0005-0000-0000-0000415E0000}"/>
    <cellStyle name="Navadno 61 3 10" xfId="24246" xr:uid="{00000000-0005-0000-0000-0000425E0000}"/>
    <cellStyle name="Navadno 61 3 10 2" xfId="24247" xr:uid="{00000000-0005-0000-0000-0000435E0000}"/>
    <cellStyle name="Navadno 61 3 10 3" xfId="24248" xr:uid="{00000000-0005-0000-0000-0000445E0000}"/>
    <cellStyle name="Navadno 61 3 10 4" xfId="24249" xr:uid="{00000000-0005-0000-0000-0000455E0000}"/>
    <cellStyle name="Navadno 61 3 10 5" xfId="24250" xr:uid="{00000000-0005-0000-0000-0000465E0000}"/>
    <cellStyle name="Navadno 61 3 10 6" xfId="24251" xr:uid="{00000000-0005-0000-0000-0000475E0000}"/>
    <cellStyle name="Navadno 61 3 10 7" xfId="24252" xr:uid="{00000000-0005-0000-0000-0000485E0000}"/>
    <cellStyle name="Navadno 61 3 10 8" xfId="24253" xr:uid="{00000000-0005-0000-0000-0000495E0000}"/>
    <cellStyle name="Navadno 61 3 10 9" xfId="24254" xr:uid="{00000000-0005-0000-0000-00004A5E0000}"/>
    <cellStyle name="Navadno 61 3 2" xfId="24255" xr:uid="{00000000-0005-0000-0000-00004B5E0000}"/>
    <cellStyle name="Navadno 61 3 2 2" xfId="24256" xr:uid="{00000000-0005-0000-0000-00004C5E0000}"/>
    <cellStyle name="Navadno 61 3 2 2 2" xfId="24257" xr:uid="{00000000-0005-0000-0000-00004D5E0000}"/>
    <cellStyle name="Navadno 61 3 2 2 2 2" xfId="24258" xr:uid="{00000000-0005-0000-0000-00004E5E0000}"/>
    <cellStyle name="Navadno 61 3 2 2 2 3" xfId="24259" xr:uid="{00000000-0005-0000-0000-00004F5E0000}"/>
    <cellStyle name="Navadno 61 3 2 2 2 4" xfId="24260" xr:uid="{00000000-0005-0000-0000-0000505E0000}"/>
    <cellStyle name="Navadno 61 3 2 2 2 5" xfId="24261" xr:uid="{00000000-0005-0000-0000-0000515E0000}"/>
    <cellStyle name="Navadno 61 3 2 2 2 6" xfId="24262" xr:uid="{00000000-0005-0000-0000-0000525E0000}"/>
    <cellStyle name="Navadno 61 3 2 2 2 7" xfId="24263" xr:uid="{00000000-0005-0000-0000-0000535E0000}"/>
    <cellStyle name="Navadno 61 3 2 2 2 8" xfId="24264" xr:uid="{00000000-0005-0000-0000-0000545E0000}"/>
    <cellStyle name="Navadno 61 3 2 2 2 9" xfId="24265" xr:uid="{00000000-0005-0000-0000-0000555E0000}"/>
    <cellStyle name="Navadno 61 3 2 3" xfId="24266" xr:uid="{00000000-0005-0000-0000-0000565E0000}"/>
    <cellStyle name="Navadno 61 3 2 3 2" xfId="24267" xr:uid="{00000000-0005-0000-0000-0000575E0000}"/>
    <cellStyle name="Navadno 61 3 2 3 3" xfId="24268" xr:uid="{00000000-0005-0000-0000-0000585E0000}"/>
    <cellStyle name="Navadno 61 3 2 3 4" xfId="24269" xr:uid="{00000000-0005-0000-0000-0000595E0000}"/>
    <cellStyle name="Navadno 61 3 2 3 5" xfId="24270" xr:uid="{00000000-0005-0000-0000-00005A5E0000}"/>
    <cellStyle name="Navadno 61 3 2 3 6" xfId="24271" xr:uid="{00000000-0005-0000-0000-00005B5E0000}"/>
    <cellStyle name="Navadno 61 3 2 3 7" xfId="24272" xr:uid="{00000000-0005-0000-0000-00005C5E0000}"/>
    <cellStyle name="Navadno 61 3 2 3 8" xfId="24273" xr:uid="{00000000-0005-0000-0000-00005D5E0000}"/>
    <cellStyle name="Navadno 61 3 2 3 9" xfId="24274" xr:uid="{00000000-0005-0000-0000-00005E5E0000}"/>
    <cellStyle name="Navadno 61 3 3" xfId="24275" xr:uid="{00000000-0005-0000-0000-00005F5E0000}"/>
    <cellStyle name="Navadno 61 3 3 2" xfId="24276" xr:uid="{00000000-0005-0000-0000-0000605E0000}"/>
    <cellStyle name="Navadno 61 3 3 2 2" xfId="24277" xr:uid="{00000000-0005-0000-0000-0000615E0000}"/>
    <cellStyle name="Navadno 61 3 3 2 2 2" xfId="24278" xr:uid="{00000000-0005-0000-0000-0000625E0000}"/>
    <cellStyle name="Navadno 61 3 3 2 2 3" xfId="24279" xr:uid="{00000000-0005-0000-0000-0000635E0000}"/>
    <cellStyle name="Navadno 61 3 3 2 2 4" xfId="24280" xr:uid="{00000000-0005-0000-0000-0000645E0000}"/>
    <cellStyle name="Navadno 61 3 3 2 2 5" xfId="24281" xr:uid="{00000000-0005-0000-0000-0000655E0000}"/>
    <cellStyle name="Navadno 61 3 3 2 2 6" xfId="24282" xr:uid="{00000000-0005-0000-0000-0000665E0000}"/>
    <cellStyle name="Navadno 61 3 3 2 2 7" xfId="24283" xr:uid="{00000000-0005-0000-0000-0000675E0000}"/>
    <cellStyle name="Navadno 61 3 3 2 2 8" xfId="24284" xr:uid="{00000000-0005-0000-0000-0000685E0000}"/>
    <cellStyle name="Navadno 61 3 3 2 2 9" xfId="24285" xr:uid="{00000000-0005-0000-0000-0000695E0000}"/>
    <cellStyle name="Navadno 61 3 3 3" xfId="24286" xr:uid="{00000000-0005-0000-0000-00006A5E0000}"/>
    <cellStyle name="Navadno 61 3 3 3 2" xfId="24287" xr:uid="{00000000-0005-0000-0000-00006B5E0000}"/>
    <cellStyle name="Navadno 61 3 3 3 3" xfId="24288" xr:uid="{00000000-0005-0000-0000-00006C5E0000}"/>
    <cellStyle name="Navadno 61 3 3 3 4" xfId="24289" xr:uid="{00000000-0005-0000-0000-00006D5E0000}"/>
    <cellStyle name="Navadno 61 3 3 3 5" xfId="24290" xr:uid="{00000000-0005-0000-0000-00006E5E0000}"/>
    <cellStyle name="Navadno 61 3 3 3 6" xfId="24291" xr:uid="{00000000-0005-0000-0000-00006F5E0000}"/>
    <cellStyle name="Navadno 61 3 3 3 7" xfId="24292" xr:uid="{00000000-0005-0000-0000-0000705E0000}"/>
    <cellStyle name="Navadno 61 3 3 3 8" xfId="24293" xr:uid="{00000000-0005-0000-0000-0000715E0000}"/>
    <cellStyle name="Navadno 61 3 3 3 9" xfId="24294" xr:uid="{00000000-0005-0000-0000-0000725E0000}"/>
    <cellStyle name="Navadno 61 3 4" xfId="24295" xr:uid="{00000000-0005-0000-0000-0000735E0000}"/>
    <cellStyle name="Navadno 61 3 4 2" xfId="24296" xr:uid="{00000000-0005-0000-0000-0000745E0000}"/>
    <cellStyle name="Navadno 61 3 4 2 2" xfId="24297" xr:uid="{00000000-0005-0000-0000-0000755E0000}"/>
    <cellStyle name="Navadno 61 3 4 2 2 2" xfId="24298" xr:uid="{00000000-0005-0000-0000-0000765E0000}"/>
    <cellStyle name="Navadno 61 3 4 2 2 3" xfId="24299" xr:uid="{00000000-0005-0000-0000-0000775E0000}"/>
    <cellStyle name="Navadno 61 3 4 2 2 4" xfId="24300" xr:uid="{00000000-0005-0000-0000-0000785E0000}"/>
    <cellStyle name="Navadno 61 3 4 2 2 5" xfId="24301" xr:uid="{00000000-0005-0000-0000-0000795E0000}"/>
    <cellStyle name="Navadno 61 3 4 2 2 6" xfId="24302" xr:uid="{00000000-0005-0000-0000-00007A5E0000}"/>
    <cellStyle name="Navadno 61 3 4 2 2 7" xfId="24303" xr:uid="{00000000-0005-0000-0000-00007B5E0000}"/>
    <cellStyle name="Navadno 61 3 4 2 2 8" xfId="24304" xr:uid="{00000000-0005-0000-0000-00007C5E0000}"/>
    <cellStyle name="Navadno 61 3 4 2 2 9" xfId="24305" xr:uid="{00000000-0005-0000-0000-00007D5E0000}"/>
    <cellStyle name="Navadno 61 3 4 3" xfId="24306" xr:uid="{00000000-0005-0000-0000-00007E5E0000}"/>
    <cellStyle name="Navadno 61 3 4 3 2" xfId="24307" xr:uid="{00000000-0005-0000-0000-00007F5E0000}"/>
    <cellStyle name="Navadno 61 3 4 3 3" xfId="24308" xr:uid="{00000000-0005-0000-0000-0000805E0000}"/>
    <cellStyle name="Navadno 61 3 4 3 4" xfId="24309" xr:uid="{00000000-0005-0000-0000-0000815E0000}"/>
    <cellStyle name="Navadno 61 3 4 3 5" xfId="24310" xr:uid="{00000000-0005-0000-0000-0000825E0000}"/>
    <cellStyle name="Navadno 61 3 4 3 6" xfId="24311" xr:uid="{00000000-0005-0000-0000-0000835E0000}"/>
    <cellStyle name="Navadno 61 3 4 3 7" xfId="24312" xr:uid="{00000000-0005-0000-0000-0000845E0000}"/>
    <cellStyle name="Navadno 61 3 4 3 8" xfId="24313" xr:uid="{00000000-0005-0000-0000-0000855E0000}"/>
    <cellStyle name="Navadno 61 3 4 3 9" xfId="24314" xr:uid="{00000000-0005-0000-0000-0000865E0000}"/>
    <cellStyle name="Navadno 61 3 5" xfId="24315" xr:uid="{00000000-0005-0000-0000-0000875E0000}"/>
    <cellStyle name="Navadno 61 3 5 2" xfId="24316" xr:uid="{00000000-0005-0000-0000-0000885E0000}"/>
    <cellStyle name="Navadno 61 3 5 2 2" xfId="24317" xr:uid="{00000000-0005-0000-0000-0000895E0000}"/>
    <cellStyle name="Navadno 61 3 5 2 2 2" xfId="24318" xr:uid="{00000000-0005-0000-0000-00008A5E0000}"/>
    <cellStyle name="Navadno 61 3 5 2 2 3" xfId="24319" xr:uid="{00000000-0005-0000-0000-00008B5E0000}"/>
    <cellStyle name="Navadno 61 3 5 2 2 4" xfId="24320" xr:uid="{00000000-0005-0000-0000-00008C5E0000}"/>
    <cellStyle name="Navadno 61 3 5 2 2 5" xfId="24321" xr:uid="{00000000-0005-0000-0000-00008D5E0000}"/>
    <cellStyle name="Navadno 61 3 5 2 2 6" xfId="24322" xr:uid="{00000000-0005-0000-0000-00008E5E0000}"/>
    <cellStyle name="Navadno 61 3 5 2 2 7" xfId="24323" xr:uid="{00000000-0005-0000-0000-00008F5E0000}"/>
    <cellStyle name="Navadno 61 3 5 2 2 8" xfId="24324" xr:uid="{00000000-0005-0000-0000-0000905E0000}"/>
    <cellStyle name="Navadno 61 3 5 2 2 9" xfId="24325" xr:uid="{00000000-0005-0000-0000-0000915E0000}"/>
    <cellStyle name="Navadno 61 3 5 3" xfId="24326" xr:uid="{00000000-0005-0000-0000-0000925E0000}"/>
    <cellStyle name="Navadno 61 3 5 3 2" xfId="24327" xr:uid="{00000000-0005-0000-0000-0000935E0000}"/>
    <cellStyle name="Navadno 61 3 5 3 3" xfId="24328" xr:uid="{00000000-0005-0000-0000-0000945E0000}"/>
    <cellStyle name="Navadno 61 3 5 3 4" xfId="24329" xr:uid="{00000000-0005-0000-0000-0000955E0000}"/>
    <cellStyle name="Navadno 61 3 5 3 5" xfId="24330" xr:uid="{00000000-0005-0000-0000-0000965E0000}"/>
    <cellStyle name="Navadno 61 3 5 3 6" xfId="24331" xr:uid="{00000000-0005-0000-0000-0000975E0000}"/>
    <cellStyle name="Navadno 61 3 5 3 7" xfId="24332" xr:uid="{00000000-0005-0000-0000-0000985E0000}"/>
    <cellStyle name="Navadno 61 3 5 3 8" xfId="24333" xr:uid="{00000000-0005-0000-0000-0000995E0000}"/>
    <cellStyle name="Navadno 61 3 5 3 9" xfId="24334" xr:uid="{00000000-0005-0000-0000-00009A5E0000}"/>
    <cellStyle name="Navadno 61 3 6" xfId="24335" xr:uid="{00000000-0005-0000-0000-00009B5E0000}"/>
    <cellStyle name="Navadno 61 3 6 2" xfId="24336" xr:uid="{00000000-0005-0000-0000-00009C5E0000}"/>
    <cellStyle name="Navadno 61 3 6 2 2" xfId="24337" xr:uid="{00000000-0005-0000-0000-00009D5E0000}"/>
    <cellStyle name="Navadno 61 3 6 2 2 2" xfId="24338" xr:uid="{00000000-0005-0000-0000-00009E5E0000}"/>
    <cellStyle name="Navadno 61 3 6 2 2 3" xfId="24339" xr:uid="{00000000-0005-0000-0000-00009F5E0000}"/>
    <cellStyle name="Navadno 61 3 6 2 2 4" xfId="24340" xr:uid="{00000000-0005-0000-0000-0000A05E0000}"/>
    <cellStyle name="Navadno 61 3 6 2 2 5" xfId="24341" xr:uid="{00000000-0005-0000-0000-0000A15E0000}"/>
    <cellStyle name="Navadno 61 3 6 2 2 6" xfId="24342" xr:uid="{00000000-0005-0000-0000-0000A25E0000}"/>
    <cellStyle name="Navadno 61 3 6 2 2 7" xfId="24343" xr:uid="{00000000-0005-0000-0000-0000A35E0000}"/>
    <cellStyle name="Navadno 61 3 6 2 2 8" xfId="24344" xr:uid="{00000000-0005-0000-0000-0000A45E0000}"/>
    <cellStyle name="Navadno 61 3 6 2 2 9" xfId="24345" xr:uid="{00000000-0005-0000-0000-0000A55E0000}"/>
    <cellStyle name="Navadno 61 3 6 3" xfId="24346" xr:uid="{00000000-0005-0000-0000-0000A65E0000}"/>
    <cellStyle name="Navadno 61 3 6 3 2" xfId="24347" xr:uid="{00000000-0005-0000-0000-0000A75E0000}"/>
    <cellStyle name="Navadno 61 3 6 3 3" xfId="24348" xr:uid="{00000000-0005-0000-0000-0000A85E0000}"/>
    <cellStyle name="Navadno 61 3 6 3 4" xfId="24349" xr:uid="{00000000-0005-0000-0000-0000A95E0000}"/>
    <cellStyle name="Navadno 61 3 6 3 5" xfId="24350" xr:uid="{00000000-0005-0000-0000-0000AA5E0000}"/>
    <cellStyle name="Navadno 61 3 6 3 6" xfId="24351" xr:uid="{00000000-0005-0000-0000-0000AB5E0000}"/>
    <cellStyle name="Navadno 61 3 6 3 7" xfId="24352" xr:uid="{00000000-0005-0000-0000-0000AC5E0000}"/>
    <cellStyle name="Navadno 61 3 6 3 8" xfId="24353" xr:uid="{00000000-0005-0000-0000-0000AD5E0000}"/>
    <cellStyle name="Navadno 61 3 6 3 9" xfId="24354" xr:uid="{00000000-0005-0000-0000-0000AE5E0000}"/>
    <cellStyle name="Navadno 61 3 7" xfId="24355" xr:uid="{00000000-0005-0000-0000-0000AF5E0000}"/>
    <cellStyle name="Navadno 61 3 7 2" xfId="24356" xr:uid="{00000000-0005-0000-0000-0000B05E0000}"/>
    <cellStyle name="Navadno 61 3 7 2 2" xfId="24357" xr:uid="{00000000-0005-0000-0000-0000B15E0000}"/>
    <cellStyle name="Navadno 61 3 7 2 2 2" xfId="24358" xr:uid="{00000000-0005-0000-0000-0000B25E0000}"/>
    <cellStyle name="Navadno 61 3 7 2 2 3" xfId="24359" xr:uid="{00000000-0005-0000-0000-0000B35E0000}"/>
    <cellStyle name="Navadno 61 3 7 2 2 4" xfId="24360" xr:uid="{00000000-0005-0000-0000-0000B45E0000}"/>
    <cellStyle name="Navadno 61 3 7 2 2 5" xfId="24361" xr:uid="{00000000-0005-0000-0000-0000B55E0000}"/>
    <cellStyle name="Navadno 61 3 7 2 2 6" xfId="24362" xr:uid="{00000000-0005-0000-0000-0000B65E0000}"/>
    <cellStyle name="Navadno 61 3 7 2 2 7" xfId="24363" xr:uid="{00000000-0005-0000-0000-0000B75E0000}"/>
    <cellStyle name="Navadno 61 3 7 2 2 8" xfId="24364" xr:uid="{00000000-0005-0000-0000-0000B85E0000}"/>
    <cellStyle name="Navadno 61 3 7 2 2 9" xfId="24365" xr:uid="{00000000-0005-0000-0000-0000B95E0000}"/>
    <cellStyle name="Navadno 61 3 7 3" xfId="24366" xr:uid="{00000000-0005-0000-0000-0000BA5E0000}"/>
    <cellStyle name="Navadno 61 3 7 3 2" xfId="24367" xr:uid="{00000000-0005-0000-0000-0000BB5E0000}"/>
    <cellStyle name="Navadno 61 3 7 3 3" xfId="24368" xr:uid="{00000000-0005-0000-0000-0000BC5E0000}"/>
    <cellStyle name="Navadno 61 3 7 3 4" xfId="24369" xr:uid="{00000000-0005-0000-0000-0000BD5E0000}"/>
    <cellStyle name="Navadno 61 3 7 3 5" xfId="24370" xr:uid="{00000000-0005-0000-0000-0000BE5E0000}"/>
    <cellStyle name="Navadno 61 3 7 3 6" xfId="24371" xr:uid="{00000000-0005-0000-0000-0000BF5E0000}"/>
    <cellStyle name="Navadno 61 3 7 3 7" xfId="24372" xr:uid="{00000000-0005-0000-0000-0000C05E0000}"/>
    <cellStyle name="Navadno 61 3 7 3 8" xfId="24373" xr:uid="{00000000-0005-0000-0000-0000C15E0000}"/>
    <cellStyle name="Navadno 61 3 7 3 9" xfId="24374" xr:uid="{00000000-0005-0000-0000-0000C25E0000}"/>
    <cellStyle name="Navadno 61 3 8" xfId="24375" xr:uid="{00000000-0005-0000-0000-0000C35E0000}"/>
    <cellStyle name="Navadno 61 3 8 2" xfId="24376" xr:uid="{00000000-0005-0000-0000-0000C45E0000}"/>
    <cellStyle name="Navadno 61 3 8 2 2" xfId="24377" xr:uid="{00000000-0005-0000-0000-0000C55E0000}"/>
    <cellStyle name="Navadno 61 3 8 2 2 2" xfId="24378" xr:uid="{00000000-0005-0000-0000-0000C65E0000}"/>
    <cellStyle name="Navadno 61 3 8 2 2 3" xfId="24379" xr:uid="{00000000-0005-0000-0000-0000C75E0000}"/>
    <cellStyle name="Navadno 61 3 8 2 2 4" xfId="24380" xr:uid="{00000000-0005-0000-0000-0000C85E0000}"/>
    <cellStyle name="Navadno 61 3 8 2 2 5" xfId="24381" xr:uid="{00000000-0005-0000-0000-0000C95E0000}"/>
    <cellStyle name="Navadno 61 3 8 2 2 6" xfId="24382" xr:uid="{00000000-0005-0000-0000-0000CA5E0000}"/>
    <cellStyle name="Navadno 61 3 8 2 2 7" xfId="24383" xr:uid="{00000000-0005-0000-0000-0000CB5E0000}"/>
    <cellStyle name="Navadno 61 3 8 2 2 8" xfId="24384" xr:uid="{00000000-0005-0000-0000-0000CC5E0000}"/>
    <cellStyle name="Navadno 61 3 8 2 2 9" xfId="24385" xr:uid="{00000000-0005-0000-0000-0000CD5E0000}"/>
    <cellStyle name="Navadno 61 3 8 3" xfId="24386" xr:uid="{00000000-0005-0000-0000-0000CE5E0000}"/>
    <cellStyle name="Navadno 61 3 8 3 2" xfId="24387" xr:uid="{00000000-0005-0000-0000-0000CF5E0000}"/>
    <cellStyle name="Navadno 61 3 8 3 3" xfId="24388" xr:uid="{00000000-0005-0000-0000-0000D05E0000}"/>
    <cellStyle name="Navadno 61 3 8 3 4" xfId="24389" xr:uid="{00000000-0005-0000-0000-0000D15E0000}"/>
    <cellStyle name="Navadno 61 3 8 3 5" xfId="24390" xr:uid="{00000000-0005-0000-0000-0000D25E0000}"/>
    <cellStyle name="Navadno 61 3 8 3 6" xfId="24391" xr:uid="{00000000-0005-0000-0000-0000D35E0000}"/>
    <cellStyle name="Navadno 61 3 8 3 7" xfId="24392" xr:uid="{00000000-0005-0000-0000-0000D45E0000}"/>
    <cellStyle name="Navadno 61 3 8 3 8" xfId="24393" xr:uid="{00000000-0005-0000-0000-0000D55E0000}"/>
    <cellStyle name="Navadno 61 3 8 3 9" xfId="24394" xr:uid="{00000000-0005-0000-0000-0000D65E0000}"/>
    <cellStyle name="Navadno 61 3 9" xfId="24395" xr:uid="{00000000-0005-0000-0000-0000D75E0000}"/>
    <cellStyle name="Navadno 61 3 9 2" xfId="24396" xr:uid="{00000000-0005-0000-0000-0000D85E0000}"/>
    <cellStyle name="Navadno 61 3 9 2 2" xfId="24397" xr:uid="{00000000-0005-0000-0000-0000D95E0000}"/>
    <cellStyle name="Navadno 61 3 9 2 3" xfId="24398" xr:uid="{00000000-0005-0000-0000-0000DA5E0000}"/>
    <cellStyle name="Navadno 61 3 9 2 4" xfId="24399" xr:uid="{00000000-0005-0000-0000-0000DB5E0000}"/>
    <cellStyle name="Navadno 61 3 9 2 5" xfId="24400" xr:uid="{00000000-0005-0000-0000-0000DC5E0000}"/>
    <cellStyle name="Navadno 61 3 9 2 6" xfId="24401" xr:uid="{00000000-0005-0000-0000-0000DD5E0000}"/>
    <cellStyle name="Navadno 61 3 9 2 7" xfId="24402" xr:uid="{00000000-0005-0000-0000-0000DE5E0000}"/>
    <cellStyle name="Navadno 61 3 9 2 8" xfId="24403" xr:uid="{00000000-0005-0000-0000-0000DF5E0000}"/>
    <cellStyle name="Navadno 61 3 9 2 9" xfId="24404" xr:uid="{00000000-0005-0000-0000-0000E05E0000}"/>
    <cellStyle name="Navadno 61 4" xfId="24405" xr:uid="{00000000-0005-0000-0000-0000E15E0000}"/>
    <cellStyle name="Navadno 61 4 2" xfId="24406" xr:uid="{00000000-0005-0000-0000-0000E25E0000}"/>
    <cellStyle name="Navadno 61 4 2 2" xfId="24407" xr:uid="{00000000-0005-0000-0000-0000E35E0000}"/>
    <cellStyle name="Navadno 61 4 2 2 2" xfId="24408" xr:uid="{00000000-0005-0000-0000-0000E45E0000}"/>
    <cellStyle name="Navadno 61 4 2 2 3" xfId="24409" xr:uid="{00000000-0005-0000-0000-0000E55E0000}"/>
    <cellStyle name="Navadno 61 4 2 2 4" xfId="24410" xr:uid="{00000000-0005-0000-0000-0000E65E0000}"/>
    <cellStyle name="Navadno 61 4 2 2 5" xfId="24411" xr:uid="{00000000-0005-0000-0000-0000E75E0000}"/>
    <cellStyle name="Navadno 61 4 2 2 6" xfId="24412" xr:uid="{00000000-0005-0000-0000-0000E85E0000}"/>
    <cellStyle name="Navadno 61 4 2 2 7" xfId="24413" xr:uid="{00000000-0005-0000-0000-0000E95E0000}"/>
    <cellStyle name="Navadno 61 4 2 2 8" xfId="24414" xr:uid="{00000000-0005-0000-0000-0000EA5E0000}"/>
    <cellStyle name="Navadno 61 4 2 2 9" xfId="24415" xr:uid="{00000000-0005-0000-0000-0000EB5E0000}"/>
    <cellStyle name="Navadno 61 4 3" xfId="24416" xr:uid="{00000000-0005-0000-0000-0000EC5E0000}"/>
    <cellStyle name="Navadno 61 4 3 2" xfId="24417" xr:uid="{00000000-0005-0000-0000-0000ED5E0000}"/>
    <cellStyle name="Navadno 61 4 3 3" xfId="24418" xr:uid="{00000000-0005-0000-0000-0000EE5E0000}"/>
    <cellStyle name="Navadno 61 4 3 4" xfId="24419" xr:uid="{00000000-0005-0000-0000-0000EF5E0000}"/>
    <cellStyle name="Navadno 61 4 3 5" xfId="24420" xr:uid="{00000000-0005-0000-0000-0000F05E0000}"/>
    <cellStyle name="Navadno 61 4 3 6" xfId="24421" xr:uid="{00000000-0005-0000-0000-0000F15E0000}"/>
    <cellStyle name="Navadno 61 4 3 7" xfId="24422" xr:uid="{00000000-0005-0000-0000-0000F25E0000}"/>
    <cellStyle name="Navadno 61 4 3 8" xfId="24423" xr:uid="{00000000-0005-0000-0000-0000F35E0000}"/>
    <cellStyle name="Navadno 61 4 3 9" xfId="24424" xr:uid="{00000000-0005-0000-0000-0000F45E0000}"/>
    <cellStyle name="Navadno 61 5" xfId="24425" xr:uid="{00000000-0005-0000-0000-0000F55E0000}"/>
    <cellStyle name="Navadno 61 5 2" xfId="24426" xr:uid="{00000000-0005-0000-0000-0000F65E0000}"/>
    <cellStyle name="Navadno 61 5 2 2" xfId="24427" xr:uid="{00000000-0005-0000-0000-0000F75E0000}"/>
    <cellStyle name="Navadno 61 5 2 2 2" xfId="24428" xr:uid="{00000000-0005-0000-0000-0000F85E0000}"/>
    <cellStyle name="Navadno 61 5 2 2 3" xfId="24429" xr:uid="{00000000-0005-0000-0000-0000F95E0000}"/>
    <cellStyle name="Navadno 61 5 2 2 4" xfId="24430" xr:uid="{00000000-0005-0000-0000-0000FA5E0000}"/>
    <cellStyle name="Navadno 61 5 2 2 5" xfId="24431" xr:uid="{00000000-0005-0000-0000-0000FB5E0000}"/>
    <cellStyle name="Navadno 61 5 2 2 6" xfId="24432" xr:uid="{00000000-0005-0000-0000-0000FC5E0000}"/>
    <cellStyle name="Navadno 61 5 2 2 7" xfId="24433" xr:uid="{00000000-0005-0000-0000-0000FD5E0000}"/>
    <cellStyle name="Navadno 61 5 2 2 8" xfId="24434" xr:uid="{00000000-0005-0000-0000-0000FE5E0000}"/>
    <cellStyle name="Navadno 61 5 2 2 9" xfId="24435" xr:uid="{00000000-0005-0000-0000-0000FF5E0000}"/>
    <cellStyle name="Navadno 61 5 3" xfId="24436" xr:uid="{00000000-0005-0000-0000-0000005F0000}"/>
    <cellStyle name="Navadno 61 5 3 2" xfId="24437" xr:uid="{00000000-0005-0000-0000-0000015F0000}"/>
    <cellStyle name="Navadno 61 5 3 3" xfId="24438" xr:uid="{00000000-0005-0000-0000-0000025F0000}"/>
    <cellStyle name="Navadno 61 5 3 4" xfId="24439" xr:uid="{00000000-0005-0000-0000-0000035F0000}"/>
    <cellStyle name="Navadno 61 5 3 5" xfId="24440" xr:uid="{00000000-0005-0000-0000-0000045F0000}"/>
    <cellStyle name="Navadno 61 5 3 6" xfId="24441" xr:uid="{00000000-0005-0000-0000-0000055F0000}"/>
    <cellStyle name="Navadno 61 5 3 7" xfId="24442" xr:uid="{00000000-0005-0000-0000-0000065F0000}"/>
    <cellStyle name="Navadno 61 5 3 8" xfId="24443" xr:uid="{00000000-0005-0000-0000-0000075F0000}"/>
    <cellStyle name="Navadno 61 5 3 9" xfId="24444" xr:uid="{00000000-0005-0000-0000-0000085F0000}"/>
    <cellStyle name="Navadno 61 6" xfId="24445" xr:uid="{00000000-0005-0000-0000-0000095F0000}"/>
    <cellStyle name="Navadno 61 6 2" xfId="24446" xr:uid="{00000000-0005-0000-0000-00000A5F0000}"/>
    <cellStyle name="Navadno 61 6 2 2" xfId="24447" xr:uid="{00000000-0005-0000-0000-00000B5F0000}"/>
    <cellStyle name="Navadno 61 6 2 2 2" xfId="24448" xr:uid="{00000000-0005-0000-0000-00000C5F0000}"/>
    <cellStyle name="Navadno 61 6 2 2 3" xfId="24449" xr:uid="{00000000-0005-0000-0000-00000D5F0000}"/>
    <cellStyle name="Navadno 61 6 2 2 4" xfId="24450" xr:uid="{00000000-0005-0000-0000-00000E5F0000}"/>
    <cellStyle name="Navadno 61 6 2 2 5" xfId="24451" xr:uid="{00000000-0005-0000-0000-00000F5F0000}"/>
    <cellStyle name="Navadno 61 6 2 2 6" xfId="24452" xr:uid="{00000000-0005-0000-0000-0000105F0000}"/>
    <cellStyle name="Navadno 61 6 2 2 7" xfId="24453" xr:uid="{00000000-0005-0000-0000-0000115F0000}"/>
    <cellStyle name="Navadno 61 6 2 2 8" xfId="24454" xr:uid="{00000000-0005-0000-0000-0000125F0000}"/>
    <cellStyle name="Navadno 61 6 2 2 9" xfId="24455" xr:uid="{00000000-0005-0000-0000-0000135F0000}"/>
    <cellStyle name="Navadno 61 6 3" xfId="24456" xr:uid="{00000000-0005-0000-0000-0000145F0000}"/>
    <cellStyle name="Navadno 61 6 3 2" xfId="24457" xr:uid="{00000000-0005-0000-0000-0000155F0000}"/>
    <cellStyle name="Navadno 61 6 3 3" xfId="24458" xr:uid="{00000000-0005-0000-0000-0000165F0000}"/>
    <cellStyle name="Navadno 61 6 3 4" xfId="24459" xr:uid="{00000000-0005-0000-0000-0000175F0000}"/>
    <cellStyle name="Navadno 61 6 3 5" xfId="24460" xr:uid="{00000000-0005-0000-0000-0000185F0000}"/>
    <cellStyle name="Navadno 61 6 3 6" xfId="24461" xr:uid="{00000000-0005-0000-0000-0000195F0000}"/>
    <cellStyle name="Navadno 61 6 3 7" xfId="24462" xr:uid="{00000000-0005-0000-0000-00001A5F0000}"/>
    <cellStyle name="Navadno 61 6 3 8" xfId="24463" xr:uid="{00000000-0005-0000-0000-00001B5F0000}"/>
    <cellStyle name="Navadno 61 6 3 9" xfId="24464" xr:uid="{00000000-0005-0000-0000-00001C5F0000}"/>
    <cellStyle name="Navadno 61 7" xfId="24465" xr:uid="{00000000-0005-0000-0000-00001D5F0000}"/>
    <cellStyle name="Navadno 61 7 2" xfId="24466" xr:uid="{00000000-0005-0000-0000-00001E5F0000}"/>
    <cellStyle name="Navadno 61 7 2 2" xfId="24467" xr:uid="{00000000-0005-0000-0000-00001F5F0000}"/>
    <cellStyle name="Navadno 61 7 2 2 2" xfId="24468" xr:uid="{00000000-0005-0000-0000-0000205F0000}"/>
    <cellStyle name="Navadno 61 7 2 2 3" xfId="24469" xr:uid="{00000000-0005-0000-0000-0000215F0000}"/>
    <cellStyle name="Navadno 61 7 2 2 4" xfId="24470" xr:uid="{00000000-0005-0000-0000-0000225F0000}"/>
    <cellStyle name="Navadno 61 7 2 2 5" xfId="24471" xr:uid="{00000000-0005-0000-0000-0000235F0000}"/>
    <cellStyle name="Navadno 61 7 2 2 6" xfId="24472" xr:uid="{00000000-0005-0000-0000-0000245F0000}"/>
    <cellStyle name="Navadno 61 7 2 2 7" xfId="24473" xr:uid="{00000000-0005-0000-0000-0000255F0000}"/>
    <cellStyle name="Navadno 61 7 2 2 8" xfId="24474" xr:uid="{00000000-0005-0000-0000-0000265F0000}"/>
    <cellStyle name="Navadno 61 7 2 2 9" xfId="24475" xr:uid="{00000000-0005-0000-0000-0000275F0000}"/>
    <cellStyle name="Navadno 61 7 3" xfId="24476" xr:uid="{00000000-0005-0000-0000-0000285F0000}"/>
    <cellStyle name="Navadno 61 7 3 2" xfId="24477" xr:uid="{00000000-0005-0000-0000-0000295F0000}"/>
    <cellStyle name="Navadno 61 7 3 3" xfId="24478" xr:uid="{00000000-0005-0000-0000-00002A5F0000}"/>
    <cellStyle name="Navadno 61 7 3 4" xfId="24479" xr:uid="{00000000-0005-0000-0000-00002B5F0000}"/>
    <cellStyle name="Navadno 61 7 3 5" xfId="24480" xr:uid="{00000000-0005-0000-0000-00002C5F0000}"/>
    <cellStyle name="Navadno 61 7 3 6" xfId="24481" xr:uid="{00000000-0005-0000-0000-00002D5F0000}"/>
    <cellStyle name="Navadno 61 7 3 7" xfId="24482" xr:uid="{00000000-0005-0000-0000-00002E5F0000}"/>
    <cellStyle name="Navadno 61 7 3 8" xfId="24483" xr:uid="{00000000-0005-0000-0000-00002F5F0000}"/>
    <cellStyle name="Navadno 61 7 3 9" xfId="24484" xr:uid="{00000000-0005-0000-0000-0000305F0000}"/>
    <cellStyle name="Navadno 61 8" xfId="24485" xr:uid="{00000000-0005-0000-0000-0000315F0000}"/>
    <cellStyle name="Navadno 61 8 2" xfId="24486" xr:uid="{00000000-0005-0000-0000-0000325F0000}"/>
    <cellStyle name="Navadno 61 8 2 2" xfId="24487" xr:uid="{00000000-0005-0000-0000-0000335F0000}"/>
    <cellStyle name="Navadno 61 8 2 2 2" xfId="24488" xr:uid="{00000000-0005-0000-0000-0000345F0000}"/>
    <cellStyle name="Navadno 61 8 2 2 3" xfId="24489" xr:uid="{00000000-0005-0000-0000-0000355F0000}"/>
    <cellStyle name="Navadno 61 8 2 2 4" xfId="24490" xr:uid="{00000000-0005-0000-0000-0000365F0000}"/>
    <cellStyle name="Navadno 61 8 2 2 5" xfId="24491" xr:uid="{00000000-0005-0000-0000-0000375F0000}"/>
    <cellStyle name="Navadno 61 8 2 2 6" xfId="24492" xr:uid="{00000000-0005-0000-0000-0000385F0000}"/>
    <cellStyle name="Navadno 61 8 2 2 7" xfId="24493" xr:uid="{00000000-0005-0000-0000-0000395F0000}"/>
    <cellStyle name="Navadno 61 8 2 2 8" xfId="24494" xr:uid="{00000000-0005-0000-0000-00003A5F0000}"/>
    <cellStyle name="Navadno 61 8 2 2 9" xfId="24495" xr:uid="{00000000-0005-0000-0000-00003B5F0000}"/>
    <cellStyle name="Navadno 61 8 3" xfId="24496" xr:uid="{00000000-0005-0000-0000-00003C5F0000}"/>
    <cellStyle name="Navadno 61 8 3 2" xfId="24497" xr:uid="{00000000-0005-0000-0000-00003D5F0000}"/>
    <cellStyle name="Navadno 61 8 3 3" xfId="24498" xr:uid="{00000000-0005-0000-0000-00003E5F0000}"/>
    <cellStyle name="Navadno 61 8 3 4" xfId="24499" xr:uid="{00000000-0005-0000-0000-00003F5F0000}"/>
    <cellStyle name="Navadno 61 8 3 5" xfId="24500" xr:uid="{00000000-0005-0000-0000-0000405F0000}"/>
    <cellStyle name="Navadno 61 8 3 6" xfId="24501" xr:uid="{00000000-0005-0000-0000-0000415F0000}"/>
    <cellStyle name="Navadno 61 8 3 7" xfId="24502" xr:uid="{00000000-0005-0000-0000-0000425F0000}"/>
    <cellStyle name="Navadno 61 8 3 8" xfId="24503" xr:uid="{00000000-0005-0000-0000-0000435F0000}"/>
    <cellStyle name="Navadno 61 8 3 9" xfId="24504" xr:uid="{00000000-0005-0000-0000-0000445F0000}"/>
    <cellStyle name="Navadno 61 9" xfId="24505" xr:uid="{00000000-0005-0000-0000-0000455F0000}"/>
    <cellStyle name="Navadno 61 9 2" xfId="24506" xr:uid="{00000000-0005-0000-0000-0000465F0000}"/>
    <cellStyle name="Navadno 61 9 2 2" xfId="24507" xr:uid="{00000000-0005-0000-0000-0000475F0000}"/>
    <cellStyle name="Navadno 61 9 2 2 2" xfId="24508" xr:uid="{00000000-0005-0000-0000-0000485F0000}"/>
    <cellStyle name="Navadno 61 9 2 2 3" xfId="24509" xr:uid="{00000000-0005-0000-0000-0000495F0000}"/>
    <cellStyle name="Navadno 61 9 2 2 4" xfId="24510" xr:uid="{00000000-0005-0000-0000-00004A5F0000}"/>
    <cellStyle name="Navadno 61 9 2 2 5" xfId="24511" xr:uid="{00000000-0005-0000-0000-00004B5F0000}"/>
    <cellStyle name="Navadno 61 9 2 2 6" xfId="24512" xr:uid="{00000000-0005-0000-0000-00004C5F0000}"/>
    <cellStyle name="Navadno 61 9 2 2 7" xfId="24513" xr:uid="{00000000-0005-0000-0000-00004D5F0000}"/>
    <cellStyle name="Navadno 61 9 2 2 8" xfId="24514" xr:uid="{00000000-0005-0000-0000-00004E5F0000}"/>
    <cellStyle name="Navadno 61 9 2 2 9" xfId="24515" xr:uid="{00000000-0005-0000-0000-00004F5F0000}"/>
    <cellStyle name="Navadno 61 9 3" xfId="24516" xr:uid="{00000000-0005-0000-0000-0000505F0000}"/>
    <cellStyle name="Navadno 61 9 3 2" xfId="24517" xr:uid="{00000000-0005-0000-0000-0000515F0000}"/>
    <cellStyle name="Navadno 61 9 3 3" xfId="24518" xr:uid="{00000000-0005-0000-0000-0000525F0000}"/>
    <cellStyle name="Navadno 61 9 3 4" xfId="24519" xr:uid="{00000000-0005-0000-0000-0000535F0000}"/>
    <cellStyle name="Navadno 61 9 3 5" xfId="24520" xr:uid="{00000000-0005-0000-0000-0000545F0000}"/>
    <cellStyle name="Navadno 61 9 3 6" xfId="24521" xr:uid="{00000000-0005-0000-0000-0000555F0000}"/>
    <cellStyle name="Navadno 61 9 3 7" xfId="24522" xr:uid="{00000000-0005-0000-0000-0000565F0000}"/>
    <cellStyle name="Navadno 61 9 3 8" xfId="24523" xr:uid="{00000000-0005-0000-0000-0000575F0000}"/>
    <cellStyle name="Navadno 61 9 3 9" xfId="24524" xr:uid="{00000000-0005-0000-0000-0000585F0000}"/>
    <cellStyle name="Navadno 62" xfId="24525" xr:uid="{00000000-0005-0000-0000-0000595F0000}"/>
    <cellStyle name="Navadno 62 2" xfId="24526" xr:uid="{00000000-0005-0000-0000-00005A5F0000}"/>
    <cellStyle name="Navadno 63" xfId="24527" xr:uid="{00000000-0005-0000-0000-00005B5F0000}"/>
    <cellStyle name="Navadno 63 2" xfId="24528" xr:uid="{00000000-0005-0000-0000-00005C5F0000}"/>
    <cellStyle name="Navadno 64" xfId="24529" xr:uid="{00000000-0005-0000-0000-00005D5F0000}"/>
    <cellStyle name="Navadno 64 2" xfId="24530" xr:uid="{00000000-0005-0000-0000-00005E5F0000}"/>
    <cellStyle name="Navadno 64 2 2" xfId="24531" xr:uid="{00000000-0005-0000-0000-00005F5F0000}"/>
    <cellStyle name="Navadno 64 3" xfId="24532" xr:uid="{00000000-0005-0000-0000-0000605F0000}"/>
    <cellStyle name="Navadno 65" xfId="24533" xr:uid="{00000000-0005-0000-0000-0000615F0000}"/>
    <cellStyle name="Navadno 65 2" xfId="24534" xr:uid="{00000000-0005-0000-0000-0000625F0000}"/>
    <cellStyle name="Navadno 66" xfId="24535" xr:uid="{00000000-0005-0000-0000-0000635F0000}"/>
    <cellStyle name="Navadno 66 2" xfId="24536" xr:uid="{00000000-0005-0000-0000-0000645F0000}"/>
    <cellStyle name="Navadno 67" xfId="24537" xr:uid="{00000000-0005-0000-0000-0000655F0000}"/>
    <cellStyle name="Navadno 67 2" xfId="24538" xr:uid="{00000000-0005-0000-0000-0000665F0000}"/>
    <cellStyle name="Navadno 68" xfId="24539" xr:uid="{00000000-0005-0000-0000-0000675F0000}"/>
    <cellStyle name="Navadno 68 2" xfId="24540" xr:uid="{00000000-0005-0000-0000-0000685F0000}"/>
    <cellStyle name="Navadno 69" xfId="24541" xr:uid="{00000000-0005-0000-0000-0000695F0000}"/>
    <cellStyle name="Navadno 69 2" xfId="24542" xr:uid="{00000000-0005-0000-0000-00006A5F0000}"/>
    <cellStyle name="Navadno 7" xfId="231" xr:uid="{00000000-0005-0000-0000-00006B5F0000}"/>
    <cellStyle name="Navadno 7 10" xfId="24543" xr:uid="{00000000-0005-0000-0000-00006C5F0000}"/>
    <cellStyle name="Navadno 7 10 2" xfId="24544" xr:uid="{00000000-0005-0000-0000-00006D5F0000}"/>
    <cellStyle name="Navadno 7 10 2 2" xfId="24545" xr:uid="{00000000-0005-0000-0000-00006E5F0000}"/>
    <cellStyle name="Navadno 7 10 2 2 2" xfId="24546" xr:uid="{00000000-0005-0000-0000-00006F5F0000}"/>
    <cellStyle name="Navadno 7 10 2 3" xfId="24547" xr:uid="{00000000-0005-0000-0000-0000705F0000}"/>
    <cellStyle name="Navadno 7 10 3" xfId="24548" xr:uid="{00000000-0005-0000-0000-0000715F0000}"/>
    <cellStyle name="Navadno 7 10 3 2" xfId="24549" xr:uid="{00000000-0005-0000-0000-0000725F0000}"/>
    <cellStyle name="Navadno 7 10 4" xfId="24550" xr:uid="{00000000-0005-0000-0000-0000735F0000}"/>
    <cellStyle name="Navadno 7 11" xfId="24551" xr:uid="{00000000-0005-0000-0000-0000745F0000}"/>
    <cellStyle name="Navadno 7 11 2" xfId="24552" xr:uid="{00000000-0005-0000-0000-0000755F0000}"/>
    <cellStyle name="Navadno 7 11 2 2" xfId="24553" xr:uid="{00000000-0005-0000-0000-0000765F0000}"/>
    <cellStyle name="Navadno 7 11 2 2 2" xfId="24554" xr:uid="{00000000-0005-0000-0000-0000775F0000}"/>
    <cellStyle name="Navadno 7 11 2 3" xfId="24555" xr:uid="{00000000-0005-0000-0000-0000785F0000}"/>
    <cellStyle name="Navadno 7 11 3" xfId="24556" xr:uid="{00000000-0005-0000-0000-0000795F0000}"/>
    <cellStyle name="Navadno 7 11 3 2" xfId="24557" xr:uid="{00000000-0005-0000-0000-00007A5F0000}"/>
    <cellStyle name="Navadno 7 11 4" xfId="24558" xr:uid="{00000000-0005-0000-0000-00007B5F0000}"/>
    <cellStyle name="Navadno 7 12" xfId="24559" xr:uid="{00000000-0005-0000-0000-00007C5F0000}"/>
    <cellStyle name="Navadno 7 12 2" xfId="24560" xr:uid="{00000000-0005-0000-0000-00007D5F0000}"/>
    <cellStyle name="Navadno 7 12 2 2" xfId="24561" xr:uid="{00000000-0005-0000-0000-00007E5F0000}"/>
    <cellStyle name="Navadno 7 12 2 2 2" xfId="24562" xr:uid="{00000000-0005-0000-0000-00007F5F0000}"/>
    <cellStyle name="Navadno 7 12 2 3" xfId="24563" xr:uid="{00000000-0005-0000-0000-0000805F0000}"/>
    <cellStyle name="Navadno 7 12 3" xfId="24564" xr:uid="{00000000-0005-0000-0000-0000815F0000}"/>
    <cellStyle name="Navadno 7 12 3 2" xfId="24565" xr:uid="{00000000-0005-0000-0000-0000825F0000}"/>
    <cellStyle name="Navadno 7 12 4" xfId="24566" xr:uid="{00000000-0005-0000-0000-0000835F0000}"/>
    <cellStyle name="Navadno 7 13" xfId="24567" xr:uid="{00000000-0005-0000-0000-0000845F0000}"/>
    <cellStyle name="Navadno 7 13 2" xfId="24568" xr:uid="{00000000-0005-0000-0000-0000855F0000}"/>
    <cellStyle name="Navadno 7 13 2 2" xfId="24569" xr:uid="{00000000-0005-0000-0000-0000865F0000}"/>
    <cellStyle name="Navadno 7 13 2 2 2" xfId="24570" xr:uid="{00000000-0005-0000-0000-0000875F0000}"/>
    <cellStyle name="Navadno 7 13 2 3" xfId="24571" xr:uid="{00000000-0005-0000-0000-0000885F0000}"/>
    <cellStyle name="Navadno 7 13 3" xfId="24572" xr:uid="{00000000-0005-0000-0000-0000895F0000}"/>
    <cellStyle name="Navadno 7 13 3 2" xfId="24573" xr:uid="{00000000-0005-0000-0000-00008A5F0000}"/>
    <cellStyle name="Navadno 7 13 4" xfId="24574" xr:uid="{00000000-0005-0000-0000-00008B5F0000}"/>
    <cellStyle name="Navadno 7 14" xfId="24575" xr:uid="{00000000-0005-0000-0000-00008C5F0000}"/>
    <cellStyle name="Navadno 7 14 2" xfId="24576" xr:uid="{00000000-0005-0000-0000-00008D5F0000}"/>
    <cellStyle name="Navadno 7 14 2 2" xfId="24577" xr:uid="{00000000-0005-0000-0000-00008E5F0000}"/>
    <cellStyle name="Navadno 7 14 2 2 2" xfId="24578" xr:uid="{00000000-0005-0000-0000-00008F5F0000}"/>
    <cellStyle name="Navadno 7 14 2 3" xfId="24579" xr:uid="{00000000-0005-0000-0000-0000905F0000}"/>
    <cellStyle name="Navadno 7 14 3" xfId="24580" xr:uid="{00000000-0005-0000-0000-0000915F0000}"/>
    <cellStyle name="Navadno 7 14 3 2" xfId="24581" xr:uid="{00000000-0005-0000-0000-0000925F0000}"/>
    <cellStyle name="Navadno 7 14 4" xfId="24582" xr:uid="{00000000-0005-0000-0000-0000935F0000}"/>
    <cellStyle name="Navadno 7 15" xfId="24583" xr:uid="{00000000-0005-0000-0000-0000945F0000}"/>
    <cellStyle name="Navadno 7 15 2" xfId="24584" xr:uid="{00000000-0005-0000-0000-0000955F0000}"/>
    <cellStyle name="Navadno 7 15 2 2" xfId="24585" xr:uid="{00000000-0005-0000-0000-0000965F0000}"/>
    <cellStyle name="Navadno 7 15 2 2 2" xfId="24586" xr:uid="{00000000-0005-0000-0000-0000975F0000}"/>
    <cellStyle name="Navadno 7 15 2 3" xfId="24587" xr:uid="{00000000-0005-0000-0000-0000985F0000}"/>
    <cellStyle name="Navadno 7 15 3" xfId="24588" xr:uid="{00000000-0005-0000-0000-0000995F0000}"/>
    <cellStyle name="Navadno 7 15 3 2" xfId="24589" xr:uid="{00000000-0005-0000-0000-00009A5F0000}"/>
    <cellStyle name="Navadno 7 15 4" xfId="24590" xr:uid="{00000000-0005-0000-0000-00009B5F0000}"/>
    <cellStyle name="Navadno 7 16" xfId="24591" xr:uid="{00000000-0005-0000-0000-00009C5F0000}"/>
    <cellStyle name="Navadno 7 16 2" xfId="24592" xr:uid="{00000000-0005-0000-0000-00009D5F0000}"/>
    <cellStyle name="Navadno 7 16 2 2" xfId="24593" xr:uid="{00000000-0005-0000-0000-00009E5F0000}"/>
    <cellStyle name="Navadno 7 16 2 2 2" xfId="24594" xr:uid="{00000000-0005-0000-0000-00009F5F0000}"/>
    <cellStyle name="Navadno 7 16 2 3" xfId="24595" xr:uid="{00000000-0005-0000-0000-0000A05F0000}"/>
    <cellStyle name="Navadno 7 16 3" xfId="24596" xr:uid="{00000000-0005-0000-0000-0000A15F0000}"/>
    <cellStyle name="Navadno 7 16 3 2" xfId="24597" xr:uid="{00000000-0005-0000-0000-0000A25F0000}"/>
    <cellStyle name="Navadno 7 16 4" xfId="24598" xr:uid="{00000000-0005-0000-0000-0000A35F0000}"/>
    <cellStyle name="Navadno 7 17" xfId="24599" xr:uid="{00000000-0005-0000-0000-0000A45F0000}"/>
    <cellStyle name="Navadno 7 17 2" xfId="24600" xr:uid="{00000000-0005-0000-0000-0000A55F0000}"/>
    <cellStyle name="Navadno 7 17 2 2" xfId="24601" xr:uid="{00000000-0005-0000-0000-0000A65F0000}"/>
    <cellStyle name="Navadno 7 17 2 2 2" xfId="24602" xr:uid="{00000000-0005-0000-0000-0000A75F0000}"/>
    <cellStyle name="Navadno 7 17 2 3" xfId="24603" xr:uid="{00000000-0005-0000-0000-0000A85F0000}"/>
    <cellStyle name="Navadno 7 17 3" xfId="24604" xr:uid="{00000000-0005-0000-0000-0000A95F0000}"/>
    <cellStyle name="Navadno 7 17 3 2" xfId="24605" xr:uid="{00000000-0005-0000-0000-0000AA5F0000}"/>
    <cellStyle name="Navadno 7 17 4" xfId="24606" xr:uid="{00000000-0005-0000-0000-0000AB5F0000}"/>
    <cellStyle name="Navadno 7 18" xfId="24607" xr:uid="{00000000-0005-0000-0000-0000AC5F0000}"/>
    <cellStyle name="Navadno 7 18 2" xfId="24608" xr:uid="{00000000-0005-0000-0000-0000AD5F0000}"/>
    <cellStyle name="Navadno 7 18 2 2" xfId="24609" xr:uid="{00000000-0005-0000-0000-0000AE5F0000}"/>
    <cellStyle name="Navadno 7 18 2 2 2" xfId="24610" xr:uid="{00000000-0005-0000-0000-0000AF5F0000}"/>
    <cellStyle name="Navadno 7 18 2 3" xfId="24611" xr:uid="{00000000-0005-0000-0000-0000B05F0000}"/>
    <cellStyle name="Navadno 7 18 3" xfId="24612" xr:uid="{00000000-0005-0000-0000-0000B15F0000}"/>
    <cellStyle name="Navadno 7 18 3 2" xfId="24613" xr:uid="{00000000-0005-0000-0000-0000B25F0000}"/>
    <cellStyle name="Navadno 7 18 4" xfId="24614" xr:uid="{00000000-0005-0000-0000-0000B35F0000}"/>
    <cellStyle name="Navadno 7 19" xfId="24615" xr:uid="{00000000-0005-0000-0000-0000B45F0000}"/>
    <cellStyle name="Navadno 7 19 2" xfId="24616" xr:uid="{00000000-0005-0000-0000-0000B55F0000}"/>
    <cellStyle name="Navadno 7 19 2 2" xfId="24617" xr:uid="{00000000-0005-0000-0000-0000B65F0000}"/>
    <cellStyle name="Navadno 7 19 2 2 2" xfId="24618" xr:uid="{00000000-0005-0000-0000-0000B75F0000}"/>
    <cellStyle name="Navadno 7 19 2 3" xfId="24619" xr:uid="{00000000-0005-0000-0000-0000B85F0000}"/>
    <cellStyle name="Navadno 7 19 3" xfId="24620" xr:uid="{00000000-0005-0000-0000-0000B95F0000}"/>
    <cellStyle name="Navadno 7 19 3 2" xfId="24621" xr:uid="{00000000-0005-0000-0000-0000BA5F0000}"/>
    <cellStyle name="Navadno 7 19 4" xfId="24622" xr:uid="{00000000-0005-0000-0000-0000BB5F0000}"/>
    <cellStyle name="Navadno 7 2" xfId="24623" xr:uid="{00000000-0005-0000-0000-0000BC5F0000}"/>
    <cellStyle name="Navadno 7 2 2" xfId="24624" xr:uid="{00000000-0005-0000-0000-0000BD5F0000}"/>
    <cellStyle name="Navadno 7 2 2 2" xfId="24625" xr:uid="{00000000-0005-0000-0000-0000BE5F0000}"/>
    <cellStyle name="Navadno 7 2 2 2 2" xfId="24626" xr:uid="{00000000-0005-0000-0000-0000BF5F0000}"/>
    <cellStyle name="Navadno 7 2 2 3" xfId="24627" xr:uid="{00000000-0005-0000-0000-0000C05F0000}"/>
    <cellStyle name="Navadno 7 2 2 4" xfId="24628" xr:uid="{00000000-0005-0000-0000-0000C15F0000}"/>
    <cellStyle name="Navadno 7 2 2 5" xfId="24629" xr:uid="{00000000-0005-0000-0000-0000C25F0000}"/>
    <cellStyle name="Navadno 7 2 2 6" xfId="24630" xr:uid="{00000000-0005-0000-0000-0000C35F0000}"/>
    <cellStyle name="Navadno 7 2 3" xfId="24631" xr:uid="{00000000-0005-0000-0000-0000C45F0000}"/>
    <cellStyle name="Navadno 7 2 3 2" xfId="24632" xr:uid="{00000000-0005-0000-0000-0000C55F0000}"/>
    <cellStyle name="Navadno 7 2 4" xfId="24633" xr:uid="{00000000-0005-0000-0000-0000C65F0000}"/>
    <cellStyle name="Navadno 7 2 5" xfId="24634" xr:uid="{00000000-0005-0000-0000-0000C75F0000}"/>
    <cellStyle name="Navadno 7 2 6" xfId="24635" xr:uid="{00000000-0005-0000-0000-0000C85F0000}"/>
    <cellStyle name="Navadno 7 2 7" xfId="24636" xr:uid="{00000000-0005-0000-0000-0000C95F0000}"/>
    <cellStyle name="Navadno 7 20" xfId="24637" xr:uid="{00000000-0005-0000-0000-0000CA5F0000}"/>
    <cellStyle name="Navadno 7 20 2" xfId="24638" xr:uid="{00000000-0005-0000-0000-0000CB5F0000}"/>
    <cellStyle name="Navadno 7 20 2 2" xfId="24639" xr:uid="{00000000-0005-0000-0000-0000CC5F0000}"/>
    <cellStyle name="Navadno 7 20 2 2 2" xfId="24640" xr:uid="{00000000-0005-0000-0000-0000CD5F0000}"/>
    <cellStyle name="Navadno 7 20 2 3" xfId="24641" xr:uid="{00000000-0005-0000-0000-0000CE5F0000}"/>
    <cellStyle name="Navadno 7 20 3" xfId="24642" xr:uid="{00000000-0005-0000-0000-0000CF5F0000}"/>
    <cellStyle name="Navadno 7 20 3 2" xfId="24643" xr:uid="{00000000-0005-0000-0000-0000D05F0000}"/>
    <cellStyle name="Navadno 7 20 4" xfId="24644" xr:uid="{00000000-0005-0000-0000-0000D15F0000}"/>
    <cellStyle name="Navadno 7 21" xfId="24645" xr:uid="{00000000-0005-0000-0000-0000D25F0000}"/>
    <cellStyle name="Navadno 7 21 2" xfId="24646" xr:uid="{00000000-0005-0000-0000-0000D35F0000}"/>
    <cellStyle name="Navadno 7 21 2 2" xfId="24647" xr:uid="{00000000-0005-0000-0000-0000D45F0000}"/>
    <cellStyle name="Navadno 7 21 2 2 2" xfId="24648" xr:uid="{00000000-0005-0000-0000-0000D55F0000}"/>
    <cellStyle name="Navadno 7 21 2 3" xfId="24649" xr:uid="{00000000-0005-0000-0000-0000D65F0000}"/>
    <cellStyle name="Navadno 7 21 3" xfId="24650" xr:uid="{00000000-0005-0000-0000-0000D75F0000}"/>
    <cellStyle name="Navadno 7 21 3 2" xfId="24651" xr:uid="{00000000-0005-0000-0000-0000D85F0000}"/>
    <cellStyle name="Navadno 7 21 4" xfId="24652" xr:uid="{00000000-0005-0000-0000-0000D95F0000}"/>
    <cellStyle name="Navadno 7 22" xfId="24653" xr:uid="{00000000-0005-0000-0000-0000DA5F0000}"/>
    <cellStyle name="Navadno 7 22 2" xfId="24654" xr:uid="{00000000-0005-0000-0000-0000DB5F0000}"/>
    <cellStyle name="Navadno 7 22 2 2" xfId="24655" xr:uid="{00000000-0005-0000-0000-0000DC5F0000}"/>
    <cellStyle name="Navadno 7 22 2 2 2" xfId="24656" xr:uid="{00000000-0005-0000-0000-0000DD5F0000}"/>
    <cellStyle name="Navadno 7 22 2 3" xfId="24657" xr:uid="{00000000-0005-0000-0000-0000DE5F0000}"/>
    <cellStyle name="Navadno 7 22 3" xfId="24658" xr:uid="{00000000-0005-0000-0000-0000DF5F0000}"/>
    <cellStyle name="Navadno 7 22 3 2" xfId="24659" xr:uid="{00000000-0005-0000-0000-0000E05F0000}"/>
    <cellStyle name="Navadno 7 22 4" xfId="24660" xr:uid="{00000000-0005-0000-0000-0000E15F0000}"/>
    <cellStyle name="Navadno 7 23" xfId="24661" xr:uid="{00000000-0005-0000-0000-0000E25F0000}"/>
    <cellStyle name="Navadno 7 23 2" xfId="24662" xr:uid="{00000000-0005-0000-0000-0000E35F0000}"/>
    <cellStyle name="Navadno 7 23 2 2" xfId="24663" xr:uid="{00000000-0005-0000-0000-0000E45F0000}"/>
    <cellStyle name="Navadno 7 23 2 2 2" xfId="24664" xr:uid="{00000000-0005-0000-0000-0000E55F0000}"/>
    <cellStyle name="Navadno 7 23 2 3" xfId="24665" xr:uid="{00000000-0005-0000-0000-0000E65F0000}"/>
    <cellStyle name="Navadno 7 23 3" xfId="24666" xr:uid="{00000000-0005-0000-0000-0000E75F0000}"/>
    <cellStyle name="Navadno 7 23 3 2" xfId="24667" xr:uid="{00000000-0005-0000-0000-0000E85F0000}"/>
    <cellStyle name="Navadno 7 23 4" xfId="24668" xr:uid="{00000000-0005-0000-0000-0000E95F0000}"/>
    <cellStyle name="Navadno 7 24" xfId="24669" xr:uid="{00000000-0005-0000-0000-0000EA5F0000}"/>
    <cellStyle name="Navadno 7 24 2" xfId="24670" xr:uid="{00000000-0005-0000-0000-0000EB5F0000}"/>
    <cellStyle name="Navadno 7 24 2 2" xfId="24671" xr:uid="{00000000-0005-0000-0000-0000EC5F0000}"/>
    <cellStyle name="Navadno 7 24 2 2 2" xfId="24672" xr:uid="{00000000-0005-0000-0000-0000ED5F0000}"/>
    <cellStyle name="Navadno 7 24 2 3" xfId="24673" xr:uid="{00000000-0005-0000-0000-0000EE5F0000}"/>
    <cellStyle name="Navadno 7 24 3" xfId="24674" xr:uid="{00000000-0005-0000-0000-0000EF5F0000}"/>
    <cellStyle name="Navadno 7 24 3 2" xfId="24675" xr:uid="{00000000-0005-0000-0000-0000F05F0000}"/>
    <cellStyle name="Navadno 7 24 4" xfId="24676" xr:uid="{00000000-0005-0000-0000-0000F15F0000}"/>
    <cellStyle name="Navadno 7 25" xfId="24677" xr:uid="{00000000-0005-0000-0000-0000F25F0000}"/>
    <cellStyle name="Navadno 7 25 2" xfId="24678" xr:uid="{00000000-0005-0000-0000-0000F35F0000}"/>
    <cellStyle name="Navadno 7 25 2 2" xfId="24679" xr:uid="{00000000-0005-0000-0000-0000F45F0000}"/>
    <cellStyle name="Navadno 7 25 2 2 2" xfId="24680" xr:uid="{00000000-0005-0000-0000-0000F55F0000}"/>
    <cellStyle name="Navadno 7 25 2 3" xfId="24681" xr:uid="{00000000-0005-0000-0000-0000F65F0000}"/>
    <cellStyle name="Navadno 7 25 3" xfId="24682" xr:uid="{00000000-0005-0000-0000-0000F75F0000}"/>
    <cellStyle name="Navadno 7 25 3 2" xfId="24683" xr:uid="{00000000-0005-0000-0000-0000F85F0000}"/>
    <cellStyle name="Navadno 7 25 4" xfId="24684" xr:uid="{00000000-0005-0000-0000-0000F95F0000}"/>
    <cellStyle name="Navadno 7 26" xfId="24685" xr:uid="{00000000-0005-0000-0000-0000FA5F0000}"/>
    <cellStyle name="Navadno 7 26 2" xfId="24686" xr:uid="{00000000-0005-0000-0000-0000FB5F0000}"/>
    <cellStyle name="Navadno 7 26 2 2" xfId="24687" xr:uid="{00000000-0005-0000-0000-0000FC5F0000}"/>
    <cellStyle name="Navadno 7 26 2 2 2" xfId="24688" xr:uid="{00000000-0005-0000-0000-0000FD5F0000}"/>
    <cellStyle name="Navadno 7 26 2 3" xfId="24689" xr:uid="{00000000-0005-0000-0000-0000FE5F0000}"/>
    <cellStyle name="Navadno 7 26 3" xfId="24690" xr:uid="{00000000-0005-0000-0000-0000FF5F0000}"/>
    <cellStyle name="Navadno 7 26 3 2" xfId="24691" xr:uid="{00000000-0005-0000-0000-000000600000}"/>
    <cellStyle name="Navadno 7 26 4" xfId="24692" xr:uid="{00000000-0005-0000-0000-000001600000}"/>
    <cellStyle name="Navadno 7 27" xfId="24693" xr:uid="{00000000-0005-0000-0000-000002600000}"/>
    <cellStyle name="Navadno 7 27 2" xfId="24694" xr:uid="{00000000-0005-0000-0000-000003600000}"/>
    <cellStyle name="Navadno 7 27 2 2" xfId="24695" xr:uid="{00000000-0005-0000-0000-000004600000}"/>
    <cellStyle name="Navadno 7 27 2 2 2" xfId="24696" xr:uid="{00000000-0005-0000-0000-000005600000}"/>
    <cellStyle name="Navadno 7 27 2 3" xfId="24697" xr:uid="{00000000-0005-0000-0000-000006600000}"/>
    <cellStyle name="Navadno 7 27 3" xfId="24698" xr:uid="{00000000-0005-0000-0000-000007600000}"/>
    <cellStyle name="Navadno 7 27 3 2" xfId="24699" xr:uid="{00000000-0005-0000-0000-000008600000}"/>
    <cellStyle name="Navadno 7 27 4" xfId="24700" xr:uid="{00000000-0005-0000-0000-000009600000}"/>
    <cellStyle name="Navadno 7 28" xfId="24701" xr:uid="{00000000-0005-0000-0000-00000A600000}"/>
    <cellStyle name="Navadno 7 28 2" xfId="24702" xr:uid="{00000000-0005-0000-0000-00000B600000}"/>
    <cellStyle name="Navadno 7 28 2 2" xfId="24703" xr:uid="{00000000-0005-0000-0000-00000C600000}"/>
    <cellStyle name="Navadno 7 28 2 2 2" xfId="24704" xr:uid="{00000000-0005-0000-0000-00000D600000}"/>
    <cellStyle name="Navadno 7 28 2 3" xfId="24705" xr:uid="{00000000-0005-0000-0000-00000E600000}"/>
    <cellStyle name="Navadno 7 28 3" xfId="24706" xr:uid="{00000000-0005-0000-0000-00000F600000}"/>
    <cellStyle name="Navadno 7 28 3 2" xfId="24707" xr:uid="{00000000-0005-0000-0000-000010600000}"/>
    <cellStyle name="Navadno 7 28 4" xfId="24708" xr:uid="{00000000-0005-0000-0000-000011600000}"/>
    <cellStyle name="Navadno 7 29" xfId="24709" xr:uid="{00000000-0005-0000-0000-000012600000}"/>
    <cellStyle name="Navadno 7 29 2" xfId="24710" xr:uid="{00000000-0005-0000-0000-000013600000}"/>
    <cellStyle name="Navadno 7 29 2 2" xfId="24711" xr:uid="{00000000-0005-0000-0000-000014600000}"/>
    <cellStyle name="Navadno 7 29 2 2 2" xfId="24712" xr:uid="{00000000-0005-0000-0000-000015600000}"/>
    <cellStyle name="Navadno 7 29 2 3" xfId="24713" xr:uid="{00000000-0005-0000-0000-000016600000}"/>
    <cellStyle name="Navadno 7 29 3" xfId="24714" xr:uid="{00000000-0005-0000-0000-000017600000}"/>
    <cellStyle name="Navadno 7 29 3 2" xfId="24715" xr:uid="{00000000-0005-0000-0000-000018600000}"/>
    <cellStyle name="Navadno 7 29 4" xfId="24716" xr:uid="{00000000-0005-0000-0000-000019600000}"/>
    <cellStyle name="Navadno 7 3" xfId="24717" xr:uid="{00000000-0005-0000-0000-00001A600000}"/>
    <cellStyle name="Navadno 7 3 2" xfId="24718" xr:uid="{00000000-0005-0000-0000-00001B600000}"/>
    <cellStyle name="Navadno 7 3 2 2" xfId="24719" xr:uid="{00000000-0005-0000-0000-00001C600000}"/>
    <cellStyle name="Navadno 7 3 2 2 2" xfId="24720" xr:uid="{00000000-0005-0000-0000-00001D600000}"/>
    <cellStyle name="Navadno 7 3 2 3" xfId="24721" xr:uid="{00000000-0005-0000-0000-00001E600000}"/>
    <cellStyle name="Navadno 7 3 2 4" xfId="24722" xr:uid="{00000000-0005-0000-0000-00001F600000}"/>
    <cellStyle name="Navadno 7 3 2 5" xfId="24723" xr:uid="{00000000-0005-0000-0000-000020600000}"/>
    <cellStyle name="Navadno 7 3 2 6" xfId="24724" xr:uid="{00000000-0005-0000-0000-000021600000}"/>
    <cellStyle name="Navadno 7 3 3" xfId="24725" xr:uid="{00000000-0005-0000-0000-000022600000}"/>
    <cellStyle name="Navadno 7 3 3 2" xfId="24726" xr:uid="{00000000-0005-0000-0000-000023600000}"/>
    <cellStyle name="Navadno 7 3 3 3" xfId="24727" xr:uid="{00000000-0005-0000-0000-000024600000}"/>
    <cellStyle name="Navadno 7 3 3 4" xfId="24728" xr:uid="{00000000-0005-0000-0000-000025600000}"/>
    <cellStyle name="Navadno 7 3 4" xfId="24729" xr:uid="{00000000-0005-0000-0000-000026600000}"/>
    <cellStyle name="Navadno 7 3 5" xfId="24730" xr:uid="{00000000-0005-0000-0000-000027600000}"/>
    <cellStyle name="Navadno 7 3 6" xfId="24731" xr:uid="{00000000-0005-0000-0000-000028600000}"/>
    <cellStyle name="Navadno 7 3 7" xfId="24732" xr:uid="{00000000-0005-0000-0000-000029600000}"/>
    <cellStyle name="Navadno 7 30" xfId="24733" xr:uid="{00000000-0005-0000-0000-00002A600000}"/>
    <cellStyle name="Navadno 7 30 2" xfId="24734" xr:uid="{00000000-0005-0000-0000-00002B600000}"/>
    <cellStyle name="Navadno 7 30 2 2" xfId="24735" xr:uid="{00000000-0005-0000-0000-00002C600000}"/>
    <cellStyle name="Navadno 7 30 2 2 2" xfId="24736" xr:uid="{00000000-0005-0000-0000-00002D600000}"/>
    <cellStyle name="Navadno 7 30 2 3" xfId="24737" xr:uid="{00000000-0005-0000-0000-00002E600000}"/>
    <cellStyle name="Navadno 7 30 3" xfId="24738" xr:uid="{00000000-0005-0000-0000-00002F600000}"/>
    <cellStyle name="Navadno 7 30 3 2" xfId="24739" xr:uid="{00000000-0005-0000-0000-000030600000}"/>
    <cellStyle name="Navadno 7 30 4" xfId="24740" xr:uid="{00000000-0005-0000-0000-000031600000}"/>
    <cellStyle name="Navadno 7 31" xfId="24741" xr:uid="{00000000-0005-0000-0000-000032600000}"/>
    <cellStyle name="Navadno 7 31 2" xfId="24742" xr:uid="{00000000-0005-0000-0000-000033600000}"/>
    <cellStyle name="Navadno 7 31 2 2" xfId="24743" xr:uid="{00000000-0005-0000-0000-000034600000}"/>
    <cellStyle name="Navadno 7 31 2 2 2" xfId="24744" xr:uid="{00000000-0005-0000-0000-000035600000}"/>
    <cellStyle name="Navadno 7 31 2 3" xfId="24745" xr:uid="{00000000-0005-0000-0000-000036600000}"/>
    <cellStyle name="Navadno 7 31 3" xfId="24746" xr:uid="{00000000-0005-0000-0000-000037600000}"/>
    <cellStyle name="Navadno 7 31 3 2" xfId="24747" xr:uid="{00000000-0005-0000-0000-000038600000}"/>
    <cellStyle name="Navadno 7 31 4" xfId="24748" xr:uid="{00000000-0005-0000-0000-000039600000}"/>
    <cellStyle name="Navadno 7 32" xfId="24749" xr:uid="{00000000-0005-0000-0000-00003A600000}"/>
    <cellStyle name="Navadno 7 32 2" xfId="24750" xr:uid="{00000000-0005-0000-0000-00003B600000}"/>
    <cellStyle name="Navadno 7 32 2 2" xfId="24751" xr:uid="{00000000-0005-0000-0000-00003C600000}"/>
    <cellStyle name="Navadno 7 32 2 2 2" xfId="24752" xr:uid="{00000000-0005-0000-0000-00003D600000}"/>
    <cellStyle name="Navadno 7 32 2 3" xfId="24753" xr:uid="{00000000-0005-0000-0000-00003E600000}"/>
    <cellStyle name="Navadno 7 32 3" xfId="24754" xr:uid="{00000000-0005-0000-0000-00003F600000}"/>
    <cellStyle name="Navadno 7 32 3 2" xfId="24755" xr:uid="{00000000-0005-0000-0000-000040600000}"/>
    <cellStyle name="Navadno 7 32 4" xfId="24756" xr:uid="{00000000-0005-0000-0000-000041600000}"/>
    <cellStyle name="Navadno 7 33" xfId="24757" xr:uid="{00000000-0005-0000-0000-000042600000}"/>
    <cellStyle name="Navadno 7 33 2" xfId="24758" xr:uid="{00000000-0005-0000-0000-000043600000}"/>
    <cellStyle name="Navadno 7 33 2 2" xfId="24759" xr:uid="{00000000-0005-0000-0000-000044600000}"/>
    <cellStyle name="Navadno 7 33 2 2 2" xfId="24760" xr:uid="{00000000-0005-0000-0000-000045600000}"/>
    <cellStyle name="Navadno 7 33 2 3" xfId="24761" xr:uid="{00000000-0005-0000-0000-000046600000}"/>
    <cellStyle name="Navadno 7 33 3" xfId="24762" xr:uid="{00000000-0005-0000-0000-000047600000}"/>
    <cellStyle name="Navadno 7 33 3 2" xfId="24763" xr:uid="{00000000-0005-0000-0000-000048600000}"/>
    <cellStyle name="Navadno 7 33 4" xfId="24764" xr:uid="{00000000-0005-0000-0000-000049600000}"/>
    <cellStyle name="Navadno 7 34" xfId="24765" xr:uid="{00000000-0005-0000-0000-00004A600000}"/>
    <cellStyle name="Navadno 7 34 2" xfId="24766" xr:uid="{00000000-0005-0000-0000-00004B600000}"/>
    <cellStyle name="Navadno 7 34 2 2" xfId="24767" xr:uid="{00000000-0005-0000-0000-00004C600000}"/>
    <cellStyle name="Navadno 7 34 2 2 2" xfId="24768" xr:uid="{00000000-0005-0000-0000-00004D600000}"/>
    <cellStyle name="Navadno 7 34 2 3" xfId="24769" xr:uid="{00000000-0005-0000-0000-00004E600000}"/>
    <cellStyle name="Navadno 7 34 3" xfId="24770" xr:uid="{00000000-0005-0000-0000-00004F600000}"/>
    <cellStyle name="Navadno 7 34 3 2" xfId="24771" xr:uid="{00000000-0005-0000-0000-000050600000}"/>
    <cellStyle name="Navadno 7 34 4" xfId="24772" xr:uid="{00000000-0005-0000-0000-000051600000}"/>
    <cellStyle name="Navadno 7 35" xfId="24773" xr:uid="{00000000-0005-0000-0000-000052600000}"/>
    <cellStyle name="Navadno 7 35 2" xfId="24774" xr:uid="{00000000-0005-0000-0000-000053600000}"/>
    <cellStyle name="Navadno 7 35 2 2" xfId="24775" xr:uid="{00000000-0005-0000-0000-000054600000}"/>
    <cellStyle name="Navadno 7 35 2 2 2" xfId="24776" xr:uid="{00000000-0005-0000-0000-000055600000}"/>
    <cellStyle name="Navadno 7 35 2 3" xfId="24777" xr:uid="{00000000-0005-0000-0000-000056600000}"/>
    <cellStyle name="Navadno 7 35 3" xfId="24778" xr:uid="{00000000-0005-0000-0000-000057600000}"/>
    <cellStyle name="Navadno 7 35 3 2" xfId="24779" xr:uid="{00000000-0005-0000-0000-000058600000}"/>
    <cellStyle name="Navadno 7 35 4" xfId="24780" xr:uid="{00000000-0005-0000-0000-000059600000}"/>
    <cellStyle name="Navadno 7 36" xfId="24781" xr:uid="{00000000-0005-0000-0000-00005A600000}"/>
    <cellStyle name="Navadno 7 36 2" xfId="24782" xr:uid="{00000000-0005-0000-0000-00005B600000}"/>
    <cellStyle name="Navadno 7 36 2 2" xfId="24783" xr:uid="{00000000-0005-0000-0000-00005C600000}"/>
    <cellStyle name="Navadno 7 36 2 2 2" xfId="24784" xr:uid="{00000000-0005-0000-0000-00005D600000}"/>
    <cellStyle name="Navadno 7 36 2 3" xfId="24785" xr:uid="{00000000-0005-0000-0000-00005E600000}"/>
    <cellStyle name="Navadno 7 36 3" xfId="24786" xr:uid="{00000000-0005-0000-0000-00005F600000}"/>
    <cellStyle name="Navadno 7 36 3 2" xfId="24787" xr:uid="{00000000-0005-0000-0000-000060600000}"/>
    <cellStyle name="Navadno 7 36 4" xfId="24788" xr:uid="{00000000-0005-0000-0000-000061600000}"/>
    <cellStyle name="Navadno 7 37" xfId="24789" xr:uid="{00000000-0005-0000-0000-000062600000}"/>
    <cellStyle name="Navadno 7 37 2" xfId="24790" xr:uid="{00000000-0005-0000-0000-000063600000}"/>
    <cellStyle name="Navadno 7 37 2 2" xfId="24791" xr:uid="{00000000-0005-0000-0000-000064600000}"/>
    <cellStyle name="Navadno 7 37 2 2 2" xfId="24792" xr:uid="{00000000-0005-0000-0000-000065600000}"/>
    <cellStyle name="Navadno 7 37 2 3" xfId="24793" xr:uid="{00000000-0005-0000-0000-000066600000}"/>
    <cellStyle name="Navadno 7 37 3" xfId="24794" xr:uid="{00000000-0005-0000-0000-000067600000}"/>
    <cellStyle name="Navadno 7 37 3 2" xfId="24795" xr:uid="{00000000-0005-0000-0000-000068600000}"/>
    <cellStyle name="Navadno 7 37 4" xfId="24796" xr:uid="{00000000-0005-0000-0000-000069600000}"/>
    <cellStyle name="Navadno 7 38" xfId="24797" xr:uid="{00000000-0005-0000-0000-00006A600000}"/>
    <cellStyle name="Navadno 7 38 2" xfId="24798" xr:uid="{00000000-0005-0000-0000-00006B600000}"/>
    <cellStyle name="Navadno 7 38 2 2" xfId="24799" xr:uid="{00000000-0005-0000-0000-00006C600000}"/>
    <cellStyle name="Navadno 7 38 2 2 2" xfId="24800" xr:uid="{00000000-0005-0000-0000-00006D600000}"/>
    <cellStyle name="Navadno 7 38 2 3" xfId="24801" xr:uid="{00000000-0005-0000-0000-00006E600000}"/>
    <cellStyle name="Navadno 7 38 3" xfId="24802" xr:uid="{00000000-0005-0000-0000-00006F600000}"/>
    <cellStyle name="Navadno 7 38 3 2" xfId="24803" xr:uid="{00000000-0005-0000-0000-000070600000}"/>
    <cellStyle name="Navadno 7 38 4" xfId="24804" xr:uid="{00000000-0005-0000-0000-000071600000}"/>
    <cellStyle name="Navadno 7 39" xfId="24805" xr:uid="{00000000-0005-0000-0000-000072600000}"/>
    <cellStyle name="Navadno 7 39 2" xfId="24806" xr:uid="{00000000-0005-0000-0000-000073600000}"/>
    <cellStyle name="Navadno 7 39 2 2" xfId="24807" xr:uid="{00000000-0005-0000-0000-000074600000}"/>
    <cellStyle name="Navadno 7 39 2 2 2" xfId="24808" xr:uid="{00000000-0005-0000-0000-000075600000}"/>
    <cellStyle name="Navadno 7 39 2 3" xfId="24809" xr:uid="{00000000-0005-0000-0000-000076600000}"/>
    <cellStyle name="Navadno 7 39 3" xfId="24810" xr:uid="{00000000-0005-0000-0000-000077600000}"/>
    <cellStyle name="Navadno 7 39 3 2" xfId="24811" xr:uid="{00000000-0005-0000-0000-000078600000}"/>
    <cellStyle name="Navadno 7 39 4" xfId="24812" xr:uid="{00000000-0005-0000-0000-000079600000}"/>
    <cellStyle name="Navadno 7 4" xfId="24813" xr:uid="{00000000-0005-0000-0000-00007A600000}"/>
    <cellStyle name="Navadno 7 4 2" xfId="24814" xr:uid="{00000000-0005-0000-0000-00007B600000}"/>
    <cellStyle name="Navadno 7 4 2 2" xfId="24815" xr:uid="{00000000-0005-0000-0000-00007C600000}"/>
    <cellStyle name="Navadno 7 4 2 2 2" xfId="24816" xr:uid="{00000000-0005-0000-0000-00007D600000}"/>
    <cellStyle name="Navadno 7 4 2 3" xfId="24817" xr:uid="{00000000-0005-0000-0000-00007E600000}"/>
    <cellStyle name="Navadno 7 4 3" xfId="24818" xr:uid="{00000000-0005-0000-0000-00007F600000}"/>
    <cellStyle name="Navadno 7 4 3 2" xfId="24819" xr:uid="{00000000-0005-0000-0000-000080600000}"/>
    <cellStyle name="Navadno 7 4 4" xfId="24820" xr:uid="{00000000-0005-0000-0000-000081600000}"/>
    <cellStyle name="Navadno 7 4 5" xfId="24821" xr:uid="{00000000-0005-0000-0000-000082600000}"/>
    <cellStyle name="Navadno 7 4 6" xfId="24822" xr:uid="{00000000-0005-0000-0000-000083600000}"/>
    <cellStyle name="Navadno 7 40" xfId="24823" xr:uid="{00000000-0005-0000-0000-000084600000}"/>
    <cellStyle name="Navadno 7 40 2" xfId="24824" xr:uid="{00000000-0005-0000-0000-000085600000}"/>
    <cellStyle name="Navadno 7 40 2 2" xfId="24825" xr:uid="{00000000-0005-0000-0000-000086600000}"/>
    <cellStyle name="Navadno 7 40 2 2 2" xfId="24826" xr:uid="{00000000-0005-0000-0000-000087600000}"/>
    <cellStyle name="Navadno 7 40 2 3" xfId="24827" xr:uid="{00000000-0005-0000-0000-000088600000}"/>
    <cellStyle name="Navadno 7 40 3" xfId="24828" xr:uid="{00000000-0005-0000-0000-000089600000}"/>
    <cellStyle name="Navadno 7 40 3 2" xfId="24829" xr:uid="{00000000-0005-0000-0000-00008A600000}"/>
    <cellStyle name="Navadno 7 40 4" xfId="24830" xr:uid="{00000000-0005-0000-0000-00008B600000}"/>
    <cellStyle name="Navadno 7 41" xfId="24831" xr:uid="{00000000-0005-0000-0000-00008C600000}"/>
    <cellStyle name="Navadno 7 41 2" xfId="24832" xr:uid="{00000000-0005-0000-0000-00008D600000}"/>
    <cellStyle name="Navadno 7 41 2 2" xfId="24833" xr:uid="{00000000-0005-0000-0000-00008E600000}"/>
    <cellStyle name="Navadno 7 41 2 2 2" xfId="24834" xr:uid="{00000000-0005-0000-0000-00008F600000}"/>
    <cellStyle name="Navadno 7 41 2 3" xfId="24835" xr:uid="{00000000-0005-0000-0000-000090600000}"/>
    <cellStyle name="Navadno 7 41 3" xfId="24836" xr:uid="{00000000-0005-0000-0000-000091600000}"/>
    <cellStyle name="Navadno 7 41 3 2" xfId="24837" xr:uid="{00000000-0005-0000-0000-000092600000}"/>
    <cellStyle name="Navadno 7 41 4" xfId="24838" xr:uid="{00000000-0005-0000-0000-000093600000}"/>
    <cellStyle name="Navadno 7 42" xfId="24839" xr:uid="{00000000-0005-0000-0000-000094600000}"/>
    <cellStyle name="Navadno 7 42 2" xfId="24840" xr:uid="{00000000-0005-0000-0000-000095600000}"/>
    <cellStyle name="Navadno 7 42 2 2" xfId="24841" xr:uid="{00000000-0005-0000-0000-000096600000}"/>
    <cellStyle name="Navadno 7 42 2 2 2" xfId="24842" xr:uid="{00000000-0005-0000-0000-000097600000}"/>
    <cellStyle name="Navadno 7 42 2 3" xfId="24843" xr:uid="{00000000-0005-0000-0000-000098600000}"/>
    <cellStyle name="Navadno 7 42 3" xfId="24844" xr:uid="{00000000-0005-0000-0000-000099600000}"/>
    <cellStyle name="Navadno 7 42 3 2" xfId="24845" xr:uid="{00000000-0005-0000-0000-00009A600000}"/>
    <cellStyle name="Navadno 7 42 4" xfId="24846" xr:uid="{00000000-0005-0000-0000-00009B600000}"/>
    <cellStyle name="Navadno 7 43" xfId="24847" xr:uid="{00000000-0005-0000-0000-00009C600000}"/>
    <cellStyle name="Navadno 7 43 2" xfId="24848" xr:uid="{00000000-0005-0000-0000-00009D600000}"/>
    <cellStyle name="Navadno 7 43 2 2" xfId="24849" xr:uid="{00000000-0005-0000-0000-00009E600000}"/>
    <cellStyle name="Navadno 7 43 2 2 2" xfId="24850" xr:uid="{00000000-0005-0000-0000-00009F600000}"/>
    <cellStyle name="Navadno 7 43 2 3" xfId="24851" xr:uid="{00000000-0005-0000-0000-0000A0600000}"/>
    <cellStyle name="Navadno 7 43 3" xfId="24852" xr:uid="{00000000-0005-0000-0000-0000A1600000}"/>
    <cellStyle name="Navadno 7 43 3 2" xfId="24853" xr:uid="{00000000-0005-0000-0000-0000A2600000}"/>
    <cellStyle name="Navadno 7 43 4" xfId="24854" xr:uid="{00000000-0005-0000-0000-0000A3600000}"/>
    <cellStyle name="Navadno 7 44" xfId="24855" xr:uid="{00000000-0005-0000-0000-0000A4600000}"/>
    <cellStyle name="Navadno 7 44 2" xfId="24856" xr:uid="{00000000-0005-0000-0000-0000A5600000}"/>
    <cellStyle name="Navadno 7 44 2 2" xfId="24857" xr:uid="{00000000-0005-0000-0000-0000A6600000}"/>
    <cellStyle name="Navadno 7 44 2 2 2" xfId="24858" xr:uid="{00000000-0005-0000-0000-0000A7600000}"/>
    <cellStyle name="Navadno 7 44 2 3" xfId="24859" xr:uid="{00000000-0005-0000-0000-0000A8600000}"/>
    <cellStyle name="Navadno 7 44 3" xfId="24860" xr:uid="{00000000-0005-0000-0000-0000A9600000}"/>
    <cellStyle name="Navadno 7 44 3 2" xfId="24861" xr:uid="{00000000-0005-0000-0000-0000AA600000}"/>
    <cellStyle name="Navadno 7 44 4" xfId="24862" xr:uid="{00000000-0005-0000-0000-0000AB600000}"/>
    <cellStyle name="Navadno 7 45" xfId="24863" xr:uid="{00000000-0005-0000-0000-0000AC600000}"/>
    <cellStyle name="Navadno 7 45 2" xfId="24864" xr:uid="{00000000-0005-0000-0000-0000AD600000}"/>
    <cellStyle name="Navadno 7 45 2 2" xfId="24865" xr:uid="{00000000-0005-0000-0000-0000AE600000}"/>
    <cellStyle name="Navadno 7 45 2 2 2" xfId="24866" xr:uid="{00000000-0005-0000-0000-0000AF600000}"/>
    <cellStyle name="Navadno 7 45 2 3" xfId="24867" xr:uid="{00000000-0005-0000-0000-0000B0600000}"/>
    <cellStyle name="Navadno 7 45 3" xfId="24868" xr:uid="{00000000-0005-0000-0000-0000B1600000}"/>
    <cellStyle name="Navadno 7 45 3 2" xfId="24869" xr:uid="{00000000-0005-0000-0000-0000B2600000}"/>
    <cellStyle name="Navadno 7 45 4" xfId="24870" xr:uid="{00000000-0005-0000-0000-0000B3600000}"/>
    <cellStyle name="Navadno 7 46" xfId="24871" xr:uid="{00000000-0005-0000-0000-0000B4600000}"/>
    <cellStyle name="Navadno 7 46 2" xfId="24872" xr:uid="{00000000-0005-0000-0000-0000B5600000}"/>
    <cellStyle name="Navadno 7 46 2 2" xfId="24873" xr:uid="{00000000-0005-0000-0000-0000B6600000}"/>
    <cellStyle name="Navadno 7 46 2 2 2" xfId="24874" xr:uid="{00000000-0005-0000-0000-0000B7600000}"/>
    <cellStyle name="Navadno 7 46 2 3" xfId="24875" xr:uid="{00000000-0005-0000-0000-0000B8600000}"/>
    <cellStyle name="Navadno 7 46 3" xfId="24876" xr:uid="{00000000-0005-0000-0000-0000B9600000}"/>
    <cellStyle name="Navadno 7 46 3 2" xfId="24877" xr:uid="{00000000-0005-0000-0000-0000BA600000}"/>
    <cellStyle name="Navadno 7 46 4" xfId="24878" xr:uid="{00000000-0005-0000-0000-0000BB600000}"/>
    <cellStyle name="Navadno 7 47" xfId="24879" xr:uid="{00000000-0005-0000-0000-0000BC600000}"/>
    <cellStyle name="Navadno 7 47 2" xfId="24880" xr:uid="{00000000-0005-0000-0000-0000BD600000}"/>
    <cellStyle name="Navadno 7 47 2 2" xfId="24881" xr:uid="{00000000-0005-0000-0000-0000BE600000}"/>
    <cellStyle name="Navadno 7 47 2 2 2" xfId="24882" xr:uid="{00000000-0005-0000-0000-0000BF600000}"/>
    <cellStyle name="Navadno 7 47 2 3" xfId="24883" xr:uid="{00000000-0005-0000-0000-0000C0600000}"/>
    <cellStyle name="Navadno 7 47 3" xfId="24884" xr:uid="{00000000-0005-0000-0000-0000C1600000}"/>
    <cellStyle name="Navadno 7 47 3 2" xfId="24885" xr:uid="{00000000-0005-0000-0000-0000C2600000}"/>
    <cellStyle name="Navadno 7 47 4" xfId="24886" xr:uid="{00000000-0005-0000-0000-0000C3600000}"/>
    <cellStyle name="Navadno 7 48" xfId="24887" xr:uid="{00000000-0005-0000-0000-0000C4600000}"/>
    <cellStyle name="Navadno 7 48 2" xfId="24888" xr:uid="{00000000-0005-0000-0000-0000C5600000}"/>
    <cellStyle name="Navadno 7 48 2 2" xfId="24889" xr:uid="{00000000-0005-0000-0000-0000C6600000}"/>
    <cellStyle name="Navadno 7 48 2 2 2" xfId="24890" xr:uid="{00000000-0005-0000-0000-0000C7600000}"/>
    <cellStyle name="Navadno 7 48 2 3" xfId="24891" xr:uid="{00000000-0005-0000-0000-0000C8600000}"/>
    <cellStyle name="Navadno 7 48 3" xfId="24892" xr:uid="{00000000-0005-0000-0000-0000C9600000}"/>
    <cellStyle name="Navadno 7 48 3 2" xfId="24893" xr:uid="{00000000-0005-0000-0000-0000CA600000}"/>
    <cellStyle name="Navadno 7 48 4" xfId="24894" xr:uid="{00000000-0005-0000-0000-0000CB600000}"/>
    <cellStyle name="Navadno 7 49" xfId="24895" xr:uid="{00000000-0005-0000-0000-0000CC600000}"/>
    <cellStyle name="Navadno 7 49 2" xfId="24896" xr:uid="{00000000-0005-0000-0000-0000CD600000}"/>
    <cellStyle name="Navadno 7 49 2 2" xfId="24897" xr:uid="{00000000-0005-0000-0000-0000CE600000}"/>
    <cellStyle name="Navadno 7 49 2 2 2" xfId="24898" xr:uid="{00000000-0005-0000-0000-0000CF600000}"/>
    <cellStyle name="Navadno 7 49 2 3" xfId="24899" xr:uid="{00000000-0005-0000-0000-0000D0600000}"/>
    <cellStyle name="Navadno 7 49 3" xfId="24900" xr:uid="{00000000-0005-0000-0000-0000D1600000}"/>
    <cellStyle name="Navadno 7 49 3 2" xfId="24901" xr:uid="{00000000-0005-0000-0000-0000D2600000}"/>
    <cellStyle name="Navadno 7 49 4" xfId="24902" xr:uid="{00000000-0005-0000-0000-0000D3600000}"/>
    <cellStyle name="Navadno 7 5" xfId="24903" xr:uid="{00000000-0005-0000-0000-0000D4600000}"/>
    <cellStyle name="Navadno 7 5 2" xfId="24904" xr:uid="{00000000-0005-0000-0000-0000D5600000}"/>
    <cellStyle name="Navadno 7 5 2 2" xfId="24905" xr:uid="{00000000-0005-0000-0000-0000D6600000}"/>
    <cellStyle name="Navadno 7 5 2 2 2" xfId="24906" xr:uid="{00000000-0005-0000-0000-0000D7600000}"/>
    <cellStyle name="Navadno 7 5 2 3" xfId="24907" xr:uid="{00000000-0005-0000-0000-0000D8600000}"/>
    <cellStyle name="Navadno 7 5 3" xfId="24908" xr:uid="{00000000-0005-0000-0000-0000D9600000}"/>
    <cellStyle name="Navadno 7 5 3 2" xfId="24909" xr:uid="{00000000-0005-0000-0000-0000DA600000}"/>
    <cellStyle name="Navadno 7 5 4" xfId="24910" xr:uid="{00000000-0005-0000-0000-0000DB600000}"/>
    <cellStyle name="Navadno 7 5 5" xfId="24911" xr:uid="{00000000-0005-0000-0000-0000DC600000}"/>
    <cellStyle name="Navadno 7 5 6" xfId="24912" xr:uid="{00000000-0005-0000-0000-0000DD600000}"/>
    <cellStyle name="Navadno 7 50" xfId="24913" xr:uid="{00000000-0005-0000-0000-0000DE600000}"/>
    <cellStyle name="Navadno 7 50 2" xfId="24914" xr:uid="{00000000-0005-0000-0000-0000DF600000}"/>
    <cellStyle name="Navadno 7 50 2 2" xfId="24915" xr:uid="{00000000-0005-0000-0000-0000E0600000}"/>
    <cellStyle name="Navadno 7 50 2 2 2" xfId="24916" xr:uid="{00000000-0005-0000-0000-0000E1600000}"/>
    <cellStyle name="Navadno 7 50 2 3" xfId="24917" xr:uid="{00000000-0005-0000-0000-0000E2600000}"/>
    <cellStyle name="Navadno 7 50 3" xfId="24918" xr:uid="{00000000-0005-0000-0000-0000E3600000}"/>
    <cellStyle name="Navadno 7 50 3 2" xfId="24919" xr:uid="{00000000-0005-0000-0000-0000E4600000}"/>
    <cellStyle name="Navadno 7 50 4" xfId="24920" xr:uid="{00000000-0005-0000-0000-0000E5600000}"/>
    <cellStyle name="Navadno 7 51" xfId="24921" xr:uid="{00000000-0005-0000-0000-0000E6600000}"/>
    <cellStyle name="Navadno 7 51 2" xfId="24922" xr:uid="{00000000-0005-0000-0000-0000E7600000}"/>
    <cellStyle name="Navadno 7 51 2 2" xfId="24923" xr:uid="{00000000-0005-0000-0000-0000E8600000}"/>
    <cellStyle name="Navadno 7 51 2 2 2" xfId="24924" xr:uid="{00000000-0005-0000-0000-0000E9600000}"/>
    <cellStyle name="Navadno 7 51 2 3" xfId="24925" xr:uid="{00000000-0005-0000-0000-0000EA600000}"/>
    <cellStyle name="Navadno 7 51 3" xfId="24926" xr:uid="{00000000-0005-0000-0000-0000EB600000}"/>
    <cellStyle name="Navadno 7 51 3 2" xfId="24927" xr:uid="{00000000-0005-0000-0000-0000EC600000}"/>
    <cellStyle name="Navadno 7 51 4" xfId="24928" xr:uid="{00000000-0005-0000-0000-0000ED600000}"/>
    <cellStyle name="Navadno 7 52" xfId="24929" xr:uid="{00000000-0005-0000-0000-0000EE600000}"/>
    <cellStyle name="Navadno 7 52 2" xfId="24930" xr:uid="{00000000-0005-0000-0000-0000EF600000}"/>
    <cellStyle name="Navadno 7 52 2 2" xfId="24931" xr:uid="{00000000-0005-0000-0000-0000F0600000}"/>
    <cellStyle name="Navadno 7 52 2 2 2" xfId="24932" xr:uid="{00000000-0005-0000-0000-0000F1600000}"/>
    <cellStyle name="Navadno 7 52 2 3" xfId="24933" xr:uid="{00000000-0005-0000-0000-0000F2600000}"/>
    <cellStyle name="Navadno 7 52 3" xfId="24934" xr:uid="{00000000-0005-0000-0000-0000F3600000}"/>
    <cellStyle name="Navadno 7 52 3 2" xfId="24935" xr:uid="{00000000-0005-0000-0000-0000F4600000}"/>
    <cellStyle name="Navadno 7 52 4" xfId="24936" xr:uid="{00000000-0005-0000-0000-0000F5600000}"/>
    <cellStyle name="Navadno 7 53" xfId="24937" xr:uid="{00000000-0005-0000-0000-0000F6600000}"/>
    <cellStyle name="Navadno 7 53 2" xfId="24938" xr:uid="{00000000-0005-0000-0000-0000F7600000}"/>
    <cellStyle name="Navadno 7 53 2 2" xfId="24939" xr:uid="{00000000-0005-0000-0000-0000F8600000}"/>
    <cellStyle name="Navadno 7 53 2 2 2" xfId="24940" xr:uid="{00000000-0005-0000-0000-0000F9600000}"/>
    <cellStyle name="Navadno 7 53 2 3" xfId="24941" xr:uid="{00000000-0005-0000-0000-0000FA600000}"/>
    <cellStyle name="Navadno 7 53 3" xfId="24942" xr:uid="{00000000-0005-0000-0000-0000FB600000}"/>
    <cellStyle name="Navadno 7 53 3 2" xfId="24943" xr:uid="{00000000-0005-0000-0000-0000FC600000}"/>
    <cellStyle name="Navadno 7 53 4" xfId="24944" xr:uid="{00000000-0005-0000-0000-0000FD600000}"/>
    <cellStyle name="Navadno 7 54" xfId="24945" xr:uid="{00000000-0005-0000-0000-0000FE600000}"/>
    <cellStyle name="Navadno 7 54 2" xfId="24946" xr:uid="{00000000-0005-0000-0000-0000FF600000}"/>
    <cellStyle name="Navadno 7 54 2 2" xfId="24947" xr:uid="{00000000-0005-0000-0000-000000610000}"/>
    <cellStyle name="Navadno 7 54 2 2 2" xfId="24948" xr:uid="{00000000-0005-0000-0000-000001610000}"/>
    <cellStyle name="Navadno 7 54 2 3" xfId="24949" xr:uid="{00000000-0005-0000-0000-000002610000}"/>
    <cellStyle name="Navadno 7 54 3" xfId="24950" xr:uid="{00000000-0005-0000-0000-000003610000}"/>
    <cellStyle name="Navadno 7 54 3 2" xfId="24951" xr:uid="{00000000-0005-0000-0000-000004610000}"/>
    <cellStyle name="Navadno 7 54 4" xfId="24952" xr:uid="{00000000-0005-0000-0000-000005610000}"/>
    <cellStyle name="Navadno 7 55" xfId="24953" xr:uid="{00000000-0005-0000-0000-000006610000}"/>
    <cellStyle name="Navadno 7 55 2" xfId="24954" xr:uid="{00000000-0005-0000-0000-000007610000}"/>
    <cellStyle name="Navadno 7 55 2 2" xfId="24955" xr:uid="{00000000-0005-0000-0000-000008610000}"/>
    <cellStyle name="Navadno 7 55 2 2 2" xfId="24956" xr:uid="{00000000-0005-0000-0000-000009610000}"/>
    <cellStyle name="Navadno 7 55 2 3" xfId="24957" xr:uid="{00000000-0005-0000-0000-00000A610000}"/>
    <cellStyle name="Navadno 7 55 3" xfId="24958" xr:uid="{00000000-0005-0000-0000-00000B610000}"/>
    <cellStyle name="Navadno 7 55 3 2" xfId="24959" xr:uid="{00000000-0005-0000-0000-00000C610000}"/>
    <cellStyle name="Navadno 7 55 4" xfId="24960" xr:uid="{00000000-0005-0000-0000-00000D610000}"/>
    <cellStyle name="Navadno 7 56" xfId="24961" xr:uid="{00000000-0005-0000-0000-00000E610000}"/>
    <cellStyle name="Navadno 7 56 2" xfId="24962" xr:uid="{00000000-0005-0000-0000-00000F610000}"/>
    <cellStyle name="Navadno 7 56 2 2" xfId="24963" xr:uid="{00000000-0005-0000-0000-000010610000}"/>
    <cellStyle name="Navadno 7 56 2 2 2" xfId="24964" xr:uid="{00000000-0005-0000-0000-000011610000}"/>
    <cellStyle name="Navadno 7 56 2 3" xfId="24965" xr:uid="{00000000-0005-0000-0000-000012610000}"/>
    <cellStyle name="Navadno 7 56 3" xfId="24966" xr:uid="{00000000-0005-0000-0000-000013610000}"/>
    <cellStyle name="Navadno 7 56 3 2" xfId="24967" xr:uid="{00000000-0005-0000-0000-000014610000}"/>
    <cellStyle name="Navadno 7 56 4" xfId="24968" xr:uid="{00000000-0005-0000-0000-000015610000}"/>
    <cellStyle name="Navadno 7 57" xfId="24969" xr:uid="{00000000-0005-0000-0000-000016610000}"/>
    <cellStyle name="Navadno 7 57 2" xfId="24970" xr:uid="{00000000-0005-0000-0000-000017610000}"/>
    <cellStyle name="Navadno 7 57 2 2" xfId="24971" xr:uid="{00000000-0005-0000-0000-000018610000}"/>
    <cellStyle name="Navadno 7 57 2 2 2" xfId="24972" xr:uid="{00000000-0005-0000-0000-000019610000}"/>
    <cellStyle name="Navadno 7 57 2 3" xfId="24973" xr:uid="{00000000-0005-0000-0000-00001A610000}"/>
    <cellStyle name="Navadno 7 57 3" xfId="24974" xr:uid="{00000000-0005-0000-0000-00001B610000}"/>
    <cellStyle name="Navadno 7 57 3 2" xfId="24975" xr:uid="{00000000-0005-0000-0000-00001C610000}"/>
    <cellStyle name="Navadno 7 57 4" xfId="24976" xr:uid="{00000000-0005-0000-0000-00001D610000}"/>
    <cellStyle name="Navadno 7 58" xfId="24977" xr:uid="{00000000-0005-0000-0000-00001E610000}"/>
    <cellStyle name="Navadno 7 58 2" xfId="24978" xr:uid="{00000000-0005-0000-0000-00001F610000}"/>
    <cellStyle name="Navadno 7 58 2 2" xfId="24979" xr:uid="{00000000-0005-0000-0000-000020610000}"/>
    <cellStyle name="Navadno 7 58 2 2 2" xfId="24980" xr:uid="{00000000-0005-0000-0000-000021610000}"/>
    <cellStyle name="Navadno 7 58 2 3" xfId="24981" xr:uid="{00000000-0005-0000-0000-000022610000}"/>
    <cellStyle name="Navadno 7 58 3" xfId="24982" xr:uid="{00000000-0005-0000-0000-000023610000}"/>
    <cellStyle name="Navadno 7 58 3 2" xfId="24983" xr:uid="{00000000-0005-0000-0000-000024610000}"/>
    <cellStyle name="Navadno 7 58 4" xfId="24984" xr:uid="{00000000-0005-0000-0000-000025610000}"/>
    <cellStyle name="Navadno 7 59" xfId="24985" xr:uid="{00000000-0005-0000-0000-000026610000}"/>
    <cellStyle name="Navadno 7 59 2" xfId="24986" xr:uid="{00000000-0005-0000-0000-000027610000}"/>
    <cellStyle name="Navadno 7 59 2 2" xfId="24987" xr:uid="{00000000-0005-0000-0000-000028610000}"/>
    <cellStyle name="Navadno 7 59 2 2 2" xfId="24988" xr:uid="{00000000-0005-0000-0000-000029610000}"/>
    <cellStyle name="Navadno 7 59 2 3" xfId="24989" xr:uid="{00000000-0005-0000-0000-00002A610000}"/>
    <cellStyle name="Navadno 7 59 3" xfId="24990" xr:uid="{00000000-0005-0000-0000-00002B610000}"/>
    <cellStyle name="Navadno 7 59 3 2" xfId="24991" xr:uid="{00000000-0005-0000-0000-00002C610000}"/>
    <cellStyle name="Navadno 7 59 4" xfId="24992" xr:uid="{00000000-0005-0000-0000-00002D610000}"/>
    <cellStyle name="Navadno 7 6" xfId="24993" xr:uid="{00000000-0005-0000-0000-00002E610000}"/>
    <cellStyle name="Navadno 7 6 2" xfId="24994" xr:uid="{00000000-0005-0000-0000-00002F610000}"/>
    <cellStyle name="Navadno 7 6 2 2" xfId="24995" xr:uid="{00000000-0005-0000-0000-000030610000}"/>
    <cellStyle name="Navadno 7 6 2 2 2" xfId="24996" xr:uid="{00000000-0005-0000-0000-000031610000}"/>
    <cellStyle name="Navadno 7 6 2 3" xfId="24997" xr:uid="{00000000-0005-0000-0000-000032610000}"/>
    <cellStyle name="Navadno 7 6 3" xfId="24998" xr:uid="{00000000-0005-0000-0000-000033610000}"/>
    <cellStyle name="Navadno 7 6 3 2" xfId="24999" xr:uid="{00000000-0005-0000-0000-000034610000}"/>
    <cellStyle name="Navadno 7 6 4" xfId="25000" xr:uid="{00000000-0005-0000-0000-000035610000}"/>
    <cellStyle name="Navadno 7 60" xfId="25001" xr:uid="{00000000-0005-0000-0000-000036610000}"/>
    <cellStyle name="Navadno 7 60 2" xfId="25002" xr:uid="{00000000-0005-0000-0000-000037610000}"/>
    <cellStyle name="Navadno 7 60 2 2" xfId="25003" xr:uid="{00000000-0005-0000-0000-000038610000}"/>
    <cellStyle name="Navadno 7 60 3" xfId="25004" xr:uid="{00000000-0005-0000-0000-000039610000}"/>
    <cellStyle name="Navadno 7 61" xfId="25005" xr:uid="{00000000-0005-0000-0000-00003A610000}"/>
    <cellStyle name="Navadno 7 62" xfId="25006" xr:uid="{00000000-0005-0000-0000-00003B610000}"/>
    <cellStyle name="Navadno 7 63" xfId="25007" xr:uid="{00000000-0005-0000-0000-00003C610000}"/>
    <cellStyle name="Navadno 7 7" xfId="25008" xr:uid="{00000000-0005-0000-0000-00003D610000}"/>
    <cellStyle name="Navadno 7 7 2" xfId="25009" xr:uid="{00000000-0005-0000-0000-00003E610000}"/>
    <cellStyle name="Navadno 7 7 2 2" xfId="25010" xr:uid="{00000000-0005-0000-0000-00003F610000}"/>
    <cellStyle name="Navadno 7 7 2 2 2" xfId="25011" xr:uid="{00000000-0005-0000-0000-000040610000}"/>
    <cellStyle name="Navadno 7 7 2 3" xfId="25012" xr:uid="{00000000-0005-0000-0000-000041610000}"/>
    <cellStyle name="Navadno 7 7 3" xfId="25013" xr:uid="{00000000-0005-0000-0000-000042610000}"/>
    <cellStyle name="Navadno 7 7 3 2" xfId="25014" xr:uid="{00000000-0005-0000-0000-000043610000}"/>
    <cellStyle name="Navadno 7 7 4" xfId="25015" xr:uid="{00000000-0005-0000-0000-000044610000}"/>
    <cellStyle name="Navadno 7 8" xfId="25016" xr:uid="{00000000-0005-0000-0000-000045610000}"/>
    <cellStyle name="Navadno 7 8 2" xfId="25017" xr:uid="{00000000-0005-0000-0000-000046610000}"/>
    <cellStyle name="Navadno 7 8 2 2" xfId="25018" xr:uid="{00000000-0005-0000-0000-000047610000}"/>
    <cellStyle name="Navadno 7 8 2 2 2" xfId="25019" xr:uid="{00000000-0005-0000-0000-000048610000}"/>
    <cellStyle name="Navadno 7 8 2 3" xfId="25020" xr:uid="{00000000-0005-0000-0000-000049610000}"/>
    <cellStyle name="Navadno 7 8 3" xfId="25021" xr:uid="{00000000-0005-0000-0000-00004A610000}"/>
    <cellStyle name="Navadno 7 8 3 2" xfId="25022" xr:uid="{00000000-0005-0000-0000-00004B610000}"/>
    <cellStyle name="Navadno 7 8 4" xfId="25023" xr:uid="{00000000-0005-0000-0000-00004C610000}"/>
    <cellStyle name="Navadno 7 9" xfId="25024" xr:uid="{00000000-0005-0000-0000-00004D610000}"/>
    <cellStyle name="Navadno 7 9 2" xfId="25025" xr:uid="{00000000-0005-0000-0000-00004E610000}"/>
    <cellStyle name="Navadno 7 9 2 2" xfId="25026" xr:uid="{00000000-0005-0000-0000-00004F610000}"/>
    <cellStyle name="Navadno 7 9 2 2 2" xfId="25027" xr:uid="{00000000-0005-0000-0000-000050610000}"/>
    <cellStyle name="Navadno 7 9 2 3" xfId="25028" xr:uid="{00000000-0005-0000-0000-000051610000}"/>
    <cellStyle name="Navadno 7 9 3" xfId="25029" xr:uid="{00000000-0005-0000-0000-000052610000}"/>
    <cellStyle name="Navadno 7 9 3 2" xfId="25030" xr:uid="{00000000-0005-0000-0000-000053610000}"/>
    <cellStyle name="Navadno 7 9 4" xfId="25031" xr:uid="{00000000-0005-0000-0000-000054610000}"/>
    <cellStyle name="Navadno 70" xfId="25032" xr:uid="{00000000-0005-0000-0000-000055610000}"/>
    <cellStyle name="Navadno 70 2" xfId="25033" xr:uid="{00000000-0005-0000-0000-000056610000}"/>
    <cellStyle name="Navadno 71" xfId="25034" xr:uid="{00000000-0005-0000-0000-000057610000}"/>
    <cellStyle name="Navadno 71 2" xfId="25035" xr:uid="{00000000-0005-0000-0000-000058610000}"/>
    <cellStyle name="Navadno 72" xfId="25036" xr:uid="{00000000-0005-0000-0000-000059610000}"/>
    <cellStyle name="Navadno 72 2" xfId="25037" xr:uid="{00000000-0005-0000-0000-00005A610000}"/>
    <cellStyle name="Navadno 73" xfId="25038" xr:uid="{00000000-0005-0000-0000-00005B610000}"/>
    <cellStyle name="Navadno 73 2" xfId="25039" xr:uid="{00000000-0005-0000-0000-00005C610000}"/>
    <cellStyle name="Navadno 74" xfId="25040" xr:uid="{00000000-0005-0000-0000-00005D610000}"/>
    <cellStyle name="Navadno 74 2" xfId="25041" xr:uid="{00000000-0005-0000-0000-00005E610000}"/>
    <cellStyle name="Navadno 75" xfId="25042" xr:uid="{00000000-0005-0000-0000-00005F610000}"/>
    <cellStyle name="Navadno 75 2" xfId="25043" xr:uid="{00000000-0005-0000-0000-000060610000}"/>
    <cellStyle name="Navadno 76" xfId="25044" xr:uid="{00000000-0005-0000-0000-000061610000}"/>
    <cellStyle name="Navadno 76 2" xfId="25045" xr:uid="{00000000-0005-0000-0000-000062610000}"/>
    <cellStyle name="Navadno 77" xfId="25046" xr:uid="{00000000-0005-0000-0000-000063610000}"/>
    <cellStyle name="Navadno 77 2" xfId="25047" xr:uid="{00000000-0005-0000-0000-000064610000}"/>
    <cellStyle name="Navadno 78" xfId="25048" xr:uid="{00000000-0005-0000-0000-000065610000}"/>
    <cellStyle name="Navadno 78 2" xfId="25049" xr:uid="{00000000-0005-0000-0000-000066610000}"/>
    <cellStyle name="Navadno 79" xfId="25050" xr:uid="{00000000-0005-0000-0000-000067610000}"/>
    <cellStyle name="Navadno 79 2" xfId="25051" xr:uid="{00000000-0005-0000-0000-000068610000}"/>
    <cellStyle name="Navadno 8" xfId="240" xr:uid="{00000000-0005-0000-0000-000069610000}"/>
    <cellStyle name="Navadno 8 10" xfId="25052" xr:uid="{00000000-0005-0000-0000-00006A610000}"/>
    <cellStyle name="Navadno 8 10 2" xfId="25053" xr:uid="{00000000-0005-0000-0000-00006B610000}"/>
    <cellStyle name="Navadno 8 10 2 2" xfId="25054" xr:uid="{00000000-0005-0000-0000-00006C610000}"/>
    <cellStyle name="Navadno 8 10 2 2 2" xfId="25055" xr:uid="{00000000-0005-0000-0000-00006D610000}"/>
    <cellStyle name="Navadno 8 10 2 3" xfId="25056" xr:uid="{00000000-0005-0000-0000-00006E610000}"/>
    <cellStyle name="Navadno 8 10 3" xfId="25057" xr:uid="{00000000-0005-0000-0000-00006F610000}"/>
    <cellStyle name="Navadno 8 10 3 2" xfId="25058" xr:uid="{00000000-0005-0000-0000-000070610000}"/>
    <cellStyle name="Navadno 8 10 4" xfId="25059" xr:uid="{00000000-0005-0000-0000-000071610000}"/>
    <cellStyle name="Navadno 8 11" xfId="25060" xr:uid="{00000000-0005-0000-0000-000072610000}"/>
    <cellStyle name="Navadno 8 11 2" xfId="25061" xr:uid="{00000000-0005-0000-0000-000073610000}"/>
    <cellStyle name="Navadno 8 11 2 2" xfId="25062" xr:uid="{00000000-0005-0000-0000-000074610000}"/>
    <cellStyle name="Navadno 8 11 2 2 2" xfId="25063" xr:uid="{00000000-0005-0000-0000-000075610000}"/>
    <cellStyle name="Navadno 8 11 2 3" xfId="25064" xr:uid="{00000000-0005-0000-0000-000076610000}"/>
    <cellStyle name="Navadno 8 11 3" xfId="25065" xr:uid="{00000000-0005-0000-0000-000077610000}"/>
    <cellStyle name="Navadno 8 11 3 2" xfId="25066" xr:uid="{00000000-0005-0000-0000-000078610000}"/>
    <cellStyle name="Navadno 8 11 4" xfId="25067" xr:uid="{00000000-0005-0000-0000-000079610000}"/>
    <cellStyle name="Navadno 8 12" xfId="25068" xr:uid="{00000000-0005-0000-0000-00007A610000}"/>
    <cellStyle name="Navadno 8 12 2" xfId="25069" xr:uid="{00000000-0005-0000-0000-00007B610000}"/>
    <cellStyle name="Navadno 8 12 2 2" xfId="25070" xr:uid="{00000000-0005-0000-0000-00007C610000}"/>
    <cellStyle name="Navadno 8 12 2 2 2" xfId="25071" xr:uid="{00000000-0005-0000-0000-00007D610000}"/>
    <cellStyle name="Navadno 8 12 2 3" xfId="25072" xr:uid="{00000000-0005-0000-0000-00007E610000}"/>
    <cellStyle name="Navadno 8 12 3" xfId="25073" xr:uid="{00000000-0005-0000-0000-00007F610000}"/>
    <cellStyle name="Navadno 8 12 3 2" xfId="25074" xr:uid="{00000000-0005-0000-0000-000080610000}"/>
    <cellStyle name="Navadno 8 12 4" xfId="25075" xr:uid="{00000000-0005-0000-0000-000081610000}"/>
    <cellStyle name="Navadno 8 13" xfId="25076" xr:uid="{00000000-0005-0000-0000-000082610000}"/>
    <cellStyle name="Navadno 8 13 2" xfId="25077" xr:uid="{00000000-0005-0000-0000-000083610000}"/>
    <cellStyle name="Navadno 8 13 2 2" xfId="25078" xr:uid="{00000000-0005-0000-0000-000084610000}"/>
    <cellStyle name="Navadno 8 13 2 2 2" xfId="25079" xr:uid="{00000000-0005-0000-0000-000085610000}"/>
    <cellStyle name="Navadno 8 13 2 3" xfId="25080" xr:uid="{00000000-0005-0000-0000-000086610000}"/>
    <cellStyle name="Navadno 8 13 3" xfId="25081" xr:uid="{00000000-0005-0000-0000-000087610000}"/>
    <cellStyle name="Navadno 8 13 3 2" xfId="25082" xr:uid="{00000000-0005-0000-0000-000088610000}"/>
    <cellStyle name="Navadno 8 13 4" xfId="25083" xr:uid="{00000000-0005-0000-0000-000089610000}"/>
    <cellStyle name="Navadno 8 14" xfId="25084" xr:uid="{00000000-0005-0000-0000-00008A610000}"/>
    <cellStyle name="Navadno 8 14 2" xfId="25085" xr:uid="{00000000-0005-0000-0000-00008B610000}"/>
    <cellStyle name="Navadno 8 14 2 2" xfId="25086" xr:uid="{00000000-0005-0000-0000-00008C610000}"/>
    <cellStyle name="Navadno 8 14 2 2 2" xfId="25087" xr:uid="{00000000-0005-0000-0000-00008D610000}"/>
    <cellStyle name="Navadno 8 14 2 3" xfId="25088" xr:uid="{00000000-0005-0000-0000-00008E610000}"/>
    <cellStyle name="Navadno 8 14 3" xfId="25089" xr:uid="{00000000-0005-0000-0000-00008F610000}"/>
    <cellStyle name="Navadno 8 14 3 2" xfId="25090" xr:uid="{00000000-0005-0000-0000-000090610000}"/>
    <cellStyle name="Navadno 8 14 4" xfId="25091" xr:uid="{00000000-0005-0000-0000-000091610000}"/>
    <cellStyle name="Navadno 8 15" xfId="25092" xr:uid="{00000000-0005-0000-0000-000092610000}"/>
    <cellStyle name="Navadno 8 15 2" xfId="25093" xr:uid="{00000000-0005-0000-0000-000093610000}"/>
    <cellStyle name="Navadno 8 15 2 2" xfId="25094" xr:uid="{00000000-0005-0000-0000-000094610000}"/>
    <cellStyle name="Navadno 8 15 2 2 2" xfId="25095" xr:uid="{00000000-0005-0000-0000-000095610000}"/>
    <cellStyle name="Navadno 8 15 2 3" xfId="25096" xr:uid="{00000000-0005-0000-0000-000096610000}"/>
    <cellStyle name="Navadno 8 15 3" xfId="25097" xr:uid="{00000000-0005-0000-0000-000097610000}"/>
    <cellStyle name="Navadno 8 15 3 2" xfId="25098" xr:uid="{00000000-0005-0000-0000-000098610000}"/>
    <cellStyle name="Navadno 8 15 4" xfId="25099" xr:uid="{00000000-0005-0000-0000-000099610000}"/>
    <cellStyle name="Navadno 8 16" xfId="25100" xr:uid="{00000000-0005-0000-0000-00009A610000}"/>
    <cellStyle name="Navadno 8 16 2" xfId="25101" xr:uid="{00000000-0005-0000-0000-00009B610000}"/>
    <cellStyle name="Navadno 8 16 2 2" xfId="25102" xr:uid="{00000000-0005-0000-0000-00009C610000}"/>
    <cellStyle name="Navadno 8 16 2 2 2" xfId="25103" xr:uid="{00000000-0005-0000-0000-00009D610000}"/>
    <cellStyle name="Navadno 8 16 2 3" xfId="25104" xr:uid="{00000000-0005-0000-0000-00009E610000}"/>
    <cellStyle name="Navadno 8 16 3" xfId="25105" xr:uid="{00000000-0005-0000-0000-00009F610000}"/>
    <cellStyle name="Navadno 8 16 3 2" xfId="25106" xr:uid="{00000000-0005-0000-0000-0000A0610000}"/>
    <cellStyle name="Navadno 8 16 4" xfId="25107" xr:uid="{00000000-0005-0000-0000-0000A1610000}"/>
    <cellStyle name="Navadno 8 17" xfId="25108" xr:uid="{00000000-0005-0000-0000-0000A2610000}"/>
    <cellStyle name="Navadno 8 17 2" xfId="25109" xr:uid="{00000000-0005-0000-0000-0000A3610000}"/>
    <cellStyle name="Navadno 8 17 2 2" xfId="25110" xr:uid="{00000000-0005-0000-0000-0000A4610000}"/>
    <cellStyle name="Navadno 8 17 2 2 2" xfId="25111" xr:uid="{00000000-0005-0000-0000-0000A5610000}"/>
    <cellStyle name="Navadno 8 17 2 3" xfId="25112" xr:uid="{00000000-0005-0000-0000-0000A6610000}"/>
    <cellStyle name="Navadno 8 17 3" xfId="25113" xr:uid="{00000000-0005-0000-0000-0000A7610000}"/>
    <cellStyle name="Navadno 8 17 3 2" xfId="25114" xr:uid="{00000000-0005-0000-0000-0000A8610000}"/>
    <cellStyle name="Navadno 8 17 4" xfId="25115" xr:uid="{00000000-0005-0000-0000-0000A9610000}"/>
    <cellStyle name="Navadno 8 18" xfId="25116" xr:uid="{00000000-0005-0000-0000-0000AA610000}"/>
    <cellStyle name="Navadno 8 18 2" xfId="25117" xr:uid="{00000000-0005-0000-0000-0000AB610000}"/>
    <cellStyle name="Navadno 8 18 2 2" xfId="25118" xr:uid="{00000000-0005-0000-0000-0000AC610000}"/>
    <cellStyle name="Navadno 8 18 2 2 2" xfId="25119" xr:uid="{00000000-0005-0000-0000-0000AD610000}"/>
    <cellStyle name="Navadno 8 18 2 3" xfId="25120" xr:uid="{00000000-0005-0000-0000-0000AE610000}"/>
    <cellStyle name="Navadno 8 18 3" xfId="25121" xr:uid="{00000000-0005-0000-0000-0000AF610000}"/>
    <cellStyle name="Navadno 8 18 3 2" xfId="25122" xr:uid="{00000000-0005-0000-0000-0000B0610000}"/>
    <cellStyle name="Navadno 8 18 4" xfId="25123" xr:uid="{00000000-0005-0000-0000-0000B1610000}"/>
    <cellStyle name="Navadno 8 19" xfId="25124" xr:uid="{00000000-0005-0000-0000-0000B2610000}"/>
    <cellStyle name="Navadno 8 19 2" xfId="25125" xr:uid="{00000000-0005-0000-0000-0000B3610000}"/>
    <cellStyle name="Navadno 8 19 2 2" xfId="25126" xr:uid="{00000000-0005-0000-0000-0000B4610000}"/>
    <cellStyle name="Navadno 8 19 2 2 2" xfId="25127" xr:uid="{00000000-0005-0000-0000-0000B5610000}"/>
    <cellStyle name="Navadno 8 19 2 3" xfId="25128" xr:uid="{00000000-0005-0000-0000-0000B6610000}"/>
    <cellStyle name="Navadno 8 19 3" xfId="25129" xr:uid="{00000000-0005-0000-0000-0000B7610000}"/>
    <cellStyle name="Navadno 8 19 3 2" xfId="25130" xr:uid="{00000000-0005-0000-0000-0000B8610000}"/>
    <cellStyle name="Navadno 8 19 4" xfId="25131" xr:uid="{00000000-0005-0000-0000-0000B9610000}"/>
    <cellStyle name="Navadno 8 2" xfId="25132" xr:uid="{00000000-0005-0000-0000-0000BA610000}"/>
    <cellStyle name="Navadno 8 2 2" xfId="25133" xr:uid="{00000000-0005-0000-0000-0000BB610000}"/>
    <cellStyle name="Navadno 8 2 2 2" xfId="25134" xr:uid="{00000000-0005-0000-0000-0000BC610000}"/>
    <cellStyle name="Navadno 8 2 2 2 2" xfId="25135" xr:uid="{00000000-0005-0000-0000-0000BD610000}"/>
    <cellStyle name="Navadno 8 2 2 3" xfId="25136" xr:uid="{00000000-0005-0000-0000-0000BE610000}"/>
    <cellStyle name="Navadno 8 2 2 4" xfId="25137" xr:uid="{00000000-0005-0000-0000-0000BF610000}"/>
    <cellStyle name="Navadno 8 2 2 5" xfId="25138" xr:uid="{00000000-0005-0000-0000-0000C0610000}"/>
    <cellStyle name="Navadno 8 2 2 6" xfId="25139" xr:uid="{00000000-0005-0000-0000-0000C1610000}"/>
    <cellStyle name="Navadno 8 2 3" xfId="25140" xr:uid="{00000000-0005-0000-0000-0000C2610000}"/>
    <cellStyle name="Navadno 8 2 3 2" xfId="25141" xr:uid="{00000000-0005-0000-0000-0000C3610000}"/>
    <cellStyle name="Navadno 8 2 4" xfId="25142" xr:uid="{00000000-0005-0000-0000-0000C4610000}"/>
    <cellStyle name="Navadno 8 2 5" xfId="25143" xr:uid="{00000000-0005-0000-0000-0000C5610000}"/>
    <cellStyle name="Navadno 8 2 6" xfId="25144" xr:uid="{00000000-0005-0000-0000-0000C6610000}"/>
    <cellStyle name="Navadno 8 2 7" xfId="25145" xr:uid="{00000000-0005-0000-0000-0000C7610000}"/>
    <cellStyle name="Navadno 8 20" xfId="25146" xr:uid="{00000000-0005-0000-0000-0000C8610000}"/>
    <cellStyle name="Navadno 8 20 2" xfId="25147" xr:uid="{00000000-0005-0000-0000-0000C9610000}"/>
    <cellStyle name="Navadno 8 20 2 2" xfId="25148" xr:uid="{00000000-0005-0000-0000-0000CA610000}"/>
    <cellStyle name="Navadno 8 20 2 2 2" xfId="25149" xr:uid="{00000000-0005-0000-0000-0000CB610000}"/>
    <cellStyle name="Navadno 8 20 2 3" xfId="25150" xr:uid="{00000000-0005-0000-0000-0000CC610000}"/>
    <cellStyle name="Navadno 8 20 3" xfId="25151" xr:uid="{00000000-0005-0000-0000-0000CD610000}"/>
    <cellStyle name="Navadno 8 20 3 2" xfId="25152" xr:uid="{00000000-0005-0000-0000-0000CE610000}"/>
    <cellStyle name="Navadno 8 20 4" xfId="25153" xr:uid="{00000000-0005-0000-0000-0000CF610000}"/>
    <cellStyle name="Navadno 8 21" xfId="25154" xr:uid="{00000000-0005-0000-0000-0000D0610000}"/>
    <cellStyle name="Navadno 8 21 2" xfId="25155" xr:uid="{00000000-0005-0000-0000-0000D1610000}"/>
    <cellStyle name="Navadno 8 21 2 2" xfId="25156" xr:uid="{00000000-0005-0000-0000-0000D2610000}"/>
    <cellStyle name="Navadno 8 21 2 2 2" xfId="25157" xr:uid="{00000000-0005-0000-0000-0000D3610000}"/>
    <cellStyle name="Navadno 8 21 2 3" xfId="25158" xr:uid="{00000000-0005-0000-0000-0000D4610000}"/>
    <cellStyle name="Navadno 8 21 3" xfId="25159" xr:uid="{00000000-0005-0000-0000-0000D5610000}"/>
    <cellStyle name="Navadno 8 21 3 2" xfId="25160" xr:uid="{00000000-0005-0000-0000-0000D6610000}"/>
    <cellStyle name="Navadno 8 21 4" xfId="25161" xr:uid="{00000000-0005-0000-0000-0000D7610000}"/>
    <cellStyle name="Navadno 8 22" xfId="25162" xr:uid="{00000000-0005-0000-0000-0000D8610000}"/>
    <cellStyle name="Navadno 8 22 2" xfId="25163" xr:uid="{00000000-0005-0000-0000-0000D9610000}"/>
    <cellStyle name="Navadno 8 22 2 2" xfId="25164" xr:uid="{00000000-0005-0000-0000-0000DA610000}"/>
    <cellStyle name="Navadno 8 22 2 2 2" xfId="25165" xr:uid="{00000000-0005-0000-0000-0000DB610000}"/>
    <cellStyle name="Navadno 8 22 2 3" xfId="25166" xr:uid="{00000000-0005-0000-0000-0000DC610000}"/>
    <cellStyle name="Navadno 8 22 3" xfId="25167" xr:uid="{00000000-0005-0000-0000-0000DD610000}"/>
    <cellStyle name="Navadno 8 22 3 2" xfId="25168" xr:uid="{00000000-0005-0000-0000-0000DE610000}"/>
    <cellStyle name="Navadno 8 22 4" xfId="25169" xr:uid="{00000000-0005-0000-0000-0000DF610000}"/>
    <cellStyle name="Navadno 8 23" xfId="25170" xr:uid="{00000000-0005-0000-0000-0000E0610000}"/>
    <cellStyle name="Navadno 8 23 2" xfId="25171" xr:uid="{00000000-0005-0000-0000-0000E1610000}"/>
    <cellStyle name="Navadno 8 23 2 2" xfId="25172" xr:uid="{00000000-0005-0000-0000-0000E2610000}"/>
    <cellStyle name="Navadno 8 23 2 2 2" xfId="25173" xr:uid="{00000000-0005-0000-0000-0000E3610000}"/>
    <cellStyle name="Navadno 8 23 2 3" xfId="25174" xr:uid="{00000000-0005-0000-0000-0000E4610000}"/>
    <cellStyle name="Navadno 8 23 3" xfId="25175" xr:uid="{00000000-0005-0000-0000-0000E5610000}"/>
    <cellStyle name="Navadno 8 23 3 2" xfId="25176" xr:uid="{00000000-0005-0000-0000-0000E6610000}"/>
    <cellStyle name="Navadno 8 23 4" xfId="25177" xr:uid="{00000000-0005-0000-0000-0000E7610000}"/>
    <cellStyle name="Navadno 8 24" xfId="25178" xr:uid="{00000000-0005-0000-0000-0000E8610000}"/>
    <cellStyle name="Navadno 8 24 2" xfId="25179" xr:uid="{00000000-0005-0000-0000-0000E9610000}"/>
    <cellStyle name="Navadno 8 24 2 2" xfId="25180" xr:uid="{00000000-0005-0000-0000-0000EA610000}"/>
    <cellStyle name="Navadno 8 24 2 2 2" xfId="25181" xr:uid="{00000000-0005-0000-0000-0000EB610000}"/>
    <cellStyle name="Navadno 8 24 2 3" xfId="25182" xr:uid="{00000000-0005-0000-0000-0000EC610000}"/>
    <cellStyle name="Navadno 8 24 3" xfId="25183" xr:uid="{00000000-0005-0000-0000-0000ED610000}"/>
    <cellStyle name="Navadno 8 24 3 2" xfId="25184" xr:uid="{00000000-0005-0000-0000-0000EE610000}"/>
    <cellStyle name="Navadno 8 24 4" xfId="25185" xr:uid="{00000000-0005-0000-0000-0000EF610000}"/>
    <cellStyle name="Navadno 8 25" xfId="25186" xr:uid="{00000000-0005-0000-0000-0000F0610000}"/>
    <cellStyle name="Navadno 8 25 2" xfId="25187" xr:uid="{00000000-0005-0000-0000-0000F1610000}"/>
    <cellStyle name="Navadno 8 25 2 2" xfId="25188" xr:uid="{00000000-0005-0000-0000-0000F2610000}"/>
    <cellStyle name="Navadno 8 25 2 2 2" xfId="25189" xr:uid="{00000000-0005-0000-0000-0000F3610000}"/>
    <cellStyle name="Navadno 8 25 2 3" xfId="25190" xr:uid="{00000000-0005-0000-0000-0000F4610000}"/>
    <cellStyle name="Navadno 8 25 3" xfId="25191" xr:uid="{00000000-0005-0000-0000-0000F5610000}"/>
    <cellStyle name="Navadno 8 25 3 2" xfId="25192" xr:uid="{00000000-0005-0000-0000-0000F6610000}"/>
    <cellStyle name="Navadno 8 25 4" xfId="25193" xr:uid="{00000000-0005-0000-0000-0000F7610000}"/>
    <cellStyle name="Navadno 8 26" xfId="25194" xr:uid="{00000000-0005-0000-0000-0000F8610000}"/>
    <cellStyle name="Navadno 8 26 2" xfId="25195" xr:uid="{00000000-0005-0000-0000-0000F9610000}"/>
    <cellStyle name="Navadno 8 26 2 2" xfId="25196" xr:uid="{00000000-0005-0000-0000-0000FA610000}"/>
    <cellStyle name="Navadno 8 26 2 2 2" xfId="25197" xr:uid="{00000000-0005-0000-0000-0000FB610000}"/>
    <cellStyle name="Navadno 8 26 2 3" xfId="25198" xr:uid="{00000000-0005-0000-0000-0000FC610000}"/>
    <cellStyle name="Navadno 8 26 3" xfId="25199" xr:uid="{00000000-0005-0000-0000-0000FD610000}"/>
    <cellStyle name="Navadno 8 26 3 2" xfId="25200" xr:uid="{00000000-0005-0000-0000-0000FE610000}"/>
    <cellStyle name="Navadno 8 26 4" xfId="25201" xr:uid="{00000000-0005-0000-0000-0000FF610000}"/>
    <cellStyle name="Navadno 8 27" xfId="25202" xr:uid="{00000000-0005-0000-0000-000000620000}"/>
    <cellStyle name="Navadno 8 27 2" xfId="25203" xr:uid="{00000000-0005-0000-0000-000001620000}"/>
    <cellStyle name="Navadno 8 27 2 2" xfId="25204" xr:uid="{00000000-0005-0000-0000-000002620000}"/>
    <cellStyle name="Navadno 8 27 2 2 2" xfId="25205" xr:uid="{00000000-0005-0000-0000-000003620000}"/>
    <cellStyle name="Navadno 8 27 2 3" xfId="25206" xr:uid="{00000000-0005-0000-0000-000004620000}"/>
    <cellStyle name="Navadno 8 27 3" xfId="25207" xr:uid="{00000000-0005-0000-0000-000005620000}"/>
    <cellStyle name="Navadno 8 27 3 2" xfId="25208" xr:uid="{00000000-0005-0000-0000-000006620000}"/>
    <cellStyle name="Navadno 8 27 4" xfId="25209" xr:uid="{00000000-0005-0000-0000-000007620000}"/>
    <cellStyle name="Navadno 8 28" xfId="25210" xr:uid="{00000000-0005-0000-0000-000008620000}"/>
    <cellStyle name="Navadno 8 28 2" xfId="25211" xr:uid="{00000000-0005-0000-0000-000009620000}"/>
    <cellStyle name="Navadno 8 28 2 2" xfId="25212" xr:uid="{00000000-0005-0000-0000-00000A620000}"/>
    <cellStyle name="Navadno 8 28 2 2 2" xfId="25213" xr:uid="{00000000-0005-0000-0000-00000B620000}"/>
    <cellStyle name="Navadno 8 28 2 3" xfId="25214" xr:uid="{00000000-0005-0000-0000-00000C620000}"/>
    <cellStyle name="Navadno 8 28 3" xfId="25215" xr:uid="{00000000-0005-0000-0000-00000D620000}"/>
    <cellStyle name="Navadno 8 28 3 2" xfId="25216" xr:uid="{00000000-0005-0000-0000-00000E620000}"/>
    <cellStyle name="Navadno 8 28 4" xfId="25217" xr:uid="{00000000-0005-0000-0000-00000F620000}"/>
    <cellStyle name="Navadno 8 29" xfId="25218" xr:uid="{00000000-0005-0000-0000-000010620000}"/>
    <cellStyle name="Navadno 8 29 2" xfId="25219" xr:uid="{00000000-0005-0000-0000-000011620000}"/>
    <cellStyle name="Navadno 8 29 2 2" xfId="25220" xr:uid="{00000000-0005-0000-0000-000012620000}"/>
    <cellStyle name="Navadno 8 29 2 2 2" xfId="25221" xr:uid="{00000000-0005-0000-0000-000013620000}"/>
    <cellStyle name="Navadno 8 29 2 3" xfId="25222" xr:uid="{00000000-0005-0000-0000-000014620000}"/>
    <cellStyle name="Navadno 8 29 3" xfId="25223" xr:uid="{00000000-0005-0000-0000-000015620000}"/>
    <cellStyle name="Navadno 8 29 3 2" xfId="25224" xr:uid="{00000000-0005-0000-0000-000016620000}"/>
    <cellStyle name="Navadno 8 29 4" xfId="25225" xr:uid="{00000000-0005-0000-0000-000017620000}"/>
    <cellStyle name="Navadno 8 3" xfId="25226" xr:uid="{00000000-0005-0000-0000-000018620000}"/>
    <cellStyle name="Navadno 8 3 2" xfId="25227" xr:uid="{00000000-0005-0000-0000-000019620000}"/>
    <cellStyle name="Navadno 8 3 2 2" xfId="25228" xr:uid="{00000000-0005-0000-0000-00001A620000}"/>
    <cellStyle name="Navadno 8 3 2 2 2" xfId="25229" xr:uid="{00000000-0005-0000-0000-00001B620000}"/>
    <cellStyle name="Navadno 8 3 2 3" xfId="25230" xr:uid="{00000000-0005-0000-0000-00001C620000}"/>
    <cellStyle name="Navadno 8 3 2 4" xfId="25231" xr:uid="{00000000-0005-0000-0000-00001D620000}"/>
    <cellStyle name="Navadno 8 3 2 5" xfId="25232" xr:uid="{00000000-0005-0000-0000-00001E620000}"/>
    <cellStyle name="Navadno 8 3 2 6" xfId="25233" xr:uid="{00000000-0005-0000-0000-00001F620000}"/>
    <cellStyle name="Navadno 8 3 3" xfId="25234" xr:uid="{00000000-0005-0000-0000-000020620000}"/>
    <cellStyle name="Navadno 8 3 3 2" xfId="25235" xr:uid="{00000000-0005-0000-0000-000021620000}"/>
    <cellStyle name="Navadno 8 3 3 3" xfId="25236" xr:uid="{00000000-0005-0000-0000-000022620000}"/>
    <cellStyle name="Navadno 8 3 3 4" xfId="25237" xr:uid="{00000000-0005-0000-0000-000023620000}"/>
    <cellStyle name="Navadno 8 3 4" xfId="25238" xr:uid="{00000000-0005-0000-0000-000024620000}"/>
    <cellStyle name="Navadno 8 3 5" xfId="25239" xr:uid="{00000000-0005-0000-0000-000025620000}"/>
    <cellStyle name="Navadno 8 3 6" xfId="25240" xr:uid="{00000000-0005-0000-0000-000026620000}"/>
    <cellStyle name="Navadno 8 3 7" xfId="25241" xr:uid="{00000000-0005-0000-0000-000027620000}"/>
    <cellStyle name="Navadno 8 30" xfId="25242" xr:uid="{00000000-0005-0000-0000-000028620000}"/>
    <cellStyle name="Navadno 8 30 2" xfId="25243" xr:uid="{00000000-0005-0000-0000-000029620000}"/>
    <cellStyle name="Navadno 8 30 2 2" xfId="25244" xr:uid="{00000000-0005-0000-0000-00002A620000}"/>
    <cellStyle name="Navadno 8 30 2 2 2" xfId="25245" xr:uid="{00000000-0005-0000-0000-00002B620000}"/>
    <cellStyle name="Navadno 8 30 2 3" xfId="25246" xr:uid="{00000000-0005-0000-0000-00002C620000}"/>
    <cellStyle name="Navadno 8 30 3" xfId="25247" xr:uid="{00000000-0005-0000-0000-00002D620000}"/>
    <cellStyle name="Navadno 8 30 3 2" xfId="25248" xr:uid="{00000000-0005-0000-0000-00002E620000}"/>
    <cellStyle name="Navadno 8 30 4" xfId="25249" xr:uid="{00000000-0005-0000-0000-00002F620000}"/>
    <cellStyle name="Navadno 8 31" xfId="25250" xr:uid="{00000000-0005-0000-0000-000030620000}"/>
    <cellStyle name="Navadno 8 31 2" xfId="25251" xr:uid="{00000000-0005-0000-0000-000031620000}"/>
    <cellStyle name="Navadno 8 31 2 2" xfId="25252" xr:uid="{00000000-0005-0000-0000-000032620000}"/>
    <cellStyle name="Navadno 8 31 2 2 2" xfId="25253" xr:uid="{00000000-0005-0000-0000-000033620000}"/>
    <cellStyle name="Navadno 8 31 2 3" xfId="25254" xr:uid="{00000000-0005-0000-0000-000034620000}"/>
    <cellStyle name="Navadno 8 31 3" xfId="25255" xr:uid="{00000000-0005-0000-0000-000035620000}"/>
    <cellStyle name="Navadno 8 31 3 2" xfId="25256" xr:uid="{00000000-0005-0000-0000-000036620000}"/>
    <cellStyle name="Navadno 8 31 4" xfId="25257" xr:uid="{00000000-0005-0000-0000-000037620000}"/>
    <cellStyle name="Navadno 8 32" xfId="25258" xr:uid="{00000000-0005-0000-0000-000038620000}"/>
    <cellStyle name="Navadno 8 32 2" xfId="25259" xr:uid="{00000000-0005-0000-0000-000039620000}"/>
    <cellStyle name="Navadno 8 32 2 2" xfId="25260" xr:uid="{00000000-0005-0000-0000-00003A620000}"/>
    <cellStyle name="Navadno 8 32 2 2 2" xfId="25261" xr:uid="{00000000-0005-0000-0000-00003B620000}"/>
    <cellStyle name="Navadno 8 32 2 3" xfId="25262" xr:uid="{00000000-0005-0000-0000-00003C620000}"/>
    <cellStyle name="Navadno 8 32 3" xfId="25263" xr:uid="{00000000-0005-0000-0000-00003D620000}"/>
    <cellStyle name="Navadno 8 32 3 2" xfId="25264" xr:uid="{00000000-0005-0000-0000-00003E620000}"/>
    <cellStyle name="Navadno 8 32 4" xfId="25265" xr:uid="{00000000-0005-0000-0000-00003F620000}"/>
    <cellStyle name="Navadno 8 33" xfId="25266" xr:uid="{00000000-0005-0000-0000-000040620000}"/>
    <cellStyle name="Navadno 8 33 2" xfId="25267" xr:uid="{00000000-0005-0000-0000-000041620000}"/>
    <cellStyle name="Navadno 8 33 2 2" xfId="25268" xr:uid="{00000000-0005-0000-0000-000042620000}"/>
    <cellStyle name="Navadno 8 33 2 2 2" xfId="25269" xr:uid="{00000000-0005-0000-0000-000043620000}"/>
    <cellStyle name="Navadno 8 33 2 3" xfId="25270" xr:uid="{00000000-0005-0000-0000-000044620000}"/>
    <cellStyle name="Navadno 8 33 3" xfId="25271" xr:uid="{00000000-0005-0000-0000-000045620000}"/>
    <cellStyle name="Navadno 8 33 3 2" xfId="25272" xr:uid="{00000000-0005-0000-0000-000046620000}"/>
    <cellStyle name="Navadno 8 33 4" xfId="25273" xr:uid="{00000000-0005-0000-0000-000047620000}"/>
    <cellStyle name="Navadno 8 34" xfId="25274" xr:uid="{00000000-0005-0000-0000-000048620000}"/>
    <cellStyle name="Navadno 8 34 2" xfId="25275" xr:uid="{00000000-0005-0000-0000-000049620000}"/>
    <cellStyle name="Navadno 8 34 2 2" xfId="25276" xr:uid="{00000000-0005-0000-0000-00004A620000}"/>
    <cellStyle name="Navadno 8 34 2 2 2" xfId="25277" xr:uid="{00000000-0005-0000-0000-00004B620000}"/>
    <cellStyle name="Navadno 8 34 2 3" xfId="25278" xr:uid="{00000000-0005-0000-0000-00004C620000}"/>
    <cellStyle name="Navadno 8 34 3" xfId="25279" xr:uid="{00000000-0005-0000-0000-00004D620000}"/>
    <cellStyle name="Navadno 8 34 3 2" xfId="25280" xr:uid="{00000000-0005-0000-0000-00004E620000}"/>
    <cellStyle name="Navadno 8 34 4" xfId="25281" xr:uid="{00000000-0005-0000-0000-00004F620000}"/>
    <cellStyle name="Navadno 8 35" xfId="25282" xr:uid="{00000000-0005-0000-0000-000050620000}"/>
    <cellStyle name="Navadno 8 35 2" xfId="25283" xr:uid="{00000000-0005-0000-0000-000051620000}"/>
    <cellStyle name="Navadno 8 35 2 2" xfId="25284" xr:uid="{00000000-0005-0000-0000-000052620000}"/>
    <cellStyle name="Navadno 8 35 2 2 2" xfId="25285" xr:uid="{00000000-0005-0000-0000-000053620000}"/>
    <cellStyle name="Navadno 8 35 2 3" xfId="25286" xr:uid="{00000000-0005-0000-0000-000054620000}"/>
    <cellStyle name="Navadno 8 35 3" xfId="25287" xr:uid="{00000000-0005-0000-0000-000055620000}"/>
    <cellStyle name="Navadno 8 35 3 2" xfId="25288" xr:uid="{00000000-0005-0000-0000-000056620000}"/>
    <cellStyle name="Navadno 8 35 4" xfId="25289" xr:uid="{00000000-0005-0000-0000-000057620000}"/>
    <cellStyle name="Navadno 8 36" xfId="25290" xr:uid="{00000000-0005-0000-0000-000058620000}"/>
    <cellStyle name="Navadno 8 36 2" xfId="25291" xr:uid="{00000000-0005-0000-0000-000059620000}"/>
    <cellStyle name="Navadno 8 36 2 2" xfId="25292" xr:uid="{00000000-0005-0000-0000-00005A620000}"/>
    <cellStyle name="Navadno 8 36 2 2 2" xfId="25293" xr:uid="{00000000-0005-0000-0000-00005B620000}"/>
    <cellStyle name="Navadno 8 36 2 3" xfId="25294" xr:uid="{00000000-0005-0000-0000-00005C620000}"/>
    <cellStyle name="Navadno 8 36 3" xfId="25295" xr:uid="{00000000-0005-0000-0000-00005D620000}"/>
    <cellStyle name="Navadno 8 36 3 2" xfId="25296" xr:uid="{00000000-0005-0000-0000-00005E620000}"/>
    <cellStyle name="Navadno 8 36 4" xfId="25297" xr:uid="{00000000-0005-0000-0000-00005F620000}"/>
    <cellStyle name="Navadno 8 37" xfId="25298" xr:uid="{00000000-0005-0000-0000-000060620000}"/>
    <cellStyle name="Navadno 8 37 2" xfId="25299" xr:uid="{00000000-0005-0000-0000-000061620000}"/>
    <cellStyle name="Navadno 8 37 2 2" xfId="25300" xr:uid="{00000000-0005-0000-0000-000062620000}"/>
    <cellStyle name="Navadno 8 37 2 2 2" xfId="25301" xr:uid="{00000000-0005-0000-0000-000063620000}"/>
    <cellStyle name="Navadno 8 37 2 3" xfId="25302" xr:uid="{00000000-0005-0000-0000-000064620000}"/>
    <cellStyle name="Navadno 8 37 3" xfId="25303" xr:uid="{00000000-0005-0000-0000-000065620000}"/>
    <cellStyle name="Navadno 8 37 3 2" xfId="25304" xr:uid="{00000000-0005-0000-0000-000066620000}"/>
    <cellStyle name="Navadno 8 37 4" xfId="25305" xr:uid="{00000000-0005-0000-0000-000067620000}"/>
    <cellStyle name="Navadno 8 38" xfId="25306" xr:uid="{00000000-0005-0000-0000-000068620000}"/>
    <cellStyle name="Navadno 8 38 2" xfId="25307" xr:uid="{00000000-0005-0000-0000-000069620000}"/>
    <cellStyle name="Navadno 8 38 2 2" xfId="25308" xr:uid="{00000000-0005-0000-0000-00006A620000}"/>
    <cellStyle name="Navadno 8 38 2 2 2" xfId="25309" xr:uid="{00000000-0005-0000-0000-00006B620000}"/>
    <cellStyle name="Navadno 8 38 2 3" xfId="25310" xr:uid="{00000000-0005-0000-0000-00006C620000}"/>
    <cellStyle name="Navadno 8 38 3" xfId="25311" xr:uid="{00000000-0005-0000-0000-00006D620000}"/>
    <cellStyle name="Navadno 8 38 3 2" xfId="25312" xr:uid="{00000000-0005-0000-0000-00006E620000}"/>
    <cellStyle name="Navadno 8 38 4" xfId="25313" xr:uid="{00000000-0005-0000-0000-00006F620000}"/>
    <cellStyle name="Navadno 8 39" xfId="25314" xr:uid="{00000000-0005-0000-0000-000070620000}"/>
    <cellStyle name="Navadno 8 39 2" xfId="25315" xr:uid="{00000000-0005-0000-0000-000071620000}"/>
    <cellStyle name="Navadno 8 39 2 2" xfId="25316" xr:uid="{00000000-0005-0000-0000-000072620000}"/>
    <cellStyle name="Navadno 8 39 2 2 2" xfId="25317" xr:uid="{00000000-0005-0000-0000-000073620000}"/>
    <cellStyle name="Navadno 8 39 2 3" xfId="25318" xr:uid="{00000000-0005-0000-0000-000074620000}"/>
    <cellStyle name="Navadno 8 39 3" xfId="25319" xr:uid="{00000000-0005-0000-0000-000075620000}"/>
    <cellStyle name="Navadno 8 39 3 2" xfId="25320" xr:uid="{00000000-0005-0000-0000-000076620000}"/>
    <cellStyle name="Navadno 8 39 4" xfId="25321" xr:uid="{00000000-0005-0000-0000-000077620000}"/>
    <cellStyle name="Navadno 8 4" xfId="25322" xr:uid="{00000000-0005-0000-0000-000078620000}"/>
    <cellStyle name="Navadno 8 4 2" xfId="25323" xr:uid="{00000000-0005-0000-0000-000079620000}"/>
    <cellStyle name="Navadno 8 4 2 2" xfId="25324" xr:uid="{00000000-0005-0000-0000-00007A620000}"/>
    <cellStyle name="Navadno 8 4 2 2 2" xfId="25325" xr:uid="{00000000-0005-0000-0000-00007B620000}"/>
    <cellStyle name="Navadno 8 4 2 3" xfId="25326" xr:uid="{00000000-0005-0000-0000-00007C620000}"/>
    <cellStyle name="Navadno 8 4 3" xfId="25327" xr:uid="{00000000-0005-0000-0000-00007D620000}"/>
    <cellStyle name="Navadno 8 4 3 2" xfId="25328" xr:uid="{00000000-0005-0000-0000-00007E620000}"/>
    <cellStyle name="Navadno 8 4 4" xfId="25329" xr:uid="{00000000-0005-0000-0000-00007F620000}"/>
    <cellStyle name="Navadno 8 4 5" xfId="25330" xr:uid="{00000000-0005-0000-0000-000080620000}"/>
    <cellStyle name="Navadno 8 4 6" xfId="25331" xr:uid="{00000000-0005-0000-0000-000081620000}"/>
    <cellStyle name="Navadno 8 40" xfId="25332" xr:uid="{00000000-0005-0000-0000-000082620000}"/>
    <cellStyle name="Navadno 8 40 2" xfId="25333" xr:uid="{00000000-0005-0000-0000-000083620000}"/>
    <cellStyle name="Navadno 8 40 2 2" xfId="25334" xr:uid="{00000000-0005-0000-0000-000084620000}"/>
    <cellStyle name="Navadno 8 40 2 2 2" xfId="25335" xr:uid="{00000000-0005-0000-0000-000085620000}"/>
    <cellStyle name="Navadno 8 40 2 3" xfId="25336" xr:uid="{00000000-0005-0000-0000-000086620000}"/>
    <cellStyle name="Navadno 8 40 3" xfId="25337" xr:uid="{00000000-0005-0000-0000-000087620000}"/>
    <cellStyle name="Navadno 8 40 3 2" xfId="25338" xr:uid="{00000000-0005-0000-0000-000088620000}"/>
    <cellStyle name="Navadno 8 40 4" xfId="25339" xr:uid="{00000000-0005-0000-0000-000089620000}"/>
    <cellStyle name="Navadno 8 41" xfId="25340" xr:uid="{00000000-0005-0000-0000-00008A620000}"/>
    <cellStyle name="Navadno 8 41 2" xfId="25341" xr:uid="{00000000-0005-0000-0000-00008B620000}"/>
    <cellStyle name="Navadno 8 41 2 2" xfId="25342" xr:uid="{00000000-0005-0000-0000-00008C620000}"/>
    <cellStyle name="Navadno 8 41 2 2 2" xfId="25343" xr:uid="{00000000-0005-0000-0000-00008D620000}"/>
    <cellStyle name="Navadno 8 41 2 3" xfId="25344" xr:uid="{00000000-0005-0000-0000-00008E620000}"/>
    <cellStyle name="Navadno 8 41 3" xfId="25345" xr:uid="{00000000-0005-0000-0000-00008F620000}"/>
    <cellStyle name="Navadno 8 41 3 2" xfId="25346" xr:uid="{00000000-0005-0000-0000-000090620000}"/>
    <cellStyle name="Navadno 8 41 4" xfId="25347" xr:uid="{00000000-0005-0000-0000-000091620000}"/>
    <cellStyle name="Navadno 8 42" xfId="25348" xr:uid="{00000000-0005-0000-0000-000092620000}"/>
    <cellStyle name="Navadno 8 42 2" xfId="25349" xr:uid="{00000000-0005-0000-0000-000093620000}"/>
    <cellStyle name="Navadno 8 42 2 2" xfId="25350" xr:uid="{00000000-0005-0000-0000-000094620000}"/>
    <cellStyle name="Navadno 8 42 2 2 2" xfId="25351" xr:uid="{00000000-0005-0000-0000-000095620000}"/>
    <cellStyle name="Navadno 8 42 2 3" xfId="25352" xr:uid="{00000000-0005-0000-0000-000096620000}"/>
    <cellStyle name="Navadno 8 42 3" xfId="25353" xr:uid="{00000000-0005-0000-0000-000097620000}"/>
    <cellStyle name="Navadno 8 42 3 2" xfId="25354" xr:uid="{00000000-0005-0000-0000-000098620000}"/>
    <cellStyle name="Navadno 8 42 4" xfId="25355" xr:uid="{00000000-0005-0000-0000-000099620000}"/>
    <cellStyle name="Navadno 8 43" xfId="25356" xr:uid="{00000000-0005-0000-0000-00009A620000}"/>
    <cellStyle name="Navadno 8 43 2" xfId="25357" xr:uid="{00000000-0005-0000-0000-00009B620000}"/>
    <cellStyle name="Navadno 8 43 2 2" xfId="25358" xr:uid="{00000000-0005-0000-0000-00009C620000}"/>
    <cellStyle name="Navadno 8 43 2 2 2" xfId="25359" xr:uid="{00000000-0005-0000-0000-00009D620000}"/>
    <cellStyle name="Navadno 8 43 2 3" xfId="25360" xr:uid="{00000000-0005-0000-0000-00009E620000}"/>
    <cellStyle name="Navadno 8 43 3" xfId="25361" xr:uid="{00000000-0005-0000-0000-00009F620000}"/>
    <cellStyle name="Navadno 8 43 3 2" xfId="25362" xr:uid="{00000000-0005-0000-0000-0000A0620000}"/>
    <cellStyle name="Navadno 8 43 4" xfId="25363" xr:uid="{00000000-0005-0000-0000-0000A1620000}"/>
    <cellStyle name="Navadno 8 44" xfId="25364" xr:uid="{00000000-0005-0000-0000-0000A2620000}"/>
    <cellStyle name="Navadno 8 44 2" xfId="25365" xr:uid="{00000000-0005-0000-0000-0000A3620000}"/>
    <cellStyle name="Navadno 8 44 2 2" xfId="25366" xr:uid="{00000000-0005-0000-0000-0000A4620000}"/>
    <cellStyle name="Navadno 8 44 2 2 2" xfId="25367" xr:uid="{00000000-0005-0000-0000-0000A5620000}"/>
    <cellStyle name="Navadno 8 44 2 3" xfId="25368" xr:uid="{00000000-0005-0000-0000-0000A6620000}"/>
    <cellStyle name="Navadno 8 44 3" xfId="25369" xr:uid="{00000000-0005-0000-0000-0000A7620000}"/>
    <cellStyle name="Navadno 8 44 3 2" xfId="25370" xr:uid="{00000000-0005-0000-0000-0000A8620000}"/>
    <cellStyle name="Navadno 8 44 4" xfId="25371" xr:uid="{00000000-0005-0000-0000-0000A9620000}"/>
    <cellStyle name="Navadno 8 45" xfId="25372" xr:uid="{00000000-0005-0000-0000-0000AA620000}"/>
    <cellStyle name="Navadno 8 45 2" xfId="25373" xr:uid="{00000000-0005-0000-0000-0000AB620000}"/>
    <cellStyle name="Navadno 8 45 2 2" xfId="25374" xr:uid="{00000000-0005-0000-0000-0000AC620000}"/>
    <cellStyle name="Navadno 8 45 2 2 2" xfId="25375" xr:uid="{00000000-0005-0000-0000-0000AD620000}"/>
    <cellStyle name="Navadno 8 45 2 3" xfId="25376" xr:uid="{00000000-0005-0000-0000-0000AE620000}"/>
    <cellStyle name="Navadno 8 45 3" xfId="25377" xr:uid="{00000000-0005-0000-0000-0000AF620000}"/>
    <cellStyle name="Navadno 8 45 3 2" xfId="25378" xr:uid="{00000000-0005-0000-0000-0000B0620000}"/>
    <cellStyle name="Navadno 8 45 4" xfId="25379" xr:uid="{00000000-0005-0000-0000-0000B1620000}"/>
    <cellStyle name="Navadno 8 46" xfId="25380" xr:uid="{00000000-0005-0000-0000-0000B2620000}"/>
    <cellStyle name="Navadno 8 46 2" xfId="25381" xr:uid="{00000000-0005-0000-0000-0000B3620000}"/>
    <cellStyle name="Navadno 8 46 2 2" xfId="25382" xr:uid="{00000000-0005-0000-0000-0000B4620000}"/>
    <cellStyle name="Navadno 8 46 2 2 2" xfId="25383" xr:uid="{00000000-0005-0000-0000-0000B5620000}"/>
    <cellStyle name="Navadno 8 46 2 3" xfId="25384" xr:uid="{00000000-0005-0000-0000-0000B6620000}"/>
    <cellStyle name="Navadno 8 46 3" xfId="25385" xr:uid="{00000000-0005-0000-0000-0000B7620000}"/>
    <cellStyle name="Navadno 8 46 3 2" xfId="25386" xr:uid="{00000000-0005-0000-0000-0000B8620000}"/>
    <cellStyle name="Navadno 8 46 4" xfId="25387" xr:uid="{00000000-0005-0000-0000-0000B9620000}"/>
    <cellStyle name="Navadno 8 47" xfId="25388" xr:uid="{00000000-0005-0000-0000-0000BA620000}"/>
    <cellStyle name="Navadno 8 47 2" xfId="25389" xr:uid="{00000000-0005-0000-0000-0000BB620000}"/>
    <cellStyle name="Navadno 8 47 2 2" xfId="25390" xr:uid="{00000000-0005-0000-0000-0000BC620000}"/>
    <cellStyle name="Navadno 8 47 2 2 2" xfId="25391" xr:uid="{00000000-0005-0000-0000-0000BD620000}"/>
    <cellStyle name="Navadno 8 47 2 3" xfId="25392" xr:uid="{00000000-0005-0000-0000-0000BE620000}"/>
    <cellStyle name="Navadno 8 47 3" xfId="25393" xr:uid="{00000000-0005-0000-0000-0000BF620000}"/>
    <cellStyle name="Navadno 8 47 3 2" xfId="25394" xr:uid="{00000000-0005-0000-0000-0000C0620000}"/>
    <cellStyle name="Navadno 8 47 4" xfId="25395" xr:uid="{00000000-0005-0000-0000-0000C1620000}"/>
    <cellStyle name="Navadno 8 48" xfId="25396" xr:uid="{00000000-0005-0000-0000-0000C2620000}"/>
    <cellStyle name="Navadno 8 48 2" xfId="25397" xr:uid="{00000000-0005-0000-0000-0000C3620000}"/>
    <cellStyle name="Navadno 8 48 2 2" xfId="25398" xr:uid="{00000000-0005-0000-0000-0000C4620000}"/>
    <cellStyle name="Navadno 8 48 2 2 2" xfId="25399" xr:uid="{00000000-0005-0000-0000-0000C5620000}"/>
    <cellStyle name="Navadno 8 48 2 3" xfId="25400" xr:uid="{00000000-0005-0000-0000-0000C6620000}"/>
    <cellStyle name="Navadno 8 48 3" xfId="25401" xr:uid="{00000000-0005-0000-0000-0000C7620000}"/>
    <cellStyle name="Navadno 8 48 3 2" xfId="25402" xr:uid="{00000000-0005-0000-0000-0000C8620000}"/>
    <cellStyle name="Navadno 8 48 4" xfId="25403" xr:uid="{00000000-0005-0000-0000-0000C9620000}"/>
    <cellStyle name="Navadno 8 49" xfId="25404" xr:uid="{00000000-0005-0000-0000-0000CA620000}"/>
    <cellStyle name="Navadno 8 49 2" xfId="25405" xr:uid="{00000000-0005-0000-0000-0000CB620000}"/>
    <cellStyle name="Navadno 8 49 2 2" xfId="25406" xr:uid="{00000000-0005-0000-0000-0000CC620000}"/>
    <cellStyle name="Navadno 8 49 2 2 2" xfId="25407" xr:uid="{00000000-0005-0000-0000-0000CD620000}"/>
    <cellStyle name="Navadno 8 49 2 3" xfId="25408" xr:uid="{00000000-0005-0000-0000-0000CE620000}"/>
    <cellStyle name="Navadno 8 49 3" xfId="25409" xr:uid="{00000000-0005-0000-0000-0000CF620000}"/>
    <cellStyle name="Navadno 8 49 3 2" xfId="25410" xr:uid="{00000000-0005-0000-0000-0000D0620000}"/>
    <cellStyle name="Navadno 8 49 4" xfId="25411" xr:uid="{00000000-0005-0000-0000-0000D1620000}"/>
    <cellStyle name="Navadno 8 5" xfId="25412" xr:uid="{00000000-0005-0000-0000-0000D2620000}"/>
    <cellStyle name="Navadno 8 5 2" xfId="25413" xr:uid="{00000000-0005-0000-0000-0000D3620000}"/>
    <cellStyle name="Navadno 8 5 2 2" xfId="25414" xr:uid="{00000000-0005-0000-0000-0000D4620000}"/>
    <cellStyle name="Navadno 8 5 2 2 2" xfId="25415" xr:uid="{00000000-0005-0000-0000-0000D5620000}"/>
    <cellStyle name="Navadno 8 5 2 3" xfId="25416" xr:uid="{00000000-0005-0000-0000-0000D6620000}"/>
    <cellStyle name="Navadno 8 5 3" xfId="25417" xr:uid="{00000000-0005-0000-0000-0000D7620000}"/>
    <cellStyle name="Navadno 8 5 3 2" xfId="25418" xr:uid="{00000000-0005-0000-0000-0000D8620000}"/>
    <cellStyle name="Navadno 8 5 4" xfId="25419" xr:uid="{00000000-0005-0000-0000-0000D9620000}"/>
    <cellStyle name="Navadno 8 5 5" xfId="25420" xr:uid="{00000000-0005-0000-0000-0000DA620000}"/>
    <cellStyle name="Navadno 8 5 6" xfId="25421" xr:uid="{00000000-0005-0000-0000-0000DB620000}"/>
    <cellStyle name="Navadno 8 50" xfId="25422" xr:uid="{00000000-0005-0000-0000-0000DC620000}"/>
    <cellStyle name="Navadno 8 50 2" xfId="25423" xr:uid="{00000000-0005-0000-0000-0000DD620000}"/>
    <cellStyle name="Navadno 8 50 2 2" xfId="25424" xr:uid="{00000000-0005-0000-0000-0000DE620000}"/>
    <cellStyle name="Navadno 8 50 2 2 2" xfId="25425" xr:uid="{00000000-0005-0000-0000-0000DF620000}"/>
    <cellStyle name="Navadno 8 50 2 3" xfId="25426" xr:uid="{00000000-0005-0000-0000-0000E0620000}"/>
    <cellStyle name="Navadno 8 50 3" xfId="25427" xr:uid="{00000000-0005-0000-0000-0000E1620000}"/>
    <cellStyle name="Navadno 8 50 3 2" xfId="25428" xr:uid="{00000000-0005-0000-0000-0000E2620000}"/>
    <cellStyle name="Navadno 8 50 4" xfId="25429" xr:uid="{00000000-0005-0000-0000-0000E3620000}"/>
    <cellStyle name="Navadno 8 51" xfId="25430" xr:uid="{00000000-0005-0000-0000-0000E4620000}"/>
    <cellStyle name="Navadno 8 51 2" xfId="25431" xr:uid="{00000000-0005-0000-0000-0000E5620000}"/>
    <cellStyle name="Navadno 8 51 2 2" xfId="25432" xr:uid="{00000000-0005-0000-0000-0000E6620000}"/>
    <cellStyle name="Navadno 8 51 2 2 2" xfId="25433" xr:uid="{00000000-0005-0000-0000-0000E7620000}"/>
    <cellStyle name="Navadno 8 51 2 3" xfId="25434" xr:uid="{00000000-0005-0000-0000-0000E8620000}"/>
    <cellStyle name="Navadno 8 51 3" xfId="25435" xr:uid="{00000000-0005-0000-0000-0000E9620000}"/>
    <cellStyle name="Navadno 8 51 3 2" xfId="25436" xr:uid="{00000000-0005-0000-0000-0000EA620000}"/>
    <cellStyle name="Navadno 8 51 4" xfId="25437" xr:uid="{00000000-0005-0000-0000-0000EB620000}"/>
    <cellStyle name="Navadno 8 52" xfId="25438" xr:uid="{00000000-0005-0000-0000-0000EC620000}"/>
    <cellStyle name="Navadno 8 52 2" xfId="25439" xr:uid="{00000000-0005-0000-0000-0000ED620000}"/>
    <cellStyle name="Navadno 8 52 2 2" xfId="25440" xr:uid="{00000000-0005-0000-0000-0000EE620000}"/>
    <cellStyle name="Navadno 8 52 2 2 2" xfId="25441" xr:uid="{00000000-0005-0000-0000-0000EF620000}"/>
    <cellStyle name="Navadno 8 52 2 3" xfId="25442" xr:uid="{00000000-0005-0000-0000-0000F0620000}"/>
    <cellStyle name="Navadno 8 52 3" xfId="25443" xr:uid="{00000000-0005-0000-0000-0000F1620000}"/>
    <cellStyle name="Navadno 8 52 3 2" xfId="25444" xr:uid="{00000000-0005-0000-0000-0000F2620000}"/>
    <cellStyle name="Navadno 8 52 4" xfId="25445" xr:uid="{00000000-0005-0000-0000-0000F3620000}"/>
    <cellStyle name="Navadno 8 53" xfId="25446" xr:uid="{00000000-0005-0000-0000-0000F4620000}"/>
    <cellStyle name="Navadno 8 53 2" xfId="25447" xr:uid="{00000000-0005-0000-0000-0000F5620000}"/>
    <cellStyle name="Navadno 8 53 2 2" xfId="25448" xr:uid="{00000000-0005-0000-0000-0000F6620000}"/>
    <cellStyle name="Navadno 8 53 2 2 2" xfId="25449" xr:uid="{00000000-0005-0000-0000-0000F7620000}"/>
    <cellStyle name="Navadno 8 53 2 3" xfId="25450" xr:uid="{00000000-0005-0000-0000-0000F8620000}"/>
    <cellStyle name="Navadno 8 53 3" xfId="25451" xr:uid="{00000000-0005-0000-0000-0000F9620000}"/>
    <cellStyle name="Navadno 8 53 3 2" xfId="25452" xr:uid="{00000000-0005-0000-0000-0000FA620000}"/>
    <cellStyle name="Navadno 8 53 4" xfId="25453" xr:uid="{00000000-0005-0000-0000-0000FB620000}"/>
    <cellStyle name="Navadno 8 54" xfId="25454" xr:uid="{00000000-0005-0000-0000-0000FC620000}"/>
    <cellStyle name="Navadno 8 54 2" xfId="25455" xr:uid="{00000000-0005-0000-0000-0000FD620000}"/>
    <cellStyle name="Navadno 8 54 2 2" xfId="25456" xr:uid="{00000000-0005-0000-0000-0000FE620000}"/>
    <cellStyle name="Navadno 8 54 2 2 2" xfId="25457" xr:uid="{00000000-0005-0000-0000-0000FF620000}"/>
    <cellStyle name="Navadno 8 54 2 3" xfId="25458" xr:uid="{00000000-0005-0000-0000-000000630000}"/>
    <cellStyle name="Navadno 8 54 3" xfId="25459" xr:uid="{00000000-0005-0000-0000-000001630000}"/>
    <cellStyle name="Navadno 8 54 3 2" xfId="25460" xr:uid="{00000000-0005-0000-0000-000002630000}"/>
    <cellStyle name="Navadno 8 54 4" xfId="25461" xr:uid="{00000000-0005-0000-0000-000003630000}"/>
    <cellStyle name="Navadno 8 55" xfId="25462" xr:uid="{00000000-0005-0000-0000-000004630000}"/>
    <cellStyle name="Navadno 8 55 2" xfId="25463" xr:uid="{00000000-0005-0000-0000-000005630000}"/>
    <cellStyle name="Navadno 8 55 2 2" xfId="25464" xr:uid="{00000000-0005-0000-0000-000006630000}"/>
    <cellStyle name="Navadno 8 55 2 2 2" xfId="25465" xr:uid="{00000000-0005-0000-0000-000007630000}"/>
    <cellStyle name="Navadno 8 55 2 3" xfId="25466" xr:uid="{00000000-0005-0000-0000-000008630000}"/>
    <cellStyle name="Navadno 8 55 3" xfId="25467" xr:uid="{00000000-0005-0000-0000-000009630000}"/>
    <cellStyle name="Navadno 8 55 3 2" xfId="25468" xr:uid="{00000000-0005-0000-0000-00000A630000}"/>
    <cellStyle name="Navadno 8 55 4" xfId="25469" xr:uid="{00000000-0005-0000-0000-00000B630000}"/>
    <cellStyle name="Navadno 8 56" xfId="25470" xr:uid="{00000000-0005-0000-0000-00000C630000}"/>
    <cellStyle name="Navadno 8 56 2" xfId="25471" xr:uid="{00000000-0005-0000-0000-00000D630000}"/>
    <cellStyle name="Navadno 8 56 2 2" xfId="25472" xr:uid="{00000000-0005-0000-0000-00000E630000}"/>
    <cellStyle name="Navadno 8 56 2 2 2" xfId="25473" xr:uid="{00000000-0005-0000-0000-00000F630000}"/>
    <cellStyle name="Navadno 8 56 2 3" xfId="25474" xr:uid="{00000000-0005-0000-0000-000010630000}"/>
    <cellStyle name="Navadno 8 56 3" xfId="25475" xr:uid="{00000000-0005-0000-0000-000011630000}"/>
    <cellStyle name="Navadno 8 56 3 2" xfId="25476" xr:uid="{00000000-0005-0000-0000-000012630000}"/>
    <cellStyle name="Navadno 8 56 4" xfId="25477" xr:uid="{00000000-0005-0000-0000-000013630000}"/>
    <cellStyle name="Navadno 8 57" xfId="25478" xr:uid="{00000000-0005-0000-0000-000014630000}"/>
    <cellStyle name="Navadno 8 57 2" xfId="25479" xr:uid="{00000000-0005-0000-0000-000015630000}"/>
    <cellStyle name="Navadno 8 57 2 2" xfId="25480" xr:uid="{00000000-0005-0000-0000-000016630000}"/>
    <cellStyle name="Navadno 8 57 2 2 2" xfId="25481" xr:uid="{00000000-0005-0000-0000-000017630000}"/>
    <cellStyle name="Navadno 8 57 2 3" xfId="25482" xr:uid="{00000000-0005-0000-0000-000018630000}"/>
    <cellStyle name="Navadno 8 57 3" xfId="25483" xr:uid="{00000000-0005-0000-0000-000019630000}"/>
    <cellStyle name="Navadno 8 57 3 2" xfId="25484" xr:uid="{00000000-0005-0000-0000-00001A630000}"/>
    <cellStyle name="Navadno 8 57 4" xfId="25485" xr:uid="{00000000-0005-0000-0000-00001B630000}"/>
    <cellStyle name="Navadno 8 58" xfId="25486" xr:uid="{00000000-0005-0000-0000-00001C630000}"/>
    <cellStyle name="Navadno 8 58 2" xfId="25487" xr:uid="{00000000-0005-0000-0000-00001D630000}"/>
    <cellStyle name="Navadno 8 58 2 2" xfId="25488" xr:uid="{00000000-0005-0000-0000-00001E630000}"/>
    <cellStyle name="Navadno 8 58 2 2 2" xfId="25489" xr:uid="{00000000-0005-0000-0000-00001F630000}"/>
    <cellStyle name="Navadno 8 58 2 3" xfId="25490" xr:uid="{00000000-0005-0000-0000-000020630000}"/>
    <cellStyle name="Navadno 8 58 3" xfId="25491" xr:uid="{00000000-0005-0000-0000-000021630000}"/>
    <cellStyle name="Navadno 8 58 3 2" xfId="25492" xr:uid="{00000000-0005-0000-0000-000022630000}"/>
    <cellStyle name="Navadno 8 58 4" xfId="25493" xr:uid="{00000000-0005-0000-0000-000023630000}"/>
    <cellStyle name="Navadno 8 59" xfId="25494" xr:uid="{00000000-0005-0000-0000-000024630000}"/>
    <cellStyle name="Navadno 8 59 2" xfId="25495" xr:uid="{00000000-0005-0000-0000-000025630000}"/>
    <cellStyle name="Navadno 8 59 2 2" xfId="25496" xr:uid="{00000000-0005-0000-0000-000026630000}"/>
    <cellStyle name="Navadno 8 59 2 2 2" xfId="25497" xr:uid="{00000000-0005-0000-0000-000027630000}"/>
    <cellStyle name="Navadno 8 59 2 3" xfId="25498" xr:uid="{00000000-0005-0000-0000-000028630000}"/>
    <cellStyle name="Navadno 8 59 3" xfId="25499" xr:uid="{00000000-0005-0000-0000-000029630000}"/>
    <cellStyle name="Navadno 8 59 3 2" xfId="25500" xr:uid="{00000000-0005-0000-0000-00002A630000}"/>
    <cellStyle name="Navadno 8 59 4" xfId="25501" xr:uid="{00000000-0005-0000-0000-00002B630000}"/>
    <cellStyle name="Navadno 8 6" xfId="25502" xr:uid="{00000000-0005-0000-0000-00002C630000}"/>
    <cellStyle name="Navadno 8 6 2" xfId="25503" xr:uid="{00000000-0005-0000-0000-00002D630000}"/>
    <cellStyle name="Navadno 8 6 2 2" xfId="25504" xr:uid="{00000000-0005-0000-0000-00002E630000}"/>
    <cellStyle name="Navadno 8 6 2 2 2" xfId="25505" xr:uid="{00000000-0005-0000-0000-00002F630000}"/>
    <cellStyle name="Navadno 8 6 2 3" xfId="25506" xr:uid="{00000000-0005-0000-0000-000030630000}"/>
    <cellStyle name="Navadno 8 6 3" xfId="25507" xr:uid="{00000000-0005-0000-0000-000031630000}"/>
    <cellStyle name="Navadno 8 6 3 2" xfId="25508" xr:uid="{00000000-0005-0000-0000-000032630000}"/>
    <cellStyle name="Navadno 8 6 4" xfId="25509" xr:uid="{00000000-0005-0000-0000-000033630000}"/>
    <cellStyle name="Navadno 8 60" xfId="25510" xr:uid="{00000000-0005-0000-0000-000034630000}"/>
    <cellStyle name="Navadno 8 61" xfId="25511" xr:uid="{00000000-0005-0000-0000-000035630000}"/>
    <cellStyle name="Navadno 8 62" xfId="25512" xr:uid="{00000000-0005-0000-0000-000036630000}"/>
    <cellStyle name="Navadno 8 7" xfId="25513" xr:uid="{00000000-0005-0000-0000-000037630000}"/>
    <cellStyle name="Navadno 8 7 2" xfId="25514" xr:uid="{00000000-0005-0000-0000-000038630000}"/>
    <cellStyle name="Navadno 8 7 2 2" xfId="25515" xr:uid="{00000000-0005-0000-0000-000039630000}"/>
    <cellStyle name="Navadno 8 7 2 2 2" xfId="25516" xr:uid="{00000000-0005-0000-0000-00003A630000}"/>
    <cellStyle name="Navadno 8 7 2 3" xfId="25517" xr:uid="{00000000-0005-0000-0000-00003B630000}"/>
    <cellStyle name="Navadno 8 7 3" xfId="25518" xr:uid="{00000000-0005-0000-0000-00003C630000}"/>
    <cellStyle name="Navadno 8 7 3 2" xfId="25519" xr:uid="{00000000-0005-0000-0000-00003D630000}"/>
    <cellStyle name="Navadno 8 7 4" xfId="25520" xr:uid="{00000000-0005-0000-0000-00003E630000}"/>
    <cellStyle name="Navadno 8 8" xfId="25521" xr:uid="{00000000-0005-0000-0000-00003F630000}"/>
    <cellStyle name="Navadno 8 8 2" xfId="25522" xr:uid="{00000000-0005-0000-0000-000040630000}"/>
    <cellStyle name="Navadno 8 8 2 2" xfId="25523" xr:uid="{00000000-0005-0000-0000-000041630000}"/>
    <cellStyle name="Navadno 8 8 2 2 2" xfId="25524" xr:uid="{00000000-0005-0000-0000-000042630000}"/>
    <cellStyle name="Navadno 8 8 2 3" xfId="25525" xr:uid="{00000000-0005-0000-0000-000043630000}"/>
    <cellStyle name="Navadno 8 8 3" xfId="25526" xr:uid="{00000000-0005-0000-0000-000044630000}"/>
    <cellStyle name="Navadno 8 8 3 2" xfId="25527" xr:uid="{00000000-0005-0000-0000-000045630000}"/>
    <cellStyle name="Navadno 8 8 4" xfId="25528" xr:uid="{00000000-0005-0000-0000-000046630000}"/>
    <cellStyle name="Navadno 8 9" xfId="25529" xr:uid="{00000000-0005-0000-0000-000047630000}"/>
    <cellStyle name="Navadno 8 9 2" xfId="25530" xr:uid="{00000000-0005-0000-0000-000048630000}"/>
    <cellStyle name="Navadno 8 9 2 2" xfId="25531" xr:uid="{00000000-0005-0000-0000-000049630000}"/>
    <cellStyle name="Navadno 8 9 2 2 2" xfId="25532" xr:uid="{00000000-0005-0000-0000-00004A630000}"/>
    <cellStyle name="Navadno 8 9 2 3" xfId="25533" xr:uid="{00000000-0005-0000-0000-00004B630000}"/>
    <cellStyle name="Navadno 8 9 3" xfId="25534" xr:uid="{00000000-0005-0000-0000-00004C630000}"/>
    <cellStyle name="Navadno 8 9 3 2" xfId="25535" xr:uid="{00000000-0005-0000-0000-00004D630000}"/>
    <cellStyle name="Navadno 8 9 4" xfId="25536" xr:uid="{00000000-0005-0000-0000-00004E630000}"/>
    <cellStyle name="Navadno 80" xfId="25537" xr:uid="{00000000-0005-0000-0000-00004F630000}"/>
    <cellStyle name="Navadno 80 2" xfId="25538" xr:uid="{00000000-0005-0000-0000-000050630000}"/>
    <cellStyle name="Navadno 80 3" xfId="25539" xr:uid="{00000000-0005-0000-0000-000051630000}"/>
    <cellStyle name="Navadno 81" xfId="25540" xr:uid="{00000000-0005-0000-0000-000052630000}"/>
    <cellStyle name="Navadno 81 2" xfId="25541" xr:uid="{00000000-0005-0000-0000-000053630000}"/>
    <cellStyle name="Navadno 81 3" xfId="25542" xr:uid="{00000000-0005-0000-0000-000054630000}"/>
    <cellStyle name="Navadno 82" xfId="25543" xr:uid="{00000000-0005-0000-0000-000055630000}"/>
    <cellStyle name="Navadno 82 2" xfId="25544" xr:uid="{00000000-0005-0000-0000-000056630000}"/>
    <cellStyle name="Navadno 83" xfId="25545" xr:uid="{00000000-0005-0000-0000-000057630000}"/>
    <cellStyle name="Navadno 83 2" xfId="25546" xr:uid="{00000000-0005-0000-0000-000058630000}"/>
    <cellStyle name="Navadno 84" xfId="25547" xr:uid="{00000000-0005-0000-0000-000059630000}"/>
    <cellStyle name="Navadno 84 2" xfId="25548" xr:uid="{00000000-0005-0000-0000-00005A630000}"/>
    <cellStyle name="Navadno 85" xfId="25549" xr:uid="{00000000-0005-0000-0000-00005B630000}"/>
    <cellStyle name="Navadno 85 2" xfId="25550" xr:uid="{00000000-0005-0000-0000-00005C630000}"/>
    <cellStyle name="Navadno 86" xfId="25551" xr:uid="{00000000-0005-0000-0000-00005D630000}"/>
    <cellStyle name="Navadno 86 2" xfId="25552" xr:uid="{00000000-0005-0000-0000-00005E630000}"/>
    <cellStyle name="Navadno 87" xfId="25553" xr:uid="{00000000-0005-0000-0000-00005F630000}"/>
    <cellStyle name="Navadno 87 10" xfId="25554" xr:uid="{00000000-0005-0000-0000-000060630000}"/>
    <cellStyle name="Navadno 87 10 2" xfId="25555" xr:uid="{00000000-0005-0000-0000-000061630000}"/>
    <cellStyle name="Navadno 87 10 2 2" xfId="25556" xr:uid="{00000000-0005-0000-0000-000062630000}"/>
    <cellStyle name="Navadno 87 10 2 3" xfId="25557" xr:uid="{00000000-0005-0000-0000-000063630000}"/>
    <cellStyle name="Navadno 87 10 2 4" xfId="25558" xr:uid="{00000000-0005-0000-0000-000064630000}"/>
    <cellStyle name="Navadno 87 10 2 5" xfId="25559" xr:uid="{00000000-0005-0000-0000-000065630000}"/>
    <cellStyle name="Navadno 87 10 2 6" xfId="25560" xr:uid="{00000000-0005-0000-0000-000066630000}"/>
    <cellStyle name="Navadno 87 10 2 7" xfId="25561" xr:uid="{00000000-0005-0000-0000-000067630000}"/>
    <cellStyle name="Navadno 87 10 2 8" xfId="25562" xr:uid="{00000000-0005-0000-0000-000068630000}"/>
    <cellStyle name="Navadno 87 10 2 9" xfId="25563" xr:uid="{00000000-0005-0000-0000-000069630000}"/>
    <cellStyle name="Navadno 87 11" xfId="25564" xr:uid="{00000000-0005-0000-0000-00006A630000}"/>
    <cellStyle name="Navadno 87 11 2" xfId="25565" xr:uid="{00000000-0005-0000-0000-00006B630000}"/>
    <cellStyle name="Navadno 87 11 3" xfId="25566" xr:uid="{00000000-0005-0000-0000-00006C630000}"/>
    <cellStyle name="Navadno 87 11 4" xfId="25567" xr:uid="{00000000-0005-0000-0000-00006D630000}"/>
    <cellStyle name="Navadno 87 11 5" xfId="25568" xr:uid="{00000000-0005-0000-0000-00006E630000}"/>
    <cellStyle name="Navadno 87 11 6" xfId="25569" xr:uid="{00000000-0005-0000-0000-00006F630000}"/>
    <cellStyle name="Navadno 87 11 7" xfId="25570" xr:uid="{00000000-0005-0000-0000-000070630000}"/>
    <cellStyle name="Navadno 87 11 8" xfId="25571" xr:uid="{00000000-0005-0000-0000-000071630000}"/>
    <cellStyle name="Navadno 87 11 9" xfId="25572" xr:uid="{00000000-0005-0000-0000-000072630000}"/>
    <cellStyle name="Navadno 87 2" xfId="25573" xr:uid="{00000000-0005-0000-0000-000073630000}"/>
    <cellStyle name="Navadno 87 2 2" xfId="25574" xr:uid="{00000000-0005-0000-0000-000074630000}"/>
    <cellStyle name="Navadno 87 2 2 2" xfId="25575" xr:uid="{00000000-0005-0000-0000-000075630000}"/>
    <cellStyle name="Navadno 87 2 2 2 2" xfId="25576" xr:uid="{00000000-0005-0000-0000-000076630000}"/>
    <cellStyle name="Navadno 87 2 2 2 3" xfId="25577" xr:uid="{00000000-0005-0000-0000-000077630000}"/>
    <cellStyle name="Navadno 87 2 2 2 4" xfId="25578" xr:uid="{00000000-0005-0000-0000-000078630000}"/>
    <cellStyle name="Navadno 87 2 2 2 5" xfId="25579" xr:uid="{00000000-0005-0000-0000-000079630000}"/>
    <cellStyle name="Navadno 87 2 2 2 6" xfId="25580" xr:uid="{00000000-0005-0000-0000-00007A630000}"/>
    <cellStyle name="Navadno 87 2 2 2 7" xfId="25581" xr:uid="{00000000-0005-0000-0000-00007B630000}"/>
    <cellStyle name="Navadno 87 2 2 2 8" xfId="25582" xr:uid="{00000000-0005-0000-0000-00007C630000}"/>
    <cellStyle name="Navadno 87 2 2 2 9" xfId="25583" xr:uid="{00000000-0005-0000-0000-00007D630000}"/>
    <cellStyle name="Navadno 87 2 3" xfId="25584" xr:uid="{00000000-0005-0000-0000-00007E630000}"/>
    <cellStyle name="Navadno 87 2 3 2" xfId="25585" xr:uid="{00000000-0005-0000-0000-00007F630000}"/>
    <cellStyle name="Navadno 87 2 3 3" xfId="25586" xr:uid="{00000000-0005-0000-0000-000080630000}"/>
    <cellStyle name="Navadno 87 2 3 4" xfId="25587" xr:uid="{00000000-0005-0000-0000-000081630000}"/>
    <cellStyle name="Navadno 87 2 3 5" xfId="25588" xr:uid="{00000000-0005-0000-0000-000082630000}"/>
    <cellStyle name="Navadno 87 2 3 6" xfId="25589" xr:uid="{00000000-0005-0000-0000-000083630000}"/>
    <cellStyle name="Navadno 87 2 3 7" xfId="25590" xr:uid="{00000000-0005-0000-0000-000084630000}"/>
    <cellStyle name="Navadno 87 2 3 8" xfId="25591" xr:uid="{00000000-0005-0000-0000-000085630000}"/>
    <cellStyle name="Navadno 87 2 3 9" xfId="25592" xr:uid="{00000000-0005-0000-0000-000086630000}"/>
    <cellStyle name="Navadno 87 3" xfId="25593" xr:uid="{00000000-0005-0000-0000-000087630000}"/>
    <cellStyle name="Navadno 87 3 2" xfId="25594" xr:uid="{00000000-0005-0000-0000-000088630000}"/>
    <cellStyle name="Navadno 87 3 2 2" xfId="25595" xr:uid="{00000000-0005-0000-0000-000089630000}"/>
    <cellStyle name="Navadno 87 3 2 2 2" xfId="25596" xr:uid="{00000000-0005-0000-0000-00008A630000}"/>
    <cellStyle name="Navadno 87 3 2 2 3" xfId="25597" xr:uid="{00000000-0005-0000-0000-00008B630000}"/>
    <cellStyle name="Navadno 87 3 2 2 4" xfId="25598" xr:uid="{00000000-0005-0000-0000-00008C630000}"/>
    <cellStyle name="Navadno 87 3 2 2 5" xfId="25599" xr:uid="{00000000-0005-0000-0000-00008D630000}"/>
    <cellStyle name="Navadno 87 3 2 2 6" xfId="25600" xr:uid="{00000000-0005-0000-0000-00008E630000}"/>
    <cellStyle name="Navadno 87 3 2 2 7" xfId="25601" xr:uid="{00000000-0005-0000-0000-00008F630000}"/>
    <cellStyle name="Navadno 87 3 2 2 8" xfId="25602" xr:uid="{00000000-0005-0000-0000-000090630000}"/>
    <cellStyle name="Navadno 87 3 2 2 9" xfId="25603" xr:uid="{00000000-0005-0000-0000-000091630000}"/>
    <cellStyle name="Navadno 87 3 3" xfId="25604" xr:uid="{00000000-0005-0000-0000-000092630000}"/>
    <cellStyle name="Navadno 87 3 3 2" xfId="25605" xr:uid="{00000000-0005-0000-0000-000093630000}"/>
    <cellStyle name="Navadno 87 3 3 3" xfId="25606" xr:uid="{00000000-0005-0000-0000-000094630000}"/>
    <cellStyle name="Navadno 87 3 3 4" xfId="25607" xr:uid="{00000000-0005-0000-0000-000095630000}"/>
    <cellStyle name="Navadno 87 3 3 5" xfId="25608" xr:uid="{00000000-0005-0000-0000-000096630000}"/>
    <cellStyle name="Navadno 87 3 3 6" xfId="25609" xr:uid="{00000000-0005-0000-0000-000097630000}"/>
    <cellStyle name="Navadno 87 3 3 7" xfId="25610" xr:uid="{00000000-0005-0000-0000-000098630000}"/>
    <cellStyle name="Navadno 87 3 3 8" xfId="25611" xr:uid="{00000000-0005-0000-0000-000099630000}"/>
    <cellStyle name="Navadno 87 3 3 9" xfId="25612" xr:uid="{00000000-0005-0000-0000-00009A630000}"/>
    <cellStyle name="Navadno 87 4" xfId="25613" xr:uid="{00000000-0005-0000-0000-00009B630000}"/>
    <cellStyle name="Navadno 87 4 2" xfId="25614" xr:uid="{00000000-0005-0000-0000-00009C630000}"/>
    <cellStyle name="Navadno 87 4 2 2" xfId="25615" xr:uid="{00000000-0005-0000-0000-00009D630000}"/>
    <cellStyle name="Navadno 87 4 2 2 2" xfId="25616" xr:uid="{00000000-0005-0000-0000-00009E630000}"/>
    <cellStyle name="Navadno 87 4 2 2 3" xfId="25617" xr:uid="{00000000-0005-0000-0000-00009F630000}"/>
    <cellStyle name="Navadno 87 4 2 2 4" xfId="25618" xr:uid="{00000000-0005-0000-0000-0000A0630000}"/>
    <cellStyle name="Navadno 87 4 2 2 5" xfId="25619" xr:uid="{00000000-0005-0000-0000-0000A1630000}"/>
    <cellStyle name="Navadno 87 4 2 2 6" xfId="25620" xr:uid="{00000000-0005-0000-0000-0000A2630000}"/>
    <cellStyle name="Navadno 87 4 2 2 7" xfId="25621" xr:uid="{00000000-0005-0000-0000-0000A3630000}"/>
    <cellStyle name="Navadno 87 4 2 2 8" xfId="25622" xr:uid="{00000000-0005-0000-0000-0000A4630000}"/>
    <cellStyle name="Navadno 87 4 2 2 9" xfId="25623" xr:uid="{00000000-0005-0000-0000-0000A5630000}"/>
    <cellStyle name="Navadno 87 4 3" xfId="25624" xr:uid="{00000000-0005-0000-0000-0000A6630000}"/>
    <cellStyle name="Navadno 87 4 3 2" xfId="25625" xr:uid="{00000000-0005-0000-0000-0000A7630000}"/>
    <cellStyle name="Navadno 87 4 3 3" xfId="25626" xr:uid="{00000000-0005-0000-0000-0000A8630000}"/>
    <cellStyle name="Navadno 87 4 3 4" xfId="25627" xr:uid="{00000000-0005-0000-0000-0000A9630000}"/>
    <cellStyle name="Navadno 87 4 3 5" xfId="25628" xr:uid="{00000000-0005-0000-0000-0000AA630000}"/>
    <cellStyle name="Navadno 87 4 3 6" xfId="25629" xr:uid="{00000000-0005-0000-0000-0000AB630000}"/>
    <cellStyle name="Navadno 87 4 3 7" xfId="25630" xr:uid="{00000000-0005-0000-0000-0000AC630000}"/>
    <cellStyle name="Navadno 87 4 3 8" xfId="25631" xr:uid="{00000000-0005-0000-0000-0000AD630000}"/>
    <cellStyle name="Navadno 87 4 3 9" xfId="25632" xr:uid="{00000000-0005-0000-0000-0000AE630000}"/>
    <cellStyle name="Navadno 87 5" xfId="25633" xr:uid="{00000000-0005-0000-0000-0000AF630000}"/>
    <cellStyle name="Navadno 87 5 2" xfId="25634" xr:uid="{00000000-0005-0000-0000-0000B0630000}"/>
    <cellStyle name="Navadno 87 5 2 2" xfId="25635" xr:uid="{00000000-0005-0000-0000-0000B1630000}"/>
    <cellStyle name="Navadno 87 5 2 2 2" xfId="25636" xr:uid="{00000000-0005-0000-0000-0000B2630000}"/>
    <cellStyle name="Navadno 87 5 2 2 3" xfId="25637" xr:uid="{00000000-0005-0000-0000-0000B3630000}"/>
    <cellStyle name="Navadno 87 5 2 2 4" xfId="25638" xr:uid="{00000000-0005-0000-0000-0000B4630000}"/>
    <cellStyle name="Navadno 87 5 2 2 5" xfId="25639" xr:uid="{00000000-0005-0000-0000-0000B5630000}"/>
    <cellStyle name="Navadno 87 5 2 2 6" xfId="25640" xr:uid="{00000000-0005-0000-0000-0000B6630000}"/>
    <cellStyle name="Navadno 87 5 2 2 7" xfId="25641" xr:uid="{00000000-0005-0000-0000-0000B7630000}"/>
    <cellStyle name="Navadno 87 5 2 2 8" xfId="25642" xr:uid="{00000000-0005-0000-0000-0000B8630000}"/>
    <cellStyle name="Navadno 87 5 2 2 9" xfId="25643" xr:uid="{00000000-0005-0000-0000-0000B9630000}"/>
    <cellStyle name="Navadno 87 5 3" xfId="25644" xr:uid="{00000000-0005-0000-0000-0000BA630000}"/>
    <cellStyle name="Navadno 87 5 3 2" xfId="25645" xr:uid="{00000000-0005-0000-0000-0000BB630000}"/>
    <cellStyle name="Navadno 87 5 3 3" xfId="25646" xr:uid="{00000000-0005-0000-0000-0000BC630000}"/>
    <cellStyle name="Navadno 87 5 3 4" xfId="25647" xr:uid="{00000000-0005-0000-0000-0000BD630000}"/>
    <cellStyle name="Navadno 87 5 3 5" xfId="25648" xr:uid="{00000000-0005-0000-0000-0000BE630000}"/>
    <cellStyle name="Navadno 87 5 3 6" xfId="25649" xr:uid="{00000000-0005-0000-0000-0000BF630000}"/>
    <cellStyle name="Navadno 87 5 3 7" xfId="25650" xr:uid="{00000000-0005-0000-0000-0000C0630000}"/>
    <cellStyle name="Navadno 87 5 3 8" xfId="25651" xr:uid="{00000000-0005-0000-0000-0000C1630000}"/>
    <cellStyle name="Navadno 87 5 3 9" xfId="25652" xr:uid="{00000000-0005-0000-0000-0000C2630000}"/>
    <cellStyle name="Navadno 87 6" xfId="25653" xr:uid="{00000000-0005-0000-0000-0000C3630000}"/>
    <cellStyle name="Navadno 87 6 2" xfId="25654" xr:uid="{00000000-0005-0000-0000-0000C4630000}"/>
    <cellStyle name="Navadno 87 6 2 2" xfId="25655" xr:uid="{00000000-0005-0000-0000-0000C5630000}"/>
    <cellStyle name="Navadno 87 6 2 2 2" xfId="25656" xr:uid="{00000000-0005-0000-0000-0000C6630000}"/>
    <cellStyle name="Navadno 87 6 2 2 3" xfId="25657" xr:uid="{00000000-0005-0000-0000-0000C7630000}"/>
    <cellStyle name="Navadno 87 6 2 2 4" xfId="25658" xr:uid="{00000000-0005-0000-0000-0000C8630000}"/>
    <cellStyle name="Navadno 87 6 2 2 5" xfId="25659" xr:uid="{00000000-0005-0000-0000-0000C9630000}"/>
    <cellStyle name="Navadno 87 6 2 2 6" xfId="25660" xr:uid="{00000000-0005-0000-0000-0000CA630000}"/>
    <cellStyle name="Navadno 87 6 2 2 7" xfId="25661" xr:uid="{00000000-0005-0000-0000-0000CB630000}"/>
    <cellStyle name="Navadno 87 6 2 2 8" xfId="25662" xr:uid="{00000000-0005-0000-0000-0000CC630000}"/>
    <cellStyle name="Navadno 87 6 2 2 9" xfId="25663" xr:uid="{00000000-0005-0000-0000-0000CD630000}"/>
    <cellStyle name="Navadno 87 6 3" xfId="25664" xr:uid="{00000000-0005-0000-0000-0000CE630000}"/>
    <cellStyle name="Navadno 87 6 3 2" xfId="25665" xr:uid="{00000000-0005-0000-0000-0000CF630000}"/>
    <cellStyle name="Navadno 87 6 3 3" xfId="25666" xr:uid="{00000000-0005-0000-0000-0000D0630000}"/>
    <cellStyle name="Navadno 87 6 3 4" xfId="25667" xr:uid="{00000000-0005-0000-0000-0000D1630000}"/>
    <cellStyle name="Navadno 87 6 3 5" xfId="25668" xr:uid="{00000000-0005-0000-0000-0000D2630000}"/>
    <cellStyle name="Navadno 87 6 3 6" xfId="25669" xr:uid="{00000000-0005-0000-0000-0000D3630000}"/>
    <cellStyle name="Navadno 87 6 3 7" xfId="25670" xr:uid="{00000000-0005-0000-0000-0000D4630000}"/>
    <cellStyle name="Navadno 87 6 3 8" xfId="25671" xr:uid="{00000000-0005-0000-0000-0000D5630000}"/>
    <cellStyle name="Navadno 87 6 3 9" xfId="25672" xr:uid="{00000000-0005-0000-0000-0000D6630000}"/>
    <cellStyle name="Navadno 87 7" xfId="25673" xr:uid="{00000000-0005-0000-0000-0000D7630000}"/>
    <cellStyle name="Navadno 87 7 2" xfId="25674" xr:uid="{00000000-0005-0000-0000-0000D8630000}"/>
    <cellStyle name="Navadno 87 7 2 2" xfId="25675" xr:uid="{00000000-0005-0000-0000-0000D9630000}"/>
    <cellStyle name="Navadno 87 7 2 2 2" xfId="25676" xr:uid="{00000000-0005-0000-0000-0000DA630000}"/>
    <cellStyle name="Navadno 87 7 2 2 3" xfId="25677" xr:uid="{00000000-0005-0000-0000-0000DB630000}"/>
    <cellStyle name="Navadno 87 7 2 2 4" xfId="25678" xr:uid="{00000000-0005-0000-0000-0000DC630000}"/>
    <cellStyle name="Navadno 87 7 2 2 5" xfId="25679" xr:uid="{00000000-0005-0000-0000-0000DD630000}"/>
    <cellStyle name="Navadno 87 7 2 2 6" xfId="25680" xr:uid="{00000000-0005-0000-0000-0000DE630000}"/>
    <cellStyle name="Navadno 87 7 2 2 7" xfId="25681" xr:uid="{00000000-0005-0000-0000-0000DF630000}"/>
    <cellStyle name="Navadno 87 7 2 2 8" xfId="25682" xr:uid="{00000000-0005-0000-0000-0000E0630000}"/>
    <cellStyle name="Navadno 87 7 2 2 9" xfId="25683" xr:uid="{00000000-0005-0000-0000-0000E1630000}"/>
    <cellStyle name="Navadno 87 7 3" xfId="25684" xr:uid="{00000000-0005-0000-0000-0000E2630000}"/>
    <cellStyle name="Navadno 87 7 3 2" xfId="25685" xr:uid="{00000000-0005-0000-0000-0000E3630000}"/>
    <cellStyle name="Navadno 87 7 3 3" xfId="25686" xr:uid="{00000000-0005-0000-0000-0000E4630000}"/>
    <cellStyle name="Navadno 87 7 3 4" xfId="25687" xr:uid="{00000000-0005-0000-0000-0000E5630000}"/>
    <cellStyle name="Navadno 87 7 3 5" xfId="25688" xr:uid="{00000000-0005-0000-0000-0000E6630000}"/>
    <cellStyle name="Navadno 87 7 3 6" xfId="25689" xr:uid="{00000000-0005-0000-0000-0000E7630000}"/>
    <cellStyle name="Navadno 87 7 3 7" xfId="25690" xr:uid="{00000000-0005-0000-0000-0000E8630000}"/>
    <cellStyle name="Navadno 87 7 3 8" xfId="25691" xr:uid="{00000000-0005-0000-0000-0000E9630000}"/>
    <cellStyle name="Navadno 87 7 3 9" xfId="25692" xr:uid="{00000000-0005-0000-0000-0000EA630000}"/>
    <cellStyle name="Navadno 87 8" xfId="25693" xr:uid="{00000000-0005-0000-0000-0000EB630000}"/>
    <cellStyle name="Navadno 87 8 2" xfId="25694" xr:uid="{00000000-0005-0000-0000-0000EC630000}"/>
    <cellStyle name="Navadno 87 8 2 2" xfId="25695" xr:uid="{00000000-0005-0000-0000-0000ED630000}"/>
    <cellStyle name="Navadno 87 8 2 2 2" xfId="25696" xr:uid="{00000000-0005-0000-0000-0000EE630000}"/>
    <cellStyle name="Navadno 87 8 2 2 3" xfId="25697" xr:uid="{00000000-0005-0000-0000-0000EF630000}"/>
    <cellStyle name="Navadno 87 8 2 2 4" xfId="25698" xr:uid="{00000000-0005-0000-0000-0000F0630000}"/>
    <cellStyle name="Navadno 87 8 2 2 5" xfId="25699" xr:uid="{00000000-0005-0000-0000-0000F1630000}"/>
    <cellStyle name="Navadno 87 8 2 2 6" xfId="25700" xr:uid="{00000000-0005-0000-0000-0000F2630000}"/>
    <cellStyle name="Navadno 87 8 2 2 7" xfId="25701" xr:uid="{00000000-0005-0000-0000-0000F3630000}"/>
    <cellStyle name="Navadno 87 8 2 2 8" xfId="25702" xr:uid="{00000000-0005-0000-0000-0000F4630000}"/>
    <cellStyle name="Navadno 87 8 2 2 9" xfId="25703" xr:uid="{00000000-0005-0000-0000-0000F5630000}"/>
    <cellStyle name="Navadno 87 8 3" xfId="25704" xr:uid="{00000000-0005-0000-0000-0000F6630000}"/>
    <cellStyle name="Navadno 87 8 3 2" xfId="25705" xr:uid="{00000000-0005-0000-0000-0000F7630000}"/>
    <cellStyle name="Navadno 87 8 3 3" xfId="25706" xr:uid="{00000000-0005-0000-0000-0000F8630000}"/>
    <cellStyle name="Navadno 87 8 3 4" xfId="25707" xr:uid="{00000000-0005-0000-0000-0000F9630000}"/>
    <cellStyle name="Navadno 87 8 3 5" xfId="25708" xr:uid="{00000000-0005-0000-0000-0000FA630000}"/>
    <cellStyle name="Navadno 87 8 3 6" xfId="25709" xr:uid="{00000000-0005-0000-0000-0000FB630000}"/>
    <cellStyle name="Navadno 87 8 3 7" xfId="25710" xr:uid="{00000000-0005-0000-0000-0000FC630000}"/>
    <cellStyle name="Navadno 87 8 3 8" xfId="25711" xr:uid="{00000000-0005-0000-0000-0000FD630000}"/>
    <cellStyle name="Navadno 87 8 3 9" xfId="25712" xr:uid="{00000000-0005-0000-0000-0000FE630000}"/>
    <cellStyle name="Navadno 87 9" xfId="25713" xr:uid="{00000000-0005-0000-0000-0000FF630000}"/>
    <cellStyle name="Navadno 87 9 2" xfId="25714" xr:uid="{00000000-0005-0000-0000-000000640000}"/>
    <cellStyle name="Navadno 87 9 2 2" xfId="25715" xr:uid="{00000000-0005-0000-0000-000001640000}"/>
    <cellStyle name="Navadno 87 9 2 2 2" xfId="25716" xr:uid="{00000000-0005-0000-0000-000002640000}"/>
    <cellStyle name="Navadno 87 9 2 2 3" xfId="25717" xr:uid="{00000000-0005-0000-0000-000003640000}"/>
    <cellStyle name="Navadno 87 9 2 2 4" xfId="25718" xr:uid="{00000000-0005-0000-0000-000004640000}"/>
    <cellStyle name="Navadno 87 9 2 2 5" xfId="25719" xr:uid="{00000000-0005-0000-0000-000005640000}"/>
    <cellStyle name="Navadno 87 9 2 2 6" xfId="25720" xr:uid="{00000000-0005-0000-0000-000006640000}"/>
    <cellStyle name="Navadno 87 9 2 2 7" xfId="25721" xr:uid="{00000000-0005-0000-0000-000007640000}"/>
    <cellStyle name="Navadno 87 9 2 2 8" xfId="25722" xr:uid="{00000000-0005-0000-0000-000008640000}"/>
    <cellStyle name="Navadno 87 9 2 2 9" xfId="25723" xr:uid="{00000000-0005-0000-0000-000009640000}"/>
    <cellStyle name="Navadno 87 9 3" xfId="25724" xr:uid="{00000000-0005-0000-0000-00000A640000}"/>
    <cellStyle name="Navadno 87 9 3 2" xfId="25725" xr:uid="{00000000-0005-0000-0000-00000B640000}"/>
    <cellStyle name="Navadno 87 9 3 3" xfId="25726" xr:uid="{00000000-0005-0000-0000-00000C640000}"/>
    <cellStyle name="Navadno 87 9 3 4" xfId="25727" xr:uid="{00000000-0005-0000-0000-00000D640000}"/>
    <cellStyle name="Navadno 87 9 3 5" xfId="25728" xr:uid="{00000000-0005-0000-0000-00000E640000}"/>
    <cellStyle name="Navadno 87 9 3 6" xfId="25729" xr:uid="{00000000-0005-0000-0000-00000F640000}"/>
    <cellStyle name="Navadno 87 9 3 7" xfId="25730" xr:uid="{00000000-0005-0000-0000-000010640000}"/>
    <cellStyle name="Navadno 87 9 3 8" xfId="25731" xr:uid="{00000000-0005-0000-0000-000011640000}"/>
    <cellStyle name="Navadno 87 9 3 9" xfId="25732" xr:uid="{00000000-0005-0000-0000-000012640000}"/>
    <cellStyle name="Navadno 88" xfId="25733" xr:uid="{00000000-0005-0000-0000-000013640000}"/>
    <cellStyle name="Navadno 88 2" xfId="25734" xr:uid="{00000000-0005-0000-0000-000014640000}"/>
    <cellStyle name="Navadno 89" xfId="25735" xr:uid="{00000000-0005-0000-0000-000015640000}"/>
    <cellStyle name="Navadno 89 2" xfId="25736" xr:uid="{00000000-0005-0000-0000-000016640000}"/>
    <cellStyle name="Navadno 9" xfId="115" xr:uid="{00000000-0005-0000-0000-000017640000}"/>
    <cellStyle name="Navadno 9 10" xfId="25737" xr:uid="{00000000-0005-0000-0000-000018640000}"/>
    <cellStyle name="Navadno 9 10 2" xfId="25738" xr:uid="{00000000-0005-0000-0000-000019640000}"/>
    <cellStyle name="Navadno 9 10 2 2" xfId="25739" xr:uid="{00000000-0005-0000-0000-00001A640000}"/>
    <cellStyle name="Navadno 9 10 2 2 2" xfId="25740" xr:uid="{00000000-0005-0000-0000-00001B640000}"/>
    <cellStyle name="Navadno 9 10 2 3" xfId="25741" xr:uid="{00000000-0005-0000-0000-00001C640000}"/>
    <cellStyle name="Navadno 9 10 3" xfId="25742" xr:uid="{00000000-0005-0000-0000-00001D640000}"/>
    <cellStyle name="Navadno 9 10 3 2" xfId="25743" xr:uid="{00000000-0005-0000-0000-00001E640000}"/>
    <cellStyle name="Navadno 9 10 4" xfId="25744" xr:uid="{00000000-0005-0000-0000-00001F640000}"/>
    <cellStyle name="Navadno 9 11" xfId="25745" xr:uid="{00000000-0005-0000-0000-000020640000}"/>
    <cellStyle name="Navadno 9 11 2" xfId="25746" xr:uid="{00000000-0005-0000-0000-000021640000}"/>
    <cellStyle name="Navadno 9 11 2 2" xfId="25747" xr:uid="{00000000-0005-0000-0000-000022640000}"/>
    <cellStyle name="Navadno 9 11 2 2 2" xfId="25748" xr:uid="{00000000-0005-0000-0000-000023640000}"/>
    <cellStyle name="Navadno 9 11 2 3" xfId="25749" xr:uid="{00000000-0005-0000-0000-000024640000}"/>
    <cellStyle name="Navadno 9 11 3" xfId="25750" xr:uid="{00000000-0005-0000-0000-000025640000}"/>
    <cellStyle name="Navadno 9 11 3 2" xfId="25751" xr:uid="{00000000-0005-0000-0000-000026640000}"/>
    <cellStyle name="Navadno 9 11 4" xfId="25752" xr:uid="{00000000-0005-0000-0000-000027640000}"/>
    <cellStyle name="Navadno 9 12" xfId="25753" xr:uid="{00000000-0005-0000-0000-000028640000}"/>
    <cellStyle name="Navadno 9 12 2" xfId="25754" xr:uid="{00000000-0005-0000-0000-000029640000}"/>
    <cellStyle name="Navadno 9 12 2 2" xfId="25755" xr:uid="{00000000-0005-0000-0000-00002A640000}"/>
    <cellStyle name="Navadno 9 12 2 2 2" xfId="25756" xr:uid="{00000000-0005-0000-0000-00002B640000}"/>
    <cellStyle name="Navadno 9 12 2 3" xfId="25757" xr:uid="{00000000-0005-0000-0000-00002C640000}"/>
    <cellStyle name="Navadno 9 12 3" xfId="25758" xr:uid="{00000000-0005-0000-0000-00002D640000}"/>
    <cellStyle name="Navadno 9 12 3 2" xfId="25759" xr:uid="{00000000-0005-0000-0000-00002E640000}"/>
    <cellStyle name="Navadno 9 12 4" xfId="25760" xr:uid="{00000000-0005-0000-0000-00002F640000}"/>
    <cellStyle name="Navadno 9 13" xfId="25761" xr:uid="{00000000-0005-0000-0000-000030640000}"/>
    <cellStyle name="Navadno 9 13 2" xfId="25762" xr:uid="{00000000-0005-0000-0000-000031640000}"/>
    <cellStyle name="Navadno 9 13 2 2" xfId="25763" xr:uid="{00000000-0005-0000-0000-000032640000}"/>
    <cellStyle name="Navadno 9 13 2 2 2" xfId="25764" xr:uid="{00000000-0005-0000-0000-000033640000}"/>
    <cellStyle name="Navadno 9 13 2 3" xfId="25765" xr:uid="{00000000-0005-0000-0000-000034640000}"/>
    <cellStyle name="Navadno 9 13 3" xfId="25766" xr:uid="{00000000-0005-0000-0000-000035640000}"/>
    <cellStyle name="Navadno 9 13 3 2" xfId="25767" xr:uid="{00000000-0005-0000-0000-000036640000}"/>
    <cellStyle name="Navadno 9 13 4" xfId="25768" xr:uid="{00000000-0005-0000-0000-000037640000}"/>
    <cellStyle name="Navadno 9 14" xfId="25769" xr:uid="{00000000-0005-0000-0000-000038640000}"/>
    <cellStyle name="Navadno 9 14 2" xfId="25770" xr:uid="{00000000-0005-0000-0000-000039640000}"/>
    <cellStyle name="Navadno 9 14 2 2" xfId="25771" xr:uid="{00000000-0005-0000-0000-00003A640000}"/>
    <cellStyle name="Navadno 9 14 2 2 2" xfId="25772" xr:uid="{00000000-0005-0000-0000-00003B640000}"/>
    <cellStyle name="Navadno 9 14 2 3" xfId="25773" xr:uid="{00000000-0005-0000-0000-00003C640000}"/>
    <cellStyle name="Navadno 9 14 3" xfId="25774" xr:uid="{00000000-0005-0000-0000-00003D640000}"/>
    <cellStyle name="Navadno 9 14 3 2" xfId="25775" xr:uid="{00000000-0005-0000-0000-00003E640000}"/>
    <cellStyle name="Navadno 9 14 4" xfId="25776" xr:uid="{00000000-0005-0000-0000-00003F640000}"/>
    <cellStyle name="Navadno 9 15" xfId="25777" xr:uid="{00000000-0005-0000-0000-000040640000}"/>
    <cellStyle name="Navadno 9 15 2" xfId="25778" xr:uid="{00000000-0005-0000-0000-000041640000}"/>
    <cellStyle name="Navadno 9 15 2 2" xfId="25779" xr:uid="{00000000-0005-0000-0000-000042640000}"/>
    <cellStyle name="Navadno 9 15 2 2 2" xfId="25780" xr:uid="{00000000-0005-0000-0000-000043640000}"/>
    <cellStyle name="Navadno 9 15 2 3" xfId="25781" xr:uid="{00000000-0005-0000-0000-000044640000}"/>
    <cellStyle name="Navadno 9 15 3" xfId="25782" xr:uid="{00000000-0005-0000-0000-000045640000}"/>
    <cellStyle name="Navadno 9 15 3 2" xfId="25783" xr:uid="{00000000-0005-0000-0000-000046640000}"/>
    <cellStyle name="Navadno 9 15 4" xfId="25784" xr:uid="{00000000-0005-0000-0000-000047640000}"/>
    <cellStyle name="Navadno 9 16" xfId="25785" xr:uid="{00000000-0005-0000-0000-000048640000}"/>
    <cellStyle name="Navadno 9 16 2" xfId="25786" xr:uid="{00000000-0005-0000-0000-000049640000}"/>
    <cellStyle name="Navadno 9 16 2 2" xfId="25787" xr:uid="{00000000-0005-0000-0000-00004A640000}"/>
    <cellStyle name="Navadno 9 16 2 2 2" xfId="25788" xr:uid="{00000000-0005-0000-0000-00004B640000}"/>
    <cellStyle name="Navadno 9 16 2 3" xfId="25789" xr:uid="{00000000-0005-0000-0000-00004C640000}"/>
    <cellStyle name="Navadno 9 16 3" xfId="25790" xr:uid="{00000000-0005-0000-0000-00004D640000}"/>
    <cellStyle name="Navadno 9 16 3 2" xfId="25791" xr:uid="{00000000-0005-0000-0000-00004E640000}"/>
    <cellStyle name="Navadno 9 16 4" xfId="25792" xr:uid="{00000000-0005-0000-0000-00004F640000}"/>
    <cellStyle name="Navadno 9 17" xfId="25793" xr:uid="{00000000-0005-0000-0000-000050640000}"/>
    <cellStyle name="Navadno 9 17 2" xfId="25794" xr:uid="{00000000-0005-0000-0000-000051640000}"/>
    <cellStyle name="Navadno 9 17 2 2" xfId="25795" xr:uid="{00000000-0005-0000-0000-000052640000}"/>
    <cellStyle name="Navadno 9 17 2 2 2" xfId="25796" xr:uid="{00000000-0005-0000-0000-000053640000}"/>
    <cellStyle name="Navadno 9 17 2 3" xfId="25797" xr:uid="{00000000-0005-0000-0000-000054640000}"/>
    <cellStyle name="Navadno 9 17 3" xfId="25798" xr:uid="{00000000-0005-0000-0000-000055640000}"/>
    <cellStyle name="Navadno 9 17 3 2" xfId="25799" xr:uid="{00000000-0005-0000-0000-000056640000}"/>
    <cellStyle name="Navadno 9 17 4" xfId="25800" xr:uid="{00000000-0005-0000-0000-000057640000}"/>
    <cellStyle name="Navadno 9 18" xfId="25801" xr:uid="{00000000-0005-0000-0000-000058640000}"/>
    <cellStyle name="Navadno 9 18 2" xfId="25802" xr:uid="{00000000-0005-0000-0000-000059640000}"/>
    <cellStyle name="Navadno 9 18 2 2" xfId="25803" xr:uid="{00000000-0005-0000-0000-00005A640000}"/>
    <cellStyle name="Navadno 9 18 2 2 2" xfId="25804" xr:uid="{00000000-0005-0000-0000-00005B640000}"/>
    <cellStyle name="Navadno 9 18 2 3" xfId="25805" xr:uid="{00000000-0005-0000-0000-00005C640000}"/>
    <cellStyle name="Navadno 9 18 3" xfId="25806" xr:uid="{00000000-0005-0000-0000-00005D640000}"/>
    <cellStyle name="Navadno 9 18 3 2" xfId="25807" xr:uid="{00000000-0005-0000-0000-00005E640000}"/>
    <cellStyle name="Navadno 9 18 4" xfId="25808" xr:uid="{00000000-0005-0000-0000-00005F640000}"/>
    <cellStyle name="Navadno 9 19" xfId="25809" xr:uid="{00000000-0005-0000-0000-000060640000}"/>
    <cellStyle name="Navadno 9 19 2" xfId="25810" xr:uid="{00000000-0005-0000-0000-000061640000}"/>
    <cellStyle name="Navadno 9 19 2 2" xfId="25811" xr:uid="{00000000-0005-0000-0000-000062640000}"/>
    <cellStyle name="Navadno 9 19 2 2 2" xfId="25812" xr:uid="{00000000-0005-0000-0000-000063640000}"/>
    <cellStyle name="Navadno 9 19 2 3" xfId="25813" xr:uid="{00000000-0005-0000-0000-000064640000}"/>
    <cellStyle name="Navadno 9 19 3" xfId="25814" xr:uid="{00000000-0005-0000-0000-000065640000}"/>
    <cellStyle name="Navadno 9 19 3 2" xfId="25815" xr:uid="{00000000-0005-0000-0000-000066640000}"/>
    <cellStyle name="Navadno 9 19 4" xfId="25816" xr:uid="{00000000-0005-0000-0000-000067640000}"/>
    <cellStyle name="Navadno 9 2" xfId="116" xr:uid="{00000000-0005-0000-0000-000068640000}"/>
    <cellStyle name="Navadno 9 2 2" xfId="25817" xr:uid="{00000000-0005-0000-0000-000069640000}"/>
    <cellStyle name="Navadno 9 2 2 2" xfId="25818" xr:uid="{00000000-0005-0000-0000-00006A640000}"/>
    <cellStyle name="Navadno 9 2 2 2 2" xfId="25819" xr:uid="{00000000-0005-0000-0000-00006B640000}"/>
    <cellStyle name="Navadno 9 2 2 3" xfId="25820" xr:uid="{00000000-0005-0000-0000-00006C640000}"/>
    <cellStyle name="Navadno 9 2 2 4" xfId="25821" xr:uid="{00000000-0005-0000-0000-00006D640000}"/>
    <cellStyle name="Navadno 9 2 2 5" xfId="25822" xr:uid="{00000000-0005-0000-0000-00006E640000}"/>
    <cellStyle name="Navadno 9 2 2 6" xfId="25823" xr:uid="{00000000-0005-0000-0000-00006F640000}"/>
    <cellStyle name="Navadno 9 2 3" xfId="25824" xr:uid="{00000000-0005-0000-0000-000070640000}"/>
    <cellStyle name="Navadno 9 2 3 2" xfId="25825" xr:uid="{00000000-0005-0000-0000-000071640000}"/>
    <cellStyle name="Navadno 9 2 4" xfId="25826" xr:uid="{00000000-0005-0000-0000-000072640000}"/>
    <cellStyle name="Navadno 9 2 5" xfId="25827" xr:uid="{00000000-0005-0000-0000-000073640000}"/>
    <cellStyle name="Navadno 9 2 6" xfId="25828" xr:uid="{00000000-0005-0000-0000-000074640000}"/>
    <cellStyle name="Navadno 9 2 7" xfId="25829" xr:uid="{00000000-0005-0000-0000-000075640000}"/>
    <cellStyle name="Navadno 9 20" xfId="25830" xr:uid="{00000000-0005-0000-0000-000076640000}"/>
    <cellStyle name="Navadno 9 20 2" xfId="25831" xr:uid="{00000000-0005-0000-0000-000077640000}"/>
    <cellStyle name="Navadno 9 20 2 2" xfId="25832" xr:uid="{00000000-0005-0000-0000-000078640000}"/>
    <cellStyle name="Navadno 9 20 2 2 2" xfId="25833" xr:uid="{00000000-0005-0000-0000-000079640000}"/>
    <cellStyle name="Navadno 9 20 2 3" xfId="25834" xr:uid="{00000000-0005-0000-0000-00007A640000}"/>
    <cellStyle name="Navadno 9 20 3" xfId="25835" xr:uid="{00000000-0005-0000-0000-00007B640000}"/>
    <cellStyle name="Navadno 9 20 3 2" xfId="25836" xr:uid="{00000000-0005-0000-0000-00007C640000}"/>
    <cellStyle name="Navadno 9 20 4" xfId="25837" xr:uid="{00000000-0005-0000-0000-00007D640000}"/>
    <cellStyle name="Navadno 9 21" xfId="25838" xr:uid="{00000000-0005-0000-0000-00007E640000}"/>
    <cellStyle name="Navadno 9 21 2" xfId="25839" xr:uid="{00000000-0005-0000-0000-00007F640000}"/>
    <cellStyle name="Navadno 9 21 2 2" xfId="25840" xr:uid="{00000000-0005-0000-0000-000080640000}"/>
    <cellStyle name="Navadno 9 21 2 2 2" xfId="25841" xr:uid="{00000000-0005-0000-0000-000081640000}"/>
    <cellStyle name="Navadno 9 21 2 3" xfId="25842" xr:uid="{00000000-0005-0000-0000-000082640000}"/>
    <cellStyle name="Navadno 9 21 3" xfId="25843" xr:uid="{00000000-0005-0000-0000-000083640000}"/>
    <cellStyle name="Navadno 9 21 3 2" xfId="25844" xr:uid="{00000000-0005-0000-0000-000084640000}"/>
    <cellStyle name="Navadno 9 21 4" xfId="25845" xr:uid="{00000000-0005-0000-0000-000085640000}"/>
    <cellStyle name="Navadno 9 22" xfId="25846" xr:uid="{00000000-0005-0000-0000-000086640000}"/>
    <cellStyle name="Navadno 9 22 2" xfId="25847" xr:uid="{00000000-0005-0000-0000-000087640000}"/>
    <cellStyle name="Navadno 9 22 2 2" xfId="25848" xr:uid="{00000000-0005-0000-0000-000088640000}"/>
    <cellStyle name="Navadno 9 22 2 2 2" xfId="25849" xr:uid="{00000000-0005-0000-0000-000089640000}"/>
    <cellStyle name="Navadno 9 22 2 3" xfId="25850" xr:uid="{00000000-0005-0000-0000-00008A640000}"/>
    <cellStyle name="Navadno 9 22 3" xfId="25851" xr:uid="{00000000-0005-0000-0000-00008B640000}"/>
    <cellStyle name="Navadno 9 22 3 2" xfId="25852" xr:uid="{00000000-0005-0000-0000-00008C640000}"/>
    <cellStyle name="Navadno 9 22 4" xfId="25853" xr:uid="{00000000-0005-0000-0000-00008D640000}"/>
    <cellStyle name="Navadno 9 23" xfId="25854" xr:uid="{00000000-0005-0000-0000-00008E640000}"/>
    <cellStyle name="Navadno 9 23 2" xfId="25855" xr:uid="{00000000-0005-0000-0000-00008F640000}"/>
    <cellStyle name="Navadno 9 23 2 2" xfId="25856" xr:uid="{00000000-0005-0000-0000-000090640000}"/>
    <cellStyle name="Navadno 9 23 2 2 2" xfId="25857" xr:uid="{00000000-0005-0000-0000-000091640000}"/>
    <cellStyle name="Navadno 9 23 2 3" xfId="25858" xr:uid="{00000000-0005-0000-0000-000092640000}"/>
    <cellStyle name="Navadno 9 23 3" xfId="25859" xr:uid="{00000000-0005-0000-0000-000093640000}"/>
    <cellStyle name="Navadno 9 23 3 2" xfId="25860" xr:uid="{00000000-0005-0000-0000-000094640000}"/>
    <cellStyle name="Navadno 9 23 4" xfId="25861" xr:uid="{00000000-0005-0000-0000-000095640000}"/>
    <cellStyle name="Navadno 9 24" xfId="25862" xr:uid="{00000000-0005-0000-0000-000096640000}"/>
    <cellStyle name="Navadno 9 24 2" xfId="25863" xr:uid="{00000000-0005-0000-0000-000097640000}"/>
    <cellStyle name="Navadno 9 24 2 2" xfId="25864" xr:uid="{00000000-0005-0000-0000-000098640000}"/>
    <cellStyle name="Navadno 9 24 2 2 2" xfId="25865" xr:uid="{00000000-0005-0000-0000-000099640000}"/>
    <cellStyle name="Navadno 9 24 2 3" xfId="25866" xr:uid="{00000000-0005-0000-0000-00009A640000}"/>
    <cellStyle name="Navadno 9 24 3" xfId="25867" xr:uid="{00000000-0005-0000-0000-00009B640000}"/>
    <cellStyle name="Navadno 9 24 3 2" xfId="25868" xr:uid="{00000000-0005-0000-0000-00009C640000}"/>
    <cellStyle name="Navadno 9 24 4" xfId="25869" xr:uid="{00000000-0005-0000-0000-00009D640000}"/>
    <cellStyle name="Navadno 9 25" xfId="25870" xr:uid="{00000000-0005-0000-0000-00009E640000}"/>
    <cellStyle name="Navadno 9 25 2" xfId="25871" xr:uid="{00000000-0005-0000-0000-00009F640000}"/>
    <cellStyle name="Navadno 9 25 2 2" xfId="25872" xr:uid="{00000000-0005-0000-0000-0000A0640000}"/>
    <cellStyle name="Navadno 9 25 2 2 2" xfId="25873" xr:uid="{00000000-0005-0000-0000-0000A1640000}"/>
    <cellStyle name="Navadno 9 25 2 3" xfId="25874" xr:uid="{00000000-0005-0000-0000-0000A2640000}"/>
    <cellStyle name="Navadno 9 25 3" xfId="25875" xr:uid="{00000000-0005-0000-0000-0000A3640000}"/>
    <cellStyle name="Navadno 9 25 3 2" xfId="25876" xr:uid="{00000000-0005-0000-0000-0000A4640000}"/>
    <cellStyle name="Navadno 9 25 4" xfId="25877" xr:uid="{00000000-0005-0000-0000-0000A5640000}"/>
    <cellStyle name="Navadno 9 26" xfId="25878" xr:uid="{00000000-0005-0000-0000-0000A6640000}"/>
    <cellStyle name="Navadno 9 26 2" xfId="25879" xr:uid="{00000000-0005-0000-0000-0000A7640000}"/>
    <cellStyle name="Navadno 9 26 2 2" xfId="25880" xr:uid="{00000000-0005-0000-0000-0000A8640000}"/>
    <cellStyle name="Navadno 9 26 2 2 2" xfId="25881" xr:uid="{00000000-0005-0000-0000-0000A9640000}"/>
    <cellStyle name="Navadno 9 26 2 3" xfId="25882" xr:uid="{00000000-0005-0000-0000-0000AA640000}"/>
    <cellStyle name="Navadno 9 26 3" xfId="25883" xr:uid="{00000000-0005-0000-0000-0000AB640000}"/>
    <cellStyle name="Navadno 9 26 3 2" xfId="25884" xr:uid="{00000000-0005-0000-0000-0000AC640000}"/>
    <cellStyle name="Navadno 9 26 4" xfId="25885" xr:uid="{00000000-0005-0000-0000-0000AD640000}"/>
    <cellStyle name="Navadno 9 27" xfId="25886" xr:uid="{00000000-0005-0000-0000-0000AE640000}"/>
    <cellStyle name="Navadno 9 27 2" xfId="25887" xr:uid="{00000000-0005-0000-0000-0000AF640000}"/>
    <cellStyle name="Navadno 9 27 2 2" xfId="25888" xr:uid="{00000000-0005-0000-0000-0000B0640000}"/>
    <cellStyle name="Navadno 9 27 2 2 2" xfId="25889" xr:uid="{00000000-0005-0000-0000-0000B1640000}"/>
    <cellStyle name="Navadno 9 27 2 3" xfId="25890" xr:uid="{00000000-0005-0000-0000-0000B2640000}"/>
    <cellStyle name="Navadno 9 27 3" xfId="25891" xr:uid="{00000000-0005-0000-0000-0000B3640000}"/>
    <cellStyle name="Navadno 9 27 3 2" xfId="25892" xr:uid="{00000000-0005-0000-0000-0000B4640000}"/>
    <cellStyle name="Navadno 9 27 4" xfId="25893" xr:uid="{00000000-0005-0000-0000-0000B5640000}"/>
    <cellStyle name="Navadno 9 28" xfId="25894" xr:uid="{00000000-0005-0000-0000-0000B6640000}"/>
    <cellStyle name="Navadno 9 28 2" xfId="25895" xr:uid="{00000000-0005-0000-0000-0000B7640000}"/>
    <cellStyle name="Navadno 9 28 2 2" xfId="25896" xr:uid="{00000000-0005-0000-0000-0000B8640000}"/>
    <cellStyle name="Navadno 9 28 2 2 2" xfId="25897" xr:uid="{00000000-0005-0000-0000-0000B9640000}"/>
    <cellStyle name="Navadno 9 28 2 3" xfId="25898" xr:uid="{00000000-0005-0000-0000-0000BA640000}"/>
    <cellStyle name="Navadno 9 28 3" xfId="25899" xr:uid="{00000000-0005-0000-0000-0000BB640000}"/>
    <cellStyle name="Navadno 9 28 3 2" xfId="25900" xr:uid="{00000000-0005-0000-0000-0000BC640000}"/>
    <cellStyle name="Navadno 9 28 4" xfId="25901" xr:uid="{00000000-0005-0000-0000-0000BD640000}"/>
    <cellStyle name="Navadno 9 29" xfId="25902" xr:uid="{00000000-0005-0000-0000-0000BE640000}"/>
    <cellStyle name="Navadno 9 29 2" xfId="25903" xr:uid="{00000000-0005-0000-0000-0000BF640000}"/>
    <cellStyle name="Navadno 9 29 2 2" xfId="25904" xr:uid="{00000000-0005-0000-0000-0000C0640000}"/>
    <cellStyle name="Navadno 9 29 2 2 2" xfId="25905" xr:uid="{00000000-0005-0000-0000-0000C1640000}"/>
    <cellStyle name="Navadno 9 29 2 3" xfId="25906" xr:uid="{00000000-0005-0000-0000-0000C2640000}"/>
    <cellStyle name="Navadno 9 29 3" xfId="25907" xr:uid="{00000000-0005-0000-0000-0000C3640000}"/>
    <cellStyle name="Navadno 9 29 3 2" xfId="25908" xr:uid="{00000000-0005-0000-0000-0000C4640000}"/>
    <cellStyle name="Navadno 9 29 4" xfId="25909" xr:uid="{00000000-0005-0000-0000-0000C5640000}"/>
    <cellStyle name="Navadno 9 3" xfId="117" xr:uid="{00000000-0005-0000-0000-0000C6640000}"/>
    <cellStyle name="Navadno 9 3 2" xfId="25910" xr:uid="{00000000-0005-0000-0000-0000C7640000}"/>
    <cellStyle name="Navadno 9 3 2 2" xfId="25911" xr:uid="{00000000-0005-0000-0000-0000C8640000}"/>
    <cellStyle name="Navadno 9 3 2 2 2" xfId="25912" xr:uid="{00000000-0005-0000-0000-0000C9640000}"/>
    <cellStyle name="Navadno 9 3 2 3" xfId="25913" xr:uid="{00000000-0005-0000-0000-0000CA640000}"/>
    <cellStyle name="Navadno 9 3 3" xfId="25914" xr:uid="{00000000-0005-0000-0000-0000CB640000}"/>
    <cellStyle name="Navadno 9 3 3 2" xfId="25915" xr:uid="{00000000-0005-0000-0000-0000CC640000}"/>
    <cellStyle name="Navadno 9 3 4" xfId="25916" xr:uid="{00000000-0005-0000-0000-0000CD640000}"/>
    <cellStyle name="Navadno 9 3 5" xfId="25917" xr:uid="{00000000-0005-0000-0000-0000CE640000}"/>
    <cellStyle name="Navadno 9 3 6" xfId="25918" xr:uid="{00000000-0005-0000-0000-0000CF640000}"/>
    <cellStyle name="Navadno 9 3 7" xfId="25919" xr:uid="{00000000-0005-0000-0000-0000D0640000}"/>
    <cellStyle name="Navadno 9 30" xfId="25920" xr:uid="{00000000-0005-0000-0000-0000D1640000}"/>
    <cellStyle name="Navadno 9 30 2" xfId="25921" xr:uid="{00000000-0005-0000-0000-0000D2640000}"/>
    <cellStyle name="Navadno 9 30 2 2" xfId="25922" xr:uid="{00000000-0005-0000-0000-0000D3640000}"/>
    <cellStyle name="Navadno 9 30 2 2 2" xfId="25923" xr:uid="{00000000-0005-0000-0000-0000D4640000}"/>
    <cellStyle name="Navadno 9 30 2 3" xfId="25924" xr:uid="{00000000-0005-0000-0000-0000D5640000}"/>
    <cellStyle name="Navadno 9 30 3" xfId="25925" xr:uid="{00000000-0005-0000-0000-0000D6640000}"/>
    <cellStyle name="Navadno 9 30 3 2" xfId="25926" xr:uid="{00000000-0005-0000-0000-0000D7640000}"/>
    <cellStyle name="Navadno 9 30 4" xfId="25927" xr:uid="{00000000-0005-0000-0000-0000D8640000}"/>
    <cellStyle name="Navadno 9 31" xfId="25928" xr:uid="{00000000-0005-0000-0000-0000D9640000}"/>
    <cellStyle name="Navadno 9 31 2" xfId="25929" xr:uid="{00000000-0005-0000-0000-0000DA640000}"/>
    <cellStyle name="Navadno 9 31 2 2" xfId="25930" xr:uid="{00000000-0005-0000-0000-0000DB640000}"/>
    <cellStyle name="Navadno 9 31 2 2 2" xfId="25931" xr:uid="{00000000-0005-0000-0000-0000DC640000}"/>
    <cellStyle name="Navadno 9 31 2 3" xfId="25932" xr:uid="{00000000-0005-0000-0000-0000DD640000}"/>
    <cellStyle name="Navadno 9 31 3" xfId="25933" xr:uid="{00000000-0005-0000-0000-0000DE640000}"/>
    <cellStyle name="Navadno 9 31 3 2" xfId="25934" xr:uid="{00000000-0005-0000-0000-0000DF640000}"/>
    <cellStyle name="Navadno 9 31 4" xfId="25935" xr:uid="{00000000-0005-0000-0000-0000E0640000}"/>
    <cellStyle name="Navadno 9 32" xfId="25936" xr:uid="{00000000-0005-0000-0000-0000E1640000}"/>
    <cellStyle name="Navadno 9 32 2" xfId="25937" xr:uid="{00000000-0005-0000-0000-0000E2640000}"/>
    <cellStyle name="Navadno 9 32 2 2" xfId="25938" xr:uid="{00000000-0005-0000-0000-0000E3640000}"/>
    <cellStyle name="Navadno 9 32 2 2 2" xfId="25939" xr:uid="{00000000-0005-0000-0000-0000E4640000}"/>
    <cellStyle name="Navadno 9 32 2 3" xfId="25940" xr:uid="{00000000-0005-0000-0000-0000E5640000}"/>
    <cellStyle name="Navadno 9 32 3" xfId="25941" xr:uid="{00000000-0005-0000-0000-0000E6640000}"/>
    <cellStyle name="Navadno 9 32 3 2" xfId="25942" xr:uid="{00000000-0005-0000-0000-0000E7640000}"/>
    <cellStyle name="Navadno 9 32 4" xfId="25943" xr:uid="{00000000-0005-0000-0000-0000E8640000}"/>
    <cellStyle name="Navadno 9 33" xfId="25944" xr:uid="{00000000-0005-0000-0000-0000E9640000}"/>
    <cellStyle name="Navadno 9 33 2" xfId="25945" xr:uid="{00000000-0005-0000-0000-0000EA640000}"/>
    <cellStyle name="Navadno 9 33 2 2" xfId="25946" xr:uid="{00000000-0005-0000-0000-0000EB640000}"/>
    <cellStyle name="Navadno 9 33 2 2 2" xfId="25947" xr:uid="{00000000-0005-0000-0000-0000EC640000}"/>
    <cellStyle name="Navadno 9 33 2 3" xfId="25948" xr:uid="{00000000-0005-0000-0000-0000ED640000}"/>
    <cellStyle name="Navadno 9 33 3" xfId="25949" xr:uid="{00000000-0005-0000-0000-0000EE640000}"/>
    <cellStyle name="Navadno 9 33 3 2" xfId="25950" xr:uid="{00000000-0005-0000-0000-0000EF640000}"/>
    <cellStyle name="Navadno 9 33 4" xfId="25951" xr:uid="{00000000-0005-0000-0000-0000F0640000}"/>
    <cellStyle name="Navadno 9 34" xfId="25952" xr:uid="{00000000-0005-0000-0000-0000F1640000}"/>
    <cellStyle name="Navadno 9 34 2" xfId="25953" xr:uid="{00000000-0005-0000-0000-0000F2640000}"/>
    <cellStyle name="Navadno 9 34 2 2" xfId="25954" xr:uid="{00000000-0005-0000-0000-0000F3640000}"/>
    <cellStyle name="Navadno 9 34 2 2 2" xfId="25955" xr:uid="{00000000-0005-0000-0000-0000F4640000}"/>
    <cellStyle name="Navadno 9 34 2 3" xfId="25956" xr:uid="{00000000-0005-0000-0000-0000F5640000}"/>
    <cellStyle name="Navadno 9 34 3" xfId="25957" xr:uid="{00000000-0005-0000-0000-0000F6640000}"/>
    <cellStyle name="Navadno 9 34 3 2" xfId="25958" xr:uid="{00000000-0005-0000-0000-0000F7640000}"/>
    <cellStyle name="Navadno 9 34 4" xfId="25959" xr:uid="{00000000-0005-0000-0000-0000F8640000}"/>
    <cellStyle name="Navadno 9 35" xfId="25960" xr:uid="{00000000-0005-0000-0000-0000F9640000}"/>
    <cellStyle name="Navadno 9 35 2" xfId="25961" xr:uid="{00000000-0005-0000-0000-0000FA640000}"/>
    <cellStyle name="Navadno 9 35 2 2" xfId="25962" xr:uid="{00000000-0005-0000-0000-0000FB640000}"/>
    <cellStyle name="Navadno 9 35 2 2 2" xfId="25963" xr:uid="{00000000-0005-0000-0000-0000FC640000}"/>
    <cellStyle name="Navadno 9 35 2 3" xfId="25964" xr:uid="{00000000-0005-0000-0000-0000FD640000}"/>
    <cellStyle name="Navadno 9 35 3" xfId="25965" xr:uid="{00000000-0005-0000-0000-0000FE640000}"/>
    <cellStyle name="Navadno 9 35 3 2" xfId="25966" xr:uid="{00000000-0005-0000-0000-0000FF640000}"/>
    <cellStyle name="Navadno 9 35 4" xfId="25967" xr:uid="{00000000-0005-0000-0000-000000650000}"/>
    <cellStyle name="Navadno 9 36" xfId="25968" xr:uid="{00000000-0005-0000-0000-000001650000}"/>
    <cellStyle name="Navadno 9 36 2" xfId="25969" xr:uid="{00000000-0005-0000-0000-000002650000}"/>
    <cellStyle name="Navadno 9 36 2 2" xfId="25970" xr:uid="{00000000-0005-0000-0000-000003650000}"/>
    <cellStyle name="Navadno 9 36 2 2 2" xfId="25971" xr:uid="{00000000-0005-0000-0000-000004650000}"/>
    <cellStyle name="Navadno 9 36 2 3" xfId="25972" xr:uid="{00000000-0005-0000-0000-000005650000}"/>
    <cellStyle name="Navadno 9 36 3" xfId="25973" xr:uid="{00000000-0005-0000-0000-000006650000}"/>
    <cellStyle name="Navadno 9 36 3 2" xfId="25974" xr:uid="{00000000-0005-0000-0000-000007650000}"/>
    <cellStyle name="Navadno 9 36 4" xfId="25975" xr:uid="{00000000-0005-0000-0000-000008650000}"/>
    <cellStyle name="Navadno 9 37" xfId="25976" xr:uid="{00000000-0005-0000-0000-000009650000}"/>
    <cellStyle name="Navadno 9 37 2" xfId="25977" xr:uid="{00000000-0005-0000-0000-00000A650000}"/>
    <cellStyle name="Navadno 9 37 2 2" xfId="25978" xr:uid="{00000000-0005-0000-0000-00000B650000}"/>
    <cellStyle name="Navadno 9 37 2 2 2" xfId="25979" xr:uid="{00000000-0005-0000-0000-00000C650000}"/>
    <cellStyle name="Navadno 9 37 2 3" xfId="25980" xr:uid="{00000000-0005-0000-0000-00000D650000}"/>
    <cellStyle name="Navadno 9 37 3" xfId="25981" xr:uid="{00000000-0005-0000-0000-00000E650000}"/>
    <cellStyle name="Navadno 9 37 3 2" xfId="25982" xr:uid="{00000000-0005-0000-0000-00000F650000}"/>
    <cellStyle name="Navadno 9 37 4" xfId="25983" xr:uid="{00000000-0005-0000-0000-000010650000}"/>
    <cellStyle name="Navadno 9 38" xfId="25984" xr:uid="{00000000-0005-0000-0000-000011650000}"/>
    <cellStyle name="Navadno 9 38 2" xfId="25985" xr:uid="{00000000-0005-0000-0000-000012650000}"/>
    <cellStyle name="Navadno 9 38 2 2" xfId="25986" xr:uid="{00000000-0005-0000-0000-000013650000}"/>
    <cellStyle name="Navadno 9 38 2 2 2" xfId="25987" xr:uid="{00000000-0005-0000-0000-000014650000}"/>
    <cellStyle name="Navadno 9 38 2 3" xfId="25988" xr:uid="{00000000-0005-0000-0000-000015650000}"/>
    <cellStyle name="Navadno 9 38 3" xfId="25989" xr:uid="{00000000-0005-0000-0000-000016650000}"/>
    <cellStyle name="Navadno 9 38 3 2" xfId="25990" xr:uid="{00000000-0005-0000-0000-000017650000}"/>
    <cellStyle name="Navadno 9 38 4" xfId="25991" xr:uid="{00000000-0005-0000-0000-000018650000}"/>
    <cellStyle name="Navadno 9 39" xfId="25992" xr:uid="{00000000-0005-0000-0000-000019650000}"/>
    <cellStyle name="Navadno 9 39 2" xfId="25993" xr:uid="{00000000-0005-0000-0000-00001A650000}"/>
    <cellStyle name="Navadno 9 39 2 2" xfId="25994" xr:uid="{00000000-0005-0000-0000-00001B650000}"/>
    <cellStyle name="Navadno 9 39 2 2 2" xfId="25995" xr:uid="{00000000-0005-0000-0000-00001C650000}"/>
    <cellStyle name="Navadno 9 39 2 3" xfId="25996" xr:uid="{00000000-0005-0000-0000-00001D650000}"/>
    <cellStyle name="Navadno 9 39 3" xfId="25997" xr:uid="{00000000-0005-0000-0000-00001E650000}"/>
    <cellStyle name="Navadno 9 39 3 2" xfId="25998" xr:uid="{00000000-0005-0000-0000-00001F650000}"/>
    <cellStyle name="Navadno 9 39 4" xfId="25999" xr:uid="{00000000-0005-0000-0000-000020650000}"/>
    <cellStyle name="Navadno 9 4" xfId="26000" xr:uid="{00000000-0005-0000-0000-000021650000}"/>
    <cellStyle name="Navadno 9 4 2" xfId="26001" xr:uid="{00000000-0005-0000-0000-000022650000}"/>
    <cellStyle name="Navadno 9 4 2 10" xfId="26002" xr:uid="{00000000-0005-0000-0000-000023650000}"/>
    <cellStyle name="Navadno 9 4 2 11" xfId="26003" xr:uid="{00000000-0005-0000-0000-000024650000}"/>
    <cellStyle name="Navadno 9 4 2 12" xfId="26004" xr:uid="{00000000-0005-0000-0000-000025650000}"/>
    <cellStyle name="Navadno 9 4 2 13" xfId="26005" xr:uid="{00000000-0005-0000-0000-000026650000}"/>
    <cellStyle name="Navadno 9 4 2 2" xfId="26006" xr:uid="{00000000-0005-0000-0000-000027650000}"/>
    <cellStyle name="Navadno 9 4 2 2 2" xfId="26007" xr:uid="{00000000-0005-0000-0000-000028650000}"/>
    <cellStyle name="Navadno 9 4 2 2 2 2" xfId="26008" xr:uid="{00000000-0005-0000-0000-000029650000}"/>
    <cellStyle name="Navadno 9 4 2 3" xfId="26009" xr:uid="{00000000-0005-0000-0000-00002A650000}"/>
    <cellStyle name="Navadno 9 4 2 4" xfId="26010" xr:uid="{00000000-0005-0000-0000-00002B650000}"/>
    <cellStyle name="Navadno 9 4 2 5" xfId="26011" xr:uid="{00000000-0005-0000-0000-00002C650000}"/>
    <cellStyle name="Navadno 9 4 2 6" xfId="26012" xr:uid="{00000000-0005-0000-0000-00002D650000}"/>
    <cellStyle name="Navadno 9 4 2 7" xfId="26013" xr:uid="{00000000-0005-0000-0000-00002E650000}"/>
    <cellStyle name="Navadno 9 4 2 8" xfId="26014" xr:uid="{00000000-0005-0000-0000-00002F650000}"/>
    <cellStyle name="Navadno 9 4 2 9" xfId="26015" xr:uid="{00000000-0005-0000-0000-000030650000}"/>
    <cellStyle name="Navadno 9 4 3" xfId="26016" xr:uid="{00000000-0005-0000-0000-000031650000}"/>
    <cellStyle name="Navadno 9 4 3 2" xfId="26017" xr:uid="{00000000-0005-0000-0000-000032650000}"/>
    <cellStyle name="Navadno 9 4 4" xfId="26018" xr:uid="{00000000-0005-0000-0000-000033650000}"/>
    <cellStyle name="Navadno 9 4 5" xfId="26019" xr:uid="{00000000-0005-0000-0000-000034650000}"/>
    <cellStyle name="Navadno 9 4 6" xfId="26020" xr:uid="{00000000-0005-0000-0000-000035650000}"/>
    <cellStyle name="Navadno 9 40" xfId="26021" xr:uid="{00000000-0005-0000-0000-000036650000}"/>
    <cellStyle name="Navadno 9 40 2" xfId="26022" xr:uid="{00000000-0005-0000-0000-000037650000}"/>
    <cellStyle name="Navadno 9 40 2 2" xfId="26023" xr:uid="{00000000-0005-0000-0000-000038650000}"/>
    <cellStyle name="Navadno 9 40 2 2 2" xfId="26024" xr:uid="{00000000-0005-0000-0000-000039650000}"/>
    <cellStyle name="Navadno 9 40 2 3" xfId="26025" xr:uid="{00000000-0005-0000-0000-00003A650000}"/>
    <cellStyle name="Navadno 9 40 3" xfId="26026" xr:uid="{00000000-0005-0000-0000-00003B650000}"/>
    <cellStyle name="Navadno 9 40 3 2" xfId="26027" xr:uid="{00000000-0005-0000-0000-00003C650000}"/>
    <cellStyle name="Navadno 9 40 4" xfId="26028" xr:uid="{00000000-0005-0000-0000-00003D650000}"/>
    <cellStyle name="Navadno 9 41" xfId="26029" xr:uid="{00000000-0005-0000-0000-00003E650000}"/>
    <cellStyle name="Navadno 9 41 2" xfId="26030" xr:uid="{00000000-0005-0000-0000-00003F650000}"/>
    <cellStyle name="Navadno 9 41 2 2" xfId="26031" xr:uid="{00000000-0005-0000-0000-000040650000}"/>
    <cellStyle name="Navadno 9 41 2 2 2" xfId="26032" xr:uid="{00000000-0005-0000-0000-000041650000}"/>
    <cellStyle name="Navadno 9 41 2 3" xfId="26033" xr:uid="{00000000-0005-0000-0000-000042650000}"/>
    <cellStyle name="Navadno 9 41 3" xfId="26034" xr:uid="{00000000-0005-0000-0000-000043650000}"/>
    <cellStyle name="Navadno 9 41 3 2" xfId="26035" xr:uid="{00000000-0005-0000-0000-000044650000}"/>
    <cellStyle name="Navadno 9 41 4" xfId="26036" xr:uid="{00000000-0005-0000-0000-000045650000}"/>
    <cellStyle name="Navadno 9 42" xfId="26037" xr:uid="{00000000-0005-0000-0000-000046650000}"/>
    <cellStyle name="Navadno 9 42 2" xfId="26038" xr:uid="{00000000-0005-0000-0000-000047650000}"/>
    <cellStyle name="Navadno 9 42 2 2" xfId="26039" xr:uid="{00000000-0005-0000-0000-000048650000}"/>
    <cellStyle name="Navadno 9 42 2 2 2" xfId="26040" xr:uid="{00000000-0005-0000-0000-000049650000}"/>
    <cellStyle name="Navadno 9 42 2 3" xfId="26041" xr:uid="{00000000-0005-0000-0000-00004A650000}"/>
    <cellStyle name="Navadno 9 42 3" xfId="26042" xr:uid="{00000000-0005-0000-0000-00004B650000}"/>
    <cellStyle name="Navadno 9 42 3 2" xfId="26043" xr:uid="{00000000-0005-0000-0000-00004C650000}"/>
    <cellStyle name="Navadno 9 42 4" xfId="26044" xr:uid="{00000000-0005-0000-0000-00004D650000}"/>
    <cellStyle name="Navadno 9 43" xfId="26045" xr:uid="{00000000-0005-0000-0000-00004E650000}"/>
    <cellStyle name="Navadno 9 43 2" xfId="26046" xr:uid="{00000000-0005-0000-0000-00004F650000}"/>
    <cellStyle name="Navadno 9 43 2 2" xfId="26047" xr:uid="{00000000-0005-0000-0000-000050650000}"/>
    <cellStyle name="Navadno 9 43 2 2 2" xfId="26048" xr:uid="{00000000-0005-0000-0000-000051650000}"/>
    <cellStyle name="Navadno 9 43 2 3" xfId="26049" xr:uid="{00000000-0005-0000-0000-000052650000}"/>
    <cellStyle name="Navadno 9 43 3" xfId="26050" xr:uid="{00000000-0005-0000-0000-000053650000}"/>
    <cellStyle name="Navadno 9 43 3 2" xfId="26051" xr:uid="{00000000-0005-0000-0000-000054650000}"/>
    <cellStyle name="Navadno 9 43 4" xfId="26052" xr:uid="{00000000-0005-0000-0000-000055650000}"/>
    <cellStyle name="Navadno 9 44" xfId="26053" xr:uid="{00000000-0005-0000-0000-000056650000}"/>
    <cellStyle name="Navadno 9 44 2" xfId="26054" xr:uid="{00000000-0005-0000-0000-000057650000}"/>
    <cellStyle name="Navadno 9 44 2 2" xfId="26055" xr:uid="{00000000-0005-0000-0000-000058650000}"/>
    <cellStyle name="Navadno 9 44 2 2 2" xfId="26056" xr:uid="{00000000-0005-0000-0000-000059650000}"/>
    <cellStyle name="Navadno 9 44 2 3" xfId="26057" xr:uid="{00000000-0005-0000-0000-00005A650000}"/>
    <cellStyle name="Navadno 9 44 3" xfId="26058" xr:uid="{00000000-0005-0000-0000-00005B650000}"/>
    <cellStyle name="Navadno 9 44 3 2" xfId="26059" xr:uid="{00000000-0005-0000-0000-00005C650000}"/>
    <cellStyle name="Navadno 9 44 4" xfId="26060" xr:uid="{00000000-0005-0000-0000-00005D650000}"/>
    <cellStyle name="Navadno 9 45" xfId="26061" xr:uid="{00000000-0005-0000-0000-00005E650000}"/>
    <cellStyle name="Navadno 9 45 2" xfId="26062" xr:uid="{00000000-0005-0000-0000-00005F650000}"/>
    <cellStyle name="Navadno 9 45 2 2" xfId="26063" xr:uid="{00000000-0005-0000-0000-000060650000}"/>
    <cellStyle name="Navadno 9 45 2 2 2" xfId="26064" xr:uid="{00000000-0005-0000-0000-000061650000}"/>
    <cellStyle name="Navadno 9 45 2 3" xfId="26065" xr:uid="{00000000-0005-0000-0000-000062650000}"/>
    <cellStyle name="Navadno 9 45 3" xfId="26066" xr:uid="{00000000-0005-0000-0000-000063650000}"/>
    <cellStyle name="Navadno 9 45 3 2" xfId="26067" xr:uid="{00000000-0005-0000-0000-000064650000}"/>
    <cellStyle name="Navadno 9 45 4" xfId="26068" xr:uid="{00000000-0005-0000-0000-000065650000}"/>
    <cellStyle name="Navadno 9 46" xfId="26069" xr:uid="{00000000-0005-0000-0000-000066650000}"/>
    <cellStyle name="Navadno 9 46 2" xfId="26070" xr:uid="{00000000-0005-0000-0000-000067650000}"/>
    <cellStyle name="Navadno 9 46 2 2" xfId="26071" xr:uid="{00000000-0005-0000-0000-000068650000}"/>
    <cellStyle name="Navadno 9 46 2 2 2" xfId="26072" xr:uid="{00000000-0005-0000-0000-000069650000}"/>
    <cellStyle name="Navadno 9 46 2 3" xfId="26073" xr:uid="{00000000-0005-0000-0000-00006A650000}"/>
    <cellStyle name="Navadno 9 46 3" xfId="26074" xr:uid="{00000000-0005-0000-0000-00006B650000}"/>
    <cellStyle name="Navadno 9 46 3 2" xfId="26075" xr:uid="{00000000-0005-0000-0000-00006C650000}"/>
    <cellStyle name="Navadno 9 46 4" xfId="26076" xr:uid="{00000000-0005-0000-0000-00006D650000}"/>
    <cellStyle name="Navadno 9 47" xfId="26077" xr:uid="{00000000-0005-0000-0000-00006E650000}"/>
    <cellStyle name="Navadno 9 47 2" xfId="26078" xr:uid="{00000000-0005-0000-0000-00006F650000}"/>
    <cellStyle name="Navadno 9 47 2 2" xfId="26079" xr:uid="{00000000-0005-0000-0000-000070650000}"/>
    <cellStyle name="Navadno 9 47 2 2 2" xfId="26080" xr:uid="{00000000-0005-0000-0000-000071650000}"/>
    <cellStyle name="Navadno 9 47 2 3" xfId="26081" xr:uid="{00000000-0005-0000-0000-000072650000}"/>
    <cellStyle name="Navadno 9 47 3" xfId="26082" xr:uid="{00000000-0005-0000-0000-000073650000}"/>
    <cellStyle name="Navadno 9 47 3 2" xfId="26083" xr:uid="{00000000-0005-0000-0000-000074650000}"/>
    <cellStyle name="Navadno 9 47 4" xfId="26084" xr:uid="{00000000-0005-0000-0000-000075650000}"/>
    <cellStyle name="Navadno 9 48" xfId="26085" xr:uid="{00000000-0005-0000-0000-000076650000}"/>
    <cellStyle name="Navadno 9 48 2" xfId="26086" xr:uid="{00000000-0005-0000-0000-000077650000}"/>
    <cellStyle name="Navadno 9 48 2 2" xfId="26087" xr:uid="{00000000-0005-0000-0000-000078650000}"/>
    <cellStyle name="Navadno 9 48 2 2 2" xfId="26088" xr:uid="{00000000-0005-0000-0000-000079650000}"/>
    <cellStyle name="Navadno 9 48 2 3" xfId="26089" xr:uid="{00000000-0005-0000-0000-00007A650000}"/>
    <cellStyle name="Navadno 9 48 3" xfId="26090" xr:uid="{00000000-0005-0000-0000-00007B650000}"/>
    <cellStyle name="Navadno 9 48 3 2" xfId="26091" xr:uid="{00000000-0005-0000-0000-00007C650000}"/>
    <cellStyle name="Navadno 9 48 4" xfId="26092" xr:uid="{00000000-0005-0000-0000-00007D650000}"/>
    <cellStyle name="Navadno 9 49" xfId="26093" xr:uid="{00000000-0005-0000-0000-00007E650000}"/>
    <cellStyle name="Navadno 9 49 2" xfId="26094" xr:uid="{00000000-0005-0000-0000-00007F650000}"/>
    <cellStyle name="Navadno 9 49 2 2" xfId="26095" xr:uid="{00000000-0005-0000-0000-000080650000}"/>
    <cellStyle name="Navadno 9 49 2 2 2" xfId="26096" xr:uid="{00000000-0005-0000-0000-000081650000}"/>
    <cellStyle name="Navadno 9 49 2 3" xfId="26097" xr:uid="{00000000-0005-0000-0000-000082650000}"/>
    <cellStyle name="Navadno 9 49 3" xfId="26098" xr:uid="{00000000-0005-0000-0000-000083650000}"/>
    <cellStyle name="Navadno 9 49 3 2" xfId="26099" xr:uid="{00000000-0005-0000-0000-000084650000}"/>
    <cellStyle name="Navadno 9 49 4" xfId="26100" xr:uid="{00000000-0005-0000-0000-000085650000}"/>
    <cellStyle name="Navadno 9 5" xfId="26101" xr:uid="{00000000-0005-0000-0000-000086650000}"/>
    <cellStyle name="Navadno 9 5 10" xfId="26102" xr:uid="{00000000-0005-0000-0000-000087650000}"/>
    <cellStyle name="Navadno 9 5 11" xfId="26103" xr:uid="{00000000-0005-0000-0000-000088650000}"/>
    <cellStyle name="Navadno 9 5 12" xfId="26104" xr:uid="{00000000-0005-0000-0000-000089650000}"/>
    <cellStyle name="Navadno 9 5 13" xfId="26105" xr:uid="{00000000-0005-0000-0000-00008A650000}"/>
    <cellStyle name="Navadno 9 5 14" xfId="26106" xr:uid="{00000000-0005-0000-0000-00008B650000}"/>
    <cellStyle name="Navadno 9 5 2" xfId="26107" xr:uid="{00000000-0005-0000-0000-00008C650000}"/>
    <cellStyle name="Navadno 9 5 2 2" xfId="26108" xr:uid="{00000000-0005-0000-0000-00008D650000}"/>
    <cellStyle name="Navadno 9 5 2 2 2" xfId="26109" xr:uid="{00000000-0005-0000-0000-00008E650000}"/>
    <cellStyle name="Navadno 9 5 2 3" xfId="26110" xr:uid="{00000000-0005-0000-0000-00008F650000}"/>
    <cellStyle name="Navadno 9 5 2 4" xfId="26111" xr:uid="{00000000-0005-0000-0000-000090650000}"/>
    <cellStyle name="Navadno 9 5 2 5" xfId="26112" xr:uid="{00000000-0005-0000-0000-000091650000}"/>
    <cellStyle name="Navadno 9 5 3" xfId="26113" xr:uid="{00000000-0005-0000-0000-000092650000}"/>
    <cellStyle name="Navadno 9 5 3 2" xfId="26114" xr:uid="{00000000-0005-0000-0000-000093650000}"/>
    <cellStyle name="Navadno 9 5 4" xfId="26115" xr:uid="{00000000-0005-0000-0000-000094650000}"/>
    <cellStyle name="Navadno 9 5 5" xfId="26116" xr:uid="{00000000-0005-0000-0000-000095650000}"/>
    <cellStyle name="Navadno 9 5 6" xfId="26117" xr:uid="{00000000-0005-0000-0000-000096650000}"/>
    <cellStyle name="Navadno 9 5 7" xfId="26118" xr:uid="{00000000-0005-0000-0000-000097650000}"/>
    <cellStyle name="Navadno 9 5 8" xfId="26119" xr:uid="{00000000-0005-0000-0000-000098650000}"/>
    <cellStyle name="Navadno 9 5 9" xfId="26120" xr:uid="{00000000-0005-0000-0000-000099650000}"/>
    <cellStyle name="Navadno 9 50" xfId="26121" xr:uid="{00000000-0005-0000-0000-00009A650000}"/>
    <cellStyle name="Navadno 9 50 2" xfId="26122" xr:uid="{00000000-0005-0000-0000-00009B650000}"/>
    <cellStyle name="Navadno 9 50 2 2" xfId="26123" xr:uid="{00000000-0005-0000-0000-00009C650000}"/>
    <cellStyle name="Navadno 9 50 2 2 2" xfId="26124" xr:uid="{00000000-0005-0000-0000-00009D650000}"/>
    <cellStyle name="Navadno 9 50 2 3" xfId="26125" xr:uid="{00000000-0005-0000-0000-00009E650000}"/>
    <cellStyle name="Navadno 9 50 3" xfId="26126" xr:uid="{00000000-0005-0000-0000-00009F650000}"/>
    <cellStyle name="Navadno 9 50 3 2" xfId="26127" xr:uid="{00000000-0005-0000-0000-0000A0650000}"/>
    <cellStyle name="Navadno 9 50 4" xfId="26128" xr:uid="{00000000-0005-0000-0000-0000A1650000}"/>
    <cellStyle name="Navadno 9 51" xfId="26129" xr:uid="{00000000-0005-0000-0000-0000A2650000}"/>
    <cellStyle name="Navadno 9 51 2" xfId="26130" xr:uid="{00000000-0005-0000-0000-0000A3650000}"/>
    <cellStyle name="Navadno 9 51 2 2" xfId="26131" xr:uid="{00000000-0005-0000-0000-0000A4650000}"/>
    <cellStyle name="Navadno 9 51 2 2 2" xfId="26132" xr:uid="{00000000-0005-0000-0000-0000A5650000}"/>
    <cellStyle name="Navadno 9 51 2 3" xfId="26133" xr:uid="{00000000-0005-0000-0000-0000A6650000}"/>
    <cellStyle name="Navadno 9 51 3" xfId="26134" xr:uid="{00000000-0005-0000-0000-0000A7650000}"/>
    <cellStyle name="Navadno 9 51 3 2" xfId="26135" xr:uid="{00000000-0005-0000-0000-0000A8650000}"/>
    <cellStyle name="Navadno 9 51 4" xfId="26136" xr:uid="{00000000-0005-0000-0000-0000A9650000}"/>
    <cellStyle name="Navadno 9 52" xfId="26137" xr:uid="{00000000-0005-0000-0000-0000AA650000}"/>
    <cellStyle name="Navadno 9 52 2" xfId="26138" xr:uid="{00000000-0005-0000-0000-0000AB650000}"/>
    <cellStyle name="Navadno 9 52 2 2" xfId="26139" xr:uid="{00000000-0005-0000-0000-0000AC650000}"/>
    <cellStyle name="Navadno 9 52 2 2 2" xfId="26140" xr:uid="{00000000-0005-0000-0000-0000AD650000}"/>
    <cellStyle name="Navadno 9 52 2 3" xfId="26141" xr:uid="{00000000-0005-0000-0000-0000AE650000}"/>
    <cellStyle name="Navadno 9 52 3" xfId="26142" xr:uid="{00000000-0005-0000-0000-0000AF650000}"/>
    <cellStyle name="Navadno 9 52 3 2" xfId="26143" xr:uid="{00000000-0005-0000-0000-0000B0650000}"/>
    <cellStyle name="Navadno 9 52 4" xfId="26144" xr:uid="{00000000-0005-0000-0000-0000B1650000}"/>
    <cellStyle name="Navadno 9 53" xfId="26145" xr:uid="{00000000-0005-0000-0000-0000B2650000}"/>
    <cellStyle name="Navadno 9 53 2" xfId="26146" xr:uid="{00000000-0005-0000-0000-0000B3650000}"/>
    <cellStyle name="Navadno 9 53 2 2" xfId="26147" xr:uid="{00000000-0005-0000-0000-0000B4650000}"/>
    <cellStyle name="Navadno 9 53 2 2 2" xfId="26148" xr:uid="{00000000-0005-0000-0000-0000B5650000}"/>
    <cellStyle name="Navadno 9 53 2 3" xfId="26149" xr:uid="{00000000-0005-0000-0000-0000B6650000}"/>
    <cellStyle name="Navadno 9 53 3" xfId="26150" xr:uid="{00000000-0005-0000-0000-0000B7650000}"/>
    <cellStyle name="Navadno 9 53 3 2" xfId="26151" xr:uid="{00000000-0005-0000-0000-0000B8650000}"/>
    <cellStyle name="Navadno 9 53 4" xfId="26152" xr:uid="{00000000-0005-0000-0000-0000B9650000}"/>
    <cellStyle name="Navadno 9 54" xfId="26153" xr:uid="{00000000-0005-0000-0000-0000BA650000}"/>
    <cellStyle name="Navadno 9 54 2" xfId="26154" xr:uid="{00000000-0005-0000-0000-0000BB650000}"/>
    <cellStyle name="Navadno 9 54 2 2" xfId="26155" xr:uid="{00000000-0005-0000-0000-0000BC650000}"/>
    <cellStyle name="Navadno 9 54 2 2 2" xfId="26156" xr:uid="{00000000-0005-0000-0000-0000BD650000}"/>
    <cellStyle name="Navadno 9 54 2 3" xfId="26157" xr:uid="{00000000-0005-0000-0000-0000BE650000}"/>
    <cellStyle name="Navadno 9 54 3" xfId="26158" xr:uid="{00000000-0005-0000-0000-0000BF650000}"/>
    <cellStyle name="Navadno 9 54 3 2" xfId="26159" xr:uid="{00000000-0005-0000-0000-0000C0650000}"/>
    <cellStyle name="Navadno 9 54 4" xfId="26160" xr:uid="{00000000-0005-0000-0000-0000C1650000}"/>
    <cellStyle name="Navadno 9 55" xfId="26161" xr:uid="{00000000-0005-0000-0000-0000C2650000}"/>
    <cellStyle name="Navadno 9 55 2" xfId="26162" xr:uid="{00000000-0005-0000-0000-0000C3650000}"/>
    <cellStyle name="Navadno 9 55 2 2" xfId="26163" xr:uid="{00000000-0005-0000-0000-0000C4650000}"/>
    <cellStyle name="Navadno 9 55 2 2 2" xfId="26164" xr:uid="{00000000-0005-0000-0000-0000C5650000}"/>
    <cellStyle name="Navadno 9 55 2 3" xfId="26165" xr:uid="{00000000-0005-0000-0000-0000C6650000}"/>
    <cellStyle name="Navadno 9 55 3" xfId="26166" xr:uid="{00000000-0005-0000-0000-0000C7650000}"/>
    <cellStyle name="Navadno 9 55 3 2" xfId="26167" xr:uid="{00000000-0005-0000-0000-0000C8650000}"/>
    <cellStyle name="Navadno 9 55 4" xfId="26168" xr:uid="{00000000-0005-0000-0000-0000C9650000}"/>
    <cellStyle name="Navadno 9 56" xfId="26169" xr:uid="{00000000-0005-0000-0000-0000CA650000}"/>
    <cellStyle name="Navadno 9 56 2" xfId="26170" xr:uid="{00000000-0005-0000-0000-0000CB650000}"/>
    <cellStyle name="Navadno 9 56 2 2" xfId="26171" xr:uid="{00000000-0005-0000-0000-0000CC650000}"/>
    <cellStyle name="Navadno 9 56 2 2 2" xfId="26172" xr:uid="{00000000-0005-0000-0000-0000CD650000}"/>
    <cellStyle name="Navadno 9 56 2 3" xfId="26173" xr:uid="{00000000-0005-0000-0000-0000CE650000}"/>
    <cellStyle name="Navadno 9 56 3" xfId="26174" xr:uid="{00000000-0005-0000-0000-0000CF650000}"/>
    <cellStyle name="Navadno 9 56 3 2" xfId="26175" xr:uid="{00000000-0005-0000-0000-0000D0650000}"/>
    <cellStyle name="Navadno 9 56 4" xfId="26176" xr:uid="{00000000-0005-0000-0000-0000D1650000}"/>
    <cellStyle name="Navadno 9 57" xfId="26177" xr:uid="{00000000-0005-0000-0000-0000D2650000}"/>
    <cellStyle name="Navadno 9 57 2" xfId="26178" xr:uid="{00000000-0005-0000-0000-0000D3650000}"/>
    <cellStyle name="Navadno 9 57 2 2" xfId="26179" xr:uid="{00000000-0005-0000-0000-0000D4650000}"/>
    <cellStyle name="Navadno 9 57 2 2 2" xfId="26180" xr:uid="{00000000-0005-0000-0000-0000D5650000}"/>
    <cellStyle name="Navadno 9 57 2 3" xfId="26181" xr:uid="{00000000-0005-0000-0000-0000D6650000}"/>
    <cellStyle name="Navadno 9 57 3" xfId="26182" xr:uid="{00000000-0005-0000-0000-0000D7650000}"/>
    <cellStyle name="Navadno 9 57 3 2" xfId="26183" xr:uid="{00000000-0005-0000-0000-0000D8650000}"/>
    <cellStyle name="Navadno 9 57 4" xfId="26184" xr:uid="{00000000-0005-0000-0000-0000D9650000}"/>
    <cellStyle name="Navadno 9 58" xfId="26185" xr:uid="{00000000-0005-0000-0000-0000DA650000}"/>
    <cellStyle name="Navadno 9 58 2" xfId="26186" xr:uid="{00000000-0005-0000-0000-0000DB650000}"/>
    <cellStyle name="Navadno 9 58 2 2" xfId="26187" xr:uid="{00000000-0005-0000-0000-0000DC650000}"/>
    <cellStyle name="Navadno 9 58 2 2 2" xfId="26188" xr:uid="{00000000-0005-0000-0000-0000DD650000}"/>
    <cellStyle name="Navadno 9 58 2 3" xfId="26189" xr:uid="{00000000-0005-0000-0000-0000DE650000}"/>
    <cellStyle name="Navadno 9 58 3" xfId="26190" xr:uid="{00000000-0005-0000-0000-0000DF650000}"/>
    <cellStyle name="Navadno 9 58 3 2" xfId="26191" xr:uid="{00000000-0005-0000-0000-0000E0650000}"/>
    <cellStyle name="Navadno 9 58 4" xfId="26192" xr:uid="{00000000-0005-0000-0000-0000E1650000}"/>
    <cellStyle name="Navadno 9 59" xfId="26193" xr:uid="{00000000-0005-0000-0000-0000E2650000}"/>
    <cellStyle name="Navadno 9 59 2" xfId="26194" xr:uid="{00000000-0005-0000-0000-0000E3650000}"/>
    <cellStyle name="Navadno 9 59 2 2" xfId="26195" xr:uid="{00000000-0005-0000-0000-0000E4650000}"/>
    <cellStyle name="Navadno 9 59 2 2 2" xfId="26196" xr:uid="{00000000-0005-0000-0000-0000E5650000}"/>
    <cellStyle name="Navadno 9 59 2 3" xfId="26197" xr:uid="{00000000-0005-0000-0000-0000E6650000}"/>
    <cellStyle name="Navadno 9 59 3" xfId="26198" xr:uid="{00000000-0005-0000-0000-0000E7650000}"/>
    <cellStyle name="Navadno 9 59 3 2" xfId="26199" xr:uid="{00000000-0005-0000-0000-0000E8650000}"/>
    <cellStyle name="Navadno 9 59 4" xfId="26200" xr:uid="{00000000-0005-0000-0000-0000E9650000}"/>
    <cellStyle name="Navadno 9 6" xfId="26201" xr:uid="{00000000-0005-0000-0000-0000EA650000}"/>
    <cellStyle name="Navadno 9 6 2" xfId="26202" xr:uid="{00000000-0005-0000-0000-0000EB650000}"/>
    <cellStyle name="Navadno 9 6 2 2" xfId="26203" xr:uid="{00000000-0005-0000-0000-0000EC650000}"/>
    <cellStyle name="Navadno 9 6 2 2 2" xfId="26204" xr:uid="{00000000-0005-0000-0000-0000ED650000}"/>
    <cellStyle name="Navadno 9 6 2 3" xfId="26205" xr:uid="{00000000-0005-0000-0000-0000EE650000}"/>
    <cellStyle name="Navadno 9 6 3" xfId="26206" xr:uid="{00000000-0005-0000-0000-0000EF650000}"/>
    <cellStyle name="Navadno 9 6 3 2" xfId="26207" xr:uid="{00000000-0005-0000-0000-0000F0650000}"/>
    <cellStyle name="Navadno 9 6 4" xfId="26208" xr:uid="{00000000-0005-0000-0000-0000F1650000}"/>
    <cellStyle name="Navadno 9 6 5" xfId="26209" xr:uid="{00000000-0005-0000-0000-0000F2650000}"/>
    <cellStyle name="Navadno 9 6 6" xfId="26210" xr:uid="{00000000-0005-0000-0000-0000F3650000}"/>
    <cellStyle name="Navadno 9 60" xfId="26211" xr:uid="{00000000-0005-0000-0000-0000F4650000}"/>
    <cellStyle name="Navadno 9 61" xfId="26212" xr:uid="{00000000-0005-0000-0000-0000F5650000}"/>
    <cellStyle name="Navadno 9 7" xfId="26213" xr:uid="{00000000-0005-0000-0000-0000F6650000}"/>
    <cellStyle name="Navadno 9 7 2" xfId="26214" xr:uid="{00000000-0005-0000-0000-0000F7650000}"/>
    <cellStyle name="Navadno 9 7 2 2" xfId="26215" xr:uid="{00000000-0005-0000-0000-0000F8650000}"/>
    <cellStyle name="Navadno 9 7 2 2 2" xfId="26216" xr:uid="{00000000-0005-0000-0000-0000F9650000}"/>
    <cellStyle name="Navadno 9 7 2 3" xfId="26217" xr:uid="{00000000-0005-0000-0000-0000FA650000}"/>
    <cellStyle name="Navadno 9 7 3" xfId="26218" xr:uid="{00000000-0005-0000-0000-0000FB650000}"/>
    <cellStyle name="Navadno 9 7 3 2" xfId="26219" xr:uid="{00000000-0005-0000-0000-0000FC650000}"/>
    <cellStyle name="Navadno 9 7 4" xfId="26220" xr:uid="{00000000-0005-0000-0000-0000FD650000}"/>
    <cellStyle name="Navadno 9 8" xfId="26221" xr:uid="{00000000-0005-0000-0000-0000FE650000}"/>
    <cellStyle name="Navadno 9 8 2" xfId="26222" xr:uid="{00000000-0005-0000-0000-0000FF650000}"/>
    <cellStyle name="Navadno 9 8 2 2" xfId="26223" xr:uid="{00000000-0005-0000-0000-000000660000}"/>
    <cellStyle name="Navadno 9 8 2 2 2" xfId="26224" xr:uid="{00000000-0005-0000-0000-000001660000}"/>
    <cellStyle name="Navadno 9 8 2 3" xfId="26225" xr:uid="{00000000-0005-0000-0000-000002660000}"/>
    <cellStyle name="Navadno 9 8 3" xfId="26226" xr:uid="{00000000-0005-0000-0000-000003660000}"/>
    <cellStyle name="Navadno 9 8 3 2" xfId="26227" xr:uid="{00000000-0005-0000-0000-000004660000}"/>
    <cellStyle name="Navadno 9 8 4" xfId="26228" xr:uid="{00000000-0005-0000-0000-000005660000}"/>
    <cellStyle name="Navadno 9 9" xfId="26229" xr:uid="{00000000-0005-0000-0000-000006660000}"/>
    <cellStyle name="Navadno 9 9 2" xfId="26230" xr:uid="{00000000-0005-0000-0000-000007660000}"/>
    <cellStyle name="Navadno 9 9 2 2" xfId="26231" xr:uid="{00000000-0005-0000-0000-000008660000}"/>
    <cellStyle name="Navadno 9 9 2 2 2" xfId="26232" xr:uid="{00000000-0005-0000-0000-000009660000}"/>
    <cellStyle name="Navadno 9 9 2 3" xfId="26233" xr:uid="{00000000-0005-0000-0000-00000A660000}"/>
    <cellStyle name="Navadno 9 9 3" xfId="26234" xr:uid="{00000000-0005-0000-0000-00000B660000}"/>
    <cellStyle name="Navadno 9 9 3 2" xfId="26235" xr:uid="{00000000-0005-0000-0000-00000C660000}"/>
    <cellStyle name="Navadno 9 9 4" xfId="26236" xr:uid="{00000000-0005-0000-0000-00000D660000}"/>
    <cellStyle name="Navadno 90" xfId="26237" xr:uid="{00000000-0005-0000-0000-00000E660000}"/>
    <cellStyle name="Navadno 90 2" xfId="26238" xr:uid="{00000000-0005-0000-0000-00000F660000}"/>
    <cellStyle name="Navadno 91" xfId="26239" xr:uid="{00000000-0005-0000-0000-000010660000}"/>
    <cellStyle name="Navadno 91 2" xfId="26240" xr:uid="{00000000-0005-0000-0000-000011660000}"/>
    <cellStyle name="Navadno 92" xfId="26241" xr:uid="{00000000-0005-0000-0000-000012660000}"/>
    <cellStyle name="Navadno 92 2" xfId="26242" xr:uid="{00000000-0005-0000-0000-000013660000}"/>
    <cellStyle name="Navadno 93" xfId="26243" xr:uid="{00000000-0005-0000-0000-000014660000}"/>
    <cellStyle name="Navadno 93 2" xfId="26244" xr:uid="{00000000-0005-0000-0000-000015660000}"/>
    <cellStyle name="Navadno 94" xfId="26245" xr:uid="{00000000-0005-0000-0000-000016660000}"/>
    <cellStyle name="Navadno 94 2" xfId="26246" xr:uid="{00000000-0005-0000-0000-000017660000}"/>
    <cellStyle name="Navadno 95" xfId="26247" xr:uid="{00000000-0005-0000-0000-000018660000}"/>
    <cellStyle name="Navadno 95 2" xfId="26248" xr:uid="{00000000-0005-0000-0000-000019660000}"/>
    <cellStyle name="Navadno 96" xfId="26249" xr:uid="{00000000-0005-0000-0000-00001A660000}"/>
    <cellStyle name="Navadno 96 2" xfId="26250" xr:uid="{00000000-0005-0000-0000-00001B660000}"/>
    <cellStyle name="Navadno 97" xfId="26251" xr:uid="{00000000-0005-0000-0000-00001C660000}"/>
    <cellStyle name="Navadno 97 2" xfId="26252" xr:uid="{00000000-0005-0000-0000-00001D660000}"/>
    <cellStyle name="Navadno 98" xfId="26253" xr:uid="{00000000-0005-0000-0000-00001E660000}"/>
    <cellStyle name="Navadno 98 2" xfId="26254" xr:uid="{00000000-0005-0000-0000-00001F660000}"/>
    <cellStyle name="Navadno 99" xfId="26255" xr:uid="{00000000-0005-0000-0000-000020660000}"/>
    <cellStyle name="Navadno 99 2" xfId="26256" xr:uid="{00000000-0005-0000-0000-000021660000}"/>
    <cellStyle name="Navadno_724_POPISI_MERCATOR_TRBOVLJE_PREZRAČEVANJE_PZI 2" xfId="34093" xr:uid="{00000000-0005-0000-0000-000022660000}"/>
    <cellStyle name="Navadno_Kino Siska_pop_GD" xfId="245" xr:uid="{00000000-0005-0000-0000-000023660000}"/>
    <cellStyle name="Navadno_KOMPRIMIRAN ZRAK" xfId="34094" xr:uid="{00000000-0005-0000-0000-000024660000}"/>
    <cellStyle name="Navadno_List1 2" xfId="246" xr:uid="{00000000-0005-0000-0000-000025660000}"/>
    <cellStyle name="Navadno_OGR., HLAJ., PLIN" xfId="34095" xr:uid="{00000000-0005-0000-0000-000026660000}"/>
    <cellStyle name="Navadno_PAVLIČ POPIS-PZI-RACIONALIZACIJA" xfId="247" xr:uid="{00000000-0005-0000-0000-000027660000}"/>
    <cellStyle name="Navadno_POPISI_PZI_ VOKA-SKUPAJ_CTG-HURA" xfId="34096" xr:uid="{00000000-0005-0000-0000-000028660000}"/>
    <cellStyle name="Navadno_PREZRACEVANJE 2" xfId="34097" xr:uid="{00000000-0005-0000-0000-000029660000}"/>
    <cellStyle name="Navadno_TUS_Planet popis" xfId="26257" xr:uid="{00000000-0005-0000-0000-00002A660000}"/>
    <cellStyle name="Navadno_VODOVOD IN KANALIZACIJA" xfId="34098" xr:uid="{00000000-0005-0000-0000-00002B660000}"/>
    <cellStyle name="Navadno_VODOVOD IN KANALIZACIJA_1" xfId="34099" xr:uid="{00000000-0005-0000-0000-00002C660000}"/>
    <cellStyle name="Navadno_VO-KA 2" xfId="34100" xr:uid="{00000000-0005-0000-0000-00002D660000}"/>
    <cellStyle name="Navadno_VO-KA 3" xfId="34101" xr:uid="{00000000-0005-0000-0000-00002E660000}"/>
    <cellStyle name="Navadno_VO-KA_724_POPISI_MERCATOR_ČRNOMELJ_PZI_VOKA 2" xfId="34102" xr:uid="{00000000-0005-0000-0000-00002F660000}"/>
    <cellStyle name="Navadno_WC-obstoječ 2" xfId="34103" xr:uid="{00000000-0005-0000-0000-000030660000}"/>
    <cellStyle name="Neutral" xfId="26258" xr:uid="{00000000-0005-0000-0000-000031660000}"/>
    <cellStyle name="Neutral 10" xfId="26259" xr:uid="{00000000-0005-0000-0000-000032660000}"/>
    <cellStyle name="Neutral 10 2" xfId="26260" xr:uid="{00000000-0005-0000-0000-000033660000}"/>
    <cellStyle name="Neutral 11" xfId="26261" xr:uid="{00000000-0005-0000-0000-000034660000}"/>
    <cellStyle name="Neutral 11 2" xfId="26262" xr:uid="{00000000-0005-0000-0000-000035660000}"/>
    <cellStyle name="Neutral 12" xfId="26263" xr:uid="{00000000-0005-0000-0000-000036660000}"/>
    <cellStyle name="Neutral 12 2" xfId="26264" xr:uid="{00000000-0005-0000-0000-000037660000}"/>
    <cellStyle name="Neutral 13" xfId="26265" xr:uid="{00000000-0005-0000-0000-000038660000}"/>
    <cellStyle name="Neutral 13 2" xfId="26266" xr:uid="{00000000-0005-0000-0000-000039660000}"/>
    <cellStyle name="Neutral 14" xfId="26267" xr:uid="{00000000-0005-0000-0000-00003A660000}"/>
    <cellStyle name="Neutral 14 2" xfId="26268" xr:uid="{00000000-0005-0000-0000-00003B660000}"/>
    <cellStyle name="Neutral 15" xfId="26269" xr:uid="{00000000-0005-0000-0000-00003C660000}"/>
    <cellStyle name="Neutral 15 2" xfId="26270" xr:uid="{00000000-0005-0000-0000-00003D660000}"/>
    <cellStyle name="Neutral 16" xfId="26271" xr:uid="{00000000-0005-0000-0000-00003E660000}"/>
    <cellStyle name="Neutral 17" xfId="26272" xr:uid="{00000000-0005-0000-0000-00003F660000}"/>
    <cellStyle name="Neutral 18" xfId="26273" xr:uid="{00000000-0005-0000-0000-000040660000}"/>
    <cellStyle name="Neutral 19" xfId="26274" xr:uid="{00000000-0005-0000-0000-000041660000}"/>
    <cellStyle name="Neutral 2" xfId="26275" xr:uid="{00000000-0005-0000-0000-000042660000}"/>
    <cellStyle name="Neutral 2 10" xfId="26276" xr:uid="{00000000-0005-0000-0000-000043660000}"/>
    <cellStyle name="Neutral 2 2" xfId="26277" xr:uid="{00000000-0005-0000-0000-000044660000}"/>
    <cellStyle name="Neutral 2 2 2" xfId="26278" xr:uid="{00000000-0005-0000-0000-000045660000}"/>
    <cellStyle name="Neutral 2 2 2 2" xfId="26279" xr:uid="{00000000-0005-0000-0000-000046660000}"/>
    <cellStyle name="Neutral 2 2 2 3" xfId="26280" xr:uid="{00000000-0005-0000-0000-000047660000}"/>
    <cellStyle name="Neutral 2 2 3" xfId="26281" xr:uid="{00000000-0005-0000-0000-000048660000}"/>
    <cellStyle name="Neutral 2 2 4" xfId="26282" xr:uid="{00000000-0005-0000-0000-000049660000}"/>
    <cellStyle name="Neutral 2 2 5" xfId="26283" xr:uid="{00000000-0005-0000-0000-00004A660000}"/>
    <cellStyle name="Neutral 2 2 6" xfId="26284" xr:uid="{00000000-0005-0000-0000-00004B660000}"/>
    <cellStyle name="Neutral 2 2 7" xfId="26285" xr:uid="{00000000-0005-0000-0000-00004C660000}"/>
    <cellStyle name="Neutral 2 3" xfId="26286" xr:uid="{00000000-0005-0000-0000-00004D660000}"/>
    <cellStyle name="Neutral 2 3 2" xfId="26287" xr:uid="{00000000-0005-0000-0000-00004E660000}"/>
    <cellStyle name="Neutral 2 3 3" xfId="26288" xr:uid="{00000000-0005-0000-0000-00004F660000}"/>
    <cellStyle name="Neutral 2 3 4" xfId="26289" xr:uid="{00000000-0005-0000-0000-000050660000}"/>
    <cellStyle name="Neutral 2 3 5" xfId="26290" xr:uid="{00000000-0005-0000-0000-000051660000}"/>
    <cellStyle name="Neutral 2 4" xfId="26291" xr:uid="{00000000-0005-0000-0000-000052660000}"/>
    <cellStyle name="Neutral 2 4 2" xfId="26292" xr:uid="{00000000-0005-0000-0000-000053660000}"/>
    <cellStyle name="Neutral 2 4 3" xfId="26293" xr:uid="{00000000-0005-0000-0000-000054660000}"/>
    <cellStyle name="Neutral 2 5" xfId="26294" xr:uid="{00000000-0005-0000-0000-000055660000}"/>
    <cellStyle name="Neutral 2 5 2" xfId="26295" xr:uid="{00000000-0005-0000-0000-000056660000}"/>
    <cellStyle name="Neutral 2 6" xfId="26296" xr:uid="{00000000-0005-0000-0000-000057660000}"/>
    <cellStyle name="Neutral 2 6 2" xfId="26297" xr:uid="{00000000-0005-0000-0000-000058660000}"/>
    <cellStyle name="Neutral 2 7" xfId="26298" xr:uid="{00000000-0005-0000-0000-000059660000}"/>
    <cellStyle name="Neutral 2 8" xfId="26299" xr:uid="{00000000-0005-0000-0000-00005A660000}"/>
    <cellStyle name="Neutral 2 9" xfId="26300" xr:uid="{00000000-0005-0000-0000-00005B660000}"/>
    <cellStyle name="Neutral 3" xfId="26301" xr:uid="{00000000-0005-0000-0000-00005C660000}"/>
    <cellStyle name="Neutral 3 2" xfId="26302" xr:uid="{00000000-0005-0000-0000-00005D660000}"/>
    <cellStyle name="Neutral 3 2 2" xfId="26303" xr:uid="{00000000-0005-0000-0000-00005E660000}"/>
    <cellStyle name="Neutral 3 2 3" xfId="26304" xr:uid="{00000000-0005-0000-0000-00005F660000}"/>
    <cellStyle name="Neutral 3 2 4" xfId="26305" xr:uid="{00000000-0005-0000-0000-000060660000}"/>
    <cellStyle name="Neutral 3 2 5" xfId="26306" xr:uid="{00000000-0005-0000-0000-000061660000}"/>
    <cellStyle name="Neutral 3 3" xfId="26307" xr:uid="{00000000-0005-0000-0000-000062660000}"/>
    <cellStyle name="Neutral 3 3 2" xfId="26308" xr:uid="{00000000-0005-0000-0000-000063660000}"/>
    <cellStyle name="Neutral 3 3 3" xfId="26309" xr:uid="{00000000-0005-0000-0000-000064660000}"/>
    <cellStyle name="Neutral 3 3 4" xfId="26310" xr:uid="{00000000-0005-0000-0000-000065660000}"/>
    <cellStyle name="Neutral 3 3 5" xfId="26311" xr:uid="{00000000-0005-0000-0000-000066660000}"/>
    <cellStyle name="Neutral 3 4" xfId="26312" xr:uid="{00000000-0005-0000-0000-000067660000}"/>
    <cellStyle name="Neutral 3 5" xfId="26313" xr:uid="{00000000-0005-0000-0000-000068660000}"/>
    <cellStyle name="Neutral 3 6" xfId="26314" xr:uid="{00000000-0005-0000-0000-000069660000}"/>
    <cellStyle name="Neutral 3 7" xfId="26315" xr:uid="{00000000-0005-0000-0000-00006A660000}"/>
    <cellStyle name="Neutral 4" xfId="26316" xr:uid="{00000000-0005-0000-0000-00006B660000}"/>
    <cellStyle name="Neutral 4 2" xfId="26317" xr:uid="{00000000-0005-0000-0000-00006C660000}"/>
    <cellStyle name="Neutral 4 2 2" xfId="26318" xr:uid="{00000000-0005-0000-0000-00006D660000}"/>
    <cellStyle name="Neutral 4 2 3" xfId="26319" xr:uid="{00000000-0005-0000-0000-00006E660000}"/>
    <cellStyle name="Neutral 4 2 4" xfId="26320" xr:uid="{00000000-0005-0000-0000-00006F660000}"/>
    <cellStyle name="Neutral 4 2 5" xfId="26321" xr:uid="{00000000-0005-0000-0000-000070660000}"/>
    <cellStyle name="Neutral 4 3" xfId="26322" xr:uid="{00000000-0005-0000-0000-000071660000}"/>
    <cellStyle name="Neutral 4 3 2" xfId="26323" xr:uid="{00000000-0005-0000-0000-000072660000}"/>
    <cellStyle name="Neutral 4 3 3" xfId="26324" xr:uid="{00000000-0005-0000-0000-000073660000}"/>
    <cellStyle name="Neutral 4 3 4" xfId="26325" xr:uid="{00000000-0005-0000-0000-000074660000}"/>
    <cellStyle name="Neutral 4 3 5" xfId="26326" xr:uid="{00000000-0005-0000-0000-000075660000}"/>
    <cellStyle name="Neutral 4 4" xfId="26327" xr:uid="{00000000-0005-0000-0000-000076660000}"/>
    <cellStyle name="Neutral 4 4 2" xfId="26328" xr:uid="{00000000-0005-0000-0000-000077660000}"/>
    <cellStyle name="Neutral 4 5" xfId="26329" xr:uid="{00000000-0005-0000-0000-000078660000}"/>
    <cellStyle name="Neutral 4 6" xfId="26330" xr:uid="{00000000-0005-0000-0000-000079660000}"/>
    <cellStyle name="Neutral 5" xfId="26331" xr:uid="{00000000-0005-0000-0000-00007A660000}"/>
    <cellStyle name="Neutral 5 2" xfId="26332" xr:uid="{00000000-0005-0000-0000-00007B660000}"/>
    <cellStyle name="Neutral 5 2 2" xfId="26333" xr:uid="{00000000-0005-0000-0000-00007C660000}"/>
    <cellStyle name="Neutral 5 2 3" xfId="26334" xr:uid="{00000000-0005-0000-0000-00007D660000}"/>
    <cellStyle name="Neutral 5 2 4" xfId="26335" xr:uid="{00000000-0005-0000-0000-00007E660000}"/>
    <cellStyle name="Neutral 5 2 5" xfId="26336" xr:uid="{00000000-0005-0000-0000-00007F660000}"/>
    <cellStyle name="Neutral 5 3" xfId="26337" xr:uid="{00000000-0005-0000-0000-000080660000}"/>
    <cellStyle name="Neutral 5 3 2" xfId="26338" xr:uid="{00000000-0005-0000-0000-000081660000}"/>
    <cellStyle name="Neutral 5 3 3" xfId="26339" xr:uid="{00000000-0005-0000-0000-000082660000}"/>
    <cellStyle name="Neutral 5 3 4" xfId="26340" xr:uid="{00000000-0005-0000-0000-000083660000}"/>
    <cellStyle name="Neutral 5 3 5" xfId="26341" xr:uid="{00000000-0005-0000-0000-000084660000}"/>
    <cellStyle name="Neutral 5 4" xfId="26342" xr:uid="{00000000-0005-0000-0000-000085660000}"/>
    <cellStyle name="Neutral 5 5" xfId="26343" xr:uid="{00000000-0005-0000-0000-000086660000}"/>
    <cellStyle name="Neutral 5 6" xfId="26344" xr:uid="{00000000-0005-0000-0000-000087660000}"/>
    <cellStyle name="Neutral 6" xfId="26345" xr:uid="{00000000-0005-0000-0000-000088660000}"/>
    <cellStyle name="Neutral 6 2" xfId="26346" xr:uid="{00000000-0005-0000-0000-000089660000}"/>
    <cellStyle name="Neutral 7" xfId="26347" xr:uid="{00000000-0005-0000-0000-00008A660000}"/>
    <cellStyle name="Neutral 7 2" xfId="26348" xr:uid="{00000000-0005-0000-0000-00008B660000}"/>
    <cellStyle name="Neutral 8" xfId="26349" xr:uid="{00000000-0005-0000-0000-00008C660000}"/>
    <cellStyle name="Neutral 8 2" xfId="26350" xr:uid="{00000000-0005-0000-0000-00008D660000}"/>
    <cellStyle name="Neutral 9" xfId="26351" xr:uid="{00000000-0005-0000-0000-00008E660000}"/>
    <cellStyle name="Neutral 9 2" xfId="26352" xr:uid="{00000000-0005-0000-0000-00008F660000}"/>
    <cellStyle name="Neutral_aa osnova za ponudbe" xfId="26353" xr:uid="{00000000-0005-0000-0000-000090660000}"/>
    <cellStyle name="Nevtralno 2" xfId="118" xr:uid="{00000000-0005-0000-0000-000091660000}"/>
    <cellStyle name="Nevtralno 2 2" xfId="26354" xr:uid="{00000000-0005-0000-0000-000092660000}"/>
    <cellStyle name="normal" xfId="233" xr:uid="{00000000-0005-0000-0000-000093660000}"/>
    <cellStyle name="Normal - Style1" xfId="26355" xr:uid="{00000000-0005-0000-0000-000094660000}"/>
    <cellStyle name="Normal - Style1 2" xfId="26356" xr:uid="{00000000-0005-0000-0000-000095660000}"/>
    <cellStyle name="normal 10" xfId="26357" xr:uid="{00000000-0005-0000-0000-000096660000}"/>
    <cellStyle name="normal 10 2" xfId="26358" xr:uid="{00000000-0005-0000-0000-000097660000}"/>
    <cellStyle name="Normal 10 2 2" xfId="26359" xr:uid="{00000000-0005-0000-0000-000098660000}"/>
    <cellStyle name="Normal 10 3" xfId="26360" xr:uid="{00000000-0005-0000-0000-000099660000}"/>
    <cellStyle name="normal 100" xfId="26361" xr:uid="{00000000-0005-0000-0000-00009A660000}"/>
    <cellStyle name="normal 100 2" xfId="26362" xr:uid="{00000000-0005-0000-0000-00009B660000}"/>
    <cellStyle name="normal 101" xfId="26363" xr:uid="{00000000-0005-0000-0000-00009C660000}"/>
    <cellStyle name="normal 101 2" xfId="26364" xr:uid="{00000000-0005-0000-0000-00009D660000}"/>
    <cellStyle name="normal 102" xfId="26365" xr:uid="{00000000-0005-0000-0000-00009E660000}"/>
    <cellStyle name="normal 102 2" xfId="26366" xr:uid="{00000000-0005-0000-0000-00009F660000}"/>
    <cellStyle name="normal 103" xfId="26367" xr:uid="{00000000-0005-0000-0000-0000A0660000}"/>
    <cellStyle name="normal 103 2" xfId="26368" xr:uid="{00000000-0005-0000-0000-0000A1660000}"/>
    <cellStyle name="normal 104" xfId="26369" xr:uid="{00000000-0005-0000-0000-0000A2660000}"/>
    <cellStyle name="normal 104 2" xfId="26370" xr:uid="{00000000-0005-0000-0000-0000A3660000}"/>
    <cellStyle name="normal 105" xfId="26371" xr:uid="{00000000-0005-0000-0000-0000A4660000}"/>
    <cellStyle name="normal 105 2" xfId="26372" xr:uid="{00000000-0005-0000-0000-0000A5660000}"/>
    <cellStyle name="normal 106" xfId="26373" xr:uid="{00000000-0005-0000-0000-0000A6660000}"/>
    <cellStyle name="normal 106 2" xfId="26374" xr:uid="{00000000-0005-0000-0000-0000A7660000}"/>
    <cellStyle name="normal 107" xfId="26375" xr:uid="{00000000-0005-0000-0000-0000A8660000}"/>
    <cellStyle name="normal 107 2" xfId="26376" xr:uid="{00000000-0005-0000-0000-0000A9660000}"/>
    <cellStyle name="normal 108" xfId="26377" xr:uid="{00000000-0005-0000-0000-0000AA660000}"/>
    <cellStyle name="normal 108 2" xfId="26378" xr:uid="{00000000-0005-0000-0000-0000AB660000}"/>
    <cellStyle name="normal 109" xfId="26379" xr:uid="{00000000-0005-0000-0000-0000AC660000}"/>
    <cellStyle name="normal 109 2" xfId="26380" xr:uid="{00000000-0005-0000-0000-0000AD660000}"/>
    <cellStyle name="Normal 11" xfId="26381" xr:uid="{00000000-0005-0000-0000-0000AE660000}"/>
    <cellStyle name="Normal 11 10" xfId="26382" xr:uid="{00000000-0005-0000-0000-0000AF660000}"/>
    <cellStyle name="Normal 11 10 2" xfId="26383" xr:uid="{00000000-0005-0000-0000-0000B0660000}"/>
    <cellStyle name="Normal 11 11" xfId="26384" xr:uid="{00000000-0005-0000-0000-0000B1660000}"/>
    <cellStyle name="Normal 11 11 2" xfId="26385" xr:uid="{00000000-0005-0000-0000-0000B2660000}"/>
    <cellStyle name="Normal 11 12" xfId="26386" xr:uid="{00000000-0005-0000-0000-0000B3660000}"/>
    <cellStyle name="Normal 11 12 2" xfId="26387" xr:uid="{00000000-0005-0000-0000-0000B4660000}"/>
    <cellStyle name="Normal 11 13" xfId="26388" xr:uid="{00000000-0005-0000-0000-0000B5660000}"/>
    <cellStyle name="Normal 11 2" xfId="26389" xr:uid="{00000000-0005-0000-0000-0000B6660000}"/>
    <cellStyle name="Normal 11 2 2" xfId="26390" xr:uid="{00000000-0005-0000-0000-0000B7660000}"/>
    <cellStyle name="Normal 11 2 3" xfId="26391" xr:uid="{00000000-0005-0000-0000-0000B8660000}"/>
    <cellStyle name="Normal 11 3" xfId="26392" xr:uid="{00000000-0005-0000-0000-0000B9660000}"/>
    <cellStyle name="Normal 11 3 2" xfId="26393" xr:uid="{00000000-0005-0000-0000-0000BA660000}"/>
    <cellStyle name="Normal 11 3 3" xfId="26394" xr:uid="{00000000-0005-0000-0000-0000BB660000}"/>
    <cellStyle name="Normal 11 4" xfId="26395" xr:uid="{00000000-0005-0000-0000-0000BC660000}"/>
    <cellStyle name="Normal 11 4 2" xfId="26396" xr:uid="{00000000-0005-0000-0000-0000BD660000}"/>
    <cellStyle name="Normal 11 4 2 2" xfId="26397" xr:uid="{00000000-0005-0000-0000-0000BE660000}"/>
    <cellStyle name="Normal 11 4 3" xfId="26398" xr:uid="{00000000-0005-0000-0000-0000BF660000}"/>
    <cellStyle name="Normal 11 4_POPIS" xfId="26399" xr:uid="{00000000-0005-0000-0000-0000C0660000}"/>
    <cellStyle name="Normal 11 5" xfId="26400" xr:uid="{00000000-0005-0000-0000-0000C1660000}"/>
    <cellStyle name="Normal 11 5 2" xfId="26401" xr:uid="{00000000-0005-0000-0000-0000C2660000}"/>
    <cellStyle name="Normal 11 6" xfId="26402" xr:uid="{00000000-0005-0000-0000-0000C3660000}"/>
    <cellStyle name="Normal 11 6 2" xfId="26403" xr:uid="{00000000-0005-0000-0000-0000C4660000}"/>
    <cellStyle name="Normal 11 7" xfId="26404" xr:uid="{00000000-0005-0000-0000-0000C5660000}"/>
    <cellStyle name="Normal 11 7 2" xfId="26405" xr:uid="{00000000-0005-0000-0000-0000C6660000}"/>
    <cellStyle name="Normal 11 8" xfId="26406" xr:uid="{00000000-0005-0000-0000-0000C7660000}"/>
    <cellStyle name="Normal 11 8 2" xfId="26407" xr:uid="{00000000-0005-0000-0000-0000C8660000}"/>
    <cellStyle name="Normal 11 9" xfId="26408" xr:uid="{00000000-0005-0000-0000-0000C9660000}"/>
    <cellStyle name="Normal 11 9 2" xfId="26409" xr:uid="{00000000-0005-0000-0000-0000CA660000}"/>
    <cellStyle name="Normal 11_POPIS" xfId="26410" xr:uid="{00000000-0005-0000-0000-0000CB660000}"/>
    <cellStyle name="normal 110" xfId="26411" xr:uid="{00000000-0005-0000-0000-0000CC660000}"/>
    <cellStyle name="normal 110 2" xfId="26412" xr:uid="{00000000-0005-0000-0000-0000CD660000}"/>
    <cellStyle name="normal 111" xfId="26413" xr:uid="{00000000-0005-0000-0000-0000CE660000}"/>
    <cellStyle name="normal 111 2" xfId="26414" xr:uid="{00000000-0005-0000-0000-0000CF660000}"/>
    <cellStyle name="normal 112" xfId="26415" xr:uid="{00000000-0005-0000-0000-0000D0660000}"/>
    <cellStyle name="normal 112 2" xfId="26416" xr:uid="{00000000-0005-0000-0000-0000D1660000}"/>
    <cellStyle name="normal 113" xfId="26417" xr:uid="{00000000-0005-0000-0000-0000D2660000}"/>
    <cellStyle name="normal 113 2" xfId="26418" xr:uid="{00000000-0005-0000-0000-0000D3660000}"/>
    <cellStyle name="normal 114" xfId="26419" xr:uid="{00000000-0005-0000-0000-0000D4660000}"/>
    <cellStyle name="normal 114 2" xfId="26420" xr:uid="{00000000-0005-0000-0000-0000D5660000}"/>
    <cellStyle name="normal 115" xfId="26421" xr:uid="{00000000-0005-0000-0000-0000D6660000}"/>
    <cellStyle name="normal 115 2" xfId="26422" xr:uid="{00000000-0005-0000-0000-0000D7660000}"/>
    <cellStyle name="normal 116" xfId="26423" xr:uid="{00000000-0005-0000-0000-0000D8660000}"/>
    <cellStyle name="normal 116 2" xfId="26424" xr:uid="{00000000-0005-0000-0000-0000D9660000}"/>
    <cellStyle name="normal 117" xfId="26425" xr:uid="{00000000-0005-0000-0000-0000DA660000}"/>
    <cellStyle name="normal 117 2" xfId="26426" xr:uid="{00000000-0005-0000-0000-0000DB660000}"/>
    <cellStyle name="normal 118" xfId="26427" xr:uid="{00000000-0005-0000-0000-0000DC660000}"/>
    <cellStyle name="normal 118 2" xfId="26428" xr:uid="{00000000-0005-0000-0000-0000DD660000}"/>
    <cellStyle name="normal 119" xfId="26429" xr:uid="{00000000-0005-0000-0000-0000DE660000}"/>
    <cellStyle name="normal 119 2" xfId="26430" xr:uid="{00000000-0005-0000-0000-0000DF660000}"/>
    <cellStyle name="Normal 12" xfId="26431" xr:uid="{00000000-0005-0000-0000-0000E0660000}"/>
    <cellStyle name="Normal 12 2" xfId="26432" xr:uid="{00000000-0005-0000-0000-0000E1660000}"/>
    <cellStyle name="Normal 12 2 2" xfId="26433" xr:uid="{00000000-0005-0000-0000-0000E2660000}"/>
    <cellStyle name="Normal 12 2 3" xfId="26434" xr:uid="{00000000-0005-0000-0000-0000E3660000}"/>
    <cellStyle name="Normal 12 3" xfId="26435" xr:uid="{00000000-0005-0000-0000-0000E4660000}"/>
    <cellStyle name="Normal 12 3 2" xfId="26436" xr:uid="{00000000-0005-0000-0000-0000E5660000}"/>
    <cellStyle name="Normal 12 3 3" xfId="26437" xr:uid="{00000000-0005-0000-0000-0000E6660000}"/>
    <cellStyle name="Normal 12 4" xfId="26438" xr:uid="{00000000-0005-0000-0000-0000E7660000}"/>
    <cellStyle name="Normal 12_popis" xfId="26439" xr:uid="{00000000-0005-0000-0000-0000E8660000}"/>
    <cellStyle name="normal 120" xfId="26440" xr:uid="{00000000-0005-0000-0000-0000E9660000}"/>
    <cellStyle name="normal 120 2" xfId="26441" xr:uid="{00000000-0005-0000-0000-0000EA660000}"/>
    <cellStyle name="normal 121" xfId="26442" xr:uid="{00000000-0005-0000-0000-0000EB660000}"/>
    <cellStyle name="normal 121 2" xfId="26443" xr:uid="{00000000-0005-0000-0000-0000EC660000}"/>
    <cellStyle name="normal 122" xfId="26444" xr:uid="{00000000-0005-0000-0000-0000ED660000}"/>
    <cellStyle name="normal 122 2" xfId="26445" xr:uid="{00000000-0005-0000-0000-0000EE660000}"/>
    <cellStyle name="normal 123" xfId="26446" xr:uid="{00000000-0005-0000-0000-0000EF660000}"/>
    <cellStyle name="normal 123 2" xfId="26447" xr:uid="{00000000-0005-0000-0000-0000F0660000}"/>
    <cellStyle name="normal 124" xfId="26448" xr:uid="{00000000-0005-0000-0000-0000F1660000}"/>
    <cellStyle name="normal 124 2" xfId="26449" xr:uid="{00000000-0005-0000-0000-0000F2660000}"/>
    <cellStyle name="normal 125" xfId="26450" xr:uid="{00000000-0005-0000-0000-0000F3660000}"/>
    <cellStyle name="normal 125 2" xfId="26451" xr:uid="{00000000-0005-0000-0000-0000F4660000}"/>
    <cellStyle name="normal 126" xfId="26452" xr:uid="{00000000-0005-0000-0000-0000F5660000}"/>
    <cellStyle name="normal 126 2" xfId="26453" xr:uid="{00000000-0005-0000-0000-0000F6660000}"/>
    <cellStyle name="normal 127" xfId="26454" xr:uid="{00000000-0005-0000-0000-0000F7660000}"/>
    <cellStyle name="normal 127 2" xfId="26455" xr:uid="{00000000-0005-0000-0000-0000F8660000}"/>
    <cellStyle name="normal 128" xfId="26456" xr:uid="{00000000-0005-0000-0000-0000F9660000}"/>
    <cellStyle name="normal 128 2" xfId="26457" xr:uid="{00000000-0005-0000-0000-0000FA660000}"/>
    <cellStyle name="normal 129" xfId="26458" xr:uid="{00000000-0005-0000-0000-0000FB660000}"/>
    <cellStyle name="normal 129 2" xfId="26459" xr:uid="{00000000-0005-0000-0000-0000FC660000}"/>
    <cellStyle name="Normal 13" xfId="26460" xr:uid="{00000000-0005-0000-0000-0000FD660000}"/>
    <cellStyle name="Normal 13 2" xfId="26461" xr:uid="{00000000-0005-0000-0000-0000FE660000}"/>
    <cellStyle name="normal 130" xfId="26462" xr:uid="{00000000-0005-0000-0000-0000FF660000}"/>
    <cellStyle name="normal 130 2" xfId="26463" xr:uid="{00000000-0005-0000-0000-000000670000}"/>
    <cellStyle name="normal 131" xfId="26464" xr:uid="{00000000-0005-0000-0000-000001670000}"/>
    <cellStyle name="normal 131 2" xfId="26465" xr:uid="{00000000-0005-0000-0000-000002670000}"/>
    <cellStyle name="normal 132" xfId="26466" xr:uid="{00000000-0005-0000-0000-000003670000}"/>
    <cellStyle name="normal 132 2" xfId="26467" xr:uid="{00000000-0005-0000-0000-000004670000}"/>
    <cellStyle name="normal 133" xfId="26468" xr:uid="{00000000-0005-0000-0000-000005670000}"/>
    <cellStyle name="normal 133 2" xfId="26469" xr:uid="{00000000-0005-0000-0000-000006670000}"/>
    <cellStyle name="normal 134" xfId="26470" xr:uid="{00000000-0005-0000-0000-000007670000}"/>
    <cellStyle name="normal 134 2" xfId="26471" xr:uid="{00000000-0005-0000-0000-000008670000}"/>
    <cellStyle name="normal 135" xfId="26472" xr:uid="{00000000-0005-0000-0000-000009670000}"/>
    <cellStyle name="normal 135 2" xfId="26473" xr:uid="{00000000-0005-0000-0000-00000A670000}"/>
    <cellStyle name="normal 136" xfId="26474" xr:uid="{00000000-0005-0000-0000-00000B670000}"/>
    <cellStyle name="normal 136 2" xfId="26475" xr:uid="{00000000-0005-0000-0000-00000C670000}"/>
    <cellStyle name="normal 137" xfId="26476" xr:uid="{00000000-0005-0000-0000-00000D670000}"/>
    <cellStyle name="normal 137 2" xfId="26477" xr:uid="{00000000-0005-0000-0000-00000E670000}"/>
    <cellStyle name="normal 138" xfId="26478" xr:uid="{00000000-0005-0000-0000-00000F670000}"/>
    <cellStyle name="normal 138 2" xfId="26479" xr:uid="{00000000-0005-0000-0000-000010670000}"/>
    <cellStyle name="normal 139" xfId="26480" xr:uid="{00000000-0005-0000-0000-000011670000}"/>
    <cellStyle name="normal 139 2" xfId="26481" xr:uid="{00000000-0005-0000-0000-000012670000}"/>
    <cellStyle name="Normal 14" xfId="26482" xr:uid="{00000000-0005-0000-0000-000013670000}"/>
    <cellStyle name="Normal 14 2" xfId="26483" xr:uid="{00000000-0005-0000-0000-000014670000}"/>
    <cellStyle name="Normal 14 2 2" xfId="26484" xr:uid="{00000000-0005-0000-0000-000015670000}"/>
    <cellStyle name="Normal 14 2 3" xfId="26485" xr:uid="{00000000-0005-0000-0000-000016670000}"/>
    <cellStyle name="Normal 14 2 4" xfId="26486" xr:uid="{00000000-0005-0000-0000-000017670000}"/>
    <cellStyle name="Normal 14 2 5" xfId="26487" xr:uid="{00000000-0005-0000-0000-000018670000}"/>
    <cellStyle name="Normal 14 3" xfId="26488" xr:uid="{00000000-0005-0000-0000-000019670000}"/>
    <cellStyle name="Normal 14 3 2" xfId="26489" xr:uid="{00000000-0005-0000-0000-00001A670000}"/>
    <cellStyle name="Normal 14 3 3" xfId="26490" xr:uid="{00000000-0005-0000-0000-00001B670000}"/>
    <cellStyle name="Normal 14 3 4" xfId="26491" xr:uid="{00000000-0005-0000-0000-00001C670000}"/>
    <cellStyle name="Normal 14 3 5" xfId="26492" xr:uid="{00000000-0005-0000-0000-00001D670000}"/>
    <cellStyle name="Normal 14 4" xfId="26493" xr:uid="{00000000-0005-0000-0000-00001E670000}"/>
    <cellStyle name="Normal 14_popis" xfId="26494" xr:uid="{00000000-0005-0000-0000-00001F670000}"/>
    <cellStyle name="normal 140" xfId="26495" xr:uid="{00000000-0005-0000-0000-000020670000}"/>
    <cellStyle name="normal 140 2" xfId="26496" xr:uid="{00000000-0005-0000-0000-000021670000}"/>
    <cellStyle name="normal 141" xfId="26497" xr:uid="{00000000-0005-0000-0000-000022670000}"/>
    <cellStyle name="normal 141 2" xfId="26498" xr:uid="{00000000-0005-0000-0000-000023670000}"/>
    <cellStyle name="normal 142" xfId="26499" xr:uid="{00000000-0005-0000-0000-000024670000}"/>
    <cellStyle name="normal 142 2" xfId="26500" xr:uid="{00000000-0005-0000-0000-000025670000}"/>
    <cellStyle name="normal 143" xfId="26501" xr:uid="{00000000-0005-0000-0000-000026670000}"/>
    <cellStyle name="normal 143 2" xfId="26502" xr:uid="{00000000-0005-0000-0000-000027670000}"/>
    <cellStyle name="normal 144" xfId="26503" xr:uid="{00000000-0005-0000-0000-000028670000}"/>
    <cellStyle name="normal 144 2" xfId="26504" xr:uid="{00000000-0005-0000-0000-000029670000}"/>
    <cellStyle name="normal 145" xfId="26505" xr:uid="{00000000-0005-0000-0000-00002A670000}"/>
    <cellStyle name="normal 145 2" xfId="26506" xr:uid="{00000000-0005-0000-0000-00002B670000}"/>
    <cellStyle name="normal 146" xfId="26507" xr:uid="{00000000-0005-0000-0000-00002C670000}"/>
    <cellStyle name="normal 146 2" xfId="26508" xr:uid="{00000000-0005-0000-0000-00002D670000}"/>
    <cellStyle name="normal 147" xfId="26509" xr:uid="{00000000-0005-0000-0000-00002E670000}"/>
    <cellStyle name="normal 147 2" xfId="26510" xr:uid="{00000000-0005-0000-0000-00002F670000}"/>
    <cellStyle name="normal 148" xfId="26511" xr:uid="{00000000-0005-0000-0000-000030670000}"/>
    <cellStyle name="normal 148 2" xfId="26512" xr:uid="{00000000-0005-0000-0000-000031670000}"/>
    <cellStyle name="normal 149" xfId="26513" xr:uid="{00000000-0005-0000-0000-000032670000}"/>
    <cellStyle name="normal 149 2" xfId="26514" xr:uid="{00000000-0005-0000-0000-000033670000}"/>
    <cellStyle name="Normal 15" xfId="26515" xr:uid="{00000000-0005-0000-0000-000034670000}"/>
    <cellStyle name="Normal 15 2" xfId="26516" xr:uid="{00000000-0005-0000-0000-000035670000}"/>
    <cellStyle name="normal 150" xfId="26517" xr:uid="{00000000-0005-0000-0000-000036670000}"/>
    <cellStyle name="normal 150 2" xfId="26518" xr:uid="{00000000-0005-0000-0000-000037670000}"/>
    <cellStyle name="normal 151" xfId="26519" xr:uid="{00000000-0005-0000-0000-000038670000}"/>
    <cellStyle name="normal 151 2" xfId="26520" xr:uid="{00000000-0005-0000-0000-000039670000}"/>
    <cellStyle name="normal 152" xfId="26521" xr:uid="{00000000-0005-0000-0000-00003A670000}"/>
    <cellStyle name="normal 152 2" xfId="26522" xr:uid="{00000000-0005-0000-0000-00003B670000}"/>
    <cellStyle name="normal 153" xfId="26523" xr:uid="{00000000-0005-0000-0000-00003C670000}"/>
    <cellStyle name="normal 153 2" xfId="26524" xr:uid="{00000000-0005-0000-0000-00003D670000}"/>
    <cellStyle name="normal 154" xfId="26525" xr:uid="{00000000-0005-0000-0000-00003E670000}"/>
    <cellStyle name="normal 154 2" xfId="26526" xr:uid="{00000000-0005-0000-0000-00003F670000}"/>
    <cellStyle name="normal 155" xfId="26527" xr:uid="{00000000-0005-0000-0000-000040670000}"/>
    <cellStyle name="normal 155 2" xfId="26528" xr:uid="{00000000-0005-0000-0000-000041670000}"/>
    <cellStyle name="normal 156" xfId="26529" xr:uid="{00000000-0005-0000-0000-000042670000}"/>
    <cellStyle name="normal 156 2" xfId="26530" xr:uid="{00000000-0005-0000-0000-000043670000}"/>
    <cellStyle name="normal 157" xfId="26531" xr:uid="{00000000-0005-0000-0000-000044670000}"/>
    <cellStyle name="normal 157 2" xfId="26532" xr:uid="{00000000-0005-0000-0000-000045670000}"/>
    <cellStyle name="normal 158" xfId="26533" xr:uid="{00000000-0005-0000-0000-000046670000}"/>
    <cellStyle name="normal 158 2" xfId="26534" xr:uid="{00000000-0005-0000-0000-000047670000}"/>
    <cellStyle name="normal 159" xfId="26535" xr:uid="{00000000-0005-0000-0000-000048670000}"/>
    <cellStyle name="normal 159 2" xfId="26536" xr:uid="{00000000-0005-0000-0000-000049670000}"/>
    <cellStyle name="Normal 16" xfId="26537" xr:uid="{00000000-0005-0000-0000-00004A670000}"/>
    <cellStyle name="Normal 16 2" xfId="26538" xr:uid="{00000000-0005-0000-0000-00004B670000}"/>
    <cellStyle name="normal 160" xfId="26539" xr:uid="{00000000-0005-0000-0000-00004C670000}"/>
    <cellStyle name="normal 160 2" xfId="26540" xr:uid="{00000000-0005-0000-0000-00004D670000}"/>
    <cellStyle name="normal 161" xfId="26541" xr:uid="{00000000-0005-0000-0000-00004E670000}"/>
    <cellStyle name="normal 161 2" xfId="26542" xr:uid="{00000000-0005-0000-0000-00004F670000}"/>
    <cellStyle name="normal 162" xfId="26543" xr:uid="{00000000-0005-0000-0000-000050670000}"/>
    <cellStyle name="normal 162 2" xfId="26544" xr:uid="{00000000-0005-0000-0000-000051670000}"/>
    <cellStyle name="normal 163" xfId="26545" xr:uid="{00000000-0005-0000-0000-000052670000}"/>
    <cellStyle name="normal 163 2" xfId="26546" xr:uid="{00000000-0005-0000-0000-000053670000}"/>
    <cellStyle name="normal 164" xfId="26547" xr:uid="{00000000-0005-0000-0000-000054670000}"/>
    <cellStyle name="normal 164 2" xfId="26548" xr:uid="{00000000-0005-0000-0000-000055670000}"/>
    <cellStyle name="normal 165" xfId="26549" xr:uid="{00000000-0005-0000-0000-000056670000}"/>
    <cellStyle name="normal 165 2" xfId="26550" xr:uid="{00000000-0005-0000-0000-000057670000}"/>
    <cellStyle name="normal 166" xfId="26551" xr:uid="{00000000-0005-0000-0000-000058670000}"/>
    <cellStyle name="normal 166 2" xfId="26552" xr:uid="{00000000-0005-0000-0000-000059670000}"/>
    <cellStyle name="normal 167" xfId="26553" xr:uid="{00000000-0005-0000-0000-00005A670000}"/>
    <cellStyle name="normal 167 2" xfId="26554" xr:uid="{00000000-0005-0000-0000-00005B670000}"/>
    <cellStyle name="normal 168" xfId="26555" xr:uid="{00000000-0005-0000-0000-00005C670000}"/>
    <cellStyle name="normal 168 2" xfId="26556" xr:uid="{00000000-0005-0000-0000-00005D670000}"/>
    <cellStyle name="normal 169" xfId="26557" xr:uid="{00000000-0005-0000-0000-00005E670000}"/>
    <cellStyle name="normal 169 2" xfId="26558" xr:uid="{00000000-0005-0000-0000-00005F670000}"/>
    <cellStyle name="Normal 17" xfId="26559" xr:uid="{00000000-0005-0000-0000-000060670000}"/>
    <cellStyle name="Normal 17 2" xfId="26560" xr:uid="{00000000-0005-0000-0000-000061670000}"/>
    <cellStyle name="normal 170" xfId="26561" xr:uid="{00000000-0005-0000-0000-000062670000}"/>
    <cellStyle name="normal 170 2" xfId="26562" xr:uid="{00000000-0005-0000-0000-000063670000}"/>
    <cellStyle name="normal 171" xfId="26563" xr:uid="{00000000-0005-0000-0000-000064670000}"/>
    <cellStyle name="normal 171 2" xfId="26564" xr:uid="{00000000-0005-0000-0000-000065670000}"/>
    <cellStyle name="normal 172" xfId="26565" xr:uid="{00000000-0005-0000-0000-000066670000}"/>
    <cellStyle name="normal 172 2" xfId="26566" xr:uid="{00000000-0005-0000-0000-000067670000}"/>
    <cellStyle name="normal 173" xfId="26567" xr:uid="{00000000-0005-0000-0000-000068670000}"/>
    <cellStyle name="normal 173 2" xfId="26568" xr:uid="{00000000-0005-0000-0000-000069670000}"/>
    <cellStyle name="normal 174" xfId="26569" xr:uid="{00000000-0005-0000-0000-00006A670000}"/>
    <cellStyle name="normal 174 2" xfId="26570" xr:uid="{00000000-0005-0000-0000-00006B670000}"/>
    <cellStyle name="normal 175" xfId="26571" xr:uid="{00000000-0005-0000-0000-00006C670000}"/>
    <cellStyle name="normal 175 2" xfId="26572" xr:uid="{00000000-0005-0000-0000-00006D670000}"/>
    <cellStyle name="normal 176" xfId="26573" xr:uid="{00000000-0005-0000-0000-00006E670000}"/>
    <cellStyle name="normal 176 2" xfId="26574" xr:uid="{00000000-0005-0000-0000-00006F670000}"/>
    <cellStyle name="normal 177" xfId="26575" xr:uid="{00000000-0005-0000-0000-000070670000}"/>
    <cellStyle name="normal 177 2" xfId="26576" xr:uid="{00000000-0005-0000-0000-000071670000}"/>
    <cellStyle name="normal 178" xfId="26577" xr:uid="{00000000-0005-0000-0000-000072670000}"/>
    <cellStyle name="normal 178 2" xfId="26578" xr:uid="{00000000-0005-0000-0000-000073670000}"/>
    <cellStyle name="normal 179" xfId="26579" xr:uid="{00000000-0005-0000-0000-000074670000}"/>
    <cellStyle name="normal 179 2" xfId="26580" xr:uid="{00000000-0005-0000-0000-000075670000}"/>
    <cellStyle name="Normal 18" xfId="26581" xr:uid="{00000000-0005-0000-0000-000076670000}"/>
    <cellStyle name="Normal 18 2" xfId="26582" xr:uid="{00000000-0005-0000-0000-000077670000}"/>
    <cellStyle name="Normal 18 3" xfId="26583" xr:uid="{00000000-0005-0000-0000-000078670000}"/>
    <cellStyle name="Normal 18 4" xfId="26584" xr:uid="{00000000-0005-0000-0000-000079670000}"/>
    <cellStyle name="normal 180" xfId="26585" xr:uid="{00000000-0005-0000-0000-00007A670000}"/>
    <cellStyle name="normal 181" xfId="26586" xr:uid="{00000000-0005-0000-0000-00007B670000}"/>
    <cellStyle name="normal 182" xfId="26587" xr:uid="{00000000-0005-0000-0000-00007C670000}"/>
    <cellStyle name="normal 183" xfId="26588" xr:uid="{00000000-0005-0000-0000-00007D670000}"/>
    <cellStyle name="normal 184" xfId="26589" xr:uid="{00000000-0005-0000-0000-00007E670000}"/>
    <cellStyle name="normal 185" xfId="26590" xr:uid="{00000000-0005-0000-0000-00007F670000}"/>
    <cellStyle name="normal 186" xfId="26591" xr:uid="{00000000-0005-0000-0000-000080670000}"/>
    <cellStyle name="normal 187" xfId="26592" xr:uid="{00000000-0005-0000-0000-000081670000}"/>
    <cellStyle name="normal 188" xfId="26593" xr:uid="{00000000-0005-0000-0000-000082670000}"/>
    <cellStyle name="normal 189" xfId="26594" xr:uid="{00000000-0005-0000-0000-000083670000}"/>
    <cellStyle name="Normal 19" xfId="26595" xr:uid="{00000000-0005-0000-0000-000084670000}"/>
    <cellStyle name="Normal 19 10" xfId="26596" xr:uid="{00000000-0005-0000-0000-000085670000}"/>
    <cellStyle name="Normal 19 10 2" xfId="26597" xr:uid="{00000000-0005-0000-0000-000086670000}"/>
    <cellStyle name="Normal 19 11" xfId="26598" xr:uid="{00000000-0005-0000-0000-000087670000}"/>
    <cellStyle name="Normal 19 11 2" xfId="26599" xr:uid="{00000000-0005-0000-0000-000088670000}"/>
    <cellStyle name="Normal 19 12" xfId="26600" xr:uid="{00000000-0005-0000-0000-000089670000}"/>
    <cellStyle name="Normal 19 12 2" xfId="26601" xr:uid="{00000000-0005-0000-0000-00008A670000}"/>
    <cellStyle name="Normal 19 13" xfId="26602" xr:uid="{00000000-0005-0000-0000-00008B670000}"/>
    <cellStyle name="Normal 19 13 2" xfId="26603" xr:uid="{00000000-0005-0000-0000-00008C670000}"/>
    <cellStyle name="Normal 19 14" xfId="26604" xr:uid="{00000000-0005-0000-0000-00008D670000}"/>
    <cellStyle name="Normal 19 14 2" xfId="26605" xr:uid="{00000000-0005-0000-0000-00008E670000}"/>
    <cellStyle name="Normal 19 14 2 2" xfId="26606" xr:uid="{00000000-0005-0000-0000-00008F670000}"/>
    <cellStyle name="Normal 19 14 3" xfId="26607" xr:uid="{00000000-0005-0000-0000-000090670000}"/>
    <cellStyle name="Normal 19 14 3 2" xfId="26608" xr:uid="{00000000-0005-0000-0000-000091670000}"/>
    <cellStyle name="Normal 19 14 4" xfId="26609" xr:uid="{00000000-0005-0000-0000-000092670000}"/>
    <cellStyle name="Normal 19 14 4 2" xfId="26610" xr:uid="{00000000-0005-0000-0000-000093670000}"/>
    <cellStyle name="Normal 19 14 5" xfId="26611" xr:uid="{00000000-0005-0000-0000-000094670000}"/>
    <cellStyle name="Normal 19 14 5 2" xfId="26612" xr:uid="{00000000-0005-0000-0000-000095670000}"/>
    <cellStyle name="Normal 19 14 6" xfId="26613" xr:uid="{00000000-0005-0000-0000-000096670000}"/>
    <cellStyle name="Normal 19 15" xfId="26614" xr:uid="{00000000-0005-0000-0000-000097670000}"/>
    <cellStyle name="Normal 19 15 2" xfId="26615" xr:uid="{00000000-0005-0000-0000-000098670000}"/>
    <cellStyle name="Normal 19 16" xfId="26616" xr:uid="{00000000-0005-0000-0000-000099670000}"/>
    <cellStyle name="Normal 19 16 2" xfId="26617" xr:uid="{00000000-0005-0000-0000-00009A670000}"/>
    <cellStyle name="Normal 19 17" xfId="26618" xr:uid="{00000000-0005-0000-0000-00009B670000}"/>
    <cellStyle name="Normal 19 17 2" xfId="26619" xr:uid="{00000000-0005-0000-0000-00009C670000}"/>
    <cellStyle name="Normal 19 18" xfId="26620" xr:uid="{00000000-0005-0000-0000-00009D670000}"/>
    <cellStyle name="Normal 19 2" xfId="26621" xr:uid="{00000000-0005-0000-0000-00009E670000}"/>
    <cellStyle name="Normal 19 2 2" xfId="26622" xr:uid="{00000000-0005-0000-0000-00009F670000}"/>
    <cellStyle name="Normal 19 3" xfId="26623" xr:uid="{00000000-0005-0000-0000-0000A0670000}"/>
    <cellStyle name="Normal 19 3 2" xfId="26624" xr:uid="{00000000-0005-0000-0000-0000A1670000}"/>
    <cellStyle name="Normal 19 4" xfId="26625" xr:uid="{00000000-0005-0000-0000-0000A2670000}"/>
    <cellStyle name="Normal 19 4 2" xfId="26626" xr:uid="{00000000-0005-0000-0000-0000A3670000}"/>
    <cellStyle name="Normal 19 5" xfId="26627" xr:uid="{00000000-0005-0000-0000-0000A4670000}"/>
    <cellStyle name="Normal 19 5 2" xfId="26628" xr:uid="{00000000-0005-0000-0000-0000A5670000}"/>
    <cellStyle name="Normal 19 6" xfId="26629" xr:uid="{00000000-0005-0000-0000-0000A6670000}"/>
    <cellStyle name="Normal 19 6 2" xfId="26630" xr:uid="{00000000-0005-0000-0000-0000A7670000}"/>
    <cellStyle name="Normal 19 7" xfId="26631" xr:uid="{00000000-0005-0000-0000-0000A8670000}"/>
    <cellStyle name="Normal 19 7 2" xfId="26632" xr:uid="{00000000-0005-0000-0000-0000A9670000}"/>
    <cellStyle name="Normal 19 8" xfId="26633" xr:uid="{00000000-0005-0000-0000-0000AA670000}"/>
    <cellStyle name="Normal 19 8 2" xfId="26634" xr:uid="{00000000-0005-0000-0000-0000AB670000}"/>
    <cellStyle name="Normal 19 9" xfId="26635" xr:uid="{00000000-0005-0000-0000-0000AC670000}"/>
    <cellStyle name="Normal 19 9 2" xfId="26636" xr:uid="{00000000-0005-0000-0000-0000AD670000}"/>
    <cellStyle name="Normal 19_popis" xfId="26637" xr:uid="{00000000-0005-0000-0000-0000AE670000}"/>
    <cellStyle name="normal 190" xfId="26638" xr:uid="{00000000-0005-0000-0000-0000AF670000}"/>
    <cellStyle name="normal 191" xfId="26639" xr:uid="{00000000-0005-0000-0000-0000B0670000}"/>
    <cellStyle name="normal 192" xfId="26640" xr:uid="{00000000-0005-0000-0000-0000B1670000}"/>
    <cellStyle name="normal 193" xfId="26641" xr:uid="{00000000-0005-0000-0000-0000B2670000}"/>
    <cellStyle name="normal 194" xfId="26642" xr:uid="{00000000-0005-0000-0000-0000B3670000}"/>
    <cellStyle name="normal 195" xfId="26643" xr:uid="{00000000-0005-0000-0000-0000B4670000}"/>
    <cellStyle name="normal 196" xfId="26644" xr:uid="{00000000-0005-0000-0000-0000B5670000}"/>
    <cellStyle name="normal 197" xfId="26645" xr:uid="{00000000-0005-0000-0000-0000B6670000}"/>
    <cellStyle name="normal 198" xfId="26646" xr:uid="{00000000-0005-0000-0000-0000B7670000}"/>
    <cellStyle name="normal 199" xfId="26647" xr:uid="{00000000-0005-0000-0000-0000B8670000}"/>
    <cellStyle name="Normal 2" xfId="230" xr:uid="{00000000-0005-0000-0000-0000B9670000}"/>
    <cellStyle name="normal 2 10" xfId="26648" xr:uid="{00000000-0005-0000-0000-0000BA670000}"/>
    <cellStyle name="normal 2 10 10" xfId="26649" xr:uid="{00000000-0005-0000-0000-0000BB670000}"/>
    <cellStyle name="Normal 2 10 11" xfId="26650" xr:uid="{00000000-0005-0000-0000-0000BC670000}"/>
    <cellStyle name="Normal 2 10 12" xfId="26651" xr:uid="{00000000-0005-0000-0000-0000BD670000}"/>
    <cellStyle name="Normal 2 10 13" xfId="26652" xr:uid="{00000000-0005-0000-0000-0000BE670000}"/>
    <cellStyle name="Normal 2 10 14" xfId="26653" xr:uid="{00000000-0005-0000-0000-0000BF670000}"/>
    <cellStyle name="Normal 2 10 15" xfId="26654" xr:uid="{00000000-0005-0000-0000-0000C0670000}"/>
    <cellStyle name="Normal 2 10 16" xfId="26655" xr:uid="{00000000-0005-0000-0000-0000C1670000}"/>
    <cellStyle name="Normal 2 10 17" xfId="26656" xr:uid="{00000000-0005-0000-0000-0000C2670000}"/>
    <cellStyle name="Normal 2 10 18" xfId="26657" xr:uid="{00000000-0005-0000-0000-0000C3670000}"/>
    <cellStyle name="Normal 2 10 19" xfId="26658" xr:uid="{00000000-0005-0000-0000-0000C4670000}"/>
    <cellStyle name="Normal 2 10 2" xfId="26659" xr:uid="{00000000-0005-0000-0000-0000C5670000}"/>
    <cellStyle name="Normal 2 10 2 2" xfId="26660" xr:uid="{00000000-0005-0000-0000-0000C6670000}"/>
    <cellStyle name="Normal 2 10 2 3" xfId="26661" xr:uid="{00000000-0005-0000-0000-0000C7670000}"/>
    <cellStyle name="normal 2 10 20" xfId="26662" xr:uid="{00000000-0005-0000-0000-0000C8670000}"/>
    <cellStyle name="normal 2 10 21" xfId="26663" xr:uid="{00000000-0005-0000-0000-0000C9670000}"/>
    <cellStyle name="normal 2 10 22" xfId="26664" xr:uid="{00000000-0005-0000-0000-0000CA670000}"/>
    <cellStyle name="normal 2 10 23" xfId="26665" xr:uid="{00000000-0005-0000-0000-0000CB670000}"/>
    <cellStyle name="normal 2 10 24" xfId="26666" xr:uid="{00000000-0005-0000-0000-0000CC670000}"/>
    <cellStyle name="normal 2 10 25" xfId="26667" xr:uid="{00000000-0005-0000-0000-0000CD670000}"/>
    <cellStyle name="normal 2 10 26" xfId="26668" xr:uid="{00000000-0005-0000-0000-0000CE670000}"/>
    <cellStyle name="normal 2 10 27" xfId="26669" xr:uid="{00000000-0005-0000-0000-0000CF670000}"/>
    <cellStyle name="Normal 2 10 3" xfId="26670" xr:uid="{00000000-0005-0000-0000-0000D0670000}"/>
    <cellStyle name="normal 2 10 4" xfId="26671" xr:uid="{00000000-0005-0000-0000-0000D1670000}"/>
    <cellStyle name="normal 2 10 5" xfId="26672" xr:uid="{00000000-0005-0000-0000-0000D2670000}"/>
    <cellStyle name="normal 2 10 6" xfId="26673" xr:uid="{00000000-0005-0000-0000-0000D3670000}"/>
    <cellStyle name="normal 2 10 7" xfId="26674" xr:uid="{00000000-0005-0000-0000-0000D4670000}"/>
    <cellStyle name="normal 2 10 8" xfId="26675" xr:uid="{00000000-0005-0000-0000-0000D5670000}"/>
    <cellStyle name="normal 2 10 9" xfId="26676" xr:uid="{00000000-0005-0000-0000-0000D6670000}"/>
    <cellStyle name="Normal 2 100" xfId="26677" xr:uid="{00000000-0005-0000-0000-0000D7670000}"/>
    <cellStyle name="Normal 2 100 2" xfId="26678" xr:uid="{00000000-0005-0000-0000-0000D8670000}"/>
    <cellStyle name="Normal 2 101" xfId="26679" xr:uid="{00000000-0005-0000-0000-0000D9670000}"/>
    <cellStyle name="Normal 2 102" xfId="26680" xr:uid="{00000000-0005-0000-0000-0000DA670000}"/>
    <cellStyle name="Normal 2 103" xfId="26681" xr:uid="{00000000-0005-0000-0000-0000DB670000}"/>
    <cellStyle name="Normal 2 104" xfId="26682" xr:uid="{00000000-0005-0000-0000-0000DC670000}"/>
    <cellStyle name="Normal 2 105" xfId="26683" xr:uid="{00000000-0005-0000-0000-0000DD670000}"/>
    <cellStyle name="Normal 2 106" xfId="26684" xr:uid="{00000000-0005-0000-0000-0000DE670000}"/>
    <cellStyle name="Normal 2 107" xfId="26685" xr:uid="{00000000-0005-0000-0000-0000DF670000}"/>
    <cellStyle name="Normal 2 108" xfId="26686" xr:uid="{00000000-0005-0000-0000-0000E0670000}"/>
    <cellStyle name="Normal 2 109" xfId="26687" xr:uid="{00000000-0005-0000-0000-0000E1670000}"/>
    <cellStyle name="Normal 2 11" xfId="26688" xr:uid="{00000000-0005-0000-0000-0000E2670000}"/>
    <cellStyle name="Normal 2 11 2" xfId="26689" xr:uid="{00000000-0005-0000-0000-0000E3670000}"/>
    <cellStyle name="Normal 2 11 3" xfId="26690" xr:uid="{00000000-0005-0000-0000-0000E4670000}"/>
    <cellStyle name="Normal 2 11 4" xfId="26691" xr:uid="{00000000-0005-0000-0000-0000E5670000}"/>
    <cellStyle name="Normal 2 11 5" xfId="26692" xr:uid="{00000000-0005-0000-0000-0000E6670000}"/>
    <cellStyle name="Normal 2 110" xfId="26693" xr:uid="{00000000-0005-0000-0000-0000E7670000}"/>
    <cellStyle name="Normal 2 111" xfId="26694" xr:uid="{00000000-0005-0000-0000-0000E8670000}"/>
    <cellStyle name="Normal 2 112" xfId="26695" xr:uid="{00000000-0005-0000-0000-0000E9670000}"/>
    <cellStyle name="Normal 2 113" xfId="26696" xr:uid="{00000000-0005-0000-0000-0000EA670000}"/>
    <cellStyle name="Normal 2 114" xfId="26697" xr:uid="{00000000-0005-0000-0000-0000EB670000}"/>
    <cellStyle name="Normal 2 115" xfId="26698" xr:uid="{00000000-0005-0000-0000-0000EC670000}"/>
    <cellStyle name="Normal 2 116" xfId="26699" xr:uid="{00000000-0005-0000-0000-0000ED670000}"/>
    <cellStyle name="Normal 2 117" xfId="26700" xr:uid="{00000000-0005-0000-0000-0000EE670000}"/>
    <cellStyle name="Normal 2 118" xfId="26701" xr:uid="{00000000-0005-0000-0000-0000EF670000}"/>
    <cellStyle name="Normal 2 119" xfId="26702" xr:uid="{00000000-0005-0000-0000-0000F0670000}"/>
    <cellStyle name="Normal 2 12" xfId="26703" xr:uid="{00000000-0005-0000-0000-0000F1670000}"/>
    <cellStyle name="Normal 2 12 2" xfId="26704" xr:uid="{00000000-0005-0000-0000-0000F2670000}"/>
    <cellStyle name="Normal 2 12 3" xfId="26705" xr:uid="{00000000-0005-0000-0000-0000F3670000}"/>
    <cellStyle name="Normal 2 12 4" xfId="26706" xr:uid="{00000000-0005-0000-0000-0000F4670000}"/>
    <cellStyle name="Normal 2 12 5" xfId="26707" xr:uid="{00000000-0005-0000-0000-0000F5670000}"/>
    <cellStyle name="Normal 2 120" xfId="26708" xr:uid="{00000000-0005-0000-0000-0000F6670000}"/>
    <cellStyle name="Normal 2 121" xfId="26709" xr:uid="{00000000-0005-0000-0000-0000F7670000}"/>
    <cellStyle name="Normal 2 122" xfId="26710" xr:uid="{00000000-0005-0000-0000-0000F8670000}"/>
    <cellStyle name="Normal 2 123" xfId="26711" xr:uid="{00000000-0005-0000-0000-0000F9670000}"/>
    <cellStyle name="Normal 2 124" xfId="26712" xr:uid="{00000000-0005-0000-0000-0000FA670000}"/>
    <cellStyle name="Normal 2 125" xfId="26713" xr:uid="{00000000-0005-0000-0000-0000FB670000}"/>
    <cellStyle name="Normal 2 126" xfId="26714" xr:uid="{00000000-0005-0000-0000-0000FC670000}"/>
    <cellStyle name="Normal 2 127" xfId="26715" xr:uid="{00000000-0005-0000-0000-0000FD670000}"/>
    <cellStyle name="Normal 2 128" xfId="26716" xr:uid="{00000000-0005-0000-0000-0000FE670000}"/>
    <cellStyle name="Normal 2 129" xfId="26717" xr:uid="{00000000-0005-0000-0000-0000FF670000}"/>
    <cellStyle name="Normal 2 13" xfId="26718" xr:uid="{00000000-0005-0000-0000-000000680000}"/>
    <cellStyle name="Normal 2 13 2" xfId="26719" xr:uid="{00000000-0005-0000-0000-000001680000}"/>
    <cellStyle name="Normal 2 13 3" xfId="26720" xr:uid="{00000000-0005-0000-0000-000002680000}"/>
    <cellStyle name="Normal 2 13 4" xfId="26721" xr:uid="{00000000-0005-0000-0000-000003680000}"/>
    <cellStyle name="Normal 2 13 5" xfId="26722" xr:uid="{00000000-0005-0000-0000-000004680000}"/>
    <cellStyle name="Normal 2 130" xfId="26723" xr:uid="{00000000-0005-0000-0000-000005680000}"/>
    <cellStyle name="Normal 2 131" xfId="26724" xr:uid="{00000000-0005-0000-0000-000006680000}"/>
    <cellStyle name="Normal 2 132" xfId="26725" xr:uid="{00000000-0005-0000-0000-000007680000}"/>
    <cellStyle name="Normal 2 133" xfId="26726" xr:uid="{00000000-0005-0000-0000-000008680000}"/>
    <cellStyle name="Normal 2 134" xfId="26727" xr:uid="{00000000-0005-0000-0000-000009680000}"/>
    <cellStyle name="Normal 2 135" xfId="26728" xr:uid="{00000000-0005-0000-0000-00000A680000}"/>
    <cellStyle name="Normal 2 136" xfId="26729" xr:uid="{00000000-0005-0000-0000-00000B680000}"/>
    <cellStyle name="Normal 2 137" xfId="26730" xr:uid="{00000000-0005-0000-0000-00000C680000}"/>
    <cellStyle name="Normal 2 138" xfId="26731" xr:uid="{00000000-0005-0000-0000-00000D680000}"/>
    <cellStyle name="Normal 2 139" xfId="26732" xr:uid="{00000000-0005-0000-0000-00000E680000}"/>
    <cellStyle name="Normal 2 14" xfId="26733" xr:uid="{00000000-0005-0000-0000-00000F680000}"/>
    <cellStyle name="Normal 2 14 2" xfId="26734" xr:uid="{00000000-0005-0000-0000-000010680000}"/>
    <cellStyle name="Normal 2 14 3" xfId="26735" xr:uid="{00000000-0005-0000-0000-000011680000}"/>
    <cellStyle name="Normal 2 14 4" xfId="26736" xr:uid="{00000000-0005-0000-0000-000012680000}"/>
    <cellStyle name="Normal 2 14 5" xfId="26737" xr:uid="{00000000-0005-0000-0000-000013680000}"/>
    <cellStyle name="Normal 2 140" xfId="26738" xr:uid="{00000000-0005-0000-0000-000014680000}"/>
    <cellStyle name="Normal 2 141" xfId="26739" xr:uid="{00000000-0005-0000-0000-000015680000}"/>
    <cellStyle name="Normal 2 142" xfId="26740" xr:uid="{00000000-0005-0000-0000-000016680000}"/>
    <cellStyle name="Normal 2 143" xfId="26741" xr:uid="{00000000-0005-0000-0000-000017680000}"/>
    <cellStyle name="Normal 2 144" xfId="26742" xr:uid="{00000000-0005-0000-0000-000018680000}"/>
    <cellStyle name="Normal 2 145" xfId="26743" xr:uid="{00000000-0005-0000-0000-000019680000}"/>
    <cellStyle name="Normal 2 146" xfId="26744" xr:uid="{00000000-0005-0000-0000-00001A680000}"/>
    <cellStyle name="Normal 2 147" xfId="26745" xr:uid="{00000000-0005-0000-0000-00001B680000}"/>
    <cellStyle name="Normal 2 148" xfId="26746" xr:uid="{00000000-0005-0000-0000-00001C680000}"/>
    <cellStyle name="Normal 2 149" xfId="26747" xr:uid="{00000000-0005-0000-0000-00001D680000}"/>
    <cellStyle name="Normal 2 15" xfId="26748" xr:uid="{00000000-0005-0000-0000-00001E680000}"/>
    <cellStyle name="Normal 2 15 2" xfId="26749" xr:uid="{00000000-0005-0000-0000-00001F680000}"/>
    <cellStyle name="Normal 2 15 3" xfId="26750" xr:uid="{00000000-0005-0000-0000-000020680000}"/>
    <cellStyle name="Normal 2 15 4" xfId="26751" xr:uid="{00000000-0005-0000-0000-000021680000}"/>
    <cellStyle name="Normal 2 15 5" xfId="26752" xr:uid="{00000000-0005-0000-0000-000022680000}"/>
    <cellStyle name="Normal 2 150" xfId="26753" xr:uid="{00000000-0005-0000-0000-000023680000}"/>
    <cellStyle name="Normal 2 151" xfId="26754" xr:uid="{00000000-0005-0000-0000-000024680000}"/>
    <cellStyle name="Normal 2 152" xfId="26755" xr:uid="{00000000-0005-0000-0000-000025680000}"/>
    <cellStyle name="Normal 2 153" xfId="26756" xr:uid="{00000000-0005-0000-0000-000026680000}"/>
    <cellStyle name="Normal 2 154" xfId="26757" xr:uid="{00000000-0005-0000-0000-000027680000}"/>
    <cellStyle name="Normal 2 155" xfId="26758" xr:uid="{00000000-0005-0000-0000-000028680000}"/>
    <cellStyle name="Normal 2 156" xfId="26759" xr:uid="{00000000-0005-0000-0000-000029680000}"/>
    <cellStyle name="Normal 2 157" xfId="26760" xr:uid="{00000000-0005-0000-0000-00002A680000}"/>
    <cellStyle name="Normal 2 158" xfId="26761" xr:uid="{00000000-0005-0000-0000-00002B680000}"/>
    <cellStyle name="Normal 2 159" xfId="26762" xr:uid="{00000000-0005-0000-0000-00002C680000}"/>
    <cellStyle name="Normal 2 16" xfId="26763" xr:uid="{00000000-0005-0000-0000-00002D680000}"/>
    <cellStyle name="Normal 2 16 2" xfId="26764" xr:uid="{00000000-0005-0000-0000-00002E680000}"/>
    <cellStyle name="Normal 2 16 3" xfId="26765" xr:uid="{00000000-0005-0000-0000-00002F680000}"/>
    <cellStyle name="Normal 2 16 4" xfId="26766" xr:uid="{00000000-0005-0000-0000-000030680000}"/>
    <cellStyle name="Normal 2 16 5" xfId="26767" xr:uid="{00000000-0005-0000-0000-000031680000}"/>
    <cellStyle name="Normal 2 160" xfId="26768" xr:uid="{00000000-0005-0000-0000-000032680000}"/>
    <cellStyle name="Normal 2 161" xfId="26769" xr:uid="{00000000-0005-0000-0000-000033680000}"/>
    <cellStyle name="Normal 2 162" xfId="26770" xr:uid="{00000000-0005-0000-0000-000034680000}"/>
    <cellStyle name="Normal 2 163" xfId="26771" xr:uid="{00000000-0005-0000-0000-000035680000}"/>
    <cellStyle name="Normal 2 164" xfId="26772" xr:uid="{00000000-0005-0000-0000-000036680000}"/>
    <cellStyle name="Normal 2 165" xfId="26773" xr:uid="{00000000-0005-0000-0000-000037680000}"/>
    <cellStyle name="Normal 2 166" xfId="26774" xr:uid="{00000000-0005-0000-0000-000038680000}"/>
    <cellStyle name="Normal 2 167" xfId="26775" xr:uid="{00000000-0005-0000-0000-000039680000}"/>
    <cellStyle name="Normal 2 168" xfId="26776" xr:uid="{00000000-0005-0000-0000-00003A680000}"/>
    <cellStyle name="Normal 2 169" xfId="26777" xr:uid="{00000000-0005-0000-0000-00003B680000}"/>
    <cellStyle name="Normal 2 17" xfId="26778" xr:uid="{00000000-0005-0000-0000-00003C680000}"/>
    <cellStyle name="Normal 2 17 2" xfId="26779" xr:uid="{00000000-0005-0000-0000-00003D680000}"/>
    <cellStyle name="Normal 2 17 2 2" xfId="26780" xr:uid="{00000000-0005-0000-0000-00003E680000}"/>
    <cellStyle name="Normal 2 17 2 3" xfId="26781" xr:uid="{00000000-0005-0000-0000-00003F680000}"/>
    <cellStyle name="Normal 2 17 3" xfId="26782" xr:uid="{00000000-0005-0000-0000-000040680000}"/>
    <cellStyle name="Normal 2 17 3 2" xfId="26783" xr:uid="{00000000-0005-0000-0000-000041680000}"/>
    <cellStyle name="Normal 2 17 3 3" xfId="26784" xr:uid="{00000000-0005-0000-0000-000042680000}"/>
    <cellStyle name="Normal 2 17 4" xfId="26785" xr:uid="{00000000-0005-0000-0000-000043680000}"/>
    <cellStyle name="Normal 2 17 5" xfId="26786" xr:uid="{00000000-0005-0000-0000-000044680000}"/>
    <cellStyle name="Normal 2 17 6" xfId="26787" xr:uid="{00000000-0005-0000-0000-000045680000}"/>
    <cellStyle name="Normal 2 17 7" xfId="26788" xr:uid="{00000000-0005-0000-0000-000046680000}"/>
    <cellStyle name="Normal 2 170" xfId="26789" xr:uid="{00000000-0005-0000-0000-000047680000}"/>
    <cellStyle name="Normal 2 171" xfId="26790" xr:uid="{00000000-0005-0000-0000-000048680000}"/>
    <cellStyle name="Normal 2 172" xfId="26791" xr:uid="{00000000-0005-0000-0000-000049680000}"/>
    <cellStyle name="Normal 2 173" xfId="26792" xr:uid="{00000000-0005-0000-0000-00004A680000}"/>
    <cellStyle name="Normal 2 174" xfId="26793" xr:uid="{00000000-0005-0000-0000-00004B680000}"/>
    <cellStyle name="Normal 2 175" xfId="26794" xr:uid="{00000000-0005-0000-0000-00004C680000}"/>
    <cellStyle name="Normal 2 176" xfId="26795" xr:uid="{00000000-0005-0000-0000-00004D680000}"/>
    <cellStyle name="Normal 2 177" xfId="26796" xr:uid="{00000000-0005-0000-0000-00004E680000}"/>
    <cellStyle name="Normal 2 178" xfId="26797" xr:uid="{00000000-0005-0000-0000-00004F680000}"/>
    <cellStyle name="Normal 2 179" xfId="26798" xr:uid="{00000000-0005-0000-0000-000050680000}"/>
    <cellStyle name="Normal 2 18" xfId="26799" xr:uid="{00000000-0005-0000-0000-000051680000}"/>
    <cellStyle name="Normal 2 18 2" xfId="26800" xr:uid="{00000000-0005-0000-0000-000052680000}"/>
    <cellStyle name="Normal 2 18 3" xfId="26801" xr:uid="{00000000-0005-0000-0000-000053680000}"/>
    <cellStyle name="Normal 2 18 4" xfId="26802" xr:uid="{00000000-0005-0000-0000-000054680000}"/>
    <cellStyle name="Normal 2 18 5" xfId="26803" xr:uid="{00000000-0005-0000-0000-000055680000}"/>
    <cellStyle name="Normal 2 180" xfId="26804" xr:uid="{00000000-0005-0000-0000-000056680000}"/>
    <cellStyle name="Normal 2 181" xfId="26805" xr:uid="{00000000-0005-0000-0000-000057680000}"/>
    <cellStyle name="Normal 2 182" xfId="26806" xr:uid="{00000000-0005-0000-0000-000058680000}"/>
    <cellStyle name="Normal 2 183" xfId="26807" xr:uid="{00000000-0005-0000-0000-000059680000}"/>
    <cellStyle name="Normal 2 184" xfId="26808" xr:uid="{00000000-0005-0000-0000-00005A680000}"/>
    <cellStyle name="Normal 2 185" xfId="26809" xr:uid="{00000000-0005-0000-0000-00005B680000}"/>
    <cellStyle name="Normal 2 186" xfId="26810" xr:uid="{00000000-0005-0000-0000-00005C680000}"/>
    <cellStyle name="Normal 2 187" xfId="26811" xr:uid="{00000000-0005-0000-0000-00005D680000}"/>
    <cellStyle name="Normal 2 188" xfId="26812" xr:uid="{00000000-0005-0000-0000-00005E680000}"/>
    <cellStyle name="Normal 2 189" xfId="26813" xr:uid="{00000000-0005-0000-0000-00005F680000}"/>
    <cellStyle name="Normal 2 19" xfId="26814" xr:uid="{00000000-0005-0000-0000-000060680000}"/>
    <cellStyle name="Normal 2 19 2" xfId="26815" xr:uid="{00000000-0005-0000-0000-000061680000}"/>
    <cellStyle name="Normal 2 19 3" xfId="26816" xr:uid="{00000000-0005-0000-0000-000062680000}"/>
    <cellStyle name="Normal 2 19 4" xfId="26817" xr:uid="{00000000-0005-0000-0000-000063680000}"/>
    <cellStyle name="Normal 2 19 5" xfId="26818" xr:uid="{00000000-0005-0000-0000-000064680000}"/>
    <cellStyle name="Normal 2 190" xfId="26819" xr:uid="{00000000-0005-0000-0000-000065680000}"/>
    <cellStyle name="Normal 2 191" xfId="26820" xr:uid="{00000000-0005-0000-0000-000066680000}"/>
    <cellStyle name="Normal 2 192" xfId="26821" xr:uid="{00000000-0005-0000-0000-000067680000}"/>
    <cellStyle name="Normal 2 193" xfId="26822" xr:uid="{00000000-0005-0000-0000-000068680000}"/>
    <cellStyle name="Normal 2 194" xfId="26823" xr:uid="{00000000-0005-0000-0000-000069680000}"/>
    <cellStyle name="Normal 2 195" xfId="26824" xr:uid="{00000000-0005-0000-0000-00006A680000}"/>
    <cellStyle name="Normal 2 196" xfId="26825" xr:uid="{00000000-0005-0000-0000-00006B680000}"/>
    <cellStyle name="Normal 2 197" xfId="26826" xr:uid="{00000000-0005-0000-0000-00006C680000}"/>
    <cellStyle name="Normal 2 198" xfId="26827" xr:uid="{00000000-0005-0000-0000-00006D680000}"/>
    <cellStyle name="Normal 2 199" xfId="26828" xr:uid="{00000000-0005-0000-0000-00006E680000}"/>
    <cellStyle name="Normal 2 2" xfId="26829" xr:uid="{00000000-0005-0000-0000-00006F680000}"/>
    <cellStyle name="normal 2 2 10" xfId="26830" xr:uid="{00000000-0005-0000-0000-000070680000}"/>
    <cellStyle name="normal 2 2 10 2" xfId="26831" xr:uid="{00000000-0005-0000-0000-000071680000}"/>
    <cellStyle name="normal 2 2 10 2 2" xfId="26832" xr:uid="{00000000-0005-0000-0000-000072680000}"/>
    <cellStyle name="normal 2 2 10 2 2 2" xfId="26833" xr:uid="{00000000-0005-0000-0000-000073680000}"/>
    <cellStyle name="normal 2 2 10 2 3" xfId="26834" xr:uid="{00000000-0005-0000-0000-000074680000}"/>
    <cellStyle name="normal 2 2 10 3" xfId="26835" xr:uid="{00000000-0005-0000-0000-000075680000}"/>
    <cellStyle name="normal 2 2 10 3 2" xfId="26836" xr:uid="{00000000-0005-0000-0000-000076680000}"/>
    <cellStyle name="normal 2 2 10 4" xfId="26837" xr:uid="{00000000-0005-0000-0000-000077680000}"/>
    <cellStyle name="normal 2 2 11" xfId="26838" xr:uid="{00000000-0005-0000-0000-000078680000}"/>
    <cellStyle name="normal 2 2 11 2" xfId="26839" xr:uid="{00000000-0005-0000-0000-000079680000}"/>
    <cellStyle name="normal 2 2 11 2 2" xfId="26840" xr:uid="{00000000-0005-0000-0000-00007A680000}"/>
    <cellStyle name="normal 2 2 11 2 2 2" xfId="26841" xr:uid="{00000000-0005-0000-0000-00007B680000}"/>
    <cellStyle name="normal 2 2 11 2 3" xfId="26842" xr:uid="{00000000-0005-0000-0000-00007C680000}"/>
    <cellStyle name="normal 2 2 11 3" xfId="26843" xr:uid="{00000000-0005-0000-0000-00007D680000}"/>
    <cellStyle name="normal 2 2 11 3 2" xfId="26844" xr:uid="{00000000-0005-0000-0000-00007E680000}"/>
    <cellStyle name="normal 2 2 11 4" xfId="26845" xr:uid="{00000000-0005-0000-0000-00007F680000}"/>
    <cellStyle name="normal 2 2 12" xfId="26846" xr:uid="{00000000-0005-0000-0000-000080680000}"/>
    <cellStyle name="normal 2 2 12 2" xfId="26847" xr:uid="{00000000-0005-0000-0000-000081680000}"/>
    <cellStyle name="normal 2 2 12 2 2" xfId="26848" xr:uid="{00000000-0005-0000-0000-000082680000}"/>
    <cellStyle name="normal 2 2 12 2 2 2" xfId="26849" xr:uid="{00000000-0005-0000-0000-000083680000}"/>
    <cellStyle name="normal 2 2 12 2 3" xfId="26850" xr:uid="{00000000-0005-0000-0000-000084680000}"/>
    <cellStyle name="normal 2 2 12 3" xfId="26851" xr:uid="{00000000-0005-0000-0000-000085680000}"/>
    <cellStyle name="normal 2 2 12 3 2" xfId="26852" xr:uid="{00000000-0005-0000-0000-000086680000}"/>
    <cellStyle name="normal 2 2 12 4" xfId="26853" xr:uid="{00000000-0005-0000-0000-000087680000}"/>
    <cellStyle name="normal 2 2 13" xfId="26854" xr:uid="{00000000-0005-0000-0000-000088680000}"/>
    <cellStyle name="normal 2 2 13 2" xfId="26855" xr:uid="{00000000-0005-0000-0000-000089680000}"/>
    <cellStyle name="normal 2 2 13 2 2" xfId="26856" xr:uid="{00000000-0005-0000-0000-00008A680000}"/>
    <cellStyle name="normal 2 2 13 2 2 2" xfId="26857" xr:uid="{00000000-0005-0000-0000-00008B680000}"/>
    <cellStyle name="normal 2 2 13 2 3" xfId="26858" xr:uid="{00000000-0005-0000-0000-00008C680000}"/>
    <cellStyle name="normal 2 2 13 3" xfId="26859" xr:uid="{00000000-0005-0000-0000-00008D680000}"/>
    <cellStyle name="normal 2 2 13 3 2" xfId="26860" xr:uid="{00000000-0005-0000-0000-00008E680000}"/>
    <cellStyle name="normal 2 2 13 4" xfId="26861" xr:uid="{00000000-0005-0000-0000-00008F680000}"/>
    <cellStyle name="normal 2 2 14" xfId="26862" xr:uid="{00000000-0005-0000-0000-000090680000}"/>
    <cellStyle name="normal 2 2 14 2" xfId="26863" xr:uid="{00000000-0005-0000-0000-000091680000}"/>
    <cellStyle name="normal 2 2 14 2 2" xfId="26864" xr:uid="{00000000-0005-0000-0000-000092680000}"/>
    <cellStyle name="normal 2 2 14 2 2 2" xfId="26865" xr:uid="{00000000-0005-0000-0000-000093680000}"/>
    <cellStyle name="normal 2 2 14 2 3" xfId="26866" xr:uid="{00000000-0005-0000-0000-000094680000}"/>
    <cellStyle name="normal 2 2 14 3" xfId="26867" xr:uid="{00000000-0005-0000-0000-000095680000}"/>
    <cellStyle name="normal 2 2 14 3 2" xfId="26868" xr:uid="{00000000-0005-0000-0000-000096680000}"/>
    <cellStyle name="normal 2 2 14 4" xfId="26869" xr:uid="{00000000-0005-0000-0000-000097680000}"/>
    <cellStyle name="normal 2 2 15" xfId="26870" xr:uid="{00000000-0005-0000-0000-000098680000}"/>
    <cellStyle name="normal 2 2 15 2" xfId="26871" xr:uid="{00000000-0005-0000-0000-000099680000}"/>
    <cellStyle name="normal 2 2 15 2 2" xfId="26872" xr:uid="{00000000-0005-0000-0000-00009A680000}"/>
    <cellStyle name="normal 2 2 15 2 2 2" xfId="26873" xr:uid="{00000000-0005-0000-0000-00009B680000}"/>
    <cellStyle name="normal 2 2 15 2 3" xfId="26874" xr:uid="{00000000-0005-0000-0000-00009C680000}"/>
    <cellStyle name="normal 2 2 15 3" xfId="26875" xr:uid="{00000000-0005-0000-0000-00009D680000}"/>
    <cellStyle name="normal 2 2 15 3 2" xfId="26876" xr:uid="{00000000-0005-0000-0000-00009E680000}"/>
    <cellStyle name="normal 2 2 15 4" xfId="26877" xr:uid="{00000000-0005-0000-0000-00009F680000}"/>
    <cellStyle name="normal 2 2 16" xfId="26878" xr:uid="{00000000-0005-0000-0000-0000A0680000}"/>
    <cellStyle name="normal 2 2 16 2" xfId="26879" xr:uid="{00000000-0005-0000-0000-0000A1680000}"/>
    <cellStyle name="normal 2 2 16 2 2" xfId="26880" xr:uid="{00000000-0005-0000-0000-0000A2680000}"/>
    <cellStyle name="normal 2 2 16 2 2 2" xfId="26881" xr:uid="{00000000-0005-0000-0000-0000A3680000}"/>
    <cellStyle name="normal 2 2 16 2 3" xfId="26882" xr:uid="{00000000-0005-0000-0000-0000A4680000}"/>
    <cellStyle name="normal 2 2 16 3" xfId="26883" xr:uid="{00000000-0005-0000-0000-0000A5680000}"/>
    <cellStyle name="normal 2 2 16 3 2" xfId="26884" xr:uid="{00000000-0005-0000-0000-0000A6680000}"/>
    <cellStyle name="normal 2 2 16 4" xfId="26885" xr:uid="{00000000-0005-0000-0000-0000A7680000}"/>
    <cellStyle name="normal 2 2 17" xfId="26886" xr:uid="{00000000-0005-0000-0000-0000A8680000}"/>
    <cellStyle name="normal 2 2 17 2" xfId="26887" xr:uid="{00000000-0005-0000-0000-0000A9680000}"/>
    <cellStyle name="normal 2 2 17 2 2" xfId="26888" xr:uid="{00000000-0005-0000-0000-0000AA680000}"/>
    <cellStyle name="normal 2 2 17 2 2 2" xfId="26889" xr:uid="{00000000-0005-0000-0000-0000AB680000}"/>
    <cellStyle name="normal 2 2 17 2 3" xfId="26890" xr:uid="{00000000-0005-0000-0000-0000AC680000}"/>
    <cellStyle name="normal 2 2 17 3" xfId="26891" xr:uid="{00000000-0005-0000-0000-0000AD680000}"/>
    <cellStyle name="normal 2 2 17 3 2" xfId="26892" xr:uid="{00000000-0005-0000-0000-0000AE680000}"/>
    <cellStyle name="normal 2 2 17 4" xfId="26893" xr:uid="{00000000-0005-0000-0000-0000AF680000}"/>
    <cellStyle name="normal 2 2 18" xfId="26894" xr:uid="{00000000-0005-0000-0000-0000B0680000}"/>
    <cellStyle name="normal 2 2 18 2" xfId="26895" xr:uid="{00000000-0005-0000-0000-0000B1680000}"/>
    <cellStyle name="normal 2 2 18 2 2" xfId="26896" xr:uid="{00000000-0005-0000-0000-0000B2680000}"/>
    <cellStyle name="normal 2 2 18 2 2 2" xfId="26897" xr:uid="{00000000-0005-0000-0000-0000B3680000}"/>
    <cellStyle name="normal 2 2 18 2 3" xfId="26898" xr:uid="{00000000-0005-0000-0000-0000B4680000}"/>
    <cellStyle name="normal 2 2 18 3" xfId="26899" xr:uid="{00000000-0005-0000-0000-0000B5680000}"/>
    <cellStyle name="normal 2 2 18 3 2" xfId="26900" xr:uid="{00000000-0005-0000-0000-0000B6680000}"/>
    <cellStyle name="normal 2 2 18 4" xfId="26901" xr:uid="{00000000-0005-0000-0000-0000B7680000}"/>
    <cellStyle name="normal 2 2 19" xfId="26902" xr:uid="{00000000-0005-0000-0000-0000B8680000}"/>
    <cellStyle name="normal 2 2 19 2" xfId="26903" xr:uid="{00000000-0005-0000-0000-0000B9680000}"/>
    <cellStyle name="normal 2 2 19 2 2" xfId="26904" xr:uid="{00000000-0005-0000-0000-0000BA680000}"/>
    <cellStyle name="normal 2 2 19 2 2 2" xfId="26905" xr:uid="{00000000-0005-0000-0000-0000BB680000}"/>
    <cellStyle name="normal 2 2 19 2 3" xfId="26906" xr:uid="{00000000-0005-0000-0000-0000BC680000}"/>
    <cellStyle name="normal 2 2 19 3" xfId="26907" xr:uid="{00000000-0005-0000-0000-0000BD680000}"/>
    <cellStyle name="normal 2 2 19 3 2" xfId="26908" xr:uid="{00000000-0005-0000-0000-0000BE680000}"/>
    <cellStyle name="normal 2 2 19 4" xfId="26909" xr:uid="{00000000-0005-0000-0000-0000BF680000}"/>
    <cellStyle name="normal 2 2 2" xfId="26910" xr:uid="{00000000-0005-0000-0000-0000C0680000}"/>
    <cellStyle name="normal 2 2 2 10" xfId="26911" xr:uid="{00000000-0005-0000-0000-0000C1680000}"/>
    <cellStyle name="normal 2 2 2 11" xfId="26912" xr:uid="{00000000-0005-0000-0000-0000C2680000}"/>
    <cellStyle name="normal 2 2 2 12" xfId="26913" xr:uid="{00000000-0005-0000-0000-0000C3680000}"/>
    <cellStyle name="normal 2 2 2 13" xfId="26914" xr:uid="{00000000-0005-0000-0000-0000C4680000}"/>
    <cellStyle name="Normal 2 2 2 2" xfId="26915" xr:uid="{00000000-0005-0000-0000-0000C5680000}"/>
    <cellStyle name="Normal 2 2 2 2 10" xfId="26916" xr:uid="{00000000-0005-0000-0000-0000C6680000}"/>
    <cellStyle name="normal 2 2 2 2 11" xfId="26917" xr:uid="{00000000-0005-0000-0000-0000C7680000}"/>
    <cellStyle name="normal 2 2 2 2 12" xfId="26918" xr:uid="{00000000-0005-0000-0000-0000C8680000}"/>
    <cellStyle name="normal 2 2 2 2 13" xfId="26919" xr:uid="{00000000-0005-0000-0000-0000C9680000}"/>
    <cellStyle name="normal 2 2 2 2 14" xfId="26920" xr:uid="{00000000-0005-0000-0000-0000CA680000}"/>
    <cellStyle name="normal 2 2 2 2 15" xfId="26921" xr:uid="{00000000-0005-0000-0000-0000CB680000}"/>
    <cellStyle name="normal 2 2 2 2 16" xfId="26922" xr:uid="{00000000-0005-0000-0000-0000CC680000}"/>
    <cellStyle name="normal 2 2 2 2 17" xfId="26923" xr:uid="{00000000-0005-0000-0000-0000CD680000}"/>
    <cellStyle name="normal 2 2 2 2 18" xfId="26924" xr:uid="{00000000-0005-0000-0000-0000CE680000}"/>
    <cellStyle name="normal 2 2 2 2 19" xfId="26925" xr:uid="{00000000-0005-0000-0000-0000CF680000}"/>
    <cellStyle name="normal 2 2 2 2 2" xfId="26926" xr:uid="{00000000-0005-0000-0000-0000D0680000}"/>
    <cellStyle name="normal 2 2 2 2 2 2" xfId="26927" xr:uid="{00000000-0005-0000-0000-0000D1680000}"/>
    <cellStyle name="Normal 2 2 2 2 20" xfId="26928" xr:uid="{00000000-0005-0000-0000-0000D2680000}"/>
    <cellStyle name="Normal 2 2 2 2 21" xfId="26929" xr:uid="{00000000-0005-0000-0000-0000D3680000}"/>
    <cellStyle name="normal 2 2 2 2 3" xfId="26930" xr:uid="{00000000-0005-0000-0000-0000D4680000}"/>
    <cellStyle name="Normal 2 2 2 2 4" xfId="26931" xr:uid="{00000000-0005-0000-0000-0000D5680000}"/>
    <cellStyle name="Normal 2 2 2 2 5" xfId="26932" xr:uid="{00000000-0005-0000-0000-0000D6680000}"/>
    <cellStyle name="Normal 2 2 2 2 6" xfId="26933" xr:uid="{00000000-0005-0000-0000-0000D7680000}"/>
    <cellStyle name="Normal 2 2 2 2 7" xfId="26934" xr:uid="{00000000-0005-0000-0000-0000D8680000}"/>
    <cellStyle name="Normal 2 2 2 2 8" xfId="26935" xr:uid="{00000000-0005-0000-0000-0000D9680000}"/>
    <cellStyle name="Normal 2 2 2 2 9" xfId="26936" xr:uid="{00000000-0005-0000-0000-0000DA680000}"/>
    <cellStyle name="Normal 2 2 2 3" xfId="26937" xr:uid="{00000000-0005-0000-0000-0000DB680000}"/>
    <cellStyle name="Normal 2 2 2 3 10" xfId="26938" xr:uid="{00000000-0005-0000-0000-0000DC680000}"/>
    <cellStyle name="normal 2 2 2 3 11" xfId="26939" xr:uid="{00000000-0005-0000-0000-0000DD680000}"/>
    <cellStyle name="normal 2 2 2 3 12" xfId="26940" xr:uid="{00000000-0005-0000-0000-0000DE680000}"/>
    <cellStyle name="normal 2 2 2 3 13" xfId="26941" xr:uid="{00000000-0005-0000-0000-0000DF680000}"/>
    <cellStyle name="normal 2 2 2 3 14" xfId="26942" xr:uid="{00000000-0005-0000-0000-0000E0680000}"/>
    <cellStyle name="normal 2 2 2 3 15" xfId="26943" xr:uid="{00000000-0005-0000-0000-0000E1680000}"/>
    <cellStyle name="normal 2 2 2 3 16" xfId="26944" xr:uid="{00000000-0005-0000-0000-0000E2680000}"/>
    <cellStyle name="normal 2 2 2 3 17" xfId="26945" xr:uid="{00000000-0005-0000-0000-0000E3680000}"/>
    <cellStyle name="normal 2 2 2 3 18" xfId="26946" xr:uid="{00000000-0005-0000-0000-0000E4680000}"/>
    <cellStyle name="normal 2 2 2 3 19" xfId="26947" xr:uid="{00000000-0005-0000-0000-0000E5680000}"/>
    <cellStyle name="normal 2 2 2 3 2" xfId="26948" xr:uid="{00000000-0005-0000-0000-0000E6680000}"/>
    <cellStyle name="Normal 2 2 2 3 20" xfId="26949" xr:uid="{00000000-0005-0000-0000-0000E7680000}"/>
    <cellStyle name="Normal 2 2 2 3 21" xfId="26950" xr:uid="{00000000-0005-0000-0000-0000E8680000}"/>
    <cellStyle name="Normal 2 2 2 3 3" xfId="26951" xr:uid="{00000000-0005-0000-0000-0000E9680000}"/>
    <cellStyle name="Normal 2 2 2 3 4" xfId="26952" xr:uid="{00000000-0005-0000-0000-0000EA680000}"/>
    <cellStyle name="Normal 2 2 2 3 5" xfId="26953" xr:uid="{00000000-0005-0000-0000-0000EB680000}"/>
    <cellStyle name="Normal 2 2 2 3 6" xfId="26954" xr:uid="{00000000-0005-0000-0000-0000EC680000}"/>
    <cellStyle name="Normal 2 2 2 3 7" xfId="26955" xr:uid="{00000000-0005-0000-0000-0000ED680000}"/>
    <cellStyle name="Normal 2 2 2 3 8" xfId="26956" xr:uid="{00000000-0005-0000-0000-0000EE680000}"/>
    <cellStyle name="Normal 2 2 2 3 9" xfId="26957" xr:uid="{00000000-0005-0000-0000-0000EF680000}"/>
    <cellStyle name="normal 2 2 2 4" xfId="26958" xr:uid="{00000000-0005-0000-0000-0000F0680000}"/>
    <cellStyle name="normal 2 2 2 5" xfId="26959" xr:uid="{00000000-0005-0000-0000-0000F1680000}"/>
    <cellStyle name="normal 2 2 2 6" xfId="26960" xr:uid="{00000000-0005-0000-0000-0000F2680000}"/>
    <cellStyle name="normal 2 2 2 7" xfId="26961" xr:uid="{00000000-0005-0000-0000-0000F3680000}"/>
    <cellStyle name="normal 2 2 2 8" xfId="26962" xr:uid="{00000000-0005-0000-0000-0000F4680000}"/>
    <cellStyle name="normal 2 2 2 9" xfId="26963" xr:uid="{00000000-0005-0000-0000-0000F5680000}"/>
    <cellStyle name="normal 2 2 20" xfId="26964" xr:uid="{00000000-0005-0000-0000-0000F6680000}"/>
    <cellStyle name="normal 2 2 20 2" xfId="26965" xr:uid="{00000000-0005-0000-0000-0000F7680000}"/>
    <cellStyle name="normal 2 2 20 2 2" xfId="26966" xr:uid="{00000000-0005-0000-0000-0000F8680000}"/>
    <cellStyle name="normal 2 2 20 2 2 2" xfId="26967" xr:uid="{00000000-0005-0000-0000-0000F9680000}"/>
    <cellStyle name="normal 2 2 20 2 3" xfId="26968" xr:uid="{00000000-0005-0000-0000-0000FA680000}"/>
    <cellStyle name="normal 2 2 20 3" xfId="26969" xr:uid="{00000000-0005-0000-0000-0000FB680000}"/>
    <cellStyle name="normal 2 2 20 3 2" xfId="26970" xr:uid="{00000000-0005-0000-0000-0000FC680000}"/>
    <cellStyle name="normal 2 2 20 4" xfId="26971" xr:uid="{00000000-0005-0000-0000-0000FD680000}"/>
    <cellStyle name="normal 2 2 21" xfId="26972" xr:uid="{00000000-0005-0000-0000-0000FE680000}"/>
    <cellStyle name="normal 2 2 21 2" xfId="26973" xr:uid="{00000000-0005-0000-0000-0000FF680000}"/>
    <cellStyle name="normal 2 2 21 2 2" xfId="26974" xr:uid="{00000000-0005-0000-0000-000000690000}"/>
    <cellStyle name="normal 2 2 21 2 2 2" xfId="26975" xr:uid="{00000000-0005-0000-0000-000001690000}"/>
    <cellStyle name="normal 2 2 21 2 3" xfId="26976" xr:uid="{00000000-0005-0000-0000-000002690000}"/>
    <cellStyle name="normal 2 2 21 3" xfId="26977" xr:uid="{00000000-0005-0000-0000-000003690000}"/>
    <cellStyle name="normal 2 2 21 3 2" xfId="26978" xr:uid="{00000000-0005-0000-0000-000004690000}"/>
    <cellStyle name="normal 2 2 21 4" xfId="26979" xr:uid="{00000000-0005-0000-0000-000005690000}"/>
    <cellStyle name="normal 2 2 22" xfId="26980" xr:uid="{00000000-0005-0000-0000-000006690000}"/>
    <cellStyle name="normal 2 2 22 2" xfId="26981" xr:uid="{00000000-0005-0000-0000-000007690000}"/>
    <cellStyle name="normal 2 2 22 2 2" xfId="26982" xr:uid="{00000000-0005-0000-0000-000008690000}"/>
    <cellStyle name="normal 2 2 22 2 2 2" xfId="26983" xr:uid="{00000000-0005-0000-0000-000009690000}"/>
    <cellStyle name="normal 2 2 22 2 3" xfId="26984" xr:uid="{00000000-0005-0000-0000-00000A690000}"/>
    <cellStyle name="normal 2 2 22 3" xfId="26985" xr:uid="{00000000-0005-0000-0000-00000B690000}"/>
    <cellStyle name="normal 2 2 22 3 2" xfId="26986" xr:uid="{00000000-0005-0000-0000-00000C690000}"/>
    <cellStyle name="normal 2 2 22 4" xfId="26987" xr:uid="{00000000-0005-0000-0000-00000D690000}"/>
    <cellStyle name="normal 2 2 23" xfId="26988" xr:uid="{00000000-0005-0000-0000-00000E690000}"/>
    <cellStyle name="normal 2 2 23 2" xfId="26989" xr:uid="{00000000-0005-0000-0000-00000F690000}"/>
    <cellStyle name="normal 2 2 23 2 2" xfId="26990" xr:uid="{00000000-0005-0000-0000-000010690000}"/>
    <cellStyle name="normal 2 2 23 2 2 2" xfId="26991" xr:uid="{00000000-0005-0000-0000-000011690000}"/>
    <cellStyle name="normal 2 2 23 2 3" xfId="26992" xr:uid="{00000000-0005-0000-0000-000012690000}"/>
    <cellStyle name="normal 2 2 23 3" xfId="26993" xr:uid="{00000000-0005-0000-0000-000013690000}"/>
    <cellStyle name="normal 2 2 23 3 2" xfId="26994" xr:uid="{00000000-0005-0000-0000-000014690000}"/>
    <cellStyle name="normal 2 2 23 4" xfId="26995" xr:uid="{00000000-0005-0000-0000-000015690000}"/>
    <cellStyle name="normal 2 2 24" xfId="26996" xr:uid="{00000000-0005-0000-0000-000016690000}"/>
    <cellStyle name="normal 2 2 24 2" xfId="26997" xr:uid="{00000000-0005-0000-0000-000017690000}"/>
    <cellStyle name="normal 2 2 24 2 2" xfId="26998" xr:uid="{00000000-0005-0000-0000-000018690000}"/>
    <cellStyle name="normal 2 2 24 2 2 2" xfId="26999" xr:uid="{00000000-0005-0000-0000-000019690000}"/>
    <cellStyle name="normal 2 2 24 2 3" xfId="27000" xr:uid="{00000000-0005-0000-0000-00001A690000}"/>
    <cellStyle name="normal 2 2 24 3" xfId="27001" xr:uid="{00000000-0005-0000-0000-00001B690000}"/>
    <cellStyle name="normal 2 2 24 3 2" xfId="27002" xr:uid="{00000000-0005-0000-0000-00001C690000}"/>
    <cellStyle name="normal 2 2 24 4" xfId="27003" xr:uid="{00000000-0005-0000-0000-00001D690000}"/>
    <cellStyle name="normal 2 2 25" xfId="27004" xr:uid="{00000000-0005-0000-0000-00001E690000}"/>
    <cellStyle name="normal 2 2 25 2" xfId="27005" xr:uid="{00000000-0005-0000-0000-00001F690000}"/>
    <cellStyle name="normal 2 2 25 2 2" xfId="27006" xr:uid="{00000000-0005-0000-0000-000020690000}"/>
    <cellStyle name="normal 2 2 25 3" xfId="27007" xr:uid="{00000000-0005-0000-0000-000021690000}"/>
    <cellStyle name="normal 2 2 26" xfId="27008" xr:uid="{00000000-0005-0000-0000-000022690000}"/>
    <cellStyle name="normal 2 2 26 2" xfId="27009" xr:uid="{00000000-0005-0000-0000-000023690000}"/>
    <cellStyle name="normal 2 2 27" xfId="27010" xr:uid="{00000000-0005-0000-0000-000024690000}"/>
    <cellStyle name="Normal 2 2 28" xfId="27011" xr:uid="{00000000-0005-0000-0000-000025690000}"/>
    <cellStyle name="Normal 2 2 29" xfId="27012" xr:uid="{00000000-0005-0000-0000-000026690000}"/>
    <cellStyle name="Normal 2 2 3" xfId="27013" xr:uid="{00000000-0005-0000-0000-000027690000}"/>
    <cellStyle name="Normal 2 2 3 10" xfId="27014" xr:uid="{00000000-0005-0000-0000-000028690000}"/>
    <cellStyle name="normal 2 2 3 11" xfId="27015" xr:uid="{00000000-0005-0000-0000-000029690000}"/>
    <cellStyle name="normal 2 2 3 12" xfId="27016" xr:uid="{00000000-0005-0000-0000-00002A690000}"/>
    <cellStyle name="normal 2 2 3 13" xfId="27017" xr:uid="{00000000-0005-0000-0000-00002B690000}"/>
    <cellStyle name="normal 2 2 3 14" xfId="27018" xr:uid="{00000000-0005-0000-0000-00002C690000}"/>
    <cellStyle name="normal 2 2 3 15" xfId="27019" xr:uid="{00000000-0005-0000-0000-00002D690000}"/>
    <cellStyle name="normal 2 2 3 16" xfId="27020" xr:uid="{00000000-0005-0000-0000-00002E690000}"/>
    <cellStyle name="normal 2 2 3 17" xfId="27021" xr:uid="{00000000-0005-0000-0000-00002F690000}"/>
    <cellStyle name="normal 2 2 3 18" xfId="27022" xr:uid="{00000000-0005-0000-0000-000030690000}"/>
    <cellStyle name="normal 2 2 3 19" xfId="27023" xr:uid="{00000000-0005-0000-0000-000031690000}"/>
    <cellStyle name="normal 2 2 3 2" xfId="27024" xr:uid="{00000000-0005-0000-0000-000032690000}"/>
    <cellStyle name="normal 2 2 3 2 2" xfId="27025" xr:uid="{00000000-0005-0000-0000-000033690000}"/>
    <cellStyle name="normal 2 2 3 2 2 2" xfId="27026" xr:uid="{00000000-0005-0000-0000-000034690000}"/>
    <cellStyle name="normal 2 2 3 2 3" xfId="27027" xr:uid="{00000000-0005-0000-0000-000035690000}"/>
    <cellStyle name="Normal 2 2 3 20" xfId="27028" xr:uid="{00000000-0005-0000-0000-000036690000}"/>
    <cellStyle name="Normal 2 2 3 21" xfId="27029" xr:uid="{00000000-0005-0000-0000-000037690000}"/>
    <cellStyle name="normal 2 2 3 3" xfId="27030" xr:uid="{00000000-0005-0000-0000-000038690000}"/>
    <cellStyle name="normal 2 2 3 3 2" xfId="27031" xr:uid="{00000000-0005-0000-0000-000039690000}"/>
    <cellStyle name="normal 2 2 3 4" xfId="27032" xr:uid="{00000000-0005-0000-0000-00003A690000}"/>
    <cellStyle name="Normal 2 2 3 5" xfId="27033" xr:uid="{00000000-0005-0000-0000-00003B690000}"/>
    <cellStyle name="Normal 2 2 3 6" xfId="27034" xr:uid="{00000000-0005-0000-0000-00003C690000}"/>
    <cellStyle name="Normal 2 2 3 7" xfId="27035" xr:uid="{00000000-0005-0000-0000-00003D690000}"/>
    <cellStyle name="Normal 2 2 3 8" xfId="27036" xr:uid="{00000000-0005-0000-0000-00003E690000}"/>
    <cellStyle name="Normal 2 2 3 9" xfId="27037" xr:uid="{00000000-0005-0000-0000-00003F690000}"/>
    <cellStyle name="Normal 2 2 30" xfId="27038" xr:uid="{00000000-0005-0000-0000-000040690000}"/>
    <cellStyle name="Normal 2 2 31" xfId="27039" xr:uid="{00000000-0005-0000-0000-000041690000}"/>
    <cellStyle name="Normal 2 2 32" xfId="27040" xr:uid="{00000000-0005-0000-0000-000042690000}"/>
    <cellStyle name="Normal 2 2 33" xfId="27041" xr:uid="{00000000-0005-0000-0000-000043690000}"/>
    <cellStyle name="Normal 2 2 34" xfId="27042" xr:uid="{00000000-0005-0000-0000-000044690000}"/>
    <cellStyle name="Normal 2 2 35" xfId="27043" xr:uid="{00000000-0005-0000-0000-000045690000}"/>
    <cellStyle name="Normal 2 2 36" xfId="27044" xr:uid="{00000000-0005-0000-0000-000046690000}"/>
    <cellStyle name="Normal 2 2 37" xfId="27045" xr:uid="{00000000-0005-0000-0000-000047690000}"/>
    <cellStyle name="Normal 2 2 38" xfId="27046" xr:uid="{00000000-0005-0000-0000-000048690000}"/>
    <cellStyle name="Normal 2 2 39" xfId="27047" xr:uid="{00000000-0005-0000-0000-000049690000}"/>
    <cellStyle name="normal 2 2 4" xfId="27048" xr:uid="{00000000-0005-0000-0000-00004A690000}"/>
    <cellStyle name="normal 2 2 4 2" xfId="27049" xr:uid="{00000000-0005-0000-0000-00004B690000}"/>
    <cellStyle name="normal 2 2 4 2 2" xfId="27050" xr:uid="{00000000-0005-0000-0000-00004C690000}"/>
    <cellStyle name="normal 2 2 4 2 2 2" xfId="27051" xr:uid="{00000000-0005-0000-0000-00004D690000}"/>
    <cellStyle name="normal 2 2 4 2 3" xfId="27052" xr:uid="{00000000-0005-0000-0000-00004E690000}"/>
    <cellStyle name="normal 2 2 4 3" xfId="27053" xr:uid="{00000000-0005-0000-0000-00004F690000}"/>
    <cellStyle name="normal 2 2 4 3 2" xfId="27054" xr:uid="{00000000-0005-0000-0000-000050690000}"/>
    <cellStyle name="normal 2 2 4 4" xfId="27055" xr:uid="{00000000-0005-0000-0000-000051690000}"/>
    <cellStyle name="Normal 2 2 40" xfId="27056" xr:uid="{00000000-0005-0000-0000-000052690000}"/>
    <cellStyle name="normal 2 2 41" xfId="27057" xr:uid="{00000000-0005-0000-0000-000053690000}"/>
    <cellStyle name="normal 2 2 42" xfId="27058" xr:uid="{00000000-0005-0000-0000-000054690000}"/>
    <cellStyle name="Normal 2 2 43" xfId="27059" xr:uid="{00000000-0005-0000-0000-000055690000}"/>
    <cellStyle name="Normal 2 2 44" xfId="27060" xr:uid="{00000000-0005-0000-0000-000056690000}"/>
    <cellStyle name="Normal 2 2 45" xfId="27061" xr:uid="{00000000-0005-0000-0000-000057690000}"/>
    <cellStyle name="Normal 2 2 46" xfId="27062" xr:uid="{00000000-0005-0000-0000-000058690000}"/>
    <cellStyle name="Normal 2 2 47" xfId="27063" xr:uid="{00000000-0005-0000-0000-000059690000}"/>
    <cellStyle name="Normal 2 2 48" xfId="27064" xr:uid="{00000000-0005-0000-0000-00005A690000}"/>
    <cellStyle name="Normal 2 2 49" xfId="27065" xr:uid="{00000000-0005-0000-0000-00005B690000}"/>
    <cellStyle name="normal 2 2 5" xfId="27066" xr:uid="{00000000-0005-0000-0000-00005C690000}"/>
    <cellStyle name="normal 2 2 5 2" xfId="27067" xr:uid="{00000000-0005-0000-0000-00005D690000}"/>
    <cellStyle name="normal 2 2 5 2 2" xfId="27068" xr:uid="{00000000-0005-0000-0000-00005E690000}"/>
    <cellStyle name="normal 2 2 5 2 2 2" xfId="27069" xr:uid="{00000000-0005-0000-0000-00005F690000}"/>
    <cellStyle name="normal 2 2 5 2 3" xfId="27070" xr:uid="{00000000-0005-0000-0000-000060690000}"/>
    <cellStyle name="normal 2 2 5 3" xfId="27071" xr:uid="{00000000-0005-0000-0000-000061690000}"/>
    <cellStyle name="normal 2 2 5 3 2" xfId="27072" xr:uid="{00000000-0005-0000-0000-000062690000}"/>
    <cellStyle name="normal 2 2 5 4" xfId="27073" xr:uid="{00000000-0005-0000-0000-000063690000}"/>
    <cellStyle name="Normal 2 2 50" xfId="27074" xr:uid="{00000000-0005-0000-0000-000064690000}"/>
    <cellStyle name="normal 2 2 6" xfId="27075" xr:uid="{00000000-0005-0000-0000-000065690000}"/>
    <cellStyle name="normal 2 2 6 2" xfId="27076" xr:uid="{00000000-0005-0000-0000-000066690000}"/>
    <cellStyle name="normal 2 2 6 2 2" xfId="27077" xr:uid="{00000000-0005-0000-0000-000067690000}"/>
    <cellStyle name="normal 2 2 6 2 2 2" xfId="27078" xr:uid="{00000000-0005-0000-0000-000068690000}"/>
    <cellStyle name="normal 2 2 6 2 3" xfId="27079" xr:uid="{00000000-0005-0000-0000-000069690000}"/>
    <cellStyle name="normal 2 2 6 3" xfId="27080" xr:uid="{00000000-0005-0000-0000-00006A690000}"/>
    <cellStyle name="normal 2 2 6 3 2" xfId="27081" xr:uid="{00000000-0005-0000-0000-00006B690000}"/>
    <cellStyle name="normal 2 2 6 4" xfId="27082" xr:uid="{00000000-0005-0000-0000-00006C690000}"/>
    <cellStyle name="normal 2 2 7" xfId="27083" xr:uid="{00000000-0005-0000-0000-00006D690000}"/>
    <cellStyle name="normal 2 2 7 2" xfId="27084" xr:uid="{00000000-0005-0000-0000-00006E690000}"/>
    <cellStyle name="normal 2 2 7 2 2" xfId="27085" xr:uid="{00000000-0005-0000-0000-00006F690000}"/>
    <cellStyle name="normal 2 2 7 2 2 2" xfId="27086" xr:uid="{00000000-0005-0000-0000-000070690000}"/>
    <cellStyle name="normal 2 2 7 2 3" xfId="27087" xr:uid="{00000000-0005-0000-0000-000071690000}"/>
    <cellStyle name="normal 2 2 7 3" xfId="27088" xr:uid="{00000000-0005-0000-0000-000072690000}"/>
    <cellStyle name="normal 2 2 7 3 2" xfId="27089" xr:uid="{00000000-0005-0000-0000-000073690000}"/>
    <cellStyle name="normal 2 2 7 4" xfId="27090" xr:uid="{00000000-0005-0000-0000-000074690000}"/>
    <cellStyle name="normal 2 2 8" xfId="27091" xr:uid="{00000000-0005-0000-0000-000075690000}"/>
    <cellStyle name="normal 2 2 8 2" xfId="27092" xr:uid="{00000000-0005-0000-0000-000076690000}"/>
    <cellStyle name="normal 2 2 8 2 2" xfId="27093" xr:uid="{00000000-0005-0000-0000-000077690000}"/>
    <cellStyle name="normal 2 2 8 2 2 2" xfId="27094" xr:uid="{00000000-0005-0000-0000-000078690000}"/>
    <cellStyle name="normal 2 2 8 2 3" xfId="27095" xr:uid="{00000000-0005-0000-0000-000079690000}"/>
    <cellStyle name="normal 2 2 8 3" xfId="27096" xr:uid="{00000000-0005-0000-0000-00007A690000}"/>
    <cellStyle name="normal 2 2 8 3 2" xfId="27097" xr:uid="{00000000-0005-0000-0000-00007B690000}"/>
    <cellStyle name="normal 2 2 8 4" xfId="27098" xr:uid="{00000000-0005-0000-0000-00007C690000}"/>
    <cellStyle name="normal 2 2 9" xfId="27099" xr:uid="{00000000-0005-0000-0000-00007D690000}"/>
    <cellStyle name="normal 2 2 9 2" xfId="27100" xr:uid="{00000000-0005-0000-0000-00007E690000}"/>
    <cellStyle name="normal 2 2 9 2 2" xfId="27101" xr:uid="{00000000-0005-0000-0000-00007F690000}"/>
    <cellStyle name="normal 2 2 9 2 2 2" xfId="27102" xr:uid="{00000000-0005-0000-0000-000080690000}"/>
    <cellStyle name="normal 2 2 9 2 3" xfId="27103" xr:uid="{00000000-0005-0000-0000-000081690000}"/>
    <cellStyle name="normal 2 2 9 3" xfId="27104" xr:uid="{00000000-0005-0000-0000-000082690000}"/>
    <cellStyle name="normal 2 2 9 3 2" xfId="27105" xr:uid="{00000000-0005-0000-0000-000083690000}"/>
    <cellStyle name="normal 2 2 9 4" xfId="27106" xr:uid="{00000000-0005-0000-0000-000084690000}"/>
    <cellStyle name="normal 2 2_B" xfId="27107" xr:uid="{00000000-0005-0000-0000-000085690000}"/>
    <cellStyle name="Normal 2 20" xfId="27108" xr:uid="{00000000-0005-0000-0000-000086690000}"/>
    <cellStyle name="Normal 2 20 2" xfId="27109" xr:uid="{00000000-0005-0000-0000-000087690000}"/>
    <cellStyle name="Normal 2 20 3" xfId="27110" xr:uid="{00000000-0005-0000-0000-000088690000}"/>
    <cellStyle name="Normal 2 20 4" xfId="27111" xr:uid="{00000000-0005-0000-0000-000089690000}"/>
    <cellStyle name="Normal 2 20 5" xfId="27112" xr:uid="{00000000-0005-0000-0000-00008A690000}"/>
    <cellStyle name="Normal 2 200" xfId="27113" xr:uid="{00000000-0005-0000-0000-00008B690000}"/>
    <cellStyle name="Normal 2 201" xfId="27114" xr:uid="{00000000-0005-0000-0000-00008C690000}"/>
    <cellStyle name="Normal 2 202" xfId="27115" xr:uid="{00000000-0005-0000-0000-00008D690000}"/>
    <cellStyle name="Normal 2 203" xfId="27116" xr:uid="{00000000-0005-0000-0000-00008E690000}"/>
    <cellStyle name="Normal 2 204" xfId="27117" xr:uid="{00000000-0005-0000-0000-00008F690000}"/>
    <cellStyle name="Normal 2 205" xfId="27118" xr:uid="{00000000-0005-0000-0000-000090690000}"/>
    <cellStyle name="Normal 2 206" xfId="27119" xr:uid="{00000000-0005-0000-0000-000091690000}"/>
    <cellStyle name="Normal 2 207" xfId="27120" xr:uid="{00000000-0005-0000-0000-000092690000}"/>
    <cellStyle name="Normal 2 208" xfId="27121" xr:uid="{00000000-0005-0000-0000-000093690000}"/>
    <cellStyle name="Normal 2 209" xfId="27122" xr:uid="{00000000-0005-0000-0000-000094690000}"/>
    <cellStyle name="Normal 2 21" xfId="27123" xr:uid="{00000000-0005-0000-0000-000095690000}"/>
    <cellStyle name="Normal 2 21 2" xfId="27124" xr:uid="{00000000-0005-0000-0000-000096690000}"/>
    <cellStyle name="Normal 2 21 3" xfId="27125" xr:uid="{00000000-0005-0000-0000-000097690000}"/>
    <cellStyle name="Normal 2 21 4" xfId="27126" xr:uid="{00000000-0005-0000-0000-000098690000}"/>
    <cellStyle name="Normal 2 21 5" xfId="27127" xr:uid="{00000000-0005-0000-0000-000099690000}"/>
    <cellStyle name="Normal 2 210" xfId="27128" xr:uid="{00000000-0005-0000-0000-00009A690000}"/>
    <cellStyle name="Normal 2 211" xfId="27129" xr:uid="{00000000-0005-0000-0000-00009B690000}"/>
    <cellStyle name="Normal 2 212" xfId="27130" xr:uid="{00000000-0005-0000-0000-00009C690000}"/>
    <cellStyle name="Normal 2 213" xfId="27131" xr:uid="{00000000-0005-0000-0000-00009D690000}"/>
    <cellStyle name="Normal 2 214" xfId="27132" xr:uid="{00000000-0005-0000-0000-00009E690000}"/>
    <cellStyle name="Normal 2 215" xfId="27133" xr:uid="{00000000-0005-0000-0000-00009F690000}"/>
    <cellStyle name="Normal 2 216" xfId="27134" xr:uid="{00000000-0005-0000-0000-0000A0690000}"/>
    <cellStyle name="Normal 2 217" xfId="27135" xr:uid="{00000000-0005-0000-0000-0000A1690000}"/>
    <cellStyle name="Normal 2 218" xfId="27136" xr:uid="{00000000-0005-0000-0000-0000A2690000}"/>
    <cellStyle name="Normal 2 219" xfId="27137" xr:uid="{00000000-0005-0000-0000-0000A3690000}"/>
    <cellStyle name="Normal 2 22" xfId="27138" xr:uid="{00000000-0005-0000-0000-0000A4690000}"/>
    <cellStyle name="Normal 2 22 2" xfId="27139" xr:uid="{00000000-0005-0000-0000-0000A5690000}"/>
    <cellStyle name="Normal 2 22 3" xfId="27140" xr:uid="{00000000-0005-0000-0000-0000A6690000}"/>
    <cellStyle name="Normal 2 22 4" xfId="27141" xr:uid="{00000000-0005-0000-0000-0000A7690000}"/>
    <cellStyle name="Normal 2 22 5" xfId="27142" xr:uid="{00000000-0005-0000-0000-0000A8690000}"/>
    <cellStyle name="Normal 2 220" xfId="27143" xr:uid="{00000000-0005-0000-0000-0000A9690000}"/>
    <cellStyle name="Normal 2 221" xfId="27144" xr:uid="{00000000-0005-0000-0000-0000AA690000}"/>
    <cellStyle name="Normal 2 222" xfId="27145" xr:uid="{00000000-0005-0000-0000-0000AB690000}"/>
    <cellStyle name="Normal 2 223" xfId="27146" xr:uid="{00000000-0005-0000-0000-0000AC690000}"/>
    <cellStyle name="Normal 2 224" xfId="27147" xr:uid="{00000000-0005-0000-0000-0000AD690000}"/>
    <cellStyle name="Normal 2 225" xfId="27148" xr:uid="{00000000-0005-0000-0000-0000AE690000}"/>
    <cellStyle name="Normal 2 226" xfId="27149" xr:uid="{00000000-0005-0000-0000-0000AF690000}"/>
    <cellStyle name="Normal 2 227" xfId="27150" xr:uid="{00000000-0005-0000-0000-0000B0690000}"/>
    <cellStyle name="Normal 2 228" xfId="27151" xr:uid="{00000000-0005-0000-0000-0000B1690000}"/>
    <cellStyle name="Normal 2 229" xfId="27152" xr:uid="{00000000-0005-0000-0000-0000B2690000}"/>
    <cellStyle name="Normal 2 23" xfId="27153" xr:uid="{00000000-0005-0000-0000-0000B3690000}"/>
    <cellStyle name="Normal 2 23 2" xfId="27154" xr:uid="{00000000-0005-0000-0000-0000B4690000}"/>
    <cellStyle name="Normal 2 23 3" xfId="27155" xr:uid="{00000000-0005-0000-0000-0000B5690000}"/>
    <cellStyle name="Normal 2 23 4" xfId="27156" xr:uid="{00000000-0005-0000-0000-0000B6690000}"/>
    <cellStyle name="Normal 2 23 5" xfId="27157" xr:uid="{00000000-0005-0000-0000-0000B7690000}"/>
    <cellStyle name="Normal 2 230" xfId="27158" xr:uid="{00000000-0005-0000-0000-0000B8690000}"/>
    <cellStyle name="Normal 2 231" xfId="27159" xr:uid="{00000000-0005-0000-0000-0000B9690000}"/>
    <cellStyle name="Normal 2 232" xfId="27160" xr:uid="{00000000-0005-0000-0000-0000BA690000}"/>
    <cellStyle name="Normal 2 233" xfId="27161" xr:uid="{00000000-0005-0000-0000-0000BB690000}"/>
    <cellStyle name="Normal 2 234" xfId="27162" xr:uid="{00000000-0005-0000-0000-0000BC690000}"/>
    <cellStyle name="Normal 2 235" xfId="27163" xr:uid="{00000000-0005-0000-0000-0000BD690000}"/>
    <cellStyle name="Normal 2 236" xfId="27164" xr:uid="{00000000-0005-0000-0000-0000BE690000}"/>
    <cellStyle name="Normal 2 237" xfId="27165" xr:uid="{00000000-0005-0000-0000-0000BF690000}"/>
    <cellStyle name="Normal 2 238" xfId="27166" xr:uid="{00000000-0005-0000-0000-0000C0690000}"/>
    <cellStyle name="Normal 2 239" xfId="27167" xr:uid="{00000000-0005-0000-0000-0000C1690000}"/>
    <cellStyle name="Normal 2 24" xfId="27168" xr:uid="{00000000-0005-0000-0000-0000C2690000}"/>
    <cellStyle name="Normal 2 24 2" xfId="27169" xr:uid="{00000000-0005-0000-0000-0000C3690000}"/>
    <cellStyle name="Normal 2 24 3" xfId="27170" xr:uid="{00000000-0005-0000-0000-0000C4690000}"/>
    <cellStyle name="Normal 2 24 4" xfId="27171" xr:uid="{00000000-0005-0000-0000-0000C5690000}"/>
    <cellStyle name="Normal 2 24 5" xfId="27172" xr:uid="{00000000-0005-0000-0000-0000C6690000}"/>
    <cellStyle name="Normal 2 240" xfId="27173" xr:uid="{00000000-0005-0000-0000-0000C7690000}"/>
    <cellStyle name="Normal 2 241" xfId="27174" xr:uid="{00000000-0005-0000-0000-0000C8690000}"/>
    <cellStyle name="Normal 2 242" xfId="27175" xr:uid="{00000000-0005-0000-0000-0000C9690000}"/>
    <cellStyle name="Normal 2 243" xfId="27176" xr:uid="{00000000-0005-0000-0000-0000CA690000}"/>
    <cellStyle name="Normal 2 244" xfId="27177" xr:uid="{00000000-0005-0000-0000-0000CB690000}"/>
    <cellStyle name="Normal 2 245" xfId="27178" xr:uid="{00000000-0005-0000-0000-0000CC690000}"/>
    <cellStyle name="Normal 2 246" xfId="27179" xr:uid="{00000000-0005-0000-0000-0000CD690000}"/>
    <cellStyle name="Normal 2 247" xfId="27180" xr:uid="{00000000-0005-0000-0000-0000CE690000}"/>
    <cellStyle name="Normal 2 248" xfId="27181" xr:uid="{00000000-0005-0000-0000-0000CF690000}"/>
    <cellStyle name="Normal 2 249" xfId="27182" xr:uid="{00000000-0005-0000-0000-0000D0690000}"/>
    <cellStyle name="Normal 2 25" xfId="27183" xr:uid="{00000000-0005-0000-0000-0000D1690000}"/>
    <cellStyle name="Normal 2 25 2" xfId="27184" xr:uid="{00000000-0005-0000-0000-0000D2690000}"/>
    <cellStyle name="Normal 2 25 2 2" xfId="27185" xr:uid="{00000000-0005-0000-0000-0000D3690000}"/>
    <cellStyle name="Normal 2 25 3" xfId="27186" xr:uid="{00000000-0005-0000-0000-0000D4690000}"/>
    <cellStyle name="Normal 2 25 4" xfId="27187" xr:uid="{00000000-0005-0000-0000-0000D5690000}"/>
    <cellStyle name="Normal 2 250" xfId="27188" xr:uid="{00000000-0005-0000-0000-0000D6690000}"/>
    <cellStyle name="Normal 2 251" xfId="27189" xr:uid="{00000000-0005-0000-0000-0000D7690000}"/>
    <cellStyle name="Normal 2 252" xfId="27190" xr:uid="{00000000-0005-0000-0000-0000D8690000}"/>
    <cellStyle name="Normal 2 253" xfId="27191" xr:uid="{00000000-0005-0000-0000-0000D9690000}"/>
    <cellStyle name="Normal 2 254" xfId="27192" xr:uid="{00000000-0005-0000-0000-0000DA690000}"/>
    <cellStyle name="normal 2 255" xfId="27193" xr:uid="{00000000-0005-0000-0000-0000DB690000}"/>
    <cellStyle name="Normal 2 256" xfId="27194" xr:uid="{00000000-0005-0000-0000-0000DC690000}"/>
    <cellStyle name="Normal 2 257" xfId="27195" xr:uid="{00000000-0005-0000-0000-0000DD690000}"/>
    <cellStyle name="Normal 2 258" xfId="27196" xr:uid="{00000000-0005-0000-0000-0000DE690000}"/>
    <cellStyle name="Normal 2 259" xfId="27197" xr:uid="{00000000-0005-0000-0000-0000DF690000}"/>
    <cellStyle name="Normal 2 26" xfId="27198" xr:uid="{00000000-0005-0000-0000-0000E0690000}"/>
    <cellStyle name="Normal 2 26 2" xfId="27199" xr:uid="{00000000-0005-0000-0000-0000E1690000}"/>
    <cellStyle name="Normal 2 26 3" xfId="27200" xr:uid="{00000000-0005-0000-0000-0000E2690000}"/>
    <cellStyle name="Normal 2 26 4" xfId="27201" xr:uid="{00000000-0005-0000-0000-0000E3690000}"/>
    <cellStyle name="Normal 2 260" xfId="27202" xr:uid="{00000000-0005-0000-0000-0000E4690000}"/>
    <cellStyle name="Normal 2 261" xfId="27203" xr:uid="{00000000-0005-0000-0000-0000E5690000}"/>
    <cellStyle name="Normal 2 262" xfId="27204" xr:uid="{00000000-0005-0000-0000-0000E6690000}"/>
    <cellStyle name="Normal 2 263" xfId="27205" xr:uid="{00000000-0005-0000-0000-0000E7690000}"/>
    <cellStyle name="Normal 2 264" xfId="27206" xr:uid="{00000000-0005-0000-0000-0000E8690000}"/>
    <cellStyle name="Normal 2 265" xfId="27207" xr:uid="{00000000-0005-0000-0000-0000E9690000}"/>
    <cellStyle name="Normal 2 266" xfId="27208" xr:uid="{00000000-0005-0000-0000-0000EA690000}"/>
    <cellStyle name="Normal 2 267" xfId="27209" xr:uid="{00000000-0005-0000-0000-0000EB690000}"/>
    <cellStyle name="Normal 2 268" xfId="27210" xr:uid="{00000000-0005-0000-0000-0000EC690000}"/>
    <cellStyle name="Normal 2 269" xfId="27211" xr:uid="{00000000-0005-0000-0000-0000ED690000}"/>
    <cellStyle name="Normal 2 27" xfId="27212" xr:uid="{00000000-0005-0000-0000-0000EE690000}"/>
    <cellStyle name="Normal 2 27 10" xfId="27213" xr:uid="{00000000-0005-0000-0000-0000EF690000}"/>
    <cellStyle name="normal 2 27 11" xfId="27214" xr:uid="{00000000-0005-0000-0000-0000F0690000}"/>
    <cellStyle name="normal 2 27 12" xfId="27215" xr:uid="{00000000-0005-0000-0000-0000F1690000}"/>
    <cellStyle name="normal 2 27 13" xfId="27216" xr:uid="{00000000-0005-0000-0000-0000F2690000}"/>
    <cellStyle name="normal 2 27 14" xfId="27217" xr:uid="{00000000-0005-0000-0000-0000F3690000}"/>
    <cellStyle name="normal 2 27 15" xfId="27218" xr:uid="{00000000-0005-0000-0000-0000F4690000}"/>
    <cellStyle name="normal 2 27 16" xfId="27219" xr:uid="{00000000-0005-0000-0000-0000F5690000}"/>
    <cellStyle name="normal 2 27 17" xfId="27220" xr:uid="{00000000-0005-0000-0000-0000F6690000}"/>
    <cellStyle name="normal 2 27 18" xfId="27221" xr:uid="{00000000-0005-0000-0000-0000F7690000}"/>
    <cellStyle name="normal 2 27 19" xfId="27222" xr:uid="{00000000-0005-0000-0000-0000F8690000}"/>
    <cellStyle name="normal 2 27 2" xfId="27223" xr:uid="{00000000-0005-0000-0000-0000F9690000}"/>
    <cellStyle name="normal 2 27 2 2" xfId="27224" xr:uid="{00000000-0005-0000-0000-0000FA690000}"/>
    <cellStyle name="normal 2 27 2 2 2" xfId="27225" xr:uid="{00000000-0005-0000-0000-0000FB690000}"/>
    <cellStyle name="normal 2 27 2 3" xfId="27226" xr:uid="{00000000-0005-0000-0000-0000FC690000}"/>
    <cellStyle name="normal 2 27 3" xfId="27227" xr:uid="{00000000-0005-0000-0000-0000FD690000}"/>
    <cellStyle name="normal 2 27 3 2" xfId="27228" xr:uid="{00000000-0005-0000-0000-0000FE690000}"/>
    <cellStyle name="normal 2 27 4" xfId="27229" xr:uid="{00000000-0005-0000-0000-0000FF690000}"/>
    <cellStyle name="Normal 2 27 5" xfId="27230" xr:uid="{00000000-0005-0000-0000-0000006A0000}"/>
    <cellStyle name="Normal 2 27 6" xfId="27231" xr:uid="{00000000-0005-0000-0000-0000016A0000}"/>
    <cellStyle name="Normal 2 27 7" xfId="27232" xr:uid="{00000000-0005-0000-0000-0000026A0000}"/>
    <cellStyle name="Normal 2 27 8" xfId="27233" xr:uid="{00000000-0005-0000-0000-0000036A0000}"/>
    <cellStyle name="Normal 2 27 9" xfId="27234" xr:uid="{00000000-0005-0000-0000-0000046A0000}"/>
    <cellStyle name="Normal 2 270" xfId="27235" xr:uid="{00000000-0005-0000-0000-0000056A0000}"/>
    <cellStyle name="Normal 2 271" xfId="27236" xr:uid="{00000000-0005-0000-0000-0000066A0000}"/>
    <cellStyle name="Normal 2 272" xfId="27237" xr:uid="{00000000-0005-0000-0000-0000076A0000}"/>
    <cellStyle name="Normal 2 28" xfId="27238" xr:uid="{00000000-0005-0000-0000-0000086A0000}"/>
    <cellStyle name="Normal 2 28 10" xfId="27239" xr:uid="{00000000-0005-0000-0000-0000096A0000}"/>
    <cellStyle name="normal 2 28 11" xfId="27240" xr:uid="{00000000-0005-0000-0000-00000A6A0000}"/>
    <cellStyle name="normal 2 28 12" xfId="27241" xr:uid="{00000000-0005-0000-0000-00000B6A0000}"/>
    <cellStyle name="normal 2 28 13" xfId="27242" xr:uid="{00000000-0005-0000-0000-00000C6A0000}"/>
    <cellStyle name="normal 2 28 14" xfId="27243" xr:uid="{00000000-0005-0000-0000-00000D6A0000}"/>
    <cellStyle name="normal 2 28 15" xfId="27244" xr:uid="{00000000-0005-0000-0000-00000E6A0000}"/>
    <cellStyle name="normal 2 28 16" xfId="27245" xr:uid="{00000000-0005-0000-0000-00000F6A0000}"/>
    <cellStyle name="normal 2 28 17" xfId="27246" xr:uid="{00000000-0005-0000-0000-0000106A0000}"/>
    <cellStyle name="normal 2 28 18" xfId="27247" xr:uid="{00000000-0005-0000-0000-0000116A0000}"/>
    <cellStyle name="normal 2 28 19" xfId="27248" xr:uid="{00000000-0005-0000-0000-0000126A0000}"/>
    <cellStyle name="normal 2 28 2" xfId="27249" xr:uid="{00000000-0005-0000-0000-0000136A0000}"/>
    <cellStyle name="normal 2 28 2 2" xfId="27250" xr:uid="{00000000-0005-0000-0000-0000146A0000}"/>
    <cellStyle name="normal 2 28 2 2 2" xfId="27251" xr:uid="{00000000-0005-0000-0000-0000156A0000}"/>
    <cellStyle name="normal 2 28 2 3" xfId="27252" xr:uid="{00000000-0005-0000-0000-0000166A0000}"/>
    <cellStyle name="normal 2 28 3" xfId="27253" xr:uid="{00000000-0005-0000-0000-0000176A0000}"/>
    <cellStyle name="normal 2 28 3 2" xfId="27254" xr:uid="{00000000-0005-0000-0000-0000186A0000}"/>
    <cellStyle name="normal 2 28 4" xfId="27255" xr:uid="{00000000-0005-0000-0000-0000196A0000}"/>
    <cellStyle name="Normal 2 28 5" xfId="27256" xr:uid="{00000000-0005-0000-0000-00001A6A0000}"/>
    <cellStyle name="Normal 2 28 6" xfId="27257" xr:uid="{00000000-0005-0000-0000-00001B6A0000}"/>
    <cellStyle name="Normal 2 28 7" xfId="27258" xr:uid="{00000000-0005-0000-0000-00001C6A0000}"/>
    <cellStyle name="Normal 2 28 8" xfId="27259" xr:uid="{00000000-0005-0000-0000-00001D6A0000}"/>
    <cellStyle name="Normal 2 28 9" xfId="27260" xr:uid="{00000000-0005-0000-0000-00001E6A0000}"/>
    <cellStyle name="Normal 2 29" xfId="27261" xr:uid="{00000000-0005-0000-0000-00001F6A0000}"/>
    <cellStyle name="Normal 2 29 10" xfId="27262" xr:uid="{00000000-0005-0000-0000-0000206A0000}"/>
    <cellStyle name="normal 2 29 11" xfId="27263" xr:uid="{00000000-0005-0000-0000-0000216A0000}"/>
    <cellStyle name="normal 2 29 12" xfId="27264" xr:uid="{00000000-0005-0000-0000-0000226A0000}"/>
    <cellStyle name="normal 2 29 13" xfId="27265" xr:uid="{00000000-0005-0000-0000-0000236A0000}"/>
    <cellStyle name="normal 2 29 14" xfId="27266" xr:uid="{00000000-0005-0000-0000-0000246A0000}"/>
    <cellStyle name="normal 2 29 15" xfId="27267" xr:uid="{00000000-0005-0000-0000-0000256A0000}"/>
    <cellStyle name="normal 2 29 16" xfId="27268" xr:uid="{00000000-0005-0000-0000-0000266A0000}"/>
    <cellStyle name="normal 2 29 17" xfId="27269" xr:uid="{00000000-0005-0000-0000-0000276A0000}"/>
    <cellStyle name="normal 2 29 18" xfId="27270" xr:uid="{00000000-0005-0000-0000-0000286A0000}"/>
    <cellStyle name="normal 2 29 19" xfId="27271" xr:uid="{00000000-0005-0000-0000-0000296A0000}"/>
    <cellStyle name="normal 2 29 2" xfId="27272" xr:uid="{00000000-0005-0000-0000-00002A6A0000}"/>
    <cellStyle name="normal 2 29 2 2" xfId="27273" xr:uid="{00000000-0005-0000-0000-00002B6A0000}"/>
    <cellStyle name="normal 2 29 2 2 2" xfId="27274" xr:uid="{00000000-0005-0000-0000-00002C6A0000}"/>
    <cellStyle name="normal 2 29 2 3" xfId="27275" xr:uid="{00000000-0005-0000-0000-00002D6A0000}"/>
    <cellStyle name="normal 2 29 3" xfId="27276" xr:uid="{00000000-0005-0000-0000-00002E6A0000}"/>
    <cellStyle name="normal 2 29 3 2" xfId="27277" xr:uid="{00000000-0005-0000-0000-00002F6A0000}"/>
    <cellStyle name="normal 2 29 4" xfId="27278" xr:uid="{00000000-0005-0000-0000-0000306A0000}"/>
    <cellStyle name="Normal 2 29 5" xfId="27279" xr:uid="{00000000-0005-0000-0000-0000316A0000}"/>
    <cellStyle name="Normal 2 29 6" xfId="27280" xr:uid="{00000000-0005-0000-0000-0000326A0000}"/>
    <cellStyle name="Normal 2 29 7" xfId="27281" xr:uid="{00000000-0005-0000-0000-0000336A0000}"/>
    <cellStyle name="Normal 2 29 8" xfId="27282" xr:uid="{00000000-0005-0000-0000-0000346A0000}"/>
    <cellStyle name="Normal 2 29 9" xfId="27283" xr:uid="{00000000-0005-0000-0000-0000356A0000}"/>
    <cellStyle name="Normal 2 3" xfId="27284" xr:uid="{00000000-0005-0000-0000-0000366A0000}"/>
    <cellStyle name="normal 2 3 10" xfId="27285" xr:uid="{00000000-0005-0000-0000-0000376A0000}"/>
    <cellStyle name="normal 2 3 10 2" xfId="27286" xr:uid="{00000000-0005-0000-0000-0000386A0000}"/>
    <cellStyle name="normal 2 3 10 2 2" xfId="27287" xr:uid="{00000000-0005-0000-0000-0000396A0000}"/>
    <cellStyle name="normal 2 3 10 2 2 2" xfId="27288" xr:uid="{00000000-0005-0000-0000-00003A6A0000}"/>
    <cellStyle name="normal 2 3 10 2 3" xfId="27289" xr:uid="{00000000-0005-0000-0000-00003B6A0000}"/>
    <cellStyle name="normal 2 3 10 3" xfId="27290" xr:uid="{00000000-0005-0000-0000-00003C6A0000}"/>
    <cellStyle name="normal 2 3 10 3 2" xfId="27291" xr:uid="{00000000-0005-0000-0000-00003D6A0000}"/>
    <cellStyle name="normal 2 3 10 4" xfId="27292" xr:uid="{00000000-0005-0000-0000-00003E6A0000}"/>
    <cellStyle name="normal 2 3 11" xfId="27293" xr:uid="{00000000-0005-0000-0000-00003F6A0000}"/>
    <cellStyle name="normal 2 3 11 2" xfId="27294" xr:uid="{00000000-0005-0000-0000-0000406A0000}"/>
    <cellStyle name="normal 2 3 11 2 2" xfId="27295" xr:uid="{00000000-0005-0000-0000-0000416A0000}"/>
    <cellStyle name="normal 2 3 11 2 2 2" xfId="27296" xr:uid="{00000000-0005-0000-0000-0000426A0000}"/>
    <cellStyle name="normal 2 3 11 2 3" xfId="27297" xr:uid="{00000000-0005-0000-0000-0000436A0000}"/>
    <cellStyle name="normal 2 3 11 3" xfId="27298" xr:uid="{00000000-0005-0000-0000-0000446A0000}"/>
    <cellStyle name="normal 2 3 11 3 2" xfId="27299" xr:uid="{00000000-0005-0000-0000-0000456A0000}"/>
    <cellStyle name="normal 2 3 11 4" xfId="27300" xr:uid="{00000000-0005-0000-0000-0000466A0000}"/>
    <cellStyle name="normal 2 3 12" xfId="27301" xr:uid="{00000000-0005-0000-0000-0000476A0000}"/>
    <cellStyle name="normal 2 3 12 2" xfId="27302" xr:uid="{00000000-0005-0000-0000-0000486A0000}"/>
    <cellStyle name="normal 2 3 12 2 2" xfId="27303" xr:uid="{00000000-0005-0000-0000-0000496A0000}"/>
    <cellStyle name="normal 2 3 12 2 2 2" xfId="27304" xr:uid="{00000000-0005-0000-0000-00004A6A0000}"/>
    <cellStyle name="normal 2 3 12 2 3" xfId="27305" xr:uid="{00000000-0005-0000-0000-00004B6A0000}"/>
    <cellStyle name="normal 2 3 12 3" xfId="27306" xr:uid="{00000000-0005-0000-0000-00004C6A0000}"/>
    <cellStyle name="normal 2 3 12 3 2" xfId="27307" xr:uid="{00000000-0005-0000-0000-00004D6A0000}"/>
    <cellStyle name="normal 2 3 12 4" xfId="27308" xr:uid="{00000000-0005-0000-0000-00004E6A0000}"/>
    <cellStyle name="normal 2 3 13" xfId="27309" xr:uid="{00000000-0005-0000-0000-00004F6A0000}"/>
    <cellStyle name="normal 2 3 13 2" xfId="27310" xr:uid="{00000000-0005-0000-0000-0000506A0000}"/>
    <cellStyle name="normal 2 3 13 2 2" xfId="27311" xr:uid="{00000000-0005-0000-0000-0000516A0000}"/>
    <cellStyle name="normal 2 3 13 2 2 2" xfId="27312" xr:uid="{00000000-0005-0000-0000-0000526A0000}"/>
    <cellStyle name="normal 2 3 13 2 3" xfId="27313" xr:uid="{00000000-0005-0000-0000-0000536A0000}"/>
    <cellStyle name="normal 2 3 13 3" xfId="27314" xr:uid="{00000000-0005-0000-0000-0000546A0000}"/>
    <cellStyle name="normal 2 3 13 3 2" xfId="27315" xr:uid="{00000000-0005-0000-0000-0000556A0000}"/>
    <cellStyle name="normal 2 3 13 4" xfId="27316" xr:uid="{00000000-0005-0000-0000-0000566A0000}"/>
    <cellStyle name="normal 2 3 14" xfId="27317" xr:uid="{00000000-0005-0000-0000-0000576A0000}"/>
    <cellStyle name="normal 2 3 14 2" xfId="27318" xr:uid="{00000000-0005-0000-0000-0000586A0000}"/>
    <cellStyle name="normal 2 3 14 2 2" xfId="27319" xr:uid="{00000000-0005-0000-0000-0000596A0000}"/>
    <cellStyle name="normal 2 3 14 2 2 2" xfId="27320" xr:uid="{00000000-0005-0000-0000-00005A6A0000}"/>
    <cellStyle name="normal 2 3 14 2 3" xfId="27321" xr:uid="{00000000-0005-0000-0000-00005B6A0000}"/>
    <cellStyle name="normal 2 3 14 3" xfId="27322" xr:uid="{00000000-0005-0000-0000-00005C6A0000}"/>
    <cellStyle name="normal 2 3 14 3 2" xfId="27323" xr:uid="{00000000-0005-0000-0000-00005D6A0000}"/>
    <cellStyle name="normal 2 3 14 4" xfId="27324" xr:uid="{00000000-0005-0000-0000-00005E6A0000}"/>
    <cellStyle name="normal 2 3 15" xfId="27325" xr:uid="{00000000-0005-0000-0000-00005F6A0000}"/>
    <cellStyle name="normal 2 3 15 2" xfId="27326" xr:uid="{00000000-0005-0000-0000-0000606A0000}"/>
    <cellStyle name="normal 2 3 15 2 2" xfId="27327" xr:uid="{00000000-0005-0000-0000-0000616A0000}"/>
    <cellStyle name="normal 2 3 15 2 2 2" xfId="27328" xr:uid="{00000000-0005-0000-0000-0000626A0000}"/>
    <cellStyle name="normal 2 3 15 2 3" xfId="27329" xr:uid="{00000000-0005-0000-0000-0000636A0000}"/>
    <cellStyle name="normal 2 3 15 3" xfId="27330" xr:uid="{00000000-0005-0000-0000-0000646A0000}"/>
    <cellStyle name="normal 2 3 15 3 2" xfId="27331" xr:uid="{00000000-0005-0000-0000-0000656A0000}"/>
    <cellStyle name="normal 2 3 15 4" xfId="27332" xr:uid="{00000000-0005-0000-0000-0000666A0000}"/>
    <cellStyle name="normal 2 3 16" xfId="27333" xr:uid="{00000000-0005-0000-0000-0000676A0000}"/>
    <cellStyle name="normal 2 3 16 2" xfId="27334" xr:uid="{00000000-0005-0000-0000-0000686A0000}"/>
    <cellStyle name="normal 2 3 16 2 2" xfId="27335" xr:uid="{00000000-0005-0000-0000-0000696A0000}"/>
    <cellStyle name="normal 2 3 16 2 2 2" xfId="27336" xr:uid="{00000000-0005-0000-0000-00006A6A0000}"/>
    <cellStyle name="normal 2 3 16 2 3" xfId="27337" xr:uid="{00000000-0005-0000-0000-00006B6A0000}"/>
    <cellStyle name="normal 2 3 16 3" xfId="27338" xr:uid="{00000000-0005-0000-0000-00006C6A0000}"/>
    <cellStyle name="normal 2 3 16 3 2" xfId="27339" xr:uid="{00000000-0005-0000-0000-00006D6A0000}"/>
    <cellStyle name="normal 2 3 16 4" xfId="27340" xr:uid="{00000000-0005-0000-0000-00006E6A0000}"/>
    <cellStyle name="normal 2 3 17" xfId="27341" xr:uid="{00000000-0005-0000-0000-00006F6A0000}"/>
    <cellStyle name="normal 2 3 17 2" xfId="27342" xr:uid="{00000000-0005-0000-0000-0000706A0000}"/>
    <cellStyle name="normal 2 3 17 2 2" xfId="27343" xr:uid="{00000000-0005-0000-0000-0000716A0000}"/>
    <cellStyle name="normal 2 3 17 2 2 2" xfId="27344" xr:uid="{00000000-0005-0000-0000-0000726A0000}"/>
    <cellStyle name="normal 2 3 17 2 3" xfId="27345" xr:uid="{00000000-0005-0000-0000-0000736A0000}"/>
    <cellStyle name="normal 2 3 17 3" xfId="27346" xr:uid="{00000000-0005-0000-0000-0000746A0000}"/>
    <cellStyle name="normal 2 3 17 3 2" xfId="27347" xr:uid="{00000000-0005-0000-0000-0000756A0000}"/>
    <cellStyle name="normal 2 3 17 4" xfId="27348" xr:uid="{00000000-0005-0000-0000-0000766A0000}"/>
    <cellStyle name="normal 2 3 18" xfId="27349" xr:uid="{00000000-0005-0000-0000-0000776A0000}"/>
    <cellStyle name="normal 2 3 18 2" xfId="27350" xr:uid="{00000000-0005-0000-0000-0000786A0000}"/>
    <cellStyle name="normal 2 3 18 2 2" xfId="27351" xr:uid="{00000000-0005-0000-0000-0000796A0000}"/>
    <cellStyle name="normal 2 3 18 2 2 2" xfId="27352" xr:uid="{00000000-0005-0000-0000-00007A6A0000}"/>
    <cellStyle name="normal 2 3 18 2 3" xfId="27353" xr:uid="{00000000-0005-0000-0000-00007B6A0000}"/>
    <cellStyle name="normal 2 3 18 3" xfId="27354" xr:uid="{00000000-0005-0000-0000-00007C6A0000}"/>
    <cellStyle name="normal 2 3 18 3 2" xfId="27355" xr:uid="{00000000-0005-0000-0000-00007D6A0000}"/>
    <cellStyle name="normal 2 3 18 4" xfId="27356" xr:uid="{00000000-0005-0000-0000-00007E6A0000}"/>
    <cellStyle name="normal 2 3 19" xfId="27357" xr:uid="{00000000-0005-0000-0000-00007F6A0000}"/>
    <cellStyle name="normal 2 3 19 2" xfId="27358" xr:uid="{00000000-0005-0000-0000-0000806A0000}"/>
    <cellStyle name="normal 2 3 19 2 2" xfId="27359" xr:uid="{00000000-0005-0000-0000-0000816A0000}"/>
    <cellStyle name="normal 2 3 19 2 2 2" xfId="27360" xr:uid="{00000000-0005-0000-0000-0000826A0000}"/>
    <cellStyle name="normal 2 3 19 2 3" xfId="27361" xr:uid="{00000000-0005-0000-0000-0000836A0000}"/>
    <cellStyle name="normal 2 3 19 3" xfId="27362" xr:uid="{00000000-0005-0000-0000-0000846A0000}"/>
    <cellStyle name="normal 2 3 19 3 2" xfId="27363" xr:uid="{00000000-0005-0000-0000-0000856A0000}"/>
    <cellStyle name="normal 2 3 19 4" xfId="27364" xr:uid="{00000000-0005-0000-0000-0000866A0000}"/>
    <cellStyle name="normal 2 3 2" xfId="27365" xr:uid="{00000000-0005-0000-0000-0000876A0000}"/>
    <cellStyle name="normal 2 3 2 10" xfId="27366" xr:uid="{00000000-0005-0000-0000-0000886A0000}"/>
    <cellStyle name="normal 2 3 2 11" xfId="27367" xr:uid="{00000000-0005-0000-0000-0000896A0000}"/>
    <cellStyle name="normal 2 3 2 12" xfId="27368" xr:uid="{00000000-0005-0000-0000-00008A6A0000}"/>
    <cellStyle name="normal 2 3 2 13" xfId="27369" xr:uid="{00000000-0005-0000-0000-00008B6A0000}"/>
    <cellStyle name="Normal 2 3 2 2" xfId="27370" xr:uid="{00000000-0005-0000-0000-00008C6A0000}"/>
    <cellStyle name="Normal 2 3 2 2 10" xfId="27371" xr:uid="{00000000-0005-0000-0000-00008D6A0000}"/>
    <cellStyle name="normal 2 3 2 2 11" xfId="27372" xr:uid="{00000000-0005-0000-0000-00008E6A0000}"/>
    <cellStyle name="normal 2 3 2 2 12" xfId="27373" xr:uid="{00000000-0005-0000-0000-00008F6A0000}"/>
    <cellStyle name="normal 2 3 2 2 13" xfId="27374" xr:uid="{00000000-0005-0000-0000-0000906A0000}"/>
    <cellStyle name="normal 2 3 2 2 14" xfId="27375" xr:uid="{00000000-0005-0000-0000-0000916A0000}"/>
    <cellStyle name="normal 2 3 2 2 15" xfId="27376" xr:uid="{00000000-0005-0000-0000-0000926A0000}"/>
    <cellStyle name="normal 2 3 2 2 16" xfId="27377" xr:uid="{00000000-0005-0000-0000-0000936A0000}"/>
    <cellStyle name="normal 2 3 2 2 17" xfId="27378" xr:uid="{00000000-0005-0000-0000-0000946A0000}"/>
    <cellStyle name="normal 2 3 2 2 18" xfId="27379" xr:uid="{00000000-0005-0000-0000-0000956A0000}"/>
    <cellStyle name="normal 2 3 2 2 19" xfId="27380" xr:uid="{00000000-0005-0000-0000-0000966A0000}"/>
    <cellStyle name="normal 2 3 2 2 2" xfId="27381" xr:uid="{00000000-0005-0000-0000-0000976A0000}"/>
    <cellStyle name="normal 2 3 2 2 2 2" xfId="27382" xr:uid="{00000000-0005-0000-0000-0000986A0000}"/>
    <cellStyle name="Normal 2 3 2 2 20" xfId="27383" xr:uid="{00000000-0005-0000-0000-0000996A0000}"/>
    <cellStyle name="Normal 2 3 2 2 21" xfId="27384" xr:uid="{00000000-0005-0000-0000-00009A6A0000}"/>
    <cellStyle name="normal 2 3 2 2 3" xfId="27385" xr:uid="{00000000-0005-0000-0000-00009B6A0000}"/>
    <cellStyle name="Normal 2 3 2 2 4" xfId="27386" xr:uid="{00000000-0005-0000-0000-00009C6A0000}"/>
    <cellStyle name="Normal 2 3 2 2 5" xfId="27387" xr:uid="{00000000-0005-0000-0000-00009D6A0000}"/>
    <cellStyle name="Normal 2 3 2 2 6" xfId="27388" xr:uid="{00000000-0005-0000-0000-00009E6A0000}"/>
    <cellStyle name="Normal 2 3 2 2 7" xfId="27389" xr:uid="{00000000-0005-0000-0000-00009F6A0000}"/>
    <cellStyle name="Normal 2 3 2 2 8" xfId="27390" xr:uid="{00000000-0005-0000-0000-0000A06A0000}"/>
    <cellStyle name="Normal 2 3 2 2 9" xfId="27391" xr:uid="{00000000-0005-0000-0000-0000A16A0000}"/>
    <cellStyle name="Normal 2 3 2 3" xfId="27392" xr:uid="{00000000-0005-0000-0000-0000A26A0000}"/>
    <cellStyle name="Normal 2 3 2 3 10" xfId="27393" xr:uid="{00000000-0005-0000-0000-0000A36A0000}"/>
    <cellStyle name="normal 2 3 2 3 11" xfId="27394" xr:uid="{00000000-0005-0000-0000-0000A46A0000}"/>
    <cellStyle name="normal 2 3 2 3 12" xfId="27395" xr:uid="{00000000-0005-0000-0000-0000A56A0000}"/>
    <cellStyle name="normal 2 3 2 3 13" xfId="27396" xr:uid="{00000000-0005-0000-0000-0000A66A0000}"/>
    <cellStyle name="normal 2 3 2 3 14" xfId="27397" xr:uid="{00000000-0005-0000-0000-0000A76A0000}"/>
    <cellStyle name="normal 2 3 2 3 15" xfId="27398" xr:uid="{00000000-0005-0000-0000-0000A86A0000}"/>
    <cellStyle name="normal 2 3 2 3 16" xfId="27399" xr:uid="{00000000-0005-0000-0000-0000A96A0000}"/>
    <cellStyle name="normal 2 3 2 3 17" xfId="27400" xr:uid="{00000000-0005-0000-0000-0000AA6A0000}"/>
    <cellStyle name="normal 2 3 2 3 18" xfId="27401" xr:uid="{00000000-0005-0000-0000-0000AB6A0000}"/>
    <cellStyle name="normal 2 3 2 3 19" xfId="27402" xr:uid="{00000000-0005-0000-0000-0000AC6A0000}"/>
    <cellStyle name="normal 2 3 2 3 2" xfId="27403" xr:uid="{00000000-0005-0000-0000-0000AD6A0000}"/>
    <cellStyle name="Normal 2 3 2 3 20" xfId="27404" xr:uid="{00000000-0005-0000-0000-0000AE6A0000}"/>
    <cellStyle name="Normal 2 3 2 3 21" xfId="27405" xr:uid="{00000000-0005-0000-0000-0000AF6A0000}"/>
    <cellStyle name="Normal 2 3 2 3 3" xfId="27406" xr:uid="{00000000-0005-0000-0000-0000B06A0000}"/>
    <cellStyle name="Normal 2 3 2 3 4" xfId="27407" xr:uid="{00000000-0005-0000-0000-0000B16A0000}"/>
    <cellStyle name="Normal 2 3 2 3 5" xfId="27408" xr:uid="{00000000-0005-0000-0000-0000B26A0000}"/>
    <cellStyle name="Normal 2 3 2 3 6" xfId="27409" xr:uid="{00000000-0005-0000-0000-0000B36A0000}"/>
    <cellStyle name="Normal 2 3 2 3 7" xfId="27410" xr:uid="{00000000-0005-0000-0000-0000B46A0000}"/>
    <cellStyle name="Normal 2 3 2 3 8" xfId="27411" xr:uid="{00000000-0005-0000-0000-0000B56A0000}"/>
    <cellStyle name="Normal 2 3 2 3 9" xfId="27412" xr:uid="{00000000-0005-0000-0000-0000B66A0000}"/>
    <cellStyle name="normal 2 3 2 4" xfId="27413" xr:uid="{00000000-0005-0000-0000-0000B76A0000}"/>
    <cellStyle name="normal 2 3 2 5" xfId="27414" xr:uid="{00000000-0005-0000-0000-0000B86A0000}"/>
    <cellStyle name="normal 2 3 2 6" xfId="27415" xr:uid="{00000000-0005-0000-0000-0000B96A0000}"/>
    <cellStyle name="normal 2 3 2 7" xfId="27416" xr:uid="{00000000-0005-0000-0000-0000BA6A0000}"/>
    <cellStyle name="normal 2 3 2 8" xfId="27417" xr:uid="{00000000-0005-0000-0000-0000BB6A0000}"/>
    <cellStyle name="normal 2 3 2 9" xfId="27418" xr:uid="{00000000-0005-0000-0000-0000BC6A0000}"/>
    <cellStyle name="normal 2 3 20" xfId="27419" xr:uid="{00000000-0005-0000-0000-0000BD6A0000}"/>
    <cellStyle name="normal 2 3 20 2" xfId="27420" xr:uid="{00000000-0005-0000-0000-0000BE6A0000}"/>
    <cellStyle name="normal 2 3 20 2 2" xfId="27421" xr:uid="{00000000-0005-0000-0000-0000BF6A0000}"/>
    <cellStyle name="normal 2 3 20 2 2 2" xfId="27422" xr:uid="{00000000-0005-0000-0000-0000C06A0000}"/>
    <cellStyle name="normal 2 3 20 2 3" xfId="27423" xr:uid="{00000000-0005-0000-0000-0000C16A0000}"/>
    <cellStyle name="normal 2 3 20 3" xfId="27424" xr:uid="{00000000-0005-0000-0000-0000C26A0000}"/>
    <cellStyle name="normal 2 3 20 3 2" xfId="27425" xr:uid="{00000000-0005-0000-0000-0000C36A0000}"/>
    <cellStyle name="normal 2 3 20 4" xfId="27426" xr:uid="{00000000-0005-0000-0000-0000C46A0000}"/>
    <cellStyle name="normal 2 3 21" xfId="27427" xr:uid="{00000000-0005-0000-0000-0000C56A0000}"/>
    <cellStyle name="normal 2 3 21 2" xfId="27428" xr:uid="{00000000-0005-0000-0000-0000C66A0000}"/>
    <cellStyle name="normal 2 3 21 2 2" xfId="27429" xr:uid="{00000000-0005-0000-0000-0000C76A0000}"/>
    <cellStyle name="normal 2 3 21 2 2 2" xfId="27430" xr:uid="{00000000-0005-0000-0000-0000C86A0000}"/>
    <cellStyle name="normal 2 3 21 2 3" xfId="27431" xr:uid="{00000000-0005-0000-0000-0000C96A0000}"/>
    <cellStyle name="normal 2 3 21 3" xfId="27432" xr:uid="{00000000-0005-0000-0000-0000CA6A0000}"/>
    <cellStyle name="normal 2 3 21 3 2" xfId="27433" xr:uid="{00000000-0005-0000-0000-0000CB6A0000}"/>
    <cellStyle name="normal 2 3 21 4" xfId="27434" xr:uid="{00000000-0005-0000-0000-0000CC6A0000}"/>
    <cellStyle name="normal 2 3 22" xfId="27435" xr:uid="{00000000-0005-0000-0000-0000CD6A0000}"/>
    <cellStyle name="normal 2 3 22 2" xfId="27436" xr:uid="{00000000-0005-0000-0000-0000CE6A0000}"/>
    <cellStyle name="normal 2 3 22 2 2" xfId="27437" xr:uid="{00000000-0005-0000-0000-0000CF6A0000}"/>
    <cellStyle name="normal 2 3 22 2 2 2" xfId="27438" xr:uid="{00000000-0005-0000-0000-0000D06A0000}"/>
    <cellStyle name="normal 2 3 22 2 3" xfId="27439" xr:uid="{00000000-0005-0000-0000-0000D16A0000}"/>
    <cellStyle name="normal 2 3 22 3" xfId="27440" xr:uid="{00000000-0005-0000-0000-0000D26A0000}"/>
    <cellStyle name="normal 2 3 22 3 2" xfId="27441" xr:uid="{00000000-0005-0000-0000-0000D36A0000}"/>
    <cellStyle name="normal 2 3 22 4" xfId="27442" xr:uid="{00000000-0005-0000-0000-0000D46A0000}"/>
    <cellStyle name="normal 2 3 23" xfId="27443" xr:uid="{00000000-0005-0000-0000-0000D56A0000}"/>
    <cellStyle name="normal 2 3 23 2" xfId="27444" xr:uid="{00000000-0005-0000-0000-0000D66A0000}"/>
    <cellStyle name="normal 2 3 23 2 2" xfId="27445" xr:uid="{00000000-0005-0000-0000-0000D76A0000}"/>
    <cellStyle name="normal 2 3 23 2 2 2" xfId="27446" xr:uid="{00000000-0005-0000-0000-0000D86A0000}"/>
    <cellStyle name="normal 2 3 23 2 3" xfId="27447" xr:uid="{00000000-0005-0000-0000-0000D96A0000}"/>
    <cellStyle name="normal 2 3 23 3" xfId="27448" xr:uid="{00000000-0005-0000-0000-0000DA6A0000}"/>
    <cellStyle name="normal 2 3 23 3 2" xfId="27449" xr:uid="{00000000-0005-0000-0000-0000DB6A0000}"/>
    <cellStyle name="normal 2 3 23 4" xfId="27450" xr:uid="{00000000-0005-0000-0000-0000DC6A0000}"/>
    <cellStyle name="normal 2 3 24" xfId="27451" xr:uid="{00000000-0005-0000-0000-0000DD6A0000}"/>
    <cellStyle name="normal 2 3 24 2" xfId="27452" xr:uid="{00000000-0005-0000-0000-0000DE6A0000}"/>
    <cellStyle name="normal 2 3 24 2 2" xfId="27453" xr:uid="{00000000-0005-0000-0000-0000DF6A0000}"/>
    <cellStyle name="normal 2 3 24 2 2 2" xfId="27454" xr:uid="{00000000-0005-0000-0000-0000E06A0000}"/>
    <cellStyle name="normal 2 3 24 2 3" xfId="27455" xr:uid="{00000000-0005-0000-0000-0000E16A0000}"/>
    <cellStyle name="normal 2 3 24 3" xfId="27456" xr:uid="{00000000-0005-0000-0000-0000E26A0000}"/>
    <cellStyle name="normal 2 3 24 3 2" xfId="27457" xr:uid="{00000000-0005-0000-0000-0000E36A0000}"/>
    <cellStyle name="normal 2 3 24 4" xfId="27458" xr:uid="{00000000-0005-0000-0000-0000E46A0000}"/>
    <cellStyle name="normal 2 3 25" xfId="27459" xr:uid="{00000000-0005-0000-0000-0000E56A0000}"/>
    <cellStyle name="normal 2 3 25 2" xfId="27460" xr:uid="{00000000-0005-0000-0000-0000E66A0000}"/>
    <cellStyle name="normal 2 3 25 2 2" xfId="27461" xr:uid="{00000000-0005-0000-0000-0000E76A0000}"/>
    <cellStyle name="normal 2 3 25 3" xfId="27462" xr:uid="{00000000-0005-0000-0000-0000E86A0000}"/>
    <cellStyle name="normal 2 3 26" xfId="27463" xr:uid="{00000000-0005-0000-0000-0000E96A0000}"/>
    <cellStyle name="normal 2 3 26 2" xfId="27464" xr:uid="{00000000-0005-0000-0000-0000EA6A0000}"/>
    <cellStyle name="normal 2 3 27" xfId="27465" xr:uid="{00000000-0005-0000-0000-0000EB6A0000}"/>
    <cellStyle name="Normal 2 3 28" xfId="27466" xr:uid="{00000000-0005-0000-0000-0000EC6A0000}"/>
    <cellStyle name="Normal 2 3 29" xfId="27467" xr:uid="{00000000-0005-0000-0000-0000ED6A0000}"/>
    <cellStyle name="Normal 2 3 3" xfId="27468" xr:uid="{00000000-0005-0000-0000-0000EE6A0000}"/>
    <cellStyle name="Normal 2 3 3 10" xfId="27469" xr:uid="{00000000-0005-0000-0000-0000EF6A0000}"/>
    <cellStyle name="normal 2 3 3 11" xfId="27470" xr:uid="{00000000-0005-0000-0000-0000F06A0000}"/>
    <cellStyle name="normal 2 3 3 12" xfId="27471" xr:uid="{00000000-0005-0000-0000-0000F16A0000}"/>
    <cellStyle name="normal 2 3 3 13" xfId="27472" xr:uid="{00000000-0005-0000-0000-0000F26A0000}"/>
    <cellStyle name="normal 2 3 3 14" xfId="27473" xr:uid="{00000000-0005-0000-0000-0000F36A0000}"/>
    <cellStyle name="normal 2 3 3 15" xfId="27474" xr:uid="{00000000-0005-0000-0000-0000F46A0000}"/>
    <cellStyle name="normal 2 3 3 16" xfId="27475" xr:uid="{00000000-0005-0000-0000-0000F56A0000}"/>
    <cellStyle name="normal 2 3 3 17" xfId="27476" xr:uid="{00000000-0005-0000-0000-0000F66A0000}"/>
    <cellStyle name="normal 2 3 3 18" xfId="27477" xr:uid="{00000000-0005-0000-0000-0000F76A0000}"/>
    <cellStyle name="normal 2 3 3 19" xfId="27478" xr:uid="{00000000-0005-0000-0000-0000F86A0000}"/>
    <cellStyle name="normal 2 3 3 2" xfId="27479" xr:uid="{00000000-0005-0000-0000-0000F96A0000}"/>
    <cellStyle name="normal 2 3 3 2 2" xfId="27480" xr:uid="{00000000-0005-0000-0000-0000FA6A0000}"/>
    <cellStyle name="normal 2 3 3 2 2 2" xfId="27481" xr:uid="{00000000-0005-0000-0000-0000FB6A0000}"/>
    <cellStyle name="normal 2 3 3 2 3" xfId="27482" xr:uid="{00000000-0005-0000-0000-0000FC6A0000}"/>
    <cellStyle name="Normal 2 3 3 20" xfId="27483" xr:uid="{00000000-0005-0000-0000-0000FD6A0000}"/>
    <cellStyle name="Normal 2 3 3 21" xfId="27484" xr:uid="{00000000-0005-0000-0000-0000FE6A0000}"/>
    <cellStyle name="normal 2 3 3 3" xfId="27485" xr:uid="{00000000-0005-0000-0000-0000FF6A0000}"/>
    <cellStyle name="normal 2 3 3 3 2" xfId="27486" xr:uid="{00000000-0005-0000-0000-0000006B0000}"/>
    <cellStyle name="normal 2 3 3 4" xfId="27487" xr:uid="{00000000-0005-0000-0000-0000016B0000}"/>
    <cellStyle name="Normal 2 3 3 5" xfId="27488" xr:uid="{00000000-0005-0000-0000-0000026B0000}"/>
    <cellStyle name="Normal 2 3 3 6" xfId="27489" xr:uid="{00000000-0005-0000-0000-0000036B0000}"/>
    <cellStyle name="Normal 2 3 3 7" xfId="27490" xr:uid="{00000000-0005-0000-0000-0000046B0000}"/>
    <cellStyle name="Normal 2 3 3 8" xfId="27491" xr:uid="{00000000-0005-0000-0000-0000056B0000}"/>
    <cellStyle name="Normal 2 3 3 9" xfId="27492" xr:uid="{00000000-0005-0000-0000-0000066B0000}"/>
    <cellStyle name="Normal 2 3 30" xfId="27493" xr:uid="{00000000-0005-0000-0000-0000076B0000}"/>
    <cellStyle name="Normal 2 3 31" xfId="27494" xr:uid="{00000000-0005-0000-0000-0000086B0000}"/>
    <cellStyle name="Normal 2 3 32" xfId="27495" xr:uid="{00000000-0005-0000-0000-0000096B0000}"/>
    <cellStyle name="Normal 2 3 33" xfId="27496" xr:uid="{00000000-0005-0000-0000-00000A6B0000}"/>
    <cellStyle name="Normal 2 3 34" xfId="27497" xr:uid="{00000000-0005-0000-0000-00000B6B0000}"/>
    <cellStyle name="Normal 2 3 35" xfId="27498" xr:uid="{00000000-0005-0000-0000-00000C6B0000}"/>
    <cellStyle name="Normal 2 3 36" xfId="27499" xr:uid="{00000000-0005-0000-0000-00000D6B0000}"/>
    <cellStyle name="Normal 2 3 37" xfId="27500" xr:uid="{00000000-0005-0000-0000-00000E6B0000}"/>
    <cellStyle name="Normal 2 3 38" xfId="27501" xr:uid="{00000000-0005-0000-0000-00000F6B0000}"/>
    <cellStyle name="Normal 2 3 39" xfId="27502" xr:uid="{00000000-0005-0000-0000-0000106B0000}"/>
    <cellStyle name="normal 2 3 4" xfId="27503" xr:uid="{00000000-0005-0000-0000-0000116B0000}"/>
    <cellStyle name="normal 2 3 4 2" xfId="27504" xr:uid="{00000000-0005-0000-0000-0000126B0000}"/>
    <cellStyle name="normal 2 3 4 2 2" xfId="27505" xr:uid="{00000000-0005-0000-0000-0000136B0000}"/>
    <cellStyle name="normal 2 3 4 2 2 2" xfId="27506" xr:uid="{00000000-0005-0000-0000-0000146B0000}"/>
    <cellStyle name="normal 2 3 4 2 3" xfId="27507" xr:uid="{00000000-0005-0000-0000-0000156B0000}"/>
    <cellStyle name="normal 2 3 4 3" xfId="27508" xr:uid="{00000000-0005-0000-0000-0000166B0000}"/>
    <cellStyle name="normal 2 3 4 3 2" xfId="27509" xr:uid="{00000000-0005-0000-0000-0000176B0000}"/>
    <cellStyle name="normal 2 3 4 4" xfId="27510" xr:uid="{00000000-0005-0000-0000-0000186B0000}"/>
    <cellStyle name="Normal 2 3 40" xfId="27511" xr:uid="{00000000-0005-0000-0000-0000196B0000}"/>
    <cellStyle name="normal 2 3 41" xfId="27512" xr:uid="{00000000-0005-0000-0000-00001A6B0000}"/>
    <cellStyle name="normal 2 3 42" xfId="27513" xr:uid="{00000000-0005-0000-0000-00001B6B0000}"/>
    <cellStyle name="Normal 2 3 43" xfId="27514" xr:uid="{00000000-0005-0000-0000-00001C6B0000}"/>
    <cellStyle name="Normal 2 3 44" xfId="27515" xr:uid="{00000000-0005-0000-0000-00001D6B0000}"/>
    <cellStyle name="Normal 2 3 45" xfId="27516" xr:uid="{00000000-0005-0000-0000-00001E6B0000}"/>
    <cellStyle name="Normal 2 3 46" xfId="27517" xr:uid="{00000000-0005-0000-0000-00001F6B0000}"/>
    <cellStyle name="Normal 2 3 47" xfId="27518" xr:uid="{00000000-0005-0000-0000-0000206B0000}"/>
    <cellStyle name="Normal 2 3 48" xfId="27519" xr:uid="{00000000-0005-0000-0000-0000216B0000}"/>
    <cellStyle name="Normal 2 3 49" xfId="27520" xr:uid="{00000000-0005-0000-0000-0000226B0000}"/>
    <cellStyle name="normal 2 3 5" xfId="27521" xr:uid="{00000000-0005-0000-0000-0000236B0000}"/>
    <cellStyle name="normal 2 3 5 2" xfId="27522" xr:uid="{00000000-0005-0000-0000-0000246B0000}"/>
    <cellStyle name="normal 2 3 5 2 2" xfId="27523" xr:uid="{00000000-0005-0000-0000-0000256B0000}"/>
    <cellStyle name="normal 2 3 5 2 2 2" xfId="27524" xr:uid="{00000000-0005-0000-0000-0000266B0000}"/>
    <cellStyle name="normal 2 3 5 2 3" xfId="27525" xr:uid="{00000000-0005-0000-0000-0000276B0000}"/>
    <cellStyle name="normal 2 3 5 3" xfId="27526" xr:uid="{00000000-0005-0000-0000-0000286B0000}"/>
    <cellStyle name="normal 2 3 5 3 2" xfId="27527" xr:uid="{00000000-0005-0000-0000-0000296B0000}"/>
    <cellStyle name="normal 2 3 5 4" xfId="27528" xr:uid="{00000000-0005-0000-0000-00002A6B0000}"/>
    <cellStyle name="Normal 2 3 50" xfId="27529" xr:uid="{00000000-0005-0000-0000-00002B6B0000}"/>
    <cellStyle name="normal 2 3 6" xfId="27530" xr:uid="{00000000-0005-0000-0000-00002C6B0000}"/>
    <cellStyle name="normal 2 3 6 2" xfId="27531" xr:uid="{00000000-0005-0000-0000-00002D6B0000}"/>
    <cellStyle name="normal 2 3 6 2 2" xfId="27532" xr:uid="{00000000-0005-0000-0000-00002E6B0000}"/>
    <cellStyle name="normal 2 3 6 2 2 2" xfId="27533" xr:uid="{00000000-0005-0000-0000-00002F6B0000}"/>
    <cellStyle name="normal 2 3 6 2 3" xfId="27534" xr:uid="{00000000-0005-0000-0000-0000306B0000}"/>
    <cellStyle name="normal 2 3 6 3" xfId="27535" xr:uid="{00000000-0005-0000-0000-0000316B0000}"/>
    <cellStyle name="normal 2 3 6 3 2" xfId="27536" xr:uid="{00000000-0005-0000-0000-0000326B0000}"/>
    <cellStyle name="normal 2 3 6 4" xfId="27537" xr:uid="{00000000-0005-0000-0000-0000336B0000}"/>
    <cellStyle name="normal 2 3 7" xfId="27538" xr:uid="{00000000-0005-0000-0000-0000346B0000}"/>
    <cellStyle name="normal 2 3 7 2" xfId="27539" xr:uid="{00000000-0005-0000-0000-0000356B0000}"/>
    <cellStyle name="normal 2 3 7 2 2" xfId="27540" xr:uid="{00000000-0005-0000-0000-0000366B0000}"/>
    <cellStyle name="normal 2 3 7 2 2 2" xfId="27541" xr:uid="{00000000-0005-0000-0000-0000376B0000}"/>
    <cellStyle name="normal 2 3 7 2 3" xfId="27542" xr:uid="{00000000-0005-0000-0000-0000386B0000}"/>
    <cellStyle name="normal 2 3 7 3" xfId="27543" xr:uid="{00000000-0005-0000-0000-0000396B0000}"/>
    <cellStyle name="normal 2 3 7 3 2" xfId="27544" xr:uid="{00000000-0005-0000-0000-00003A6B0000}"/>
    <cellStyle name="normal 2 3 7 4" xfId="27545" xr:uid="{00000000-0005-0000-0000-00003B6B0000}"/>
    <cellStyle name="normal 2 3 8" xfId="27546" xr:uid="{00000000-0005-0000-0000-00003C6B0000}"/>
    <cellStyle name="normal 2 3 8 2" xfId="27547" xr:uid="{00000000-0005-0000-0000-00003D6B0000}"/>
    <cellStyle name="normal 2 3 8 2 2" xfId="27548" xr:uid="{00000000-0005-0000-0000-00003E6B0000}"/>
    <cellStyle name="normal 2 3 8 2 2 2" xfId="27549" xr:uid="{00000000-0005-0000-0000-00003F6B0000}"/>
    <cellStyle name="normal 2 3 8 2 3" xfId="27550" xr:uid="{00000000-0005-0000-0000-0000406B0000}"/>
    <cellStyle name="normal 2 3 8 3" xfId="27551" xr:uid="{00000000-0005-0000-0000-0000416B0000}"/>
    <cellStyle name="normal 2 3 8 3 2" xfId="27552" xr:uid="{00000000-0005-0000-0000-0000426B0000}"/>
    <cellStyle name="normal 2 3 8 4" xfId="27553" xr:uid="{00000000-0005-0000-0000-0000436B0000}"/>
    <cellStyle name="normal 2 3 9" xfId="27554" xr:uid="{00000000-0005-0000-0000-0000446B0000}"/>
    <cellStyle name="normal 2 3 9 2" xfId="27555" xr:uid="{00000000-0005-0000-0000-0000456B0000}"/>
    <cellStyle name="normal 2 3 9 2 2" xfId="27556" xr:uid="{00000000-0005-0000-0000-0000466B0000}"/>
    <cellStyle name="normal 2 3 9 2 2 2" xfId="27557" xr:uid="{00000000-0005-0000-0000-0000476B0000}"/>
    <cellStyle name="normal 2 3 9 2 3" xfId="27558" xr:uid="{00000000-0005-0000-0000-0000486B0000}"/>
    <cellStyle name="normal 2 3 9 3" xfId="27559" xr:uid="{00000000-0005-0000-0000-0000496B0000}"/>
    <cellStyle name="normal 2 3 9 3 2" xfId="27560" xr:uid="{00000000-0005-0000-0000-00004A6B0000}"/>
    <cellStyle name="normal 2 3 9 4" xfId="27561" xr:uid="{00000000-0005-0000-0000-00004B6B0000}"/>
    <cellStyle name="normal 2 3_B" xfId="27562" xr:uid="{00000000-0005-0000-0000-00004C6B0000}"/>
    <cellStyle name="Normal 2 30" xfId="27563" xr:uid="{00000000-0005-0000-0000-00004D6B0000}"/>
    <cellStyle name="Normal 2 30 10" xfId="27564" xr:uid="{00000000-0005-0000-0000-00004E6B0000}"/>
    <cellStyle name="normal 2 30 11" xfId="27565" xr:uid="{00000000-0005-0000-0000-00004F6B0000}"/>
    <cellStyle name="normal 2 30 12" xfId="27566" xr:uid="{00000000-0005-0000-0000-0000506B0000}"/>
    <cellStyle name="normal 2 30 13" xfId="27567" xr:uid="{00000000-0005-0000-0000-0000516B0000}"/>
    <cellStyle name="normal 2 30 14" xfId="27568" xr:uid="{00000000-0005-0000-0000-0000526B0000}"/>
    <cellStyle name="normal 2 30 15" xfId="27569" xr:uid="{00000000-0005-0000-0000-0000536B0000}"/>
    <cellStyle name="normal 2 30 16" xfId="27570" xr:uid="{00000000-0005-0000-0000-0000546B0000}"/>
    <cellStyle name="normal 2 30 17" xfId="27571" xr:uid="{00000000-0005-0000-0000-0000556B0000}"/>
    <cellStyle name="normal 2 30 18" xfId="27572" xr:uid="{00000000-0005-0000-0000-0000566B0000}"/>
    <cellStyle name="normal 2 30 19" xfId="27573" xr:uid="{00000000-0005-0000-0000-0000576B0000}"/>
    <cellStyle name="normal 2 30 2" xfId="27574" xr:uid="{00000000-0005-0000-0000-0000586B0000}"/>
    <cellStyle name="normal 2 30 2 2" xfId="27575" xr:uid="{00000000-0005-0000-0000-0000596B0000}"/>
    <cellStyle name="normal 2 30 2 2 2" xfId="27576" xr:uid="{00000000-0005-0000-0000-00005A6B0000}"/>
    <cellStyle name="normal 2 30 2 3" xfId="27577" xr:uid="{00000000-0005-0000-0000-00005B6B0000}"/>
    <cellStyle name="normal 2 30 3" xfId="27578" xr:uid="{00000000-0005-0000-0000-00005C6B0000}"/>
    <cellStyle name="normal 2 30 3 2" xfId="27579" xr:uid="{00000000-0005-0000-0000-00005D6B0000}"/>
    <cellStyle name="normal 2 30 4" xfId="27580" xr:uid="{00000000-0005-0000-0000-00005E6B0000}"/>
    <cellStyle name="Normal 2 30 5" xfId="27581" xr:uid="{00000000-0005-0000-0000-00005F6B0000}"/>
    <cellStyle name="Normal 2 30 6" xfId="27582" xr:uid="{00000000-0005-0000-0000-0000606B0000}"/>
    <cellStyle name="Normal 2 30 7" xfId="27583" xr:uid="{00000000-0005-0000-0000-0000616B0000}"/>
    <cellStyle name="Normal 2 30 8" xfId="27584" xr:uid="{00000000-0005-0000-0000-0000626B0000}"/>
    <cellStyle name="Normal 2 30 9" xfId="27585" xr:uid="{00000000-0005-0000-0000-0000636B0000}"/>
    <cellStyle name="Normal 2 31" xfId="27586" xr:uid="{00000000-0005-0000-0000-0000646B0000}"/>
    <cellStyle name="Normal 2 31 10" xfId="27587" xr:uid="{00000000-0005-0000-0000-0000656B0000}"/>
    <cellStyle name="normal 2 31 11" xfId="27588" xr:uid="{00000000-0005-0000-0000-0000666B0000}"/>
    <cellStyle name="normal 2 31 12" xfId="27589" xr:uid="{00000000-0005-0000-0000-0000676B0000}"/>
    <cellStyle name="normal 2 31 13" xfId="27590" xr:uid="{00000000-0005-0000-0000-0000686B0000}"/>
    <cellStyle name="normal 2 31 14" xfId="27591" xr:uid="{00000000-0005-0000-0000-0000696B0000}"/>
    <cellStyle name="normal 2 31 15" xfId="27592" xr:uid="{00000000-0005-0000-0000-00006A6B0000}"/>
    <cellStyle name="normal 2 31 16" xfId="27593" xr:uid="{00000000-0005-0000-0000-00006B6B0000}"/>
    <cellStyle name="normal 2 31 17" xfId="27594" xr:uid="{00000000-0005-0000-0000-00006C6B0000}"/>
    <cellStyle name="normal 2 31 18" xfId="27595" xr:uid="{00000000-0005-0000-0000-00006D6B0000}"/>
    <cellStyle name="normal 2 31 19" xfId="27596" xr:uid="{00000000-0005-0000-0000-00006E6B0000}"/>
    <cellStyle name="normal 2 31 2" xfId="27597" xr:uid="{00000000-0005-0000-0000-00006F6B0000}"/>
    <cellStyle name="normal 2 31 2 2" xfId="27598" xr:uid="{00000000-0005-0000-0000-0000706B0000}"/>
    <cellStyle name="normal 2 31 2 2 2" xfId="27599" xr:uid="{00000000-0005-0000-0000-0000716B0000}"/>
    <cellStyle name="normal 2 31 2 3" xfId="27600" xr:uid="{00000000-0005-0000-0000-0000726B0000}"/>
    <cellStyle name="normal 2 31 3" xfId="27601" xr:uid="{00000000-0005-0000-0000-0000736B0000}"/>
    <cellStyle name="normal 2 31 3 2" xfId="27602" xr:uid="{00000000-0005-0000-0000-0000746B0000}"/>
    <cellStyle name="normal 2 31 4" xfId="27603" xr:uid="{00000000-0005-0000-0000-0000756B0000}"/>
    <cellStyle name="Normal 2 31 5" xfId="27604" xr:uid="{00000000-0005-0000-0000-0000766B0000}"/>
    <cellStyle name="Normal 2 31 6" xfId="27605" xr:uid="{00000000-0005-0000-0000-0000776B0000}"/>
    <cellStyle name="Normal 2 31 7" xfId="27606" xr:uid="{00000000-0005-0000-0000-0000786B0000}"/>
    <cellStyle name="Normal 2 31 8" xfId="27607" xr:uid="{00000000-0005-0000-0000-0000796B0000}"/>
    <cellStyle name="Normal 2 31 9" xfId="27608" xr:uid="{00000000-0005-0000-0000-00007A6B0000}"/>
    <cellStyle name="Normal 2 32" xfId="27609" xr:uid="{00000000-0005-0000-0000-00007B6B0000}"/>
    <cellStyle name="Normal 2 32 10" xfId="27610" xr:uid="{00000000-0005-0000-0000-00007C6B0000}"/>
    <cellStyle name="normal 2 32 11" xfId="27611" xr:uid="{00000000-0005-0000-0000-00007D6B0000}"/>
    <cellStyle name="normal 2 32 12" xfId="27612" xr:uid="{00000000-0005-0000-0000-00007E6B0000}"/>
    <cellStyle name="normal 2 32 13" xfId="27613" xr:uid="{00000000-0005-0000-0000-00007F6B0000}"/>
    <cellStyle name="normal 2 32 14" xfId="27614" xr:uid="{00000000-0005-0000-0000-0000806B0000}"/>
    <cellStyle name="normal 2 32 15" xfId="27615" xr:uid="{00000000-0005-0000-0000-0000816B0000}"/>
    <cellStyle name="normal 2 32 16" xfId="27616" xr:uid="{00000000-0005-0000-0000-0000826B0000}"/>
    <cellStyle name="normal 2 32 17" xfId="27617" xr:uid="{00000000-0005-0000-0000-0000836B0000}"/>
    <cellStyle name="normal 2 32 18" xfId="27618" xr:uid="{00000000-0005-0000-0000-0000846B0000}"/>
    <cellStyle name="normal 2 32 19" xfId="27619" xr:uid="{00000000-0005-0000-0000-0000856B0000}"/>
    <cellStyle name="normal 2 32 2" xfId="27620" xr:uid="{00000000-0005-0000-0000-0000866B0000}"/>
    <cellStyle name="normal 2 32 2 2" xfId="27621" xr:uid="{00000000-0005-0000-0000-0000876B0000}"/>
    <cellStyle name="normal 2 32 2 2 2" xfId="27622" xr:uid="{00000000-0005-0000-0000-0000886B0000}"/>
    <cellStyle name="normal 2 32 2 3" xfId="27623" xr:uid="{00000000-0005-0000-0000-0000896B0000}"/>
    <cellStyle name="normal 2 32 3" xfId="27624" xr:uid="{00000000-0005-0000-0000-00008A6B0000}"/>
    <cellStyle name="normal 2 32 3 2" xfId="27625" xr:uid="{00000000-0005-0000-0000-00008B6B0000}"/>
    <cellStyle name="normal 2 32 4" xfId="27626" xr:uid="{00000000-0005-0000-0000-00008C6B0000}"/>
    <cellStyle name="Normal 2 32 5" xfId="27627" xr:uid="{00000000-0005-0000-0000-00008D6B0000}"/>
    <cellStyle name="Normal 2 32 6" xfId="27628" xr:uid="{00000000-0005-0000-0000-00008E6B0000}"/>
    <cellStyle name="Normal 2 32 7" xfId="27629" xr:uid="{00000000-0005-0000-0000-00008F6B0000}"/>
    <cellStyle name="Normal 2 32 8" xfId="27630" xr:uid="{00000000-0005-0000-0000-0000906B0000}"/>
    <cellStyle name="Normal 2 32 9" xfId="27631" xr:uid="{00000000-0005-0000-0000-0000916B0000}"/>
    <cellStyle name="Normal 2 33" xfId="27632" xr:uid="{00000000-0005-0000-0000-0000926B0000}"/>
    <cellStyle name="Normal 2 33 10" xfId="27633" xr:uid="{00000000-0005-0000-0000-0000936B0000}"/>
    <cellStyle name="normal 2 33 11" xfId="27634" xr:uid="{00000000-0005-0000-0000-0000946B0000}"/>
    <cellStyle name="normal 2 33 12" xfId="27635" xr:uid="{00000000-0005-0000-0000-0000956B0000}"/>
    <cellStyle name="normal 2 33 13" xfId="27636" xr:uid="{00000000-0005-0000-0000-0000966B0000}"/>
    <cellStyle name="normal 2 33 14" xfId="27637" xr:uid="{00000000-0005-0000-0000-0000976B0000}"/>
    <cellStyle name="normal 2 33 15" xfId="27638" xr:uid="{00000000-0005-0000-0000-0000986B0000}"/>
    <cellStyle name="normal 2 33 16" xfId="27639" xr:uid="{00000000-0005-0000-0000-0000996B0000}"/>
    <cellStyle name="normal 2 33 17" xfId="27640" xr:uid="{00000000-0005-0000-0000-00009A6B0000}"/>
    <cellStyle name="normal 2 33 18" xfId="27641" xr:uid="{00000000-0005-0000-0000-00009B6B0000}"/>
    <cellStyle name="normal 2 33 19" xfId="27642" xr:uid="{00000000-0005-0000-0000-00009C6B0000}"/>
    <cellStyle name="normal 2 33 2" xfId="27643" xr:uid="{00000000-0005-0000-0000-00009D6B0000}"/>
    <cellStyle name="normal 2 33 2 2" xfId="27644" xr:uid="{00000000-0005-0000-0000-00009E6B0000}"/>
    <cellStyle name="normal 2 33 2 2 2" xfId="27645" xr:uid="{00000000-0005-0000-0000-00009F6B0000}"/>
    <cellStyle name="normal 2 33 2 3" xfId="27646" xr:uid="{00000000-0005-0000-0000-0000A06B0000}"/>
    <cellStyle name="normal 2 33 3" xfId="27647" xr:uid="{00000000-0005-0000-0000-0000A16B0000}"/>
    <cellStyle name="normal 2 33 3 2" xfId="27648" xr:uid="{00000000-0005-0000-0000-0000A26B0000}"/>
    <cellStyle name="normal 2 33 4" xfId="27649" xr:uid="{00000000-0005-0000-0000-0000A36B0000}"/>
    <cellStyle name="Normal 2 33 5" xfId="27650" xr:uid="{00000000-0005-0000-0000-0000A46B0000}"/>
    <cellStyle name="Normal 2 33 6" xfId="27651" xr:uid="{00000000-0005-0000-0000-0000A56B0000}"/>
    <cellStyle name="Normal 2 33 7" xfId="27652" xr:uid="{00000000-0005-0000-0000-0000A66B0000}"/>
    <cellStyle name="Normal 2 33 8" xfId="27653" xr:uid="{00000000-0005-0000-0000-0000A76B0000}"/>
    <cellStyle name="Normal 2 33 9" xfId="27654" xr:uid="{00000000-0005-0000-0000-0000A86B0000}"/>
    <cellStyle name="Normal 2 34" xfId="27655" xr:uid="{00000000-0005-0000-0000-0000A96B0000}"/>
    <cellStyle name="Normal 2 34 10" xfId="27656" xr:uid="{00000000-0005-0000-0000-0000AA6B0000}"/>
    <cellStyle name="normal 2 34 11" xfId="27657" xr:uid="{00000000-0005-0000-0000-0000AB6B0000}"/>
    <cellStyle name="normal 2 34 12" xfId="27658" xr:uid="{00000000-0005-0000-0000-0000AC6B0000}"/>
    <cellStyle name="normal 2 34 13" xfId="27659" xr:uid="{00000000-0005-0000-0000-0000AD6B0000}"/>
    <cellStyle name="normal 2 34 14" xfId="27660" xr:uid="{00000000-0005-0000-0000-0000AE6B0000}"/>
    <cellStyle name="normal 2 34 15" xfId="27661" xr:uid="{00000000-0005-0000-0000-0000AF6B0000}"/>
    <cellStyle name="normal 2 34 16" xfId="27662" xr:uid="{00000000-0005-0000-0000-0000B06B0000}"/>
    <cellStyle name="normal 2 34 17" xfId="27663" xr:uid="{00000000-0005-0000-0000-0000B16B0000}"/>
    <cellStyle name="normal 2 34 18" xfId="27664" xr:uid="{00000000-0005-0000-0000-0000B26B0000}"/>
    <cellStyle name="normal 2 34 19" xfId="27665" xr:uid="{00000000-0005-0000-0000-0000B36B0000}"/>
    <cellStyle name="normal 2 34 2" xfId="27666" xr:uid="{00000000-0005-0000-0000-0000B46B0000}"/>
    <cellStyle name="normal 2 34 2 2" xfId="27667" xr:uid="{00000000-0005-0000-0000-0000B56B0000}"/>
    <cellStyle name="normal 2 34 2 2 2" xfId="27668" xr:uid="{00000000-0005-0000-0000-0000B66B0000}"/>
    <cellStyle name="normal 2 34 2 3" xfId="27669" xr:uid="{00000000-0005-0000-0000-0000B76B0000}"/>
    <cellStyle name="normal 2 34 3" xfId="27670" xr:uid="{00000000-0005-0000-0000-0000B86B0000}"/>
    <cellStyle name="normal 2 34 3 2" xfId="27671" xr:uid="{00000000-0005-0000-0000-0000B96B0000}"/>
    <cellStyle name="normal 2 34 4" xfId="27672" xr:uid="{00000000-0005-0000-0000-0000BA6B0000}"/>
    <cellStyle name="Normal 2 34 5" xfId="27673" xr:uid="{00000000-0005-0000-0000-0000BB6B0000}"/>
    <cellStyle name="Normal 2 34 6" xfId="27674" xr:uid="{00000000-0005-0000-0000-0000BC6B0000}"/>
    <cellStyle name="Normal 2 34 7" xfId="27675" xr:uid="{00000000-0005-0000-0000-0000BD6B0000}"/>
    <cellStyle name="Normal 2 34 8" xfId="27676" xr:uid="{00000000-0005-0000-0000-0000BE6B0000}"/>
    <cellStyle name="Normal 2 34 9" xfId="27677" xr:uid="{00000000-0005-0000-0000-0000BF6B0000}"/>
    <cellStyle name="Normal 2 35" xfId="27678" xr:uid="{00000000-0005-0000-0000-0000C06B0000}"/>
    <cellStyle name="Normal 2 35 10" xfId="27679" xr:uid="{00000000-0005-0000-0000-0000C16B0000}"/>
    <cellStyle name="normal 2 35 11" xfId="27680" xr:uid="{00000000-0005-0000-0000-0000C26B0000}"/>
    <cellStyle name="normal 2 35 12" xfId="27681" xr:uid="{00000000-0005-0000-0000-0000C36B0000}"/>
    <cellStyle name="normal 2 35 13" xfId="27682" xr:uid="{00000000-0005-0000-0000-0000C46B0000}"/>
    <cellStyle name="normal 2 35 14" xfId="27683" xr:uid="{00000000-0005-0000-0000-0000C56B0000}"/>
    <cellStyle name="normal 2 35 15" xfId="27684" xr:uid="{00000000-0005-0000-0000-0000C66B0000}"/>
    <cellStyle name="normal 2 35 16" xfId="27685" xr:uid="{00000000-0005-0000-0000-0000C76B0000}"/>
    <cellStyle name="normal 2 35 17" xfId="27686" xr:uid="{00000000-0005-0000-0000-0000C86B0000}"/>
    <cellStyle name="normal 2 35 18" xfId="27687" xr:uid="{00000000-0005-0000-0000-0000C96B0000}"/>
    <cellStyle name="normal 2 35 19" xfId="27688" xr:uid="{00000000-0005-0000-0000-0000CA6B0000}"/>
    <cellStyle name="normal 2 35 2" xfId="27689" xr:uid="{00000000-0005-0000-0000-0000CB6B0000}"/>
    <cellStyle name="normal 2 35 2 2" xfId="27690" xr:uid="{00000000-0005-0000-0000-0000CC6B0000}"/>
    <cellStyle name="normal 2 35 2 2 2" xfId="27691" xr:uid="{00000000-0005-0000-0000-0000CD6B0000}"/>
    <cellStyle name="normal 2 35 2 3" xfId="27692" xr:uid="{00000000-0005-0000-0000-0000CE6B0000}"/>
    <cellStyle name="normal 2 35 3" xfId="27693" xr:uid="{00000000-0005-0000-0000-0000CF6B0000}"/>
    <cellStyle name="normal 2 35 3 2" xfId="27694" xr:uid="{00000000-0005-0000-0000-0000D06B0000}"/>
    <cellStyle name="normal 2 35 4" xfId="27695" xr:uid="{00000000-0005-0000-0000-0000D16B0000}"/>
    <cellStyle name="Normal 2 35 5" xfId="27696" xr:uid="{00000000-0005-0000-0000-0000D26B0000}"/>
    <cellStyle name="Normal 2 35 6" xfId="27697" xr:uid="{00000000-0005-0000-0000-0000D36B0000}"/>
    <cellStyle name="Normal 2 35 7" xfId="27698" xr:uid="{00000000-0005-0000-0000-0000D46B0000}"/>
    <cellStyle name="Normal 2 35 8" xfId="27699" xr:uid="{00000000-0005-0000-0000-0000D56B0000}"/>
    <cellStyle name="Normal 2 35 9" xfId="27700" xr:uid="{00000000-0005-0000-0000-0000D66B0000}"/>
    <cellStyle name="Normal 2 36" xfId="27701" xr:uid="{00000000-0005-0000-0000-0000D76B0000}"/>
    <cellStyle name="Normal 2 36 10" xfId="27702" xr:uid="{00000000-0005-0000-0000-0000D86B0000}"/>
    <cellStyle name="normal 2 36 11" xfId="27703" xr:uid="{00000000-0005-0000-0000-0000D96B0000}"/>
    <cellStyle name="normal 2 36 12" xfId="27704" xr:uid="{00000000-0005-0000-0000-0000DA6B0000}"/>
    <cellStyle name="normal 2 36 13" xfId="27705" xr:uid="{00000000-0005-0000-0000-0000DB6B0000}"/>
    <cellStyle name="normal 2 36 14" xfId="27706" xr:uid="{00000000-0005-0000-0000-0000DC6B0000}"/>
    <cellStyle name="normal 2 36 15" xfId="27707" xr:uid="{00000000-0005-0000-0000-0000DD6B0000}"/>
    <cellStyle name="normal 2 36 16" xfId="27708" xr:uid="{00000000-0005-0000-0000-0000DE6B0000}"/>
    <cellStyle name="normal 2 36 17" xfId="27709" xr:uid="{00000000-0005-0000-0000-0000DF6B0000}"/>
    <cellStyle name="normal 2 36 18" xfId="27710" xr:uid="{00000000-0005-0000-0000-0000E06B0000}"/>
    <cellStyle name="normal 2 36 19" xfId="27711" xr:uid="{00000000-0005-0000-0000-0000E16B0000}"/>
    <cellStyle name="normal 2 36 2" xfId="27712" xr:uid="{00000000-0005-0000-0000-0000E26B0000}"/>
    <cellStyle name="normal 2 36 2 2" xfId="27713" xr:uid="{00000000-0005-0000-0000-0000E36B0000}"/>
    <cellStyle name="normal 2 36 2 2 2" xfId="27714" xr:uid="{00000000-0005-0000-0000-0000E46B0000}"/>
    <cellStyle name="normal 2 36 2 3" xfId="27715" xr:uid="{00000000-0005-0000-0000-0000E56B0000}"/>
    <cellStyle name="normal 2 36 3" xfId="27716" xr:uid="{00000000-0005-0000-0000-0000E66B0000}"/>
    <cellStyle name="normal 2 36 3 2" xfId="27717" xr:uid="{00000000-0005-0000-0000-0000E76B0000}"/>
    <cellStyle name="normal 2 36 4" xfId="27718" xr:uid="{00000000-0005-0000-0000-0000E86B0000}"/>
    <cellStyle name="Normal 2 36 5" xfId="27719" xr:uid="{00000000-0005-0000-0000-0000E96B0000}"/>
    <cellStyle name="Normal 2 36 6" xfId="27720" xr:uid="{00000000-0005-0000-0000-0000EA6B0000}"/>
    <cellStyle name="Normal 2 36 7" xfId="27721" xr:uid="{00000000-0005-0000-0000-0000EB6B0000}"/>
    <cellStyle name="Normal 2 36 8" xfId="27722" xr:uid="{00000000-0005-0000-0000-0000EC6B0000}"/>
    <cellStyle name="Normal 2 36 9" xfId="27723" xr:uid="{00000000-0005-0000-0000-0000ED6B0000}"/>
    <cellStyle name="normal 2 37" xfId="27724" xr:uid="{00000000-0005-0000-0000-0000EE6B0000}"/>
    <cellStyle name="normal 2 37 2" xfId="27725" xr:uid="{00000000-0005-0000-0000-0000EF6B0000}"/>
    <cellStyle name="normal 2 37 2 2" xfId="27726" xr:uid="{00000000-0005-0000-0000-0000F06B0000}"/>
    <cellStyle name="normal 2 37 2 2 2" xfId="27727" xr:uid="{00000000-0005-0000-0000-0000F16B0000}"/>
    <cellStyle name="normal 2 37 2 3" xfId="27728" xr:uid="{00000000-0005-0000-0000-0000F26B0000}"/>
    <cellStyle name="normal 2 37 3" xfId="27729" xr:uid="{00000000-0005-0000-0000-0000F36B0000}"/>
    <cellStyle name="normal 2 37 3 2" xfId="27730" xr:uid="{00000000-0005-0000-0000-0000F46B0000}"/>
    <cellStyle name="normal 2 37 4" xfId="27731" xr:uid="{00000000-0005-0000-0000-0000F56B0000}"/>
    <cellStyle name="normal 2 38" xfId="27732" xr:uid="{00000000-0005-0000-0000-0000F66B0000}"/>
    <cellStyle name="normal 2 38 2" xfId="27733" xr:uid="{00000000-0005-0000-0000-0000F76B0000}"/>
    <cellStyle name="normal 2 38 2 2" xfId="27734" xr:uid="{00000000-0005-0000-0000-0000F86B0000}"/>
    <cellStyle name="normal 2 38 2 2 2" xfId="27735" xr:uid="{00000000-0005-0000-0000-0000F96B0000}"/>
    <cellStyle name="normal 2 38 2 3" xfId="27736" xr:uid="{00000000-0005-0000-0000-0000FA6B0000}"/>
    <cellStyle name="normal 2 38 3" xfId="27737" xr:uid="{00000000-0005-0000-0000-0000FB6B0000}"/>
    <cellStyle name="normal 2 38 3 2" xfId="27738" xr:uid="{00000000-0005-0000-0000-0000FC6B0000}"/>
    <cellStyle name="normal 2 38 4" xfId="27739" xr:uid="{00000000-0005-0000-0000-0000FD6B0000}"/>
    <cellStyle name="normal 2 39" xfId="27740" xr:uid="{00000000-0005-0000-0000-0000FE6B0000}"/>
    <cellStyle name="normal 2 39 2" xfId="27741" xr:uid="{00000000-0005-0000-0000-0000FF6B0000}"/>
    <cellStyle name="normal 2 39 2 2" xfId="27742" xr:uid="{00000000-0005-0000-0000-0000006C0000}"/>
    <cellStyle name="normal 2 39 2 2 2" xfId="27743" xr:uid="{00000000-0005-0000-0000-0000016C0000}"/>
    <cellStyle name="normal 2 39 2 3" xfId="27744" xr:uid="{00000000-0005-0000-0000-0000026C0000}"/>
    <cellStyle name="normal 2 39 3" xfId="27745" xr:uid="{00000000-0005-0000-0000-0000036C0000}"/>
    <cellStyle name="normal 2 39 3 2" xfId="27746" xr:uid="{00000000-0005-0000-0000-0000046C0000}"/>
    <cellStyle name="normal 2 39 4" xfId="27747" xr:uid="{00000000-0005-0000-0000-0000056C0000}"/>
    <cellStyle name="Normal 2 4" xfId="27748" xr:uid="{00000000-0005-0000-0000-0000066C0000}"/>
    <cellStyle name="Normal 2 4 2" xfId="27749" xr:uid="{00000000-0005-0000-0000-0000076C0000}"/>
    <cellStyle name="Normal 2 4 2 2" xfId="27750" xr:uid="{00000000-0005-0000-0000-0000086C0000}"/>
    <cellStyle name="Normal 2 4 2 2 2" xfId="27751" xr:uid="{00000000-0005-0000-0000-0000096C0000}"/>
    <cellStyle name="Normal 2 4 2 2 3" xfId="27752" xr:uid="{00000000-0005-0000-0000-00000A6C0000}"/>
    <cellStyle name="Normal 2 4 2 3" xfId="27753" xr:uid="{00000000-0005-0000-0000-00000B6C0000}"/>
    <cellStyle name="Normal 2 4 2 3 2" xfId="27754" xr:uid="{00000000-0005-0000-0000-00000C6C0000}"/>
    <cellStyle name="Normal 2 4 2 3 3" xfId="27755" xr:uid="{00000000-0005-0000-0000-00000D6C0000}"/>
    <cellStyle name="Normal 2 4 2 4" xfId="27756" xr:uid="{00000000-0005-0000-0000-00000E6C0000}"/>
    <cellStyle name="Normal 2 4 2 5" xfId="27757" xr:uid="{00000000-0005-0000-0000-00000F6C0000}"/>
    <cellStyle name="Normal 2 4 3" xfId="27758" xr:uid="{00000000-0005-0000-0000-0000106C0000}"/>
    <cellStyle name="Normal 2 4 3 2" xfId="27759" xr:uid="{00000000-0005-0000-0000-0000116C0000}"/>
    <cellStyle name="Normal 2 4 3 3" xfId="27760" xr:uid="{00000000-0005-0000-0000-0000126C0000}"/>
    <cellStyle name="Normal 2 4 4" xfId="27761" xr:uid="{00000000-0005-0000-0000-0000136C0000}"/>
    <cellStyle name="Normal 2 4 5" xfId="27762" xr:uid="{00000000-0005-0000-0000-0000146C0000}"/>
    <cellStyle name="Normal 2 4 6" xfId="27763" xr:uid="{00000000-0005-0000-0000-0000156C0000}"/>
    <cellStyle name="Normal 2 4 7" xfId="27764" xr:uid="{00000000-0005-0000-0000-0000166C0000}"/>
    <cellStyle name="Normal 2 4 8" xfId="27765" xr:uid="{00000000-0005-0000-0000-0000176C0000}"/>
    <cellStyle name="normal 2 40" xfId="27766" xr:uid="{00000000-0005-0000-0000-0000186C0000}"/>
    <cellStyle name="normal 2 40 2" xfId="27767" xr:uid="{00000000-0005-0000-0000-0000196C0000}"/>
    <cellStyle name="normal 2 40 2 2" xfId="27768" xr:uid="{00000000-0005-0000-0000-00001A6C0000}"/>
    <cellStyle name="normal 2 40 2 2 2" xfId="27769" xr:uid="{00000000-0005-0000-0000-00001B6C0000}"/>
    <cellStyle name="normal 2 40 2 3" xfId="27770" xr:uid="{00000000-0005-0000-0000-00001C6C0000}"/>
    <cellStyle name="normal 2 40 3" xfId="27771" xr:uid="{00000000-0005-0000-0000-00001D6C0000}"/>
    <cellStyle name="normal 2 40 3 2" xfId="27772" xr:uid="{00000000-0005-0000-0000-00001E6C0000}"/>
    <cellStyle name="normal 2 40 4" xfId="27773" xr:uid="{00000000-0005-0000-0000-00001F6C0000}"/>
    <cellStyle name="normal 2 41" xfId="27774" xr:uid="{00000000-0005-0000-0000-0000206C0000}"/>
    <cellStyle name="normal 2 41 2" xfId="27775" xr:uid="{00000000-0005-0000-0000-0000216C0000}"/>
    <cellStyle name="normal 2 41 2 2" xfId="27776" xr:uid="{00000000-0005-0000-0000-0000226C0000}"/>
    <cellStyle name="normal 2 41 2 2 2" xfId="27777" xr:uid="{00000000-0005-0000-0000-0000236C0000}"/>
    <cellStyle name="normal 2 41 2 3" xfId="27778" xr:uid="{00000000-0005-0000-0000-0000246C0000}"/>
    <cellStyle name="normal 2 41 3" xfId="27779" xr:uid="{00000000-0005-0000-0000-0000256C0000}"/>
    <cellStyle name="normal 2 41 3 2" xfId="27780" xr:uid="{00000000-0005-0000-0000-0000266C0000}"/>
    <cellStyle name="normal 2 41 4" xfId="27781" xr:uid="{00000000-0005-0000-0000-0000276C0000}"/>
    <cellStyle name="normal 2 42" xfId="27782" xr:uid="{00000000-0005-0000-0000-0000286C0000}"/>
    <cellStyle name="normal 2 42 2" xfId="27783" xr:uid="{00000000-0005-0000-0000-0000296C0000}"/>
    <cellStyle name="normal 2 42 2 2" xfId="27784" xr:uid="{00000000-0005-0000-0000-00002A6C0000}"/>
    <cellStyle name="normal 2 42 2 2 2" xfId="27785" xr:uid="{00000000-0005-0000-0000-00002B6C0000}"/>
    <cellStyle name="normal 2 42 2 3" xfId="27786" xr:uid="{00000000-0005-0000-0000-00002C6C0000}"/>
    <cellStyle name="normal 2 42 3" xfId="27787" xr:uid="{00000000-0005-0000-0000-00002D6C0000}"/>
    <cellStyle name="normal 2 42 3 2" xfId="27788" xr:uid="{00000000-0005-0000-0000-00002E6C0000}"/>
    <cellStyle name="normal 2 42 4" xfId="27789" xr:uid="{00000000-0005-0000-0000-00002F6C0000}"/>
    <cellStyle name="normal 2 43" xfId="27790" xr:uid="{00000000-0005-0000-0000-0000306C0000}"/>
    <cellStyle name="normal 2 43 2" xfId="27791" xr:uid="{00000000-0005-0000-0000-0000316C0000}"/>
    <cellStyle name="normal 2 43 2 2" xfId="27792" xr:uid="{00000000-0005-0000-0000-0000326C0000}"/>
    <cellStyle name="normal 2 43 2 2 2" xfId="27793" xr:uid="{00000000-0005-0000-0000-0000336C0000}"/>
    <cellStyle name="normal 2 43 2 3" xfId="27794" xr:uid="{00000000-0005-0000-0000-0000346C0000}"/>
    <cellStyle name="normal 2 43 3" xfId="27795" xr:uid="{00000000-0005-0000-0000-0000356C0000}"/>
    <cellStyle name="normal 2 43 3 2" xfId="27796" xr:uid="{00000000-0005-0000-0000-0000366C0000}"/>
    <cellStyle name="normal 2 43 4" xfId="27797" xr:uid="{00000000-0005-0000-0000-0000376C0000}"/>
    <cellStyle name="normal 2 44" xfId="27798" xr:uid="{00000000-0005-0000-0000-0000386C0000}"/>
    <cellStyle name="normal 2 44 2" xfId="27799" xr:uid="{00000000-0005-0000-0000-0000396C0000}"/>
    <cellStyle name="normal 2 44 2 2" xfId="27800" xr:uid="{00000000-0005-0000-0000-00003A6C0000}"/>
    <cellStyle name="normal 2 44 2 2 2" xfId="27801" xr:uid="{00000000-0005-0000-0000-00003B6C0000}"/>
    <cellStyle name="normal 2 44 2 3" xfId="27802" xr:uid="{00000000-0005-0000-0000-00003C6C0000}"/>
    <cellStyle name="normal 2 44 3" xfId="27803" xr:uid="{00000000-0005-0000-0000-00003D6C0000}"/>
    <cellStyle name="normal 2 44 3 2" xfId="27804" xr:uid="{00000000-0005-0000-0000-00003E6C0000}"/>
    <cellStyle name="normal 2 44 4" xfId="27805" xr:uid="{00000000-0005-0000-0000-00003F6C0000}"/>
    <cellStyle name="normal 2 45" xfId="27806" xr:uid="{00000000-0005-0000-0000-0000406C0000}"/>
    <cellStyle name="normal 2 45 2" xfId="27807" xr:uid="{00000000-0005-0000-0000-0000416C0000}"/>
    <cellStyle name="normal 2 45 2 2" xfId="27808" xr:uid="{00000000-0005-0000-0000-0000426C0000}"/>
    <cellStyle name="normal 2 45 2 2 2" xfId="27809" xr:uid="{00000000-0005-0000-0000-0000436C0000}"/>
    <cellStyle name="normal 2 45 2 3" xfId="27810" xr:uid="{00000000-0005-0000-0000-0000446C0000}"/>
    <cellStyle name="normal 2 45 3" xfId="27811" xr:uid="{00000000-0005-0000-0000-0000456C0000}"/>
    <cellStyle name="normal 2 45 3 2" xfId="27812" xr:uid="{00000000-0005-0000-0000-0000466C0000}"/>
    <cellStyle name="normal 2 45 4" xfId="27813" xr:uid="{00000000-0005-0000-0000-0000476C0000}"/>
    <cellStyle name="normal 2 46" xfId="27814" xr:uid="{00000000-0005-0000-0000-0000486C0000}"/>
    <cellStyle name="normal 2 46 2" xfId="27815" xr:uid="{00000000-0005-0000-0000-0000496C0000}"/>
    <cellStyle name="normal 2 46 2 2" xfId="27816" xr:uid="{00000000-0005-0000-0000-00004A6C0000}"/>
    <cellStyle name="normal 2 46 2 2 2" xfId="27817" xr:uid="{00000000-0005-0000-0000-00004B6C0000}"/>
    <cellStyle name="normal 2 46 2 3" xfId="27818" xr:uid="{00000000-0005-0000-0000-00004C6C0000}"/>
    <cellStyle name="normal 2 46 3" xfId="27819" xr:uid="{00000000-0005-0000-0000-00004D6C0000}"/>
    <cellStyle name="normal 2 46 3 2" xfId="27820" xr:uid="{00000000-0005-0000-0000-00004E6C0000}"/>
    <cellStyle name="normal 2 46 4" xfId="27821" xr:uid="{00000000-0005-0000-0000-00004F6C0000}"/>
    <cellStyle name="normal 2 47" xfId="27822" xr:uid="{00000000-0005-0000-0000-0000506C0000}"/>
    <cellStyle name="normal 2 47 2" xfId="27823" xr:uid="{00000000-0005-0000-0000-0000516C0000}"/>
    <cellStyle name="normal 2 47 2 2" xfId="27824" xr:uid="{00000000-0005-0000-0000-0000526C0000}"/>
    <cellStyle name="normal 2 47 2 2 2" xfId="27825" xr:uid="{00000000-0005-0000-0000-0000536C0000}"/>
    <cellStyle name="normal 2 47 2 3" xfId="27826" xr:uid="{00000000-0005-0000-0000-0000546C0000}"/>
    <cellStyle name="normal 2 47 3" xfId="27827" xr:uid="{00000000-0005-0000-0000-0000556C0000}"/>
    <cellStyle name="normal 2 47 3 2" xfId="27828" xr:uid="{00000000-0005-0000-0000-0000566C0000}"/>
    <cellStyle name="normal 2 47 4" xfId="27829" xr:uid="{00000000-0005-0000-0000-0000576C0000}"/>
    <cellStyle name="normal 2 48" xfId="27830" xr:uid="{00000000-0005-0000-0000-0000586C0000}"/>
    <cellStyle name="normal 2 48 2" xfId="27831" xr:uid="{00000000-0005-0000-0000-0000596C0000}"/>
    <cellStyle name="normal 2 48 2 2" xfId="27832" xr:uid="{00000000-0005-0000-0000-00005A6C0000}"/>
    <cellStyle name="normal 2 48 2 2 2" xfId="27833" xr:uid="{00000000-0005-0000-0000-00005B6C0000}"/>
    <cellStyle name="normal 2 48 2 3" xfId="27834" xr:uid="{00000000-0005-0000-0000-00005C6C0000}"/>
    <cellStyle name="normal 2 48 3" xfId="27835" xr:uid="{00000000-0005-0000-0000-00005D6C0000}"/>
    <cellStyle name="normal 2 48 3 2" xfId="27836" xr:uid="{00000000-0005-0000-0000-00005E6C0000}"/>
    <cellStyle name="normal 2 48 4" xfId="27837" xr:uid="{00000000-0005-0000-0000-00005F6C0000}"/>
    <cellStyle name="normal 2 49" xfId="27838" xr:uid="{00000000-0005-0000-0000-0000606C0000}"/>
    <cellStyle name="normal 2 49 2" xfId="27839" xr:uid="{00000000-0005-0000-0000-0000616C0000}"/>
    <cellStyle name="normal 2 49 2 2" xfId="27840" xr:uid="{00000000-0005-0000-0000-0000626C0000}"/>
    <cellStyle name="normal 2 49 2 2 2" xfId="27841" xr:uid="{00000000-0005-0000-0000-0000636C0000}"/>
    <cellStyle name="normal 2 49 2 3" xfId="27842" xr:uid="{00000000-0005-0000-0000-0000646C0000}"/>
    <cellStyle name="normal 2 49 3" xfId="27843" xr:uid="{00000000-0005-0000-0000-0000656C0000}"/>
    <cellStyle name="normal 2 49 3 2" xfId="27844" xr:uid="{00000000-0005-0000-0000-0000666C0000}"/>
    <cellStyle name="normal 2 49 4" xfId="27845" xr:uid="{00000000-0005-0000-0000-0000676C0000}"/>
    <cellStyle name="Normal 2 5" xfId="27846" xr:uid="{00000000-0005-0000-0000-0000686C0000}"/>
    <cellStyle name="Normal 2 5 2" xfId="27847" xr:uid="{00000000-0005-0000-0000-0000696C0000}"/>
    <cellStyle name="Normal 2 5 2 2" xfId="27848" xr:uid="{00000000-0005-0000-0000-00006A6C0000}"/>
    <cellStyle name="Normal 2 5 2 2 2" xfId="27849" xr:uid="{00000000-0005-0000-0000-00006B6C0000}"/>
    <cellStyle name="Normal 2 5 2 2 3" xfId="27850" xr:uid="{00000000-0005-0000-0000-00006C6C0000}"/>
    <cellStyle name="Normal 2 5 2 3" xfId="27851" xr:uid="{00000000-0005-0000-0000-00006D6C0000}"/>
    <cellStyle name="Normal 2 5 2 3 2" xfId="27852" xr:uid="{00000000-0005-0000-0000-00006E6C0000}"/>
    <cellStyle name="Normal 2 5 2 3 3" xfId="27853" xr:uid="{00000000-0005-0000-0000-00006F6C0000}"/>
    <cellStyle name="Normal 2 5 2 4" xfId="27854" xr:uid="{00000000-0005-0000-0000-0000706C0000}"/>
    <cellStyle name="Normal 2 5 2 5" xfId="27855" xr:uid="{00000000-0005-0000-0000-0000716C0000}"/>
    <cellStyle name="Normal 2 5 3" xfId="27856" xr:uid="{00000000-0005-0000-0000-0000726C0000}"/>
    <cellStyle name="Normal 2 5 3 2" xfId="27857" xr:uid="{00000000-0005-0000-0000-0000736C0000}"/>
    <cellStyle name="Normal 2 5 3 3" xfId="27858" xr:uid="{00000000-0005-0000-0000-0000746C0000}"/>
    <cellStyle name="Normal 2 5 4" xfId="27859" xr:uid="{00000000-0005-0000-0000-0000756C0000}"/>
    <cellStyle name="Normal 2 5 5" xfId="27860" xr:uid="{00000000-0005-0000-0000-0000766C0000}"/>
    <cellStyle name="Normal 2 5 6" xfId="27861" xr:uid="{00000000-0005-0000-0000-0000776C0000}"/>
    <cellStyle name="Normal 2 5 7" xfId="27862" xr:uid="{00000000-0005-0000-0000-0000786C0000}"/>
    <cellStyle name="Normal 2 5 8" xfId="27863" xr:uid="{00000000-0005-0000-0000-0000796C0000}"/>
    <cellStyle name="normal 2 50" xfId="27864" xr:uid="{00000000-0005-0000-0000-00007A6C0000}"/>
    <cellStyle name="normal 2 50 2" xfId="27865" xr:uid="{00000000-0005-0000-0000-00007B6C0000}"/>
    <cellStyle name="normal 2 50 2 2" xfId="27866" xr:uid="{00000000-0005-0000-0000-00007C6C0000}"/>
    <cellStyle name="normal 2 50 2 2 2" xfId="27867" xr:uid="{00000000-0005-0000-0000-00007D6C0000}"/>
    <cellStyle name="normal 2 50 2 3" xfId="27868" xr:uid="{00000000-0005-0000-0000-00007E6C0000}"/>
    <cellStyle name="normal 2 50 3" xfId="27869" xr:uid="{00000000-0005-0000-0000-00007F6C0000}"/>
    <cellStyle name="normal 2 50 3 2" xfId="27870" xr:uid="{00000000-0005-0000-0000-0000806C0000}"/>
    <cellStyle name="normal 2 50 4" xfId="27871" xr:uid="{00000000-0005-0000-0000-0000816C0000}"/>
    <cellStyle name="normal 2 51" xfId="27872" xr:uid="{00000000-0005-0000-0000-0000826C0000}"/>
    <cellStyle name="normal 2 51 2" xfId="27873" xr:uid="{00000000-0005-0000-0000-0000836C0000}"/>
    <cellStyle name="normal 2 51 2 2" xfId="27874" xr:uid="{00000000-0005-0000-0000-0000846C0000}"/>
    <cellStyle name="normal 2 51 2 2 2" xfId="27875" xr:uid="{00000000-0005-0000-0000-0000856C0000}"/>
    <cellStyle name="normal 2 51 2 3" xfId="27876" xr:uid="{00000000-0005-0000-0000-0000866C0000}"/>
    <cellStyle name="normal 2 51 3" xfId="27877" xr:uid="{00000000-0005-0000-0000-0000876C0000}"/>
    <cellStyle name="normal 2 51 3 2" xfId="27878" xr:uid="{00000000-0005-0000-0000-0000886C0000}"/>
    <cellStyle name="normal 2 51 4" xfId="27879" xr:uid="{00000000-0005-0000-0000-0000896C0000}"/>
    <cellStyle name="normal 2 52" xfId="27880" xr:uid="{00000000-0005-0000-0000-00008A6C0000}"/>
    <cellStyle name="normal 2 52 2" xfId="27881" xr:uid="{00000000-0005-0000-0000-00008B6C0000}"/>
    <cellStyle name="normal 2 52 2 2" xfId="27882" xr:uid="{00000000-0005-0000-0000-00008C6C0000}"/>
    <cellStyle name="normal 2 52 2 2 2" xfId="27883" xr:uid="{00000000-0005-0000-0000-00008D6C0000}"/>
    <cellStyle name="normal 2 52 2 3" xfId="27884" xr:uid="{00000000-0005-0000-0000-00008E6C0000}"/>
    <cellStyle name="normal 2 52 3" xfId="27885" xr:uid="{00000000-0005-0000-0000-00008F6C0000}"/>
    <cellStyle name="normal 2 52 3 2" xfId="27886" xr:uid="{00000000-0005-0000-0000-0000906C0000}"/>
    <cellStyle name="normal 2 52 4" xfId="27887" xr:uid="{00000000-0005-0000-0000-0000916C0000}"/>
    <cellStyle name="normal 2 53" xfId="27888" xr:uid="{00000000-0005-0000-0000-0000926C0000}"/>
    <cellStyle name="normal 2 53 2" xfId="27889" xr:uid="{00000000-0005-0000-0000-0000936C0000}"/>
    <cellStyle name="normal 2 53 2 2" xfId="27890" xr:uid="{00000000-0005-0000-0000-0000946C0000}"/>
    <cellStyle name="normal 2 53 2 2 2" xfId="27891" xr:uid="{00000000-0005-0000-0000-0000956C0000}"/>
    <cellStyle name="normal 2 53 2 3" xfId="27892" xr:uid="{00000000-0005-0000-0000-0000966C0000}"/>
    <cellStyle name="normal 2 53 3" xfId="27893" xr:uid="{00000000-0005-0000-0000-0000976C0000}"/>
    <cellStyle name="normal 2 53 3 2" xfId="27894" xr:uid="{00000000-0005-0000-0000-0000986C0000}"/>
    <cellStyle name="normal 2 53 4" xfId="27895" xr:uid="{00000000-0005-0000-0000-0000996C0000}"/>
    <cellStyle name="normal 2 54" xfId="27896" xr:uid="{00000000-0005-0000-0000-00009A6C0000}"/>
    <cellStyle name="normal 2 54 2" xfId="27897" xr:uid="{00000000-0005-0000-0000-00009B6C0000}"/>
    <cellStyle name="normal 2 54 2 2" xfId="27898" xr:uid="{00000000-0005-0000-0000-00009C6C0000}"/>
    <cellStyle name="normal 2 54 2 2 2" xfId="27899" xr:uid="{00000000-0005-0000-0000-00009D6C0000}"/>
    <cellStyle name="normal 2 54 2 3" xfId="27900" xr:uid="{00000000-0005-0000-0000-00009E6C0000}"/>
    <cellStyle name="normal 2 54 3" xfId="27901" xr:uid="{00000000-0005-0000-0000-00009F6C0000}"/>
    <cellStyle name="normal 2 54 3 2" xfId="27902" xr:uid="{00000000-0005-0000-0000-0000A06C0000}"/>
    <cellStyle name="normal 2 54 4" xfId="27903" xr:uid="{00000000-0005-0000-0000-0000A16C0000}"/>
    <cellStyle name="normal 2 55" xfId="27904" xr:uid="{00000000-0005-0000-0000-0000A26C0000}"/>
    <cellStyle name="normal 2 55 2" xfId="27905" xr:uid="{00000000-0005-0000-0000-0000A36C0000}"/>
    <cellStyle name="normal 2 55 2 2" xfId="27906" xr:uid="{00000000-0005-0000-0000-0000A46C0000}"/>
    <cellStyle name="normal 2 55 2 2 2" xfId="27907" xr:uid="{00000000-0005-0000-0000-0000A56C0000}"/>
    <cellStyle name="normal 2 55 2 3" xfId="27908" xr:uid="{00000000-0005-0000-0000-0000A66C0000}"/>
    <cellStyle name="normal 2 55 3" xfId="27909" xr:uid="{00000000-0005-0000-0000-0000A76C0000}"/>
    <cellStyle name="normal 2 55 3 2" xfId="27910" xr:uid="{00000000-0005-0000-0000-0000A86C0000}"/>
    <cellStyle name="normal 2 55 4" xfId="27911" xr:uid="{00000000-0005-0000-0000-0000A96C0000}"/>
    <cellStyle name="normal 2 56" xfId="27912" xr:uid="{00000000-0005-0000-0000-0000AA6C0000}"/>
    <cellStyle name="normal 2 56 2" xfId="27913" xr:uid="{00000000-0005-0000-0000-0000AB6C0000}"/>
    <cellStyle name="normal 2 56 2 2" xfId="27914" xr:uid="{00000000-0005-0000-0000-0000AC6C0000}"/>
    <cellStyle name="normal 2 56 2 2 2" xfId="27915" xr:uid="{00000000-0005-0000-0000-0000AD6C0000}"/>
    <cellStyle name="normal 2 56 2 3" xfId="27916" xr:uid="{00000000-0005-0000-0000-0000AE6C0000}"/>
    <cellStyle name="normal 2 56 3" xfId="27917" xr:uid="{00000000-0005-0000-0000-0000AF6C0000}"/>
    <cellStyle name="normal 2 56 3 2" xfId="27918" xr:uid="{00000000-0005-0000-0000-0000B06C0000}"/>
    <cellStyle name="normal 2 56 4" xfId="27919" xr:uid="{00000000-0005-0000-0000-0000B16C0000}"/>
    <cellStyle name="normal 2 57" xfId="27920" xr:uid="{00000000-0005-0000-0000-0000B26C0000}"/>
    <cellStyle name="normal 2 57 2" xfId="27921" xr:uid="{00000000-0005-0000-0000-0000B36C0000}"/>
    <cellStyle name="normal 2 57 2 2" xfId="27922" xr:uid="{00000000-0005-0000-0000-0000B46C0000}"/>
    <cellStyle name="normal 2 57 2 2 2" xfId="27923" xr:uid="{00000000-0005-0000-0000-0000B56C0000}"/>
    <cellStyle name="normal 2 57 2 3" xfId="27924" xr:uid="{00000000-0005-0000-0000-0000B66C0000}"/>
    <cellStyle name="normal 2 57 3" xfId="27925" xr:uid="{00000000-0005-0000-0000-0000B76C0000}"/>
    <cellStyle name="normal 2 57 3 2" xfId="27926" xr:uid="{00000000-0005-0000-0000-0000B86C0000}"/>
    <cellStyle name="normal 2 57 4" xfId="27927" xr:uid="{00000000-0005-0000-0000-0000B96C0000}"/>
    <cellStyle name="normal 2 58" xfId="27928" xr:uid="{00000000-0005-0000-0000-0000BA6C0000}"/>
    <cellStyle name="normal 2 58 2" xfId="27929" xr:uid="{00000000-0005-0000-0000-0000BB6C0000}"/>
    <cellStyle name="normal 2 58 2 2" xfId="27930" xr:uid="{00000000-0005-0000-0000-0000BC6C0000}"/>
    <cellStyle name="normal 2 58 2 2 2" xfId="27931" xr:uid="{00000000-0005-0000-0000-0000BD6C0000}"/>
    <cellStyle name="normal 2 58 2 3" xfId="27932" xr:uid="{00000000-0005-0000-0000-0000BE6C0000}"/>
    <cellStyle name="normal 2 58 3" xfId="27933" xr:uid="{00000000-0005-0000-0000-0000BF6C0000}"/>
    <cellStyle name="normal 2 58 3 2" xfId="27934" xr:uid="{00000000-0005-0000-0000-0000C06C0000}"/>
    <cellStyle name="normal 2 58 4" xfId="27935" xr:uid="{00000000-0005-0000-0000-0000C16C0000}"/>
    <cellStyle name="normal 2 59" xfId="27936" xr:uid="{00000000-0005-0000-0000-0000C26C0000}"/>
    <cellStyle name="normal 2 59 2" xfId="27937" xr:uid="{00000000-0005-0000-0000-0000C36C0000}"/>
    <cellStyle name="normal 2 59 2 2" xfId="27938" xr:uid="{00000000-0005-0000-0000-0000C46C0000}"/>
    <cellStyle name="normal 2 59 2 2 2" xfId="27939" xr:uid="{00000000-0005-0000-0000-0000C56C0000}"/>
    <cellStyle name="normal 2 59 2 3" xfId="27940" xr:uid="{00000000-0005-0000-0000-0000C66C0000}"/>
    <cellStyle name="normal 2 59 3" xfId="27941" xr:uid="{00000000-0005-0000-0000-0000C76C0000}"/>
    <cellStyle name="normal 2 59 3 2" xfId="27942" xr:uid="{00000000-0005-0000-0000-0000C86C0000}"/>
    <cellStyle name="normal 2 59 4" xfId="27943" xr:uid="{00000000-0005-0000-0000-0000C96C0000}"/>
    <cellStyle name="Normal 2 6" xfId="27944" xr:uid="{00000000-0005-0000-0000-0000CA6C0000}"/>
    <cellStyle name="Normal 2 6 2" xfId="27945" xr:uid="{00000000-0005-0000-0000-0000CB6C0000}"/>
    <cellStyle name="Normal 2 6 2 2" xfId="27946" xr:uid="{00000000-0005-0000-0000-0000CC6C0000}"/>
    <cellStyle name="Normal 2 6 2 2 2" xfId="27947" xr:uid="{00000000-0005-0000-0000-0000CD6C0000}"/>
    <cellStyle name="Normal 2 6 2 2 3" xfId="27948" xr:uid="{00000000-0005-0000-0000-0000CE6C0000}"/>
    <cellStyle name="Normal 2 6 2 3" xfId="27949" xr:uid="{00000000-0005-0000-0000-0000CF6C0000}"/>
    <cellStyle name="Normal 2 6 2 3 2" xfId="27950" xr:uid="{00000000-0005-0000-0000-0000D06C0000}"/>
    <cellStyle name="Normal 2 6 2 3 3" xfId="27951" xr:uid="{00000000-0005-0000-0000-0000D16C0000}"/>
    <cellStyle name="Normal 2 6 2 4" xfId="27952" xr:uid="{00000000-0005-0000-0000-0000D26C0000}"/>
    <cellStyle name="Normal 2 6 2 5" xfId="27953" xr:uid="{00000000-0005-0000-0000-0000D36C0000}"/>
    <cellStyle name="Normal 2 6 3" xfId="27954" xr:uid="{00000000-0005-0000-0000-0000D46C0000}"/>
    <cellStyle name="Normal 2 6 3 2" xfId="27955" xr:uid="{00000000-0005-0000-0000-0000D56C0000}"/>
    <cellStyle name="Normal 2 6 3 3" xfId="27956" xr:uid="{00000000-0005-0000-0000-0000D66C0000}"/>
    <cellStyle name="Normal 2 6 4" xfId="27957" xr:uid="{00000000-0005-0000-0000-0000D76C0000}"/>
    <cellStyle name="Normal 2 6 5" xfId="27958" xr:uid="{00000000-0005-0000-0000-0000D86C0000}"/>
    <cellStyle name="Normal 2 6 6" xfId="27959" xr:uid="{00000000-0005-0000-0000-0000D96C0000}"/>
    <cellStyle name="Normal 2 6 7" xfId="27960" xr:uid="{00000000-0005-0000-0000-0000DA6C0000}"/>
    <cellStyle name="Normal 2 6 8" xfId="27961" xr:uid="{00000000-0005-0000-0000-0000DB6C0000}"/>
    <cellStyle name="normal 2 60" xfId="27962" xr:uid="{00000000-0005-0000-0000-0000DC6C0000}"/>
    <cellStyle name="normal 2 60 2" xfId="27963" xr:uid="{00000000-0005-0000-0000-0000DD6C0000}"/>
    <cellStyle name="normal 2 60 2 2" xfId="27964" xr:uid="{00000000-0005-0000-0000-0000DE6C0000}"/>
    <cellStyle name="normal 2 60 2 2 2" xfId="27965" xr:uid="{00000000-0005-0000-0000-0000DF6C0000}"/>
    <cellStyle name="normal 2 60 2 3" xfId="27966" xr:uid="{00000000-0005-0000-0000-0000E06C0000}"/>
    <cellStyle name="normal 2 60 3" xfId="27967" xr:uid="{00000000-0005-0000-0000-0000E16C0000}"/>
    <cellStyle name="normal 2 60 3 2" xfId="27968" xr:uid="{00000000-0005-0000-0000-0000E26C0000}"/>
    <cellStyle name="normal 2 60 4" xfId="27969" xr:uid="{00000000-0005-0000-0000-0000E36C0000}"/>
    <cellStyle name="normal 2 61" xfId="27970" xr:uid="{00000000-0005-0000-0000-0000E46C0000}"/>
    <cellStyle name="normal 2 61 2" xfId="27971" xr:uid="{00000000-0005-0000-0000-0000E56C0000}"/>
    <cellStyle name="normal 2 61 2 2" xfId="27972" xr:uid="{00000000-0005-0000-0000-0000E66C0000}"/>
    <cellStyle name="normal 2 61 2 2 2" xfId="27973" xr:uid="{00000000-0005-0000-0000-0000E76C0000}"/>
    <cellStyle name="normal 2 61 2 3" xfId="27974" xr:uid="{00000000-0005-0000-0000-0000E86C0000}"/>
    <cellStyle name="normal 2 61 3" xfId="27975" xr:uid="{00000000-0005-0000-0000-0000E96C0000}"/>
    <cellStyle name="normal 2 61 3 2" xfId="27976" xr:uid="{00000000-0005-0000-0000-0000EA6C0000}"/>
    <cellStyle name="normal 2 61 4" xfId="27977" xr:uid="{00000000-0005-0000-0000-0000EB6C0000}"/>
    <cellStyle name="normal 2 62" xfId="27978" xr:uid="{00000000-0005-0000-0000-0000EC6C0000}"/>
    <cellStyle name="normal 2 62 2" xfId="27979" xr:uid="{00000000-0005-0000-0000-0000ED6C0000}"/>
    <cellStyle name="normal 2 62 2 2" xfId="27980" xr:uid="{00000000-0005-0000-0000-0000EE6C0000}"/>
    <cellStyle name="normal 2 62 2 2 2" xfId="27981" xr:uid="{00000000-0005-0000-0000-0000EF6C0000}"/>
    <cellStyle name="normal 2 62 2 3" xfId="27982" xr:uid="{00000000-0005-0000-0000-0000F06C0000}"/>
    <cellStyle name="normal 2 62 3" xfId="27983" xr:uid="{00000000-0005-0000-0000-0000F16C0000}"/>
    <cellStyle name="normal 2 62 3 2" xfId="27984" xr:uid="{00000000-0005-0000-0000-0000F26C0000}"/>
    <cellStyle name="normal 2 62 4" xfId="27985" xr:uid="{00000000-0005-0000-0000-0000F36C0000}"/>
    <cellStyle name="normal 2 63" xfId="27986" xr:uid="{00000000-0005-0000-0000-0000F46C0000}"/>
    <cellStyle name="normal 2 63 2" xfId="27987" xr:uid="{00000000-0005-0000-0000-0000F56C0000}"/>
    <cellStyle name="normal 2 63 2 2" xfId="27988" xr:uid="{00000000-0005-0000-0000-0000F66C0000}"/>
    <cellStyle name="normal 2 63 2 2 2" xfId="27989" xr:uid="{00000000-0005-0000-0000-0000F76C0000}"/>
    <cellStyle name="normal 2 63 2 3" xfId="27990" xr:uid="{00000000-0005-0000-0000-0000F86C0000}"/>
    <cellStyle name="normal 2 63 3" xfId="27991" xr:uid="{00000000-0005-0000-0000-0000F96C0000}"/>
    <cellStyle name="normal 2 63 3 2" xfId="27992" xr:uid="{00000000-0005-0000-0000-0000FA6C0000}"/>
    <cellStyle name="normal 2 63 4" xfId="27993" xr:uid="{00000000-0005-0000-0000-0000FB6C0000}"/>
    <cellStyle name="normal 2 64" xfId="27994" xr:uid="{00000000-0005-0000-0000-0000FC6C0000}"/>
    <cellStyle name="normal 2 64 2" xfId="27995" xr:uid="{00000000-0005-0000-0000-0000FD6C0000}"/>
    <cellStyle name="normal 2 64 2 2" xfId="27996" xr:uid="{00000000-0005-0000-0000-0000FE6C0000}"/>
    <cellStyle name="normal 2 64 2 2 2" xfId="27997" xr:uid="{00000000-0005-0000-0000-0000FF6C0000}"/>
    <cellStyle name="normal 2 64 2 3" xfId="27998" xr:uid="{00000000-0005-0000-0000-0000006D0000}"/>
    <cellStyle name="normal 2 64 3" xfId="27999" xr:uid="{00000000-0005-0000-0000-0000016D0000}"/>
    <cellStyle name="normal 2 64 3 2" xfId="28000" xr:uid="{00000000-0005-0000-0000-0000026D0000}"/>
    <cellStyle name="normal 2 64 4" xfId="28001" xr:uid="{00000000-0005-0000-0000-0000036D0000}"/>
    <cellStyle name="normal 2 65" xfId="28002" xr:uid="{00000000-0005-0000-0000-0000046D0000}"/>
    <cellStyle name="normal 2 65 2" xfId="28003" xr:uid="{00000000-0005-0000-0000-0000056D0000}"/>
    <cellStyle name="normal 2 65 2 2" xfId="28004" xr:uid="{00000000-0005-0000-0000-0000066D0000}"/>
    <cellStyle name="normal 2 65 2 2 2" xfId="28005" xr:uid="{00000000-0005-0000-0000-0000076D0000}"/>
    <cellStyle name="normal 2 65 2 3" xfId="28006" xr:uid="{00000000-0005-0000-0000-0000086D0000}"/>
    <cellStyle name="normal 2 65 3" xfId="28007" xr:uid="{00000000-0005-0000-0000-0000096D0000}"/>
    <cellStyle name="normal 2 65 3 2" xfId="28008" xr:uid="{00000000-0005-0000-0000-00000A6D0000}"/>
    <cellStyle name="normal 2 65 4" xfId="28009" xr:uid="{00000000-0005-0000-0000-00000B6D0000}"/>
    <cellStyle name="normal 2 66" xfId="28010" xr:uid="{00000000-0005-0000-0000-00000C6D0000}"/>
    <cellStyle name="normal 2 66 2" xfId="28011" xr:uid="{00000000-0005-0000-0000-00000D6D0000}"/>
    <cellStyle name="normal 2 66 2 2" xfId="28012" xr:uid="{00000000-0005-0000-0000-00000E6D0000}"/>
    <cellStyle name="normal 2 66 2 2 2" xfId="28013" xr:uid="{00000000-0005-0000-0000-00000F6D0000}"/>
    <cellStyle name="normal 2 66 2 3" xfId="28014" xr:uid="{00000000-0005-0000-0000-0000106D0000}"/>
    <cellStyle name="normal 2 66 3" xfId="28015" xr:uid="{00000000-0005-0000-0000-0000116D0000}"/>
    <cellStyle name="normal 2 66 3 2" xfId="28016" xr:uid="{00000000-0005-0000-0000-0000126D0000}"/>
    <cellStyle name="normal 2 66 4" xfId="28017" xr:uid="{00000000-0005-0000-0000-0000136D0000}"/>
    <cellStyle name="normal 2 67" xfId="28018" xr:uid="{00000000-0005-0000-0000-0000146D0000}"/>
    <cellStyle name="normal 2 67 2" xfId="28019" xr:uid="{00000000-0005-0000-0000-0000156D0000}"/>
    <cellStyle name="normal 2 67 2 2" xfId="28020" xr:uid="{00000000-0005-0000-0000-0000166D0000}"/>
    <cellStyle name="normal 2 67 2 2 2" xfId="28021" xr:uid="{00000000-0005-0000-0000-0000176D0000}"/>
    <cellStyle name="normal 2 67 2 3" xfId="28022" xr:uid="{00000000-0005-0000-0000-0000186D0000}"/>
    <cellStyle name="normal 2 67 3" xfId="28023" xr:uid="{00000000-0005-0000-0000-0000196D0000}"/>
    <cellStyle name="normal 2 67 3 2" xfId="28024" xr:uid="{00000000-0005-0000-0000-00001A6D0000}"/>
    <cellStyle name="normal 2 67 4" xfId="28025" xr:uid="{00000000-0005-0000-0000-00001B6D0000}"/>
    <cellStyle name="normal 2 68" xfId="28026" xr:uid="{00000000-0005-0000-0000-00001C6D0000}"/>
    <cellStyle name="normal 2 68 2" xfId="28027" xr:uid="{00000000-0005-0000-0000-00001D6D0000}"/>
    <cellStyle name="normal 2 68 2 2" xfId="28028" xr:uid="{00000000-0005-0000-0000-00001E6D0000}"/>
    <cellStyle name="normal 2 68 2 2 2" xfId="28029" xr:uid="{00000000-0005-0000-0000-00001F6D0000}"/>
    <cellStyle name="normal 2 68 2 3" xfId="28030" xr:uid="{00000000-0005-0000-0000-0000206D0000}"/>
    <cellStyle name="normal 2 68 3" xfId="28031" xr:uid="{00000000-0005-0000-0000-0000216D0000}"/>
    <cellStyle name="normal 2 68 3 2" xfId="28032" xr:uid="{00000000-0005-0000-0000-0000226D0000}"/>
    <cellStyle name="normal 2 68 4" xfId="28033" xr:uid="{00000000-0005-0000-0000-0000236D0000}"/>
    <cellStyle name="normal 2 69" xfId="28034" xr:uid="{00000000-0005-0000-0000-0000246D0000}"/>
    <cellStyle name="normal 2 69 2" xfId="28035" xr:uid="{00000000-0005-0000-0000-0000256D0000}"/>
    <cellStyle name="normal 2 69 2 2" xfId="28036" xr:uid="{00000000-0005-0000-0000-0000266D0000}"/>
    <cellStyle name="normal 2 69 2 2 2" xfId="28037" xr:uid="{00000000-0005-0000-0000-0000276D0000}"/>
    <cellStyle name="normal 2 69 2 3" xfId="28038" xr:uid="{00000000-0005-0000-0000-0000286D0000}"/>
    <cellStyle name="normal 2 69 3" xfId="28039" xr:uid="{00000000-0005-0000-0000-0000296D0000}"/>
    <cellStyle name="normal 2 69 3 2" xfId="28040" xr:uid="{00000000-0005-0000-0000-00002A6D0000}"/>
    <cellStyle name="normal 2 69 4" xfId="28041" xr:uid="{00000000-0005-0000-0000-00002B6D0000}"/>
    <cellStyle name="Normal 2 7" xfId="28042" xr:uid="{00000000-0005-0000-0000-00002C6D0000}"/>
    <cellStyle name="Normal 2 7 2" xfId="28043" xr:uid="{00000000-0005-0000-0000-00002D6D0000}"/>
    <cellStyle name="Normal 2 7 2 2" xfId="28044" xr:uid="{00000000-0005-0000-0000-00002E6D0000}"/>
    <cellStyle name="Normal 2 7 2 2 2" xfId="28045" xr:uid="{00000000-0005-0000-0000-00002F6D0000}"/>
    <cellStyle name="Normal 2 7 2 2 3" xfId="28046" xr:uid="{00000000-0005-0000-0000-0000306D0000}"/>
    <cellStyle name="Normal 2 7 2 3" xfId="28047" xr:uid="{00000000-0005-0000-0000-0000316D0000}"/>
    <cellStyle name="Normal 2 7 2 4" xfId="28048" xr:uid="{00000000-0005-0000-0000-0000326D0000}"/>
    <cellStyle name="Normal 2 7 3" xfId="28049" xr:uid="{00000000-0005-0000-0000-0000336D0000}"/>
    <cellStyle name="Normal 2 7 3 2" xfId="28050" xr:uid="{00000000-0005-0000-0000-0000346D0000}"/>
    <cellStyle name="Normal 2 7 3 3" xfId="28051" xr:uid="{00000000-0005-0000-0000-0000356D0000}"/>
    <cellStyle name="Normal 2 7 4" xfId="28052" xr:uid="{00000000-0005-0000-0000-0000366D0000}"/>
    <cellStyle name="Normal 2 7 5" xfId="28053" xr:uid="{00000000-0005-0000-0000-0000376D0000}"/>
    <cellStyle name="Normal 2 7 6" xfId="28054" xr:uid="{00000000-0005-0000-0000-0000386D0000}"/>
    <cellStyle name="Normal 2 7 7" xfId="28055" xr:uid="{00000000-0005-0000-0000-0000396D0000}"/>
    <cellStyle name="normal 2 70" xfId="28056" xr:uid="{00000000-0005-0000-0000-00003A6D0000}"/>
    <cellStyle name="normal 2 70 2" xfId="28057" xr:uid="{00000000-0005-0000-0000-00003B6D0000}"/>
    <cellStyle name="normal 2 70 2 2" xfId="28058" xr:uid="{00000000-0005-0000-0000-00003C6D0000}"/>
    <cellStyle name="normal 2 70 2 2 2" xfId="28059" xr:uid="{00000000-0005-0000-0000-00003D6D0000}"/>
    <cellStyle name="normal 2 70 2 3" xfId="28060" xr:uid="{00000000-0005-0000-0000-00003E6D0000}"/>
    <cellStyle name="normal 2 70 3" xfId="28061" xr:uid="{00000000-0005-0000-0000-00003F6D0000}"/>
    <cellStyle name="normal 2 70 3 2" xfId="28062" xr:uid="{00000000-0005-0000-0000-0000406D0000}"/>
    <cellStyle name="normal 2 70 4" xfId="28063" xr:uid="{00000000-0005-0000-0000-0000416D0000}"/>
    <cellStyle name="normal 2 71" xfId="28064" xr:uid="{00000000-0005-0000-0000-0000426D0000}"/>
    <cellStyle name="normal 2 71 2" xfId="28065" xr:uid="{00000000-0005-0000-0000-0000436D0000}"/>
    <cellStyle name="normal 2 71 2 2" xfId="28066" xr:uid="{00000000-0005-0000-0000-0000446D0000}"/>
    <cellStyle name="normal 2 71 2 2 2" xfId="28067" xr:uid="{00000000-0005-0000-0000-0000456D0000}"/>
    <cellStyle name="normal 2 71 2 3" xfId="28068" xr:uid="{00000000-0005-0000-0000-0000466D0000}"/>
    <cellStyle name="normal 2 71 3" xfId="28069" xr:uid="{00000000-0005-0000-0000-0000476D0000}"/>
    <cellStyle name="normal 2 71 3 2" xfId="28070" xr:uid="{00000000-0005-0000-0000-0000486D0000}"/>
    <cellStyle name="normal 2 71 4" xfId="28071" xr:uid="{00000000-0005-0000-0000-0000496D0000}"/>
    <cellStyle name="normal 2 72" xfId="28072" xr:uid="{00000000-0005-0000-0000-00004A6D0000}"/>
    <cellStyle name="normal 2 72 2" xfId="28073" xr:uid="{00000000-0005-0000-0000-00004B6D0000}"/>
    <cellStyle name="normal 2 72 2 2" xfId="28074" xr:uid="{00000000-0005-0000-0000-00004C6D0000}"/>
    <cellStyle name="normal 2 72 2 2 2" xfId="28075" xr:uid="{00000000-0005-0000-0000-00004D6D0000}"/>
    <cellStyle name="normal 2 72 2 3" xfId="28076" xr:uid="{00000000-0005-0000-0000-00004E6D0000}"/>
    <cellStyle name="normal 2 72 3" xfId="28077" xr:uid="{00000000-0005-0000-0000-00004F6D0000}"/>
    <cellStyle name="normal 2 72 3 2" xfId="28078" xr:uid="{00000000-0005-0000-0000-0000506D0000}"/>
    <cellStyle name="normal 2 72 4" xfId="28079" xr:uid="{00000000-0005-0000-0000-0000516D0000}"/>
    <cellStyle name="normal 2 73" xfId="28080" xr:uid="{00000000-0005-0000-0000-0000526D0000}"/>
    <cellStyle name="normal 2 73 2" xfId="28081" xr:uid="{00000000-0005-0000-0000-0000536D0000}"/>
    <cellStyle name="normal 2 73 2 2" xfId="28082" xr:uid="{00000000-0005-0000-0000-0000546D0000}"/>
    <cellStyle name="normal 2 73 2 2 2" xfId="28083" xr:uid="{00000000-0005-0000-0000-0000556D0000}"/>
    <cellStyle name="normal 2 73 2 3" xfId="28084" xr:uid="{00000000-0005-0000-0000-0000566D0000}"/>
    <cellStyle name="normal 2 73 3" xfId="28085" xr:uid="{00000000-0005-0000-0000-0000576D0000}"/>
    <cellStyle name="normal 2 73 3 2" xfId="28086" xr:uid="{00000000-0005-0000-0000-0000586D0000}"/>
    <cellStyle name="normal 2 73 4" xfId="28087" xr:uid="{00000000-0005-0000-0000-0000596D0000}"/>
    <cellStyle name="normal 2 74" xfId="28088" xr:uid="{00000000-0005-0000-0000-00005A6D0000}"/>
    <cellStyle name="normal 2 74 2" xfId="28089" xr:uid="{00000000-0005-0000-0000-00005B6D0000}"/>
    <cellStyle name="normal 2 74 2 2" xfId="28090" xr:uid="{00000000-0005-0000-0000-00005C6D0000}"/>
    <cellStyle name="normal 2 74 2 2 2" xfId="28091" xr:uid="{00000000-0005-0000-0000-00005D6D0000}"/>
    <cellStyle name="normal 2 74 2 3" xfId="28092" xr:uid="{00000000-0005-0000-0000-00005E6D0000}"/>
    <cellStyle name="normal 2 74 3" xfId="28093" xr:uid="{00000000-0005-0000-0000-00005F6D0000}"/>
    <cellStyle name="normal 2 74 3 2" xfId="28094" xr:uid="{00000000-0005-0000-0000-0000606D0000}"/>
    <cellStyle name="normal 2 74 4" xfId="28095" xr:uid="{00000000-0005-0000-0000-0000616D0000}"/>
    <cellStyle name="normal 2 75" xfId="28096" xr:uid="{00000000-0005-0000-0000-0000626D0000}"/>
    <cellStyle name="normal 2 75 2" xfId="28097" xr:uid="{00000000-0005-0000-0000-0000636D0000}"/>
    <cellStyle name="normal 2 75 2 2" xfId="28098" xr:uid="{00000000-0005-0000-0000-0000646D0000}"/>
    <cellStyle name="normal 2 75 2 2 2" xfId="28099" xr:uid="{00000000-0005-0000-0000-0000656D0000}"/>
    <cellStyle name="normal 2 75 2 3" xfId="28100" xr:uid="{00000000-0005-0000-0000-0000666D0000}"/>
    <cellStyle name="normal 2 75 3" xfId="28101" xr:uid="{00000000-0005-0000-0000-0000676D0000}"/>
    <cellStyle name="normal 2 75 3 2" xfId="28102" xr:uid="{00000000-0005-0000-0000-0000686D0000}"/>
    <cellStyle name="normal 2 75 4" xfId="28103" xr:uid="{00000000-0005-0000-0000-0000696D0000}"/>
    <cellStyle name="normal 2 76" xfId="28104" xr:uid="{00000000-0005-0000-0000-00006A6D0000}"/>
    <cellStyle name="normal 2 76 2" xfId="28105" xr:uid="{00000000-0005-0000-0000-00006B6D0000}"/>
    <cellStyle name="normal 2 76 2 2" xfId="28106" xr:uid="{00000000-0005-0000-0000-00006C6D0000}"/>
    <cellStyle name="normal 2 76 2 2 2" xfId="28107" xr:uid="{00000000-0005-0000-0000-00006D6D0000}"/>
    <cellStyle name="normal 2 76 2 3" xfId="28108" xr:uid="{00000000-0005-0000-0000-00006E6D0000}"/>
    <cellStyle name="normal 2 76 3" xfId="28109" xr:uid="{00000000-0005-0000-0000-00006F6D0000}"/>
    <cellStyle name="normal 2 76 3 2" xfId="28110" xr:uid="{00000000-0005-0000-0000-0000706D0000}"/>
    <cellStyle name="normal 2 76 4" xfId="28111" xr:uid="{00000000-0005-0000-0000-0000716D0000}"/>
    <cellStyle name="normal 2 77" xfId="28112" xr:uid="{00000000-0005-0000-0000-0000726D0000}"/>
    <cellStyle name="normal 2 77 2" xfId="28113" xr:uid="{00000000-0005-0000-0000-0000736D0000}"/>
    <cellStyle name="normal 2 77 2 2" xfId="28114" xr:uid="{00000000-0005-0000-0000-0000746D0000}"/>
    <cellStyle name="normal 2 77 2 2 2" xfId="28115" xr:uid="{00000000-0005-0000-0000-0000756D0000}"/>
    <cellStyle name="normal 2 77 2 3" xfId="28116" xr:uid="{00000000-0005-0000-0000-0000766D0000}"/>
    <cellStyle name="normal 2 77 3" xfId="28117" xr:uid="{00000000-0005-0000-0000-0000776D0000}"/>
    <cellStyle name="normal 2 77 3 2" xfId="28118" xr:uid="{00000000-0005-0000-0000-0000786D0000}"/>
    <cellStyle name="normal 2 77 4" xfId="28119" xr:uid="{00000000-0005-0000-0000-0000796D0000}"/>
    <cellStyle name="normal 2 78" xfId="28120" xr:uid="{00000000-0005-0000-0000-00007A6D0000}"/>
    <cellStyle name="normal 2 78 2" xfId="28121" xr:uid="{00000000-0005-0000-0000-00007B6D0000}"/>
    <cellStyle name="normal 2 78 2 2" xfId="28122" xr:uid="{00000000-0005-0000-0000-00007C6D0000}"/>
    <cellStyle name="normal 2 78 2 2 2" xfId="28123" xr:uid="{00000000-0005-0000-0000-00007D6D0000}"/>
    <cellStyle name="normal 2 78 2 3" xfId="28124" xr:uid="{00000000-0005-0000-0000-00007E6D0000}"/>
    <cellStyle name="normal 2 78 3" xfId="28125" xr:uid="{00000000-0005-0000-0000-00007F6D0000}"/>
    <cellStyle name="normal 2 78 3 2" xfId="28126" xr:uid="{00000000-0005-0000-0000-0000806D0000}"/>
    <cellStyle name="normal 2 78 4" xfId="28127" xr:uid="{00000000-0005-0000-0000-0000816D0000}"/>
    <cellStyle name="normal 2 79" xfId="28128" xr:uid="{00000000-0005-0000-0000-0000826D0000}"/>
    <cellStyle name="normal 2 79 2" xfId="28129" xr:uid="{00000000-0005-0000-0000-0000836D0000}"/>
    <cellStyle name="normal 2 79 2 2" xfId="28130" xr:uid="{00000000-0005-0000-0000-0000846D0000}"/>
    <cellStyle name="normal 2 79 2 2 2" xfId="28131" xr:uid="{00000000-0005-0000-0000-0000856D0000}"/>
    <cellStyle name="normal 2 79 2 3" xfId="28132" xr:uid="{00000000-0005-0000-0000-0000866D0000}"/>
    <cellStyle name="normal 2 79 3" xfId="28133" xr:uid="{00000000-0005-0000-0000-0000876D0000}"/>
    <cellStyle name="normal 2 79 3 2" xfId="28134" xr:uid="{00000000-0005-0000-0000-0000886D0000}"/>
    <cellStyle name="normal 2 79 4" xfId="28135" xr:uid="{00000000-0005-0000-0000-0000896D0000}"/>
    <cellStyle name="Normal 2 8" xfId="28136" xr:uid="{00000000-0005-0000-0000-00008A6D0000}"/>
    <cellStyle name="Normal 2 8 2" xfId="28137" xr:uid="{00000000-0005-0000-0000-00008B6D0000}"/>
    <cellStyle name="Normal 2 8 2 2" xfId="28138" xr:uid="{00000000-0005-0000-0000-00008C6D0000}"/>
    <cellStyle name="Normal 2 8 2 2 2" xfId="28139" xr:uid="{00000000-0005-0000-0000-00008D6D0000}"/>
    <cellStyle name="Normal 2 8 2 2 3" xfId="28140" xr:uid="{00000000-0005-0000-0000-00008E6D0000}"/>
    <cellStyle name="Normal 2 8 2 3" xfId="28141" xr:uid="{00000000-0005-0000-0000-00008F6D0000}"/>
    <cellStyle name="Normal 2 8 2 4" xfId="28142" xr:uid="{00000000-0005-0000-0000-0000906D0000}"/>
    <cellStyle name="Normal 2 8 3" xfId="28143" xr:uid="{00000000-0005-0000-0000-0000916D0000}"/>
    <cellStyle name="Normal 2 8 3 2" xfId="28144" xr:uid="{00000000-0005-0000-0000-0000926D0000}"/>
    <cellStyle name="Normal 2 8 3 3" xfId="28145" xr:uid="{00000000-0005-0000-0000-0000936D0000}"/>
    <cellStyle name="Normal 2 8 4" xfId="28146" xr:uid="{00000000-0005-0000-0000-0000946D0000}"/>
    <cellStyle name="Normal 2 8 5" xfId="28147" xr:uid="{00000000-0005-0000-0000-0000956D0000}"/>
    <cellStyle name="Normal 2 8 6" xfId="28148" xr:uid="{00000000-0005-0000-0000-0000966D0000}"/>
    <cellStyle name="Normal 2 8 7" xfId="28149" xr:uid="{00000000-0005-0000-0000-0000976D0000}"/>
    <cellStyle name="normal 2 80" xfId="28150" xr:uid="{00000000-0005-0000-0000-0000986D0000}"/>
    <cellStyle name="normal 2 80 2" xfId="28151" xr:uid="{00000000-0005-0000-0000-0000996D0000}"/>
    <cellStyle name="normal 2 80 2 2" xfId="28152" xr:uid="{00000000-0005-0000-0000-00009A6D0000}"/>
    <cellStyle name="normal 2 80 2 2 2" xfId="28153" xr:uid="{00000000-0005-0000-0000-00009B6D0000}"/>
    <cellStyle name="normal 2 80 2 3" xfId="28154" xr:uid="{00000000-0005-0000-0000-00009C6D0000}"/>
    <cellStyle name="normal 2 80 3" xfId="28155" xr:uid="{00000000-0005-0000-0000-00009D6D0000}"/>
    <cellStyle name="normal 2 80 3 2" xfId="28156" xr:uid="{00000000-0005-0000-0000-00009E6D0000}"/>
    <cellStyle name="normal 2 80 4" xfId="28157" xr:uid="{00000000-0005-0000-0000-00009F6D0000}"/>
    <cellStyle name="normal 2 81" xfId="28158" xr:uid="{00000000-0005-0000-0000-0000A06D0000}"/>
    <cellStyle name="normal 2 81 2" xfId="28159" xr:uid="{00000000-0005-0000-0000-0000A16D0000}"/>
    <cellStyle name="normal 2 81 2 2" xfId="28160" xr:uid="{00000000-0005-0000-0000-0000A26D0000}"/>
    <cellStyle name="normal 2 81 2 2 2" xfId="28161" xr:uid="{00000000-0005-0000-0000-0000A36D0000}"/>
    <cellStyle name="normal 2 81 2 3" xfId="28162" xr:uid="{00000000-0005-0000-0000-0000A46D0000}"/>
    <cellStyle name="normal 2 81 3" xfId="28163" xr:uid="{00000000-0005-0000-0000-0000A56D0000}"/>
    <cellStyle name="normal 2 81 3 2" xfId="28164" xr:uid="{00000000-0005-0000-0000-0000A66D0000}"/>
    <cellStyle name="normal 2 81 4" xfId="28165" xr:uid="{00000000-0005-0000-0000-0000A76D0000}"/>
    <cellStyle name="normal 2 82" xfId="28166" xr:uid="{00000000-0005-0000-0000-0000A86D0000}"/>
    <cellStyle name="normal 2 82 2" xfId="28167" xr:uid="{00000000-0005-0000-0000-0000A96D0000}"/>
    <cellStyle name="normal 2 82 2 2" xfId="28168" xr:uid="{00000000-0005-0000-0000-0000AA6D0000}"/>
    <cellStyle name="normal 2 82 2 2 2" xfId="28169" xr:uid="{00000000-0005-0000-0000-0000AB6D0000}"/>
    <cellStyle name="normal 2 82 2 3" xfId="28170" xr:uid="{00000000-0005-0000-0000-0000AC6D0000}"/>
    <cellStyle name="normal 2 82 3" xfId="28171" xr:uid="{00000000-0005-0000-0000-0000AD6D0000}"/>
    <cellStyle name="normal 2 82 3 2" xfId="28172" xr:uid="{00000000-0005-0000-0000-0000AE6D0000}"/>
    <cellStyle name="normal 2 82 4" xfId="28173" xr:uid="{00000000-0005-0000-0000-0000AF6D0000}"/>
    <cellStyle name="normal 2 83" xfId="28174" xr:uid="{00000000-0005-0000-0000-0000B06D0000}"/>
    <cellStyle name="normal 2 83 2" xfId="28175" xr:uid="{00000000-0005-0000-0000-0000B16D0000}"/>
    <cellStyle name="normal 2 83 2 2" xfId="28176" xr:uid="{00000000-0005-0000-0000-0000B26D0000}"/>
    <cellStyle name="normal 2 83 2 2 2" xfId="28177" xr:uid="{00000000-0005-0000-0000-0000B36D0000}"/>
    <cellStyle name="normal 2 83 2 3" xfId="28178" xr:uid="{00000000-0005-0000-0000-0000B46D0000}"/>
    <cellStyle name="normal 2 83 3" xfId="28179" xr:uid="{00000000-0005-0000-0000-0000B56D0000}"/>
    <cellStyle name="normal 2 83 3 2" xfId="28180" xr:uid="{00000000-0005-0000-0000-0000B66D0000}"/>
    <cellStyle name="normal 2 83 4" xfId="28181" xr:uid="{00000000-0005-0000-0000-0000B76D0000}"/>
    <cellStyle name="normal 2 84" xfId="28182" xr:uid="{00000000-0005-0000-0000-0000B86D0000}"/>
    <cellStyle name="normal 2 84 2" xfId="28183" xr:uid="{00000000-0005-0000-0000-0000B96D0000}"/>
    <cellStyle name="normal 2 84 2 2" xfId="28184" xr:uid="{00000000-0005-0000-0000-0000BA6D0000}"/>
    <cellStyle name="normal 2 84 3" xfId="28185" xr:uid="{00000000-0005-0000-0000-0000BB6D0000}"/>
    <cellStyle name="normal 2 85" xfId="28186" xr:uid="{00000000-0005-0000-0000-0000BC6D0000}"/>
    <cellStyle name="normal 2 85 2" xfId="28187" xr:uid="{00000000-0005-0000-0000-0000BD6D0000}"/>
    <cellStyle name="normal 2 85 2 2" xfId="28188" xr:uid="{00000000-0005-0000-0000-0000BE6D0000}"/>
    <cellStyle name="normal 2 85 3" xfId="28189" xr:uid="{00000000-0005-0000-0000-0000BF6D0000}"/>
    <cellStyle name="normal 2 86" xfId="28190" xr:uid="{00000000-0005-0000-0000-0000C06D0000}"/>
    <cellStyle name="normal 2 86 2" xfId="28191" xr:uid="{00000000-0005-0000-0000-0000C16D0000}"/>
    <cellStyle name="normal 2 86 2 2" xfId="28192" xr:uid="{00000000-0005-0000-0000-0000C26D0000}"/>
    <cellStyle name="normal 2 86 3" xfId="28193" xr:uid="{00000000-0005-0000-0000-0000C36D0000}"/>
    <cellStyle name="normal 2 87" xfId="28194" xr:uid="{00000000-0005-0000-0000-0000C46D0000}"/>
    <cellStyle name="normal 2 87 2" xfId="28195" xr:uid="{00000000-0005-0000-0000-0000C56D0000}"/>
    <cellStyle name="normal 2 87 2 2" xfId="28196" xr:uid="{00000000-0005-0000-0000-0000C66D0000}"/>
    <cellStyle name="normal 2 87 3" xfId="28197" xr:uid="{00000000-0005-0000-0000-0000C76D0000}"/>
    <cellStyle name="normal 2 88" xfId="28198" xr:uid="{00000000-0005-0000-0000-0000C86D0000}"/>
    <cellStyle name="normal 2 88 2" xfId="28199" xr:uid="{00000000-0005-0000-0000-0000C96D0000}"/>
    <cellStyle name="normal 2 88 2 2" xfId="28200" xr:uid="{00000000-0005-0000-0000-0000CA6D0000}"/>
    <cellStyle name="normal 2 88 3" xfId="28201" xr:uid="{00000000-0005-0000-0000-0000CB6D0000}"/>
    <cellStyle name="normal 2 89" xfId="28202" xr:uid="{00000000-0005-0000-0000-0000CC6D0000}"/>
    <cellStyle name="normal 2 89 2" xfId="28203" xr:uid="{00000000-0005-0000-0000-0000CD6D0000}"/>
    <cellStyle name="normal 2 89 2 2" xfId="28204" xr:uid="{00000000-0005-0000-0000-0000CE6D0000}"/>
    <cellStyle name="normal 2 89 3" xfId="28205" xr:uid="{00000000-0005-0000-0000-0000CF6D0000}"/>
    <cellStyle name="Normal 2 9" xfId="28206" xr:uid="{00000000-0005-0000-0000-0000D06D0000}"/>
    <cellStyle name="Normal 2 9 2" xfId="28207" xr:uid="{00000000-0005-0000-0000-0000D16D0000}"/>
    <cellStyle name="Normal 2 9 2 2" xfId="28208" xr:uid="{00000000-0005-0000-0000-0000D26D0000}"/>
    <cellStyle name="Normal 2 9 2 3" xfId="28209" xr:uid="{00000000-0005-0000-0000-0000D36D0000}"/>
    <cellStyle name="Normal 2 9 3" xfId="28210" xr:uid="{00000000-0005-0000-0000-0000D46D0000}"/>
    <cellStyle name="Normal 2 9 4" xfId="28211" xr:uid="{00000000-0005-0000-0000-0000D56D0000}"/>
    <cellStyle name="Normal 2 9 5" xfId="28212" xr:uid="{00000000-0005-0000-0000-0000D66D0000}"/>
    <cellStyle name="Normal 2 9 6" xfId="28213" xr:uid="{00000000-0005-0000-0000-0000D76D0000}"/>
    <cellStyle name="Normal 2 90" xfId="28214" xr:uid="{00000000-0005-0000-0000-0000D86D0000}"/>
    <cellStyle name="Normal 2 90 2" xfId="28215" xr:uid="{00000000-0005-0000-0000-0000D96D0000}"/>
    <cellStyle name="Normal 2 91" xfId="28216" xr:uid="{00000000-0005-0000-0000-0000DA6D0000}"/>
    <cellStyle name="Normal 2 91 2" xfId="28217" xr:uid="{00000000-0005-0000-0000-0000DB6D0000}"/>
    <cellStyle name="Normal 2 92" xfId="28218" xr:uid="{00000000-0005-0000-0000-0000DC6D0000}"/>
    <cellStyle name="Normal 2 92 2" xfId="28219" xr:uid="{00000000-0005-0000-0000-0000DD6D0000}"/>
    <cellStyle name="Normal 2 93" xfId="28220" xr:uid="{00000000-0005-0000-0000-0000DE6D0000}"/>
    <cellStyle name="Normal 2 93 2" xfId="28221" xr:uid="{00000000-0005-0000-0000-0000DF6D0000}"/>
    <cellStyle name="Normal 2 94" xfId="28222" xr:uid="{00000000-0005-0000-0000-0000E06D0000}"/>
    <cellStyle name="Normal 2 94 2" xfId="28223" xr:uid="{00000000-0005-0000-0000-0000E16D0000}"/>
    <cellStyle name="Normal 2 95" xfId="28224" xr:uid="{00000000-0005-0000-0000-0000E26D0000}"/>
    <cellStyle name="Normal 2 95 2" xfId="28225" xr:uid="{00000000-0005-0000-0000-0000E36D0000}"/>
    <cellStyle name="Normal 2 96" xfId="28226" xr:uid="{00000000-0005-0000-0000-0000E46D0000}"/>
    <cellStyle name="Normal 2 96 2" xfId="28227" xr:uid="{00000000-0005-0000-0000-0000E56D0000}"/>
    <cellStyle name="Normal 2 97" xfId="28228" xr:uid="{00000000-0005-0000-0000-0000E66D0000}"/>
    <cellStyle name="Normal 2 97 2" xfId="28229" xr:uid="{00000000-0005-0000-0000-0000E76D0000}"/>
    <cellStyle name="Normal 2 98" xfId="28230" xr:uid="{00000000-0005-0000-0000-0000E86D0000}"/>
    <cellStyle name="Normal 2 98 2" xfId="28231" xr:uid="{00000000-0005-0000-0000-0000E96D0000}"/>
    <cellStyle name="Normal 2 99" xfId="28232" xr:uid="{00000000-0005-0000-0000-0000EA6D0000}"/>
    <cellStyle name="Normal 2 99 2" xfId="28233" xr:uid="{00000000-0005-0000-0000-0000EB6D0000}"/>
    <cellStyle name="Normal 2_aa osnova za ponudbe" xfId="28234" xr:uid="{00000000-0005-0000-0000-0000EC6D0000}"/>
    <cellStyle name="Normal 20" xfId="28235" xr:uid="{00000000-0005-0000-0000-0000ED6D0000}"/>
    <cellStyle name="Normal 20 2" xfId="28236" xr:uid="{00000000-0005-0000-0000-0000EE6D0000}"/>
    <cellStyle name="normal 200" xfId="28237" xr:uid="{00000000-0005-0000-0000-0000EF6D0000}"/>
    <cellStyle name="normal 201" xfId="28238" xr:uid="{00000000-0005-0000-0000-0000F06D0000}"/>
    <cellStyle name="normal 202" xfId="28239" xr:uid="{00000000-0005-0000-0000-0000F16D0000}"/>
    <cellStyle name="normal 203" xfId="28240" xr:uid="{00000000-0005-0000-0000-0000F26D0000}"/>
    <cellStyle name="normal 204" xfId="28241" xr:uid="{00000000-0005-0000-0000-0000F36D0000}"/>
    <cellStyle name="normal 205" xfId="28242" xr:uid="{00000000-0005-0000-0000-0000F46D0000}"/>
    <cellStyle name="normal 206" xfId="28243" xr:uid="{00000000-0005-0000-0000-0000F56D0000}"/>
    <cellStyle name="normal 207" xfId="28244" xr:uid="{00000000-0005-0000-0000-0000F66D0000}"/>
    <cellStyle name="normal 208" xfId="28245" xr:uid="{00000000-0005-0000-0000-0000F76D0000}"/>
    <cellStyle name="normal 209" xfId="28246" xr:uid="{00000000-0005-0000-0000-0000F86D0000}"/>
    <cellStyle name="Normal 21" xfId="28247" xr:uid="{00000000-0005-0000-0000-0000F96D0000}"/>
    <cellStyle name="Normal 21 2" xfId="28248" xr:uid="{00000000-0005-0000-0000-0000FA6D0000}"/>
    <cellStyle name="normal 210" xfId="28249" xr:uid="{00000000-0005-0000-0000-0000FB6D0000}"/>
    <cellStyle name="normal 211" xfId="28250" xr:uid="{00000000-0005-0000-0000-0000FC6D0000}"/>
    <cellStyle name="normal 212" xfId="28251" xr:uid="{00000000-0005-0000-0000-0000FD6D0000}"/>
    <cellStyle name="normal 213" xfId="28252" xr:uid="{00000000-0005-0000-0000-0000FE6D0000}"/>
    <cellStyle name="normal 214" xfId="28253" xr:uid="{00000000-0005-0000-0000-0000FF6D0000}"/>
    <cellStyle name="normal 215" xfId="28254" xr:uid="{00000000-0005-0000-0000-0000006E0000}"/>
    <cellStyle name="normal 216" xfId="28255" xr:uid="{00000000-0005-0000-0000-0000016E0000}"/>
    <cellStyle name="normal 217" xfId="28256" xr:uid="{00000000-0005-0000-0000-0000026E0000}"/>
    <cellStyle name="normal 218" xfId="28257" xr:uid="{00000000-0005-0000-0000-0000036E0000}"/>
    <cellStyle name="normal 219" xfId="28258" xr:uid="{00000000-0005-0000-0000-0000046E0000}"/>
    <cellStyle name="Normal 22" xfId="28259" xr:uid="{00000000-0005-0000-0000-0000056E0000}"/>
    <cellStyle name="Normal 22 2" xfId="28260" xr:uid="{00000000-0005-0000-0000-0000066E0000}"/>
    <cellStyle name="Normal 22 3" xfId="28261" xr:uid="{00000000-0005-0000-0000-0000076E0000}"/>
    <cellStyle name="normal 220" xfId="28262" xr:uid="{00000000-0005-0000-0000-0000086E0000}"/>
    <cellStyle name="normal 221" xfId="28263" xr:uid="{00000000-0005-0000-0000-0000096E0000}"/>
    <cellStyle name="normal 222" xfId="28264" xr:uid="{00000000-0005-0000-0000-00000A6E0000}"/>
    <cellStyle name="normal 223" xfId="28265" xr:uid="{00000000-0005-0000-0000-00000B6E0000}"/>
    <cellStyle name="normal 224" xfId="28266" xr:uid="{00000000-0005-0000-0000-00000C6E0000}"/>
    <cellStyle name="normal 225" xfId="28267" xr:uid="{00000000-0005-0000-0000-00000D6E0000}"/>
    <cellStyle name="normal 226" xfId="28268" xr:uid="{00000000-0005-0000-0000-00000E6E0000}"/>
    <cellStyle name="normal 227" xfId="28269" xr:uid="{00000000-0005-0000-0000-00000F6E0000}"/>
    <cellStyle name="normal 228" xfId="28270" xr:uid="{00000000-0005-0000-0000-0000106E0000}"/>
    <cellStyle name="normal 229" xfId="28271" xr:uid="{00000000-0005-0000-0000-0000116E0000}"/>
    <cellStyle name="Normal 23" xfId="28272" xr:uid="{00000000-0005-0000-0000-0000126E0000}"/>
    <cellStyle name="Normal 23 2" xfId="28273" xr:uid="{00000000-0005-0000-0000-0000136E0000}"/>
    <cellStyle name="Normal 23 3" xfId="28274" xr:uid="{00000000-0005-0000-0000-0000146E0000}"/>
    <cellStyle name="normal 230" xfId="28275" xr:uid="{00000000-0005-0000-0000-0000156E0000}"/>
    <cellStyle name="normal 231" xfId="28276" xr:uid="{00000000-0005-0000-0000-0000166E0000}"/>
    <cellStyle name="normal 232" xfId="28277" xr:uid="{00000000-0005-0000-0000-0000176E0000}"/>
    <cellStyle name="normal 233" xfId="28278" xr:uid="{00000000-0005-0000-0000-0000186E0000}"/>
    <cellStyle name="normal 234" xfId="28279" xr:uid="{00000000-0005-0000-0000-0000196E0000}"/>
    <cellStyle name="normal 235" xfId="28280" xr:uid="{00000000-0005-0000-0000-00001A6E0000}"/>
    <cellStyle name="normal 236" xfId="28281" xr:uid="{00000000-0005-0000-0000-00001B6E0000}"/>
    <cellStyle name="normal 237" xfId="28282" xr:uid="{00000000-0005-0000-0000-00001C6E0000}"/>
    <cellStyle name="normal 238" xfId="28283" xr:uid="{00000000-0005-0000-0000-00001D6E0000}"/>
    <cellStyle name="normal 239" xfId="28284" xr:uid="{00000000-0005-0000-0000-00001E6E0000}"/>
    <cellStyle name="Normal 24" xfId="28285" xr:uid="{00000000-0005-0000-0000-00001F6E0000}"/>
    <cellStyle name="Normal 24 2" xfId="28286" xr:uid="{00000000-0005-0000-0000-0000206E0000}"/>
    <cellStyle name="normal 240" xfId="28287" xr:uid="{00000000-0005-0000-0000-0000216E0000}"/>
    <cellStyle name="normal 241" xfId="28288" xr:uid="{00000000-0005-0000-0000-0000226E0000}"/>
    <cellStyle name="normal 242" xfId="28289" xr:uid="{00000000-0005-0000-0000-0000236E0000}"/>
    <cellStyle name="normal 243" xfId="28290" xr:uid="{00000000-0005-0000-0000-0000246E0000}"/>
    <cellStyle name="normal 244" xfId="28291" xr:uid="{00000000-0005-0000-0000-0000256E0000}"/>
    <cellStyle name="normal 245" xfId="28292" xr:uid="{00000000-0005-0000-0000-0000266E0000}"/>
    <cellStyle name="normal 246" xfId="28293" xr:uid="{00000000-0005-0000-0000-0000276E0000}"/>
    <cellStyle name="normal 247" xfId="28294" xr:uid="{00000000-0005-0000-0000-0000286E0000}"/>
    <cellStyle name="normal 248" xfId="28295" xr:uid="{00000000-0005-0000-0000-0000296E0000}"/>
    <cellStyle name="normal 249" xfId="28296" xr:uid="{00000000-0005-0000-0000-00002A6E0000}"/>
    <cellStyle name="Normal 25" xfId="28297" xr:uid="{00000000-0005-0000-0000-00002B6E0000}"/>
    <cellStyle name="Normal 25 2" xfId="28298" xr:uid="{00000000-0005-0000-0000-00002C6E0000}"/>
    <cellStyle name="Normal 25 3" xfId="28299" xr:uid="{00000000-0005-0000-0000-00002D6E0000}"/>
    <cellStyle name="normal 250" xfId="28300" xr:uid="{00000000-0005-0000-0000-00002E6E0000}"/>
    <cellStyle name="normal 251" xfId="28301" xr:uid="{00000000-0005-0000-0000-00002F6E0000}"/>
    <cellStyle name="normal 252" xfId="28302" xr:uid="{00000000-0005-0000-0000-0000306E0000}"/>
    <cellStyle name="normal 253" xfId="28303" xr:uid="{00000000-0005-0000-0000-0000316E0000}"/>
    <cellStyle name="normal 254" xfId="28304" xr:uid="{00000000-0005-0000-0000-0000326E0000}"/>
    <cellStyle name="normal 255" xfId="28305" xr:uid="{00000000-0005-0000-0000-0000336E0000}"/>
    <cellStyle name="normal 256" xfId="28306" xr:uid="{00000000-0005-0000-0000-0000346E0000}"/>
    <cellStyle name="normal 257" xfId="28307" xr:uid="{00000000-0005-0000-0000-0000356E0000}"/>
    <cellStyle name="normal 258" xfId="28308" xr:uid="{00000000-0005-0000-0000-0000366E0000}"/>
    <cellStyle name="normal 259" xfId="28309" xr:uid="{00000000-0005-0000-0000-0000376E0000}"/>
    <cellStyle name="Normal 26" xfId="28310" xr:uid="{00000000-0005-0000-0000-0000386E0000}"/>
    <cellStyle name="Normal 26 2" xfId="28311" xr:uid="{00000000-0005-0000-0000-0000396E0000}"/>
    <cellStyle name="Normal 26 3" xfId="28312" xr:uid="{00000000-0005-0000-0000-00003A6E0000}"/>
    <cellStyle name="normal 260" xfId="28313" xr:uid="{00000000-0005-0000-0000-00003B6E0000}"/>
    <cellStyle name="normal 261" xfId="28314" xr:uid="{00000000-0005-0000-0000-00003C6E0000}"/>
    <cellStyle name="normal 262" xfId="28315" xr:uid="{00000000-0005-0000-0000-00003D6E0000}"/>
    <cellStyle name="normal 263" xfId="28316" xr:uid="{00000000-0005-0000-0000-00003E6E0000}"/>
    <cellStyle name="normal 264" xfId="28317" xr:uid="{00000000-0005-0000-0000-00003F6E0000}"/>
    <cellStyle name="normal 265" xfId="28318" xr:uid="{00000000-0005-0000-0000-0000406E0000}"/>
    <cellStyle name="normal 266" xfId="28319" xr:uid="{00000000-0005-0000-0000-0000416E0000}"/>
    <cellStyle name="normal 267" xfId="28320" xr:uid="{00000000-0005-0000-0000-0000426E0000}"/>
    <cellStyle name="normal 268" xfId="28321" xr:uid="{00000000-0005-0000-0000-0000436E0000}"/>
    <cellStyle name="normal 269" xfId="28322" xr:uid="{00000000-0005-0000-0000-0000446E0000}"/>
    <cellStyle name="Normal 27" xfId="28323" xr:uid="{00000000-0005-0000-0000-0000456E0000}"/>
    <cellStyle name="Normal 27 2" xfId="28324" xr:uid="{00000000-0005-0000-0000-0000466E0000}"/>
    <cellStyle name="Normal 27 3" xfId="28325" xr:uid="{00000000-0005-0000-0000-0000476E0000}"/>
    <cellStyle name="normal 270" xfId="28326" xr:uid="{00000000-0005-0000-0000-0000486E0000}"/>
    <cellStyle name="normal 271" xfId="28327" xr:uid="{00000000-0005-0000-0000-0000496E0000}"/>
    <cellStyle name="normal 272" xfId="28328" xr:uid="{00000000-0005-0000-0000-00004A6E0000}"/>
    <cellStyle name="normal 273" xfId="28329" xr:uid="{00000000-0005-0000-0000-00004B6E0000}"/>
    <cellStyle name="normal 274" xfId="28330" xr:uid="{00000000-0005-0000-0000-00004C6E0000}"/>
    <cellStyle name="normal 275" xfId="28331" xr:uid="{00000000-0005-0000-0000-00004D6E0000}"/>
    <cellStyle name="normal 276" xfId="28332" xr:uid="{00000000-0005-0000-0000-00004E6E0000}"/>
    <cellStyle name="normal 277" xfId="28333" xr:uid="{00000000-0005-0000-0000-00004F6E0000}"/>
    <cellStyle name="normal 278" xfId="28334" xr:uid="{00000000-0005-0000-0000-0000506E0000}"/>
    <cellStyle name="normal 279" xfId="28335" xr:uid="{00000000-0005-0000-0000-0000516E0000}"/>
    <cellStyle name="Normal 28" xfId="28336" xr:uid="{00000000-0005-0000-0000-0000526E0000}"/>
    <cellStyle name="Normal 28 2" xfId="28337" xr:uid="{00000000-0005-0000-0000-0000536E0000}"/>
    <cellStyle name="Normal 28 3" xfId="28338" xr:uid="{00000000-0005-0000-0000-0000546E0000}"/>
    <cellStyle name="normal 280" xfId="28339" xr:uid="{00000000-0005-0000-0000-0000556E0000}"/>
    <cellStyle name="normal 281" xfId="28340" xr:uid="{00000000-0005-0000-0000-0000566E0000}"/>
    <cellStyle name="normal 282" xfId="28341" xr:uid="{00000000-0005-0000-0000-0000576E0000}"/>
    <cellStyle name="normal 283" xfId="28342" xr:uid="{00000000-0005-0000-0000-0000586E0000}"/>
    <cellStyle name="normal 284" xfId="28343" xr:uid="{00000000-0005-0000-0000-0000596E0000}"/>
    <cellStyle name="normal 285" xfId="28344" xr:uid="{00000000-0005-0000-0000-00005A6E0000}"/>
    <cellStyle name="normal 286" xfId="28345" xr:uid="{00000000-0005-0000-0000-00005B6E0000}"/>
    <cellStyle name="normal 287" xfId="28346" xr:uid="{00000000-0005-0000-0000-00005C6E0000}"/>
    <cellStyle name="normal 288" xfId="28347" xr:uid="{00000000-0005-0000-0000-00005D6E0000}"/>
    <cellStyle name="normal 289" xfId="28348" xr:uid="{00000000-0005-0000-0000-00005E6E0000}"/>
    <cellStyle name="Normal 29" xfId="28349" xr:uid="{00000000-0005-0000-0000-00005F6E0000}"/>
    <cellStyle name="Normal 29 2" xfId="28350" xr:uid="{00000000-0005-0000-0000-0000606E0000}"/>
    <cellStyle name="normal 290" xfId="28351" xr:uid="{00000000-0005-0000-0000-0000616E0000}"/>
    <cellStyle name="normal 291" xfId="28352" xr:uid="{00000000-0005-0000-0000-0000626E0000}"/>
    <cellStyle name="normal 292" xfId="28353" xr:uid="{00000000-0005-0000-0000-0000636E0000}"/>
    <cellStyle name="normal 293" xfId="28354" xr:uid="{00000000-0005-0000-0000-0000646E0000}"/>
    <cellStyle name="normal 294" xfId="28355" xr:uid="{00000000-0005-0000-0000-0000656E0000}"/>
    <cellStyle name="normal 295" xfId="28356" xr:uid="{00000000-0005-0000-0000-0000666E0000}"/>
    <cellStyle name="normal 296" xfId="28357" xr:uid="{00000000-0005-0000-0000-0000676E0000}"/>
    <cellStyle name="normal 297" xfId="28358" xr:uid="{00000000-0005-0000-0000-0000686E0000}"/>
    <cellStyle name="normal 298" xfId="28359" xr:uid="{00000000-0005-0000-0000-0000696E0000}"/>
    <cellStyle name="normal 299" xfId="28360" xr:uid="{00000000-0005-0000-0000-00006A6E0000}"/>
    <cellStyle name="Normal 3" xfId="238" xr:uid="{00000000-0005-0000-0000-00006B6E0000}"/>
    <cellStyle name="Normal 3 10" xfId="28361" xr:uid="{00000000-0005-0000-0000-00006C6E0000}"/>
    <cellStyle name="Normal 3 10 2" xfId="28362" xr:uid="{00000000-0005-0000-0000-00006D6E0000}"/>
    <cellStyle name="Normal 3 11" xfId="28363" xr:uid="{00000000-0005-0000-0000-00006E6E0000}"/>
    <cellStyle name="Normal 3 11 2" xfId="28364" xr:uid="{00000000-0005-0000-0000-00006F6E0000}"/>
    <cellStyle name="Normal 3 12" xfId="28365" xr:uid="{00000000-0005-0000-0000-0000706E0000}"/>
    <cellStyle name="Normal 3 12 2" xfId="28366" xr:uid="{00000000-0005-0000-0000-0000716E0000}"/>
    <cellStyle name="Normal 3 13" xfId="28367" xr:uid="{00000000-0005-0000-0000-0000726E0000}"/>
    <cellStyle name="Normal 3 13 2" xfId="28368" xr:uid="{00000000-0005-0000-0000-0000736E0000}"/>
    <cellStyle name="Normal 3 14" xfId="28369" xr:uid="{00000000-0005-0000-0000-0000746E0000}"/>
    <cellStyle name="Normal 3 14 2" xfId="28370" xr:uid="{00000000-0005-0000-0000-0000756E0000}"/>
    <cellStyle name="Normal 3 15" xfId="28371" xr:uid="{00000000-0005-0000-0000-0000766E0000}"/>
    <cellStyle name="Normal 3 15 2" xfId="28372" xr:uid="{00000000-0005-0000-0000-0000776E0000}"/>
    <cellStyle name="Normal 3 16" xfId="28373" xr:uid="{00000000-0005-0000-0000-0000786E0000}"/>
    <cellStyle name="Normal 3 16 2" xfId="28374" xr:uid="{00000000-0005-0000-0000-0000796E0000}"/>
    <cellStyle name="Normal 3 17" xfId="28375" xr:uid="{00000000-0005-0000-0000-00007A6E0000}"/>
    <cellStyle name="Normal 3 17 2" xfId="28376" xr:uid="{00000000-0005-0000-0000-00007B6E0000}"/>
    <cellStyle name="Normal 3 18" xfId="28377" xr:uid="{00000000-0005-0000-0000-00007C6E0000}"/>
    <cellStyle name="Normal 3 18 2" xfId="28378" xr:uid="{00000000-0005-0000-0000-00007D6E0000}"/>
    <cellStyle name="Normal 3 19" xfId="28379" xr:uid="{00000000-0005-0000-0000-00007E6E0000}"/>
    <cellStyle name="Normal 3 19 2" xfId="28380" xr:uid="{00000000-0005-0000-0000-00007F6E0000}"/>
    <cellStyle name="Normal 3 2" xfId="28381" xr:uid="{00000000-0005-0000-0000-0000806E0000}"/>
    <cellStyle name="Normal 3 2 10" xfId="28382" xr:uid="{00000000-0005-0000-0000-0000816E0000}"/>
    <cellStyle name="Normal 3 2 11" xfId="28383" xr:uid="{00000000-0005-0000-0000-0000826E0000}"/>
    <cellStyle name="Normal 3 2 12" xfId="28384" xr:uid="{00000000-0005-0000-0000-0000836E0000}"/>
    <cellStyle name="Normal 3 2 13" xfId="28385" xr:uid="{00000000-0005-0000-0000-0000846E0000}"/>
    <cellStyle name="Normal 3 2 14" xfId="28386" xr:uid="{00000000-0005-0000-0000-0000856E0000}"/>
    <cellStyle name="Normal 3 2 15" xfId="28387" xr:uid="{00000000-0005-0000-0000-0000866E0000}"/>
    <cellStyle name="Normal 3 2 16" xfId="28388" xr:uid="{00000000-0005-0000-0000-0000876E0000}"/>
    <cellStyle name="Normal 3 2 2" xfId="28389" xr:uid="{00000000-0005-0000-0000-0000886E0000}"/>
    <cellStyle name="Normal 3 2 2 2" xfId="28390" xr:uid="{00000000-0005-0000-0000-0000896E0000}"/>
    <cellStyle name="Normal 3 2 2 2 2" xfId="28391" xr:uid="{00000000-0005-0000-0000-00008A6E0000}"/>
    <cellStyle name="Normal 3 2 2 2 3" xfId="28392" xr:uid="{00000000-0005-0000-0000-00008B6E0000}"/>
    <cellStyle name="Normal 3 2 2 3" xfId="28393" xr:uid="{00000000-0005-0000-0000-00008C6E0000}"/>
    <cellStyle name="Normal 3 2 2 4" xfId="28394" xr:uid="{00000000-0005-0000-0000-00008D6E0000}"/>
    <cellStyle name="Normal 3 2 3" xfId="28395" xr:uid="{00000000-0005-0000-0000-00008E6E0000}"/>
    <cellStyle name="Normal 3 2 3 10" xfId="28396" xr:uid="{00000000-0005-0000-0000-00008F6E0000}"/>
    <cellStyle name="Normal 3 2 3 11" xfId="28397" xr:uid="{00000000-0005-0000-0000-0000906E0000}"/>
    <cellStyle name="Normal 3 2 3 2" xfId="28398" xr:uid="{00000000-0005-0000-0000-0000916E0000}"/>
    <cellStyle name="Normal 3 2 3 3" xfId="28399" xr:uid="{00000000-0005-0000-0000-0000926E0000}"/>
    <cellStyle name="Normal 3 2 3 4" xfId="28400" xr:uid="{00000000-0005-0000-0000-0000936E0000}"/>
    <cellStyle name="Normal 3 2 3 4 2" xfId="28401" xr:uid="{00000000-0005-0000-0000-0000946E0000}"/>
    <cellStyle name="Normal 3 2 3 5" xfId="28402" xr:uid="{00000000-0005-0000-0000-0000956E0000}"/>
    <cellStyle name="Normal 3 2 3 6" xfId="28403" xr:uid="{00000000-0005-0000-0000-0000966E0000}"/>
    <cellStyle name="Normal 3 2 3 7" xfId="28404" xr:uid="{00000000-0005-0000-0000-0000976E0000}"/>
    <cellStyle name="Normal 3 2 3 8" xfId="28405" xr:uid="{00000000-0005-0000-0000-0000986E0000}"/>
    <cellStyle name="Normal 3 2 3 9" xfId="28406" xr:uid="{00000000-0005-0000-0000-0000996E0000}"/>
    <cellStyle name="Normal 3 2 4" xfId="28407" xr:uid="{00000000-0005-0000-0000-00009A6E0000}"/>
    <cellStyle name="Normal 3 2 5" xfId="28408" xr:uid="{00000000-0005-0000-0000-00009B6E0000}"/>
    <cellStyle name="Normal 3 2 6" xfId="28409" xr:uid="{00000000-0005-0000-0000-00009C6E0000}"/>
    <cellStyle name="Normal 3 2 7" xfId="28410" xr:uid="{00000000-0005-0000-0000-00009D6E0000}"/>
    <cellStyle name="Normal 3 2 8" xfId="28411" xr:uid="{00000000-0005-0000-0000-00009E6E0000}"/>
    <cellStyle name="Normal 3 2 9" xfId="28412" xr:uid="{00000000-0005-0000-0000-00009F6E0000}"/>
    <cellStyle name="Normal 3 2 9 2" xfId="28413" xr:uid="{00000000-0005-0000-0000-0000A06E0000}"/>
    <cellStyle name="Normal 3 20" xfId="28414" xr:uid="{00000000-0005-0000-0000-0000A16E0000}"/>
    <cellStyle name="Normal 3 20 2" xfId="28415" xr:uid="{00000000-0005-0000-0000-0000A26E0000}"/>
    <cellStyle name="Normal 3 21" xfId="28416" xr:uid="{00000000-0005-0000-0000-0000A36E0000}"/>
    <cellStyle name="Normal 3 21 2" xfId="28417" xr:uid="{00000000-0005-0000-0000-0000A46E0000}"/>
    <cellStyle name="Normal 3 22" xfId="28418" xr:uid="{00000000-0005-0000-0000-0000A56E0000}"/>
    <cellStyle name="Normal 3 22 2" xfId="28419" xr:uid="{00000000-0005-0000-0000-0000A66E0000}"/>
    <cellStyle name="Normal 3 23" xfId="28420" xr:uid="{00000000-0005-0000-0000-0000A76E0000}"/>
    <cellStyle name="Normal 3 23 2" xfId="28421" xr:uid="{00000000-0005-0000-0000-0000A86E0000}"/>
    <cellStyle name="Normal 3 24" xfId="28422" xr:uid="{00000000-0005-0000-0000-0000A96E0000}"/>
    <cellStyle name="Normal 3 24 2" xfId="28423" xr:uid="{00000000-0005-0000-0000-0000AA6E0000}"/>
    <cellStyle name="Normal 3 25" xfId="28424" xr:uid="{00000000-0005-0000-0000-0000AB6E0000}"/>
    <cellStyle name="Normal 3 25 2" xfId="28425" xr:uid="{00000000-0005-0000-0000-0000AC6E0000}"/>
    <cellStyle name="Normal 3 26" xfId="28426" xr:uid="{00000000-0005-0000-0000-0000AD6E0000}"/>
    <cellStyle name="Normal 3 26 2" xfId="28427" xr:uid="{00000000-0005-0000-0000-0000AE6E0000}"/>
    <cellStyle name="Normal 3 27" xfId="28428" xr:uid="{00000000-0005-0000-0000-0000AF6E0000}"/>
    <cellStyle name="Normal 3 27 2" xfId="28429" xr:uid="{00000000-0005-0000-0000-0000B06E0000}"/>
    <cellStyle name="Normal 3 27 2 2" xfId="28430" xr:uid="{00000000-0005-0000-0000-0000B16E0000}"/>
    <cellStyle name="Normal 3 27 2 2 2" xfId="28431" xr:uid="{00000000-0005-0000-0000-0000B26E0000}"/>
    <cellStyle name="Normal 3 27 2 3" xfId="28432" xr:uid="{00000000-0005-0000-0000-0000B36E0000}"/>
    <cellStyle name="Normal 3 27 3" xfId="28433" xr:uid="{00000000-0005-0000-0000-0000B46E0000}"/>
    <cellStyle name="Normal 3 27 3 2" xfId="28434" xr:uid="{00000000-0005-0000-0000-0000B56E0000}"/>
    <cellStyle name="Normal 3 27 4" xfId="28435" xr:uid="{00000000-0005-0000-0000-0000B66E0000}"/>
    <cellStyle name="Normal 3 28" xfId="28436" xr:uid="{00000000-0005-0000-0000-0000B76E0000}"/>
    <cellStyle name="Normal 3 29" xfId="28437" xr:uid="{00000000-0005-0000-0000-0000B86E0000}"/>
    <cellStyle name="Normal 3 3" xfId="28438" xr:uid="{00000000-0005-0000-0000-0000B96E0000}"/>
    <cellStyle name="Normal 3 3 10" xfId="28439" xr:uid="{00000000-0005-0000-0000-0000BA6E0000}"/>
    <cellStyle name="Normal 3 3 11" xfId="28440" xr:uid="{00000000-0005-0000-0000-0000BB6E0000}"/>
    <cellStyle name="Normal 3 3 12" xfId="28441" xr:uid="{00000000-0005-0000-0000-0000BC6E0000}"/>
    <cellStyle name="Normal 3 3 13" xfId="28442" xr:uid="{00000000-0005-0000-0000-0000BD6E0000}"/>
    <cellStyle name="Normal 3 3 14" xfId="28443" xr:uid="{00000000-0005-0000-0000-0000BE6E0000}"/>
    <cellStyle name="Normal 3 3 15" xfId="28444" xr:uid="{00000000-0005-0000-0000-0000BF6E0000}"/>
    <cellStyle name="Normal 3 3 16" xfId="28445" xr:uid="{00000000-0005-0000-0000-0000C06E0000}"/>
    <cellStyle name="Normal 3 3 2" xfId="28446" xr:uid="{00000000-0005-0000-0000-0000C16E0000}"/>
    <cellStyle name="Normal 3 3 2 2" xfId="28447" xr:uid="{00000000-0005-0000-0000-0000C26E0000}"/>
    <cellStyle name="Normal 3 3 2 2 2" xfId="28448" xr:uid="{00000000-0005-0000-0000-0000C36E0000}"/>
    <cellStyle name="Normal 3 3 2 2 3" xfId="28449" xr:uid="{00000000-0005-0000-0000-0000C46E0000}"/>
    <cellStyle name="Normal 3 3 2 3" xfId="28450" xr:uid="{00000000-0005-0000-0000-0000C56E0000}"/>
    <cellStyle name="Normal 3 3 2 4" xfId="28451" xr:uid="{00000000-0005-0000-0000-0000C66E0000}"/>
    <cellStyle name="Normal 3 3 3" xfId="28452" xr:uid="{00000000-0005-0000-0000-0000C76E0000}"/>
    <cellStyle name="Normal 3 3 3 10" xfId="28453" xr:uid="{00000000-0005-0000-0000-0000C86E0000}"/>
    <cellStyle name="Normal 3 3 3 11" xfId="28454" xr:uid="{00000000-0005-0000-0000-0000C96E0000}"/>
    <cellStyle name="Normal 3 3 3 2" xfId="28455" xr:uid="{00000000-0005-0000-0000-0000CA6E0000}"/>
    <cellStyle name="Normal 3 3 3 3" xfId="28456" xr:uid="{00000000-0005-0000-0000-0000CB6E0000}"/>
    <cellStyle name="Normal 3 3 3 4" xfId="28457" xr:uid="{00000000-0005-0000-0000-0000CC6E0000}"/>
    <cellStyle name="Normal 3 3 3 4 2" xfId="28458" xr:uid="{00000000-0005-0000-0000-0000CD6E0000}"/>
    <cellStyle name="Normal 3 3 3 5" xfId="28459" xr:uid="{00000000-0005-0000-0000-0000CE6E0000}"/>
    <cellStyle name="Normal 3 3 3 6" xfId="28460" xr:uid="{00000000-0005-0000-0000-0000CF6E0000}"/>
    <cellStyle name="Normal 3 3 3 7" xfId="28461" xr:uid="{00000000-0005-0000-0000-0000D06E0000}"/>
    <cellStyle name="Normal 3 3 3 8" xfId="28462" xr:uid="{00000000-0005-0000-0000-0000D16E0000}"/>
    <cellStyle name="Normal 3 3 3 9" xfId="28463" xr:uid="{00000000-0005-0000-0000-0000D26E0000}"/>
    <cellStyle name="Normal 3 3 4" xfId="28464" xr:uid="{00000000-0005-0000-0000-0000D36E0000}"/>
    <cellStyle name="Normal 3 3 5" xfId="28465" xr:uid="{00000000-0005-0000-0000-0000D46E0000}"/>
    <cellStyle name="Normal 3 3 6" xfId="28466" xr:uid="{00000000-0005-0000-0000-0000D56E0000}"/>
    <cellStyle name="Normal 3 3 7" xfId="28467" xr:uid="{00000000-0005-0000-0000-0000D66E0000}"/>
    <cellStyle name="Normal 3 3 8" xfId="28468" xr:uid="{00000000-0005-0000-0000-0000D76E0000}"/>
    <cellStyle name="Normal 3 3 9" xfId="28469" xr:uid="{00000000-0005-0000-0000-0000D86E0000}"/>
    <cellStyle name="Normal 3 3 9 2" xfId="28470" xr:uid="{00000000-0005-0000-0000-0000D96E0000}"/>
    <cellStyle name="Normal 3 30" xfId="28471" xr:uid="{00000000-0005-0000-0000-0000DA6E0000}"/>
    <cellStyle name="Normal 3 31" xfId="28472" xr:uid="{00000000-0005-0000-0000-0000DB6E0000}"/>
    <cellStyle name="Normal 3 32" xfId="28473" xr:uid="{00000000-0005-0000-0000-0000DC6E0000}"/>
    <cellStyle name="Normal 3 4" xfId="28474" xr:uid="{00000000-0005-0000-0000-0000DD6E0000}"/>
    <cellStyle name="Normal 3 4 10" xfId="28475" xr:uid="{00000000-0005-0000-0000-0000DE6E0000}"/>
    <cellStyle name="Normal 3 4 11" xfId="28476" xr:uid="{00000000-0005-0000-0000-0000DF6E0000}"/>
    <cellStyle name="Normal 3 4 12" xfId="28477" xr:uid="{00000000-0005-0000-0000-0000E06E0000}"/>
    <cellStyle name="Normal 3 4 13" xfId="28478" xr:uid="{00000000-0005-0000-0000-0000E16E0000}"/>
    <cellStyle name="Normal 3 4 14" xfId="28479" xr:uid="{00000000-0005-0000-0000-0000E26E0000}"/>
    <cellStyle name="Normal 3 4 15" xfId="28480" xr:uid="{00000000-0005-0000-0000-0000E36E0000}"/>
    <cellStyle name="Normal 3 4 16" xfId="28481" xr:uid="{00000000-0005-0000-0000-0000E46E0000}"/>
    <cellStyle name="Normal 3 4 2" xfId="28482" xr:uid="{00000000-0005-0000-0000-0000E56E0000}"/>
    <cellStyle name="Normal 3 4 2 2" xfId="28483" xr:uid="{00000000-0005-0000-0000-0000E66E0000}"/>
    <cellStyle name="Normal 3 4 2 2 2" xfId="28484" xr:uid="{00000000-0005-0000-0000-0000E76E0000}"/>
    <cellStyle name="Normal 3 4 2 2 3" xfId="28485" xr:uid="{00000000-0005-0000-0000-0000E86E0000}"/>
    <cellStyle name="Normal 3 4 2 3" xfId="28486" xr:uid="{00000000-0005-0000-0000-0000E96E0000}"/>
    <cellStyle name="Normal 3 4 2 4" xfId="28487" xr:uid="{00000000-0005-0000-0000-0000EA6E0000}"/>
    <cellStyle name="Normal 3 4 3" xfId="28488" xr:uid="{00000000-0005-0000-0000-0000EB6E0000}"/>
    <cellStyle name="Normal 3 4 3 10" xfId="28489" xr:uid="{00000000-0005-0000-0000-0000EC6E0000}"/>
    <cellStyle name="Normal 3 4 3 11" xfId="28490" xr:uid="{00000000-0005-0000-0000-0000ED6E0000}"/>
    <cellStyle name="Normal 3 4 3 2" xfId="28491" xr:uid="{00000000-0005-0000-0000-0000EE6E0000}"/>
    <cellStyle name="Normal 3 4 3 3" xfId="28492" xr:uid="{00000000-0005-0000-0000-0000EF6E0000}"/>
    <cellStyle name="Normal 3 4 3 4" xfId="28493" xr:uid="{00000000-0005-0000-0000-0000F06E0000}"/>
    <cellStyle name="Normal 3 4 3 4 2" xfId="28494" xr:uid="{00000000-0005-0000-0000-0000F16E0000}"/>
    <cellStyle name="Normal 3 4 3 5" xfId="28495" xr:uid="{00000000-0005-0000-0000-0000F26E0000}"/>
    <cellStyle name="Normal 3 4 3 6" xfId="28496" xr:uid="{00000000-0005-0000-0000-0000F36E0000}"/>
    <cellStyle name="Normal 3 4 3 7" xfId="28497" xr:uid="{00000000-0005-0000-0000-0000F46E0000}"/>
    <cellStyle name="Normal 3 4 3 8" xfId="28498" xr:uid="{00000000-0005-0000-0000-0000F56E0000}"/>
    <cellStyle name="Normal 3 4 3 9" xfId="28499" xr:uid="{00000000-0005-0000-0000-0000F66E0000}"/>
    <cellStyle name="Normal 3 4 4" xfId="28500" xr:uid="{00000000-0005-0000-0000-0000F76E0000}"/>
    <cellStyle name="Normal 3 4 5" xfId="28501" xr:uid="{00000000-0005-0000-0000-0000F86E0000}"/>
    <cellStyle name="Normal 3 4 6" xfId="28502" xr:uid="{00000000-0005-0000-0000-0000F96E0000}"/>
    <cellStyle name="Normal 3 4 7" xfId="28503" xr:uid="{00000000-0005-0000-0000-0000FA6E0000}"/>
    <cellStyle name="Normal 3 4 8" xfId="28504" xr:uid="{00000000-0005-0000-0000-0000FB6E0000}"/>
    <cellStyle name="Normal 3 4 9" xfId="28505" xr:uid="{00000000-0005-0000-0000-0000FC6E0000}"/>
    <cellStyle name="Normal 3 4 9 2" xfId="28506" xr:uid="{00000000-0005-0000-0000-0000FD6E0000}"/>
    <cellStyle name="Normal 3 5" xfId="28507" xr:uid="{00000000-0005-0000-0000-0000FE6E0000}"/>
    <cellStyle name="Normal 3 5 10" xfId="28508" xr:uid="{00000000-0005-0000-0000-0000FF6E0000}"/>
    <cellStyle name="Normal 3 5 11" xfId="28509" xr:uid="{00000000-0005-0000-0000-0000006F0000}"/>
    <cellStyle name="Normal 3 5 12" xfId="28510" xr:uid="{00000000-0005-0000-0000-0000016F0000}"/>
    <cellStyle name="Normal 3 5 13" xfId="28511" xr:uid="{00000000-0005-0000-0000-0000026F0000}"/>
    <cellStyle name="Normal 3 5 14" xfId="28512" xr:uid="{00000000-0005-0000-0000-0000036F0000}"/>
    <cellStyle name="Normal 3 5 15" xfId="28513" xr:uid="{00000000-0005-0000-0000-0000046F0000}"/>
    <cellStyle name="Normal 3 5 2" xfId="28514" xr:uid="{00000000-0005-0000-0000-0000056F0000}"/>
    <cellStyle name="Normal 3 5 2 2" xfId="28515" xr:uid="{00000000-0005-0000-0000-0000066F0000}"/>
    <cellStyle name="Normal 3 5 2 3" xfId="28516" xr:uid="{00000000-0005-0000-0000-0000076F0000}"/>
    <cellStyle name="Normal 3 5 3" xfId="28517" xr:uid="{00000000-0005-0000-0000-0000086F0000}"/>
    <cellStyle name="Normal 3 5 3 10" xfId="28518" xr:uid="{00000000-0005-0000-0000-0000096F0000}"/>
    <cellStyle name="Normal 3 5 3 11" xfId="28519" xr:uid="{00000000-0005-0000-0000-00000A6F0000}"/>
    <cellStyle name="Normal 3 5 3 2" xfId="28520" xr:uid="{00000000-0005-0000-0000-00000B6F0000}"/>
    <cellStyle name="Normal 3 5 3 3" xfId="28521" xr:uid="{00000000-0005-0000-0000-00000C6F0000}"/>
    <cellStyle name="Normal 3 5 3 4" xfId="28522" xr:uid="{00000000-0005-0000-0000-00000D6F0000}"/>
    <cellStyle name="Normal 3 5 3 4 2" xfId="28523" xr:uid="{00000000-0005-0000-0000-00000E6F0000}"/>
    <cellStyle name="Normal 3 5 3 5" xfId="28524" xr:uid="{00000000-0005-0000-0000-00000F6F0000}"/>
    <cellStyle name="Normal 3 5 3 6" xfId="28525" xr:uid="{00000000-0005-0000-0000-0000106F0000}"/>
    <cellStyle name="Normal 3 5 3 7" xfId="28526" xr:uid="{00000000-0005-0000-0000-0000116F0000}"/>
    <cellStyle name="Normal 3 5 3 8" xfId="28527" xr:uid="{00000000-0005-0000-0000-0000126F0000}"/>
    <cellStyle name="Normal 3 5 3 9" xfId="28528" xr:uid="{00000000-0005-0000-0000-0000136F0000}"/>
    <cellStyle name="Normal 3 5 4" xfId="28529" xr:uid="{00000000-0005-0000-0000-0000146F0000}"/>
    <cellStyle name="Normal 3 5 5" xfId="28530" xr:uid="{00000000-0005-0000-0000-0000156F0000}"/>
    <cellStyle name="Normal 3 5 6" xfId="28531" xr:uid="{00000000-0005-0000-0000-0000166F0000}"/>
    <cellStyle name="Normal 3 5 7" xfId="28532" xr:uid="{00000000-0005-0000-0000-0000176F0000}"/>
    <cellStyle name="Normal 3 5 8" xfId="28533" xr:uid="{00000000-0005-0000-0000-0000186F0000}"/>
    <cellStyle name="Normal 3 5 8 2" xfId="28534" xr:uid="{00000000-0005-0000-0000-0000196F0000}"/>
    <cellStyle name="Normal 3 5 9" xfId="28535" xr:uid="{00000000-0005-0000-0000-00001A6F0000}"/>
    <cellStyle name="Normal 3 6" xfId="28536" xr:uid="{00000000-0005-0000-0000-00001B6F0000}"/>
    <cellStyle name="Normal 3 6 10" xfId="28537" xr:uid="{00000000-0005-0000-0000-00001C6F0000}"/>
    <cellStyle name="Normal 3 6 11" xfId="28538" xr:uid="{00000000-0005-0000-0000-00001D6F0000}"/>
    <cellStyle name="Normal 3 6 12" xfId="28539" xr:uid="{00000000-0005-0000-0000-00001E6F0000}"/>
    <cellStyle name="Normal 3 6 13" xfId="28540" xr:uid="{00000000-0005-0000-0000-00001F6F0000}"/>
    <cellStyle name="Normal 3 6 14" xfId="28541" xr:uid="{00000000-0005-0000-0000-0000206F0000}"/>
    <cellStyle name="Normal 3 6 15" xfId="28542" xr:uid="{00000000-0005-0000-0000-0000216F0000}"/>
    <cellStyle name="Normal 3 6 2" xfId="28543" xr:uid="{00000000-0005-0000-0000-0000226F0000}"/>
    <cellStyle name="Normal 3 6 2 2" xfId="28544" xr:uid="{00000000-0005-0000-0000-0000236F0000}"/>
    <cellStyle name="Normal 3 6 2 3" xfId="28545" xr:uid="{00000000-0005-0000-0000-0000246F0000}"/>
    <cellStyle name="Normal 3 6 3" xfId="28546" xr:uid="{00000000-0005-0000-0000-0000256F0000}"/>
    <cellStyle name="Normal 3 6 3 10" xfId="28547" xr:uid="{00000000-0005-0000-0000-0000266F0000}"/>
    <cellStyle name="Normal 3 6 3 11" xfId="28548" xr:uid="{00000000-0005-0000-0000-0000276F0000}"/>
    <cellStyle name="Normal 3 6 3 2" xfId="28549" xr:uid="{00000000-0005-0000-0000-0000286F0000}"/>
    <cellStyle name="Normal 3 6 3 3" xfId="28550" xr:uid="{00000000-0005-0000-0000-0000296F0000}"/>
    <cellStyle name="Normal 3 6 3 4" xfId="28551" xr:uid="{00000000-0005-0000-0000-00002A6F0000}"/>
    <cellStyle name="Normal 3 6 3 4 2" xfId="28552" xr:uid="{00000000-0005-0000-0000-00002B6F0000}"/>
    <cellStyle name="Normal 3 6 3 5" xfId="28553" xr:uid="{00000000-0005-0000-0000-00002C6F0000}"/>
    <cellStyle name="Normal 3 6 3 6" xfId="28554" xr:uid="{00000000-0005-0000-0000-00002D6F0000}"/>
    <cellStyle name="Normal 3 6 3 7" xfId="28555" xr:uid="{00000000-0005-0000-0000-00002E6F0000}"/>
    <cellStyle name="Normal 3 6 3 8" xfId="28556" xr:uid="{00000000-0005-0000-0000-00002F6F0000}"/>
    <cellStyle name="Normal 3 6 3 9" xfId="28557" xr:uid="{00000000-0005-0000-0000-0000306F0000}"/>
    <cellStyle name="Normal 3 6 4" xfId="28558" xr:uid="{00000000-0005-0000-0000-0000316F0000}"/>
    <cellStyle name="Normal 3 6 5" xfId="28559" xr:uid="{00000000-0005-0000-0000-0000326F0000}"/>
    <cellStyle name="Normal 3 6 6" xfId="28560" xr:uid="{00000000-0005-0000-0000-0000336F0000}"/>
    <cellStyle name="Normal 3 6 7" xfId="28561" xr:uid="{00000000-0005-0000-0000-0000346F0000}"/>
    <cellStyle name="Normal 3 6 8" xfId="28562" xr:uid="{00000000-0005-0000-0000-0000356F0000}"/>
    <cellStyle name="Normal 3 6 8 2" xfId="28563" xr:uid="{00000000-0005-0000-0000-0000366F0000}"/>
    <cellStyle name="Normal 3 6 9" xfId="28564" xr:uid="{00000000-0005-0000-0000-0000376F0000}"/>
    <cellStyle name="Normal 3 7" xfId="28565" xr:uid="{00000000-0005-0000-0000-0000386F0000}"/>
    <cellStyle name="Normal 3 7 10" xfId="28566" xr:uid="{00000000-0005-0000-0000-0000396F0000}"/>
    <cellStyle name="Normal 3 7 11" xfId="28567" xr:uid="{00000000-0005-0000-0000-00003A6F0000}"/>
    <cellStyle name="Normal 3 7 12" xfId="28568" xr:uid="{00000000-0005-0000-0000-00003B6F0000}"/>
    <cellStyle name="Normal 3 7 13" xfId="28569" xr:uid="{00000000-0005-0000-0000-00003C6F0000}"/>
    <cellStyle name="Normal 3 7 14" xfId="28570" xr:uid="{00000000-0005-0000-0000-00003D6F0000}"/>
    <cellStyle name="Normal 3 7 15" xfId="28571" xr:uid="{00000000-0005-0000-0000-00003E6F0000}"/>
    <cellStyle name="Normal 3 7 2" xfId="28572" xr:uid="{00000000-0005-0000-0000-00003F6F0000}"/>
    <cellStyle name="Normal 3 7 2 2" xfId="28573" xr:uid="{00000000-0005-0000-0000-0000406F0000}"/>
    <cellStyle name="Normal 3 7 2 3" xfId="28574" xr:uid="{00000000-0005-0000-0000-0000416F0000}"/>
    <cellStyle name="Normal 3 7 3" xfId="28575" xr:uid="{00000000-0005-0000-0000-0000426F0000}"/>
    <cellStyle name="Normal 3 7 3 10" xfId="28576" xr:uid="{00000000-0005-0000-0000-0000436F0000}"/>
    <cellStyle name="Normal 3 7 3 11" xfId="28577" xr:uid="{00000000-0005-0000-0000-0000446F0000}"/>
    <cellStyle name="Normal 3 7 3 2" xfId="28578" xr:uid="{00000000-0005-0000-0000-0000456F0000}"/>
    <cellStyle name="Normal 3 7 3 3" xfId="28579" xr:uid="{00000000-0005-0000-0000-0000466F0000}"/>
    <cellStyle name="Normal 3 7 3 4" xfId="28580" xr:uid="{00000000-0005-0000-0000-0000476F0000}"/>
    <cellStyle name="Normal 3 7 3 4 2" xfId="28581" xr:uid="{00000000-0005-0000-0000-0000486F0000}"/>
    <cellStyle name="Normal 3 7 3 5" xfId="28582" xr:uid="{00000000-0005-0000-0000-0000496F0000}"/>
    <cellStyle name="Normal 3 7 3 6" xfId="28583" xr:uid="{00000000-0005-0000-0000-00004A6F0000}"/>
    <cellStyle name="Normal 3 7 3 7" xfId="28584" xr:uid="{00000000-0005-0000-0000-00004B6F0000}"/>
    <cellStyle name="Normal 3 7 3 8" xfId="28585" xr:uid="{00000000-0005-0000-0000-00004C6F0000}"/>
    <cellStyle name="Normal 3 7 3 9" xfId="28586" xr:uid="{00000000-0005-0000-0000-00004D6F0000}"/>
    <cellStyle name="Normal 3 7 4" xfId="28587" xr:uid="{00000000-0005-0000-0000-00004E6F0000}"/>
    <cellStyle name="Normal 3 7 5" xfId="28588" xr:uid="{00000000-0005-0000-0000-00004F6F0000}"/>
    <cellStyle name="Normal 3 7 6" xfId="28589" xr:uid="{00000000-0005-0000-0000-0000506F0000}"/>
    <cellStyle name="Normal 3 7 7" xfId="28590" xr:uid="{00000000-0005-0000-0000-0000516F0000}"/>
    <cellStyle name="Normal 3 7 8" xfId="28591" xr:uid="{00000000-0005-0000-0000-0000526F0000}"/>
    <cellStyle name="Normal 3 7 8 2" xfId="28592" xr:uid="{00000000-0005-0000-0000-0000536F0000}"/>
    <cellStyle name="Normal 3 7 9" xfId="28593" xr:uid="{00000000-0005-0000-0000-0000546F0000}"/>
    <cellStyle name="Normal 3 8" xfId="28594" xr:uid="{00000000-0005-0000-0000-0000556F0000}"/>
    <cellStyle name="Normal 3 8 10" xfId="28595" xr:uid="{00000000-0005-0000-0000-0000566F0000}"/>
    <cellStyle name="Normal 3 8 11" xfId="28596" xr:uid="{00000000-0005-0000-0000-0000576F0000}"/>
    <cellStyle name="Normal 3 8 12" xfId="28597" xr:uid="{00000000-0005-0000-0000-0000586F0000}"/>
    <cellStyle name="Normal 3 8 13" xfId="28598" xr:uid="{00000000-0005-0000-0000-0000596F0000}"/>
    <cellStyle name="Normal 3 8 14" xfId="28599" xr:uid="{00000000-0005-0000-0000-00005A6F0000}"/>
    <cellStyle name="Normal 3 8 15" xfId="28600" xr:uid="{00000000-0005-0000-0000-00005B6F0000}"/>
    <cellStyle name="Normal 3 8 2" xfId="28601" xr:uid="{00000000-0005-0000-0000-00005C6F0000}"/>
    <cellStyle name="Normal 3 8 2 2" xfId="28602" xr:uid="{00000000-0005-0000-0000-00005D6F0000}"/>
    <cellStyle name="Normal 3 8 2 3" xfId="28603" xr:uid="{00000000-0005-0000-0000-00005E6F0000}"/>
    <cellStyle name="Normal 3 8 3" xfId="28604" xr:uid="{00000000-0005-0000-0000-00005F6F0000}"/>
    <cellStyle name="Normal 3 8 3 10" xfId="28605" xr:uid="{00000000-0005-0000-0000-0000606F0000}"/>
    <cellStyle name="Normal 3 8 3 11" xfId="28606" xr:uid="{00000000-0005-0000-0000-0000616F0000}"/>
    <cellStyle name="Normal 3 8 3 2" xfId="28607" xr:uid="{00000000-0005-0000-0000-0000626F0000}"/>
    <cellStyle name="Normal 3 8 3 3" xfId="28608" xr:uid="{00000000-0005-0000-0000-0000636F0000}"/>
    <cellStyle name="Normal 3 8 3 4" xfId="28609" xr:uid="{00000000-0005-0000-0000-0000646F0000}"/>
    <cellStyle name="Normal 3 8 3 4 2" xfId="28610" xr:uid="{00000000-0005-0000-0000-0000656F0000}"/>
    <cellStyle name="Normal 3 8 3 5" xfId="28611" xr:uid="{00000000-0005-0000-0000-0000666F0000}"/>
    <cellStyle name="Normal 3 8 3 6" xfId="28612" xr:uid="{00000000-0005-0000-0000-0000676F0000}"/>
    <cellStyle name="Normal 3 8 3 7" xfId="28613" xr:uid="{00000000-0005-0000-0000-0000686F0000}"/>
    <cellStyle name="Normal 3 8 3 8" xfId="28614" xr:uid="{00000000-0005-0000-0000-0000696F0000}"/>
    <cellStyle name="Normal 3 8 3 9" xfId="28615" xr:uid="{00000000-0005-0000-0000-00006A6F0000}"/>
    <cellStyle name="Normal 3 8 4" xfId="28616" xr:uid="{00000000-0005-0000-0000-00006B6F0000}"/>
    <cellStyle name="Normal 3 8 5" xfId="28617" xr:uid="{00000000-0005-0000-0000-00006C6F0000}"/>
    <cellStyle name="Normal 3 8 6" xfId="28618" xr:uid="{00000000-0005-0000-0000-00006D6F0000}"/>
    <cellStyle name="Normal 3 8 7" xfId="28619" xr:uid="{00000000-0005-0000-0000-00006E6F0000}"/>
    <cellStyle name="Normal 3 8 8" xfId="28620" xr:uid="{00000000-0005-0000-0000-00006F6F0000}"/>
    <cellStyle name="Normal 3 8 8 2" xfId="28621" xr:uid="{00000000-0005-0000-0000-0000706F0000}"/>
    <cellStyle name="Normal 3 8 9" xfId="28622" xr:uid="{00000000-0005-0000-0000-0000716F0000}"/>
    <cellStyle name="Normal 3 9" xfId="28623" xr:uid="{00000000-0005-0000-0000-0000726F0000}"/>
    <cellStyle name="Normal 3 9 2" xfId="28624" xr:uid="{00000000-0005-0000-0000-0000736F0000}"/>
    <cellStyle name="Normal 3 9 2 2" xfId="28625" xr:uid="{00000000-0005-0000-0000-0000746F0000}"/>
    <cellStyle name="Normal 3 9 2 3" xfId="28626" xr:uid="{00000000-0005-0000-0000-0000756F0000}"/>
    <cellStyle name="Normal 3 9 3" xfId="28627" xr:uid="{00000000-0005-0000-0000-0000766F0000}"/>
    <cellStyle name="Normal 3 9 4" xfId="28628" xr:uid="{00000000-0005-0000-0000-0000776F0000}"/>
    <cellStyle name="Normal 3 9 5" xfId="28629" xr:uid="{00000000-0005-0000-0000-0000786F0000}"/>
    <cellStyle name="Normal 3 9 6" xfId="28630" xr:uid="{00000000-0005-0000-0000-0000796F0000}"/>
    <cellStyle name="Normal 3_aa osnova za ponudbe" xfId="28631" xr:uid="{00000000-0005-0000-0000-00007A6F0000}"/>
    <cellStyle name="Normal 30" xfId="28632" xr:uid="{00000000-0005-0000-0000-00007B6F0000}"/>
    <cellStyle name="Normal 30 2" xfId="28633" xr:uid="{00000000-0005-0000-0000-00007C6F0000}"/>
    <cellStyle name="normal 300" xfId="28634" xr:uid="{00000000-0005-0000-0000-00007D6F0000}"/>
    <cellStyle name="normal 301" xfId="28635" xr:uid="{00000000-0005-0000-0000-00007E6F0000}"/>
    <cellStyle name="normal 302" xfId="28636" xr:uid="{00000000-0005-0000-0000-00007F6F0000}"/>
    <cellStyle name="normal 303" xfId="28637" xr:uid="{00000000-0005-0000-0000-0000806F0000}"/>
    <cellStyle name="normal 304" xfId="28638" xr:uid="{00000000-0005-0000-0000-0000816F0000}"/>
    <cellStyle name="normal 305" xfId="28639" xr:uid="{00000000-0005-0000-0000-0000826F0000}"/>
    <cellStyle name="normal 306" xfId="28640" xr:uid="{00000000-0005-0000-0000-0000836F0000}"/>
    <cellStyle name="normal 307" xfId="28641" xr:uid="{00000000-0005-0000-0000-0000846F0000}"/>
    <cellStyle name="normal 308" xfId="28642" xr:uid="{00000000-0005-0000-0000-0000856F0000}"/>
    <cellStyle name="normal 309" xfId="28643" xr:uid="{00000000-0005-0000-0000-0000866F0000}"/>
    <cellStyle name="normal 31" xfId="28644" xr:uid="{00000000-0005-0000-0000-0000876F0000}"/>
    <cellStyle name="normal 31 2" xfId="28645" xr:uid="{00000000-0005-0000-0000-0000886F0000}"/>
    <cellStyle name="normal 31 2 2" xfId="28646" xr:uid="{00000000-0005-0000-0000-0000896F0000}"/>
    <cellStyle name="normal 31 3" xfId="28647" xr:uid="{00000000-0005-0000-0000-00008A6F0000}"/>
    <cellStyle name="normal 310" xfId="28648" xr:uid="{00000000-0005-0000-0000-00008B6F0000}"/>
    <cellStyle name="normal 311" xfId="28649" xr:uid="{00000000-0005-0000-0000-00008C6F0000}"/>
    <cellStyle name="normal 312" xfId="28650" xr:uid="{00000000-0005-0000-0000-00008D6F0000}"/>
    <cellStyle name="normal 313" xfId="28651" xr:uid="{00000000-0005-0000-0000-00008E6F0000}"/>
    <cellStyle name="normal 314" xfId="28652" xr:uid="{00000000-0005-0000-0000-00008F6F0000}"/>
    <cellStyle name="normal 315" xfId="28653" xr:uid="{00000000-0005-0000-0000-0000906F0000}"/>
    <cellStyle name="normal 316" xfId="28654" xr:uid="{00000000-0005-0000-0000-0000916F0000}"/>
    <cellStyle name="normal 317" xfId="28655" xr:uid="{00000000-0005-0000-0000-0000926F0000}"/>
    <cellStyle name="normal 318" xfId="28656" xr:uid="{00000000-0005-0000-0000-0000936F0000}"/>
    <cellStyle name="normal 319" xfId="28657" xr:uid="{00000000-0005-0000-0000-0000946F0000}"/>
    <cellStyle name="normal 32" xfId="28658" xr:uid="{00000000-0005-0000-0000-0000956F0000}"/>
    <cellStyle name="normal 32 2" xfId="28659" xr:uid="{00000000-0005-0000-0000-0000966F0000}"/>
    <cellStyle name="normal 32 2 2" xfId="28660" xr:uid="{00000000-0005-0000-0000-0000976F0000}"/>
    <cellStyle name="normal 32 3" xfId="28661" xr:uid="{00000000-0005-0000-0000-0000986F0000}"/>
    <cellStyle name="normal 320" xfId="28662" xr:uid="{00000000-0005-0000-0000-0000996F0000}"/>
    <cellStyle name="normal 321" xfId="28663" xr:uid="{00000000-0005-0000-0000-00009A6F0000}"/>
    <cellStyle name="normal 322" xfId="28664" xr:uid="{00000000-0005-0000-0000-00009B6F0000}"/>
    <cellStyle name="normal 323" xfId="28665" xr:uid="{00000000-0005-0000-0000-00009C6F0000}"/>
    <cellStyle name="normal 324" xfId="28666" xr:uid="{00000000-0005-0000-0000-00009D6F0000}"/>
    <cellStyle name="normal 325" xfId="28667" xr:uid="{00000000-0005-0000-0000-00009E6F0000}"/>
    <cellStyle name="normal 326" xfId="28668" xr:uid="{00000000-0005-0000-0000-00009F6F0000}"/>
    <cellStyle name="normal 327" xfId="28669" xr:uid="{00000000-0005-0000-0000-0000A06F0000}"/>
    <cellStyle name="normal 328" xfId="28670" xr:uid="{00000000-0005-0000-0000-0000A16F0000}"/>
    <cellStyle name="normal 329" xfId="28671" xr:uid="{00000000-0005-0000-0000-0000A26F0000}"/>
    <cellStyle name="normal 33" xfId="28672" xr:uid="{00000000-0005-0000-0000-0000A36F0000}"/>
    <cellStyle name="normal 33 2" xfId="28673" xr:uid="{00000000-0005-0000-0000-0000A46F0000}"/>
    <cellStyle name="normal 33 2 2" xfId="28674" xr:uid="{00000000-0005-0000-0000-0000A56F0000}"/>
    <cellStyle name="normal 33 3" xfId="28675" xr:uid="{00000000-0005-0000-0000-0000A66F0000}"/>
    <cellStyle name="normal 330" xfId="28676" xr:uid="{00000000-0005-0000-0000-0000A76F0000}"/>
    <cellStyle name="normal 331" xfId="28677" xr:uid="{00000000-0005-0000-0000-0000A86F0000}"/>
    <cellStyle name="normal 332" xfId="28678" xr:uid="{00000000-0005-0000-0000-0000A96F0000}"/>
    <cellStyle name="normal 333" xfId="28679" xr:uid="{00000000-0005-0000-0000-0000AA6F0000}"/>
    <cellStyle name="normal 334" xfId="28680" xr:uid="{00000000-0005-0000-0000-0000AB6F0000}"/>
    <cellStyle name="normal 335" xfId="28681" xr:uid="{00000000-0005-0000-0000-0000AC6F0000}"/>
    <cellStyle name="normal 336" xfId="28682" xr:uid="{00000000-0005-0000-0000-0000AD6F0000}"/>
    <cellStyle name="normal 337" xfId="28683" xr:uid="{00000000-0005-0000-0000-0000AE6F0000}"/>
    <cellStyle name="normal 34" xfId="28684" xr:uid="{00000000-0005-0000-0000-0000AF6F0000}"/>
    <cellStyle name="normal 34 2" xfId="28685" xr:uid="{00000000-0005-0000-0000-0000B06F0000}"/>
    <cellStyle name="normal 34 2 2" xfId="28686" xr:uid="{00000000-0005-0000-0000-0000B16F0000}"/>
    <cellStyle name="normal 34 3" xfId="28687" xr:uid="{00000000-0005-0000-0000-0000B26F0000}"/>
    <cellStyle name="normal 35" xfId="28688" xr:uid="{00000000-0005-0000-0000-0000B36F0000}"/>
    <cellStyle name="normal 35 2" xfId="28689" xr:uid="{00000000-0005-0000-0000-0000B46F0000}"/>
    <cellStyle name="normal 35 2 2" xfId="28690" xr:uid="{00000000-0005-0000-0000-0000B56F0000}"/>
    <cellStyle name="normal 35 3" xfId="28691" xr:uid="{00000000-0005-0000-0000-0000B66F0000}"/>
    <cellStyle name="normal 36" xfId="28692" xr:uid="{00000000-0005-0000-0000-0000B76F0000}"/>
    <cellStyle name="normal 36 2" xfId="28693" xr:uid="{00000000-0005-0000-0000-0000B86F0000}"/>
    <cellStyle name="normal 36 2 2" xfId="28694" xr:uid="{00000000-0005-0000-0000-0000B96F0000}"/>
    <cellStyle name="normal 36 3" xfId="28695" xr:uid="{00000000-0005-0000-0000-0000BA6F0000}"/>
    <cellStyle name="normal 37" xfId="28696" xr:uid="{00000000-0005-0000-0000-0000BB6F0000}"/>
    <cellStyle name="normal 37 2" xfId="28697" xr:uid="{00000000-0005-0000-0000-0000BC6F0000}"/>
    <cellStyle name="normal 37 2 2" xfId="28698" xr:uid="{00000000-0005-0000-0000-0000BD6F0000}"/>
    <cellStyle name="normal 37 3" xfId="28699" xr:uid="{00000000-0005-0000-0000-0000BE6F0000}"/>
    <cellStyle name="normal 38" xfId="28700" xr:uid="{00000000-0005-0000-0000-0000BF6F0000}"/>
    <cellStyle name="normal 38 2" xfId="28701" xr:uid="{00000000-0005-0000-0000-0000C06F0000}"/>
    <cellStyle name="normal 39" xfId="28702" xr:uid="{00000000-0005-0000-0000-0000C16F0000}"/>
    <cellStyle name="normal 39 2" xfId="28703" xr:uid="{00000000-0005-0000-0000-0000C26F0000}"/>
    <cellStyle name="Normal 4" xfId="239" xr:uid="{00000000-0005-0000-0000-0000C36F0000}"/>
    <cellStyle name="Normal 4 10" xfId="28704" xr:uid="{00000000-0005-0000-0000-0000C46F0000}"/>
    <cellStyle name="Normal 4 10 2" xfId="28705" xr:uid="{00000000-0005-0000-0000-0000C56F0000}"/>
    <cellStyle name="Normal 4 10 3" xfId="28706" xr:uid="{00000000-0005-0000-0000-0000C66F0000}"/>
    <cellStyle name="Normal 4 10 4" xfId="28707" xr:uid="{00000000-0005-0000-0000-0000C76F0000}"/>
    <cellStyle name="Normal 4 11" xfId="28708" xr:uid="{00000000-0005-0000-0000-0000C86F0000}"/>
    <cellStyle name="Normal 4 11 2" xfId="28709" xr:uid="{00000000-0005-0000-0000-0000C96F0000}"/>
    <cellStyle name="Normal 4 11 3" xfId="28710" xr:uid="{00000000-0005-0000-0000-0000CA6F0000}"/>
    <cellStyle name="Normal 4 11 4" xfId="28711" xr:uid="{00000000-0005-0000-0000-0000CB6F0000}"/>
    <cellStyle name="Normal 4 12" xfId="28712" xr:uid="{00000000-0005-0000-0000-0000CC6F0000}"/>
    <cellStyle name="Normal 4 12 2" xfId="28713" xr:uid="{00000000-0005-0000-0000-0000CD6F0000}"/>
    <cellStyle name="Normal 4 12 3" xfId="28714" xr:uid="{00000000-0005-0000-0000-0000CE6F0000}"/>
    <cellStyle name="Normal 4 12 4" xfId="28715" xr:uid="{00000000-0005-0000-0000-0000CF6F0000}"/>
    <cellStyle name="Normal 4 13" xfId="28716" xr:uid="{00000000-0005-0000-0000-0000D06F0000}"/>
    <cellStyle name="Normal 4 13 2" xfId="28717" xr:uid="{00000000-0005-0000-0000-0000D16F0000}"/>
    <cellStyle name="Normal 4 13 3" xfId="28718" xr:uid="{00000000-0005-0000-0000-0000D26F0000}"/>
    <cellStyle name="Normal 4 13 4" xfId="28719" xr:uid="{00000000-0005-0000-0000-0000D36F0000}"/>
    <cellStyle name="Normal 4 14" xfId="28720" xr:uid="{00000000-0005-0000-0000-0000D46F0000}"/>
    <cellStyle name="Normal 4 14 2" xfId="28721" xr:uid="{00000000-0005-0000-0000-0000D56F0000}"/>
    <cellStyle name="Normal 4 14 3" xfId="28722" xr:uid="{00000000-0005-0000-0000-0000D66F0000}"/>
    <cellStyle name="Normal 4 14 4" xfId="28723" xr:uid="{00000000-0005-0000-0000-0000D76F0000}"/>
    <cellStyle name="Normal 4 15" xfId="28724" xr:uid="{00000000-0005-0000-0000-0000D86F0000}"/>
    <cellStyle name="Normal 4 15 2" xfId="28725" xr:uid="{00000000-0005-0000-0000-0000D96F0000}"/>
    <cellStyle name="Normal 4 15 3" xfId="28726" xr:uid="{00000000-0005-0000-0000-0000DA6F0000}"/>
    <cellStyle name="Normal 4 15 4" xfId="28727" xr:uid="{00000000-0005-0000-0000-0000DB6F0000}"/>
    <cellStyle name="Normal 4 16" xfId="28728" xr:uid="{00000000-0005-0000-0000-0000DC6F0000}"/>
    <cellStyle name="Normal 4 16 2" xfId="28729" xr:uid="{00000000-0005-0000-0000-0000DD6F0000}"/>
    <cellStyle name="Normal 4 16 3" xfId="28730" xr:uid="{00000000-0005-0000-0000-0000DE6F0000}"/>
    <cellStyle name="Normal 4 16 4" xfId="28731" xr:uid="{00000000-0005-0000-0000-0000DF6F0000}"/>
    <cellStyle name="Normal 4 17" xfId="28732" xr:uid="{00000000-0005-0000-0000-0000E06F0000}"/>
    <cellStyle name="Normal 4 17 2" xfId="28733" xr:uid="{00000000-0005-0000-0000-0000E16F0000}"/>
    <cellStyle name="Normal 4 18" xfId="28734" xr:uid="{00000000-0005-0000-0000-0000E26F0000}"/>
    <cellStyle name="Normal 4 18 2" xfId="28735" xr:uid="{00000000-0005-0000-0000-0000E36F0000}"/>
    <cellStyle name="Normal 4 19" xfId="28736" xr:uid="{00000000-0005-0000-0000-0000E46F0000}"/>
    <cellStyle name="Normal 4 19 2" xfId="28737" xr:uid="{00000000-0005-0000-0000-0000E56F0000}"/>
    <cellStyle name="Normal 4 2" xfId="28738" xr:uid="{00000000-0005-0000-0000-0000E66F0000}"/>
    <cellStyle name="Normal 4 2 10" xfId="28739" xr:uid="{00000000-0005-0000-0000-0000E76F0000}"/>
    <cellStyle name="Normal 4 2 10 2" xfId="28740" xr:uid="{00000000-0005-0000-0000-0000E86F0000}"/>
    <cellStyle name="Normal 4 2 11" xfId="28741" xr:uid="{00000000-0005-0000-0000-0000E96F0000}"/>
    <cellStyle name="Normal 4 2 11 2" xfId="28742" xr:uid="{00000000-0005-0000-0000-0000EA6F0000}"/>
    <cellStyle name="Normal 4 2 12" xfId="28743" xr:uid="{00000000-0005-0000-0000-0000EB6F0000}"/>
    <cellStyle name="Normal 4 2 12 2" xfId="28744" xr:uid="{00000000-0005-0000-0000-0000EC6F0000}"/>
    <cellStyle name="Normal 4 2 13" xfId="28745" xr:uid="{00000000-0005-0000-0000-0000ED6F0000}"/>
    <cellStyle name="Normal 4 2 13 2" xfId="28746" xr:uid="{00000000-0005-0000-0000-0000EE6F0000}"/>
    <cellStyle name="Normal 4 2 14" xfId="28747" xr:uid="{00000000-0005-0000-0000-0000EF6F0000}"/>
    <cellStyle name="Normal 4 2 14 2" xfId="28748" xr:uid="{00000000-0005-0000-0000-0000F06F0000}"/>
    <cellStyle name="Normal 4 2 14 2 2" xfId="28749" xr:uid="{00000000-0005-0000-0000-0000F16F0000}"/>
    <cellStyle name="Normal 4 2 14 3" xfId="28750" xr:uid="{00000000-0005-0000-0000-0000F26F0000}"/>
    <cellStyle name="Normal 4 2 14 3 2" xfId="28751" xr:uid="{00000000-0005-0000-0000-0000F36F0000}"/>
    <cellStyle name="Normal 4 2 14 4" xfId="28752" xr:uid="{00000000-0005-0000-0000-0000F46F0000}"/>
    <cellStyle name="Normal 4 2 14 4 2" xfId="28753" xr:uid="{00000000-0005-0000-0000-0000F56F0000}"/>
    <cellStyle name="Normal 4 2 14 5" xfId="28754" xr:uid="{00000000-0005-0000-0000-0000F66F0000}"/>
    <cellStyle name="Normal 4 2 14 5 2" xfId="28755" xr:uid="{00000000-0005-0000-0000-0000F76F0000}"/>
    <cellStyle name="Normal 4 2 14 6" xfId="28756" xr:uid="{00000000-0005-0000-0000-0000F86F0000}"/>
    <cellStyle name="Normal 4 2 15" xfId="28757" xr:uid="{00000000-0005-0000-0000-0000F96F0000}"/>
    <cellStyle name="Normal 4 2 15 2" xfId="28758" xr:uid="{00000000-0005-0000-0000-0000FA6F0000}"/>
    <cellStyle name="Normal 4 2 16" xfId="28759" xr:uid="{00000000-0005-0000-0000-0000FB6F0000}"/>
    <cellStyle name="Normal 4 2 16 2" xfId="28760" xr:uid="{00000000-0005-0000-0000-0000FC6F0000}"/>
    <cellStyle name="Normal 4 2 17" xfId="28761" xr:uid="{00000000-0005-0000-0000-0000FD6F0000}"/>
    <cellStyle name="Normal 4 2 17 2" xfId="28762" xr:uid="{00000000-0005-0000-0000-0000FE6F0000}"/>
    <cellStyle name="Normal 4 2 18" xfId="28763" xr:uid="{00000000-0005-0000-0000-0000FF6F0000}"/>
    <cellStyle name="Normal 4 2 19" xfId="28764" xr:uid="{00000000-0005-0000-0000-000000700000}"/>
    <cellStyle name="Normal 4 2 2" xfId="28765" xr:uid="{00000000-0005-0000-0000-000001700000}"/>
    <cellStyle name="Normal 4 2 2 2" xfId="28766" xr:uid="{00000000-0005-0000-0000-000002700000}"/>
    <cellStyle name="Normal 4 2 2 3" xfId="28767" xr:uid="{00000000-0005-0000-0000-000003700000}"/>
    <cellStyle name="Normal 4 2 2 4" xfId="28768" xr:uid="{00000000-0005-0000-0000-000004700000}"/>
    <cellStyle name="Normal 4 2 2 5" xfId="28769" xr:uid="{00000000-0005-0000-0000-000005700000}"/>
    <cellStyle name="Normal 4 2 3" xfId="28770" xr:uid="{00000000-0005-0000-0000-000006700000}"/>
    <cellStyle name="Normal 4 2 3 2" xfId="28771" xr:uid="{00000000-0005-0000-0000-000007700000}"/>
    <cellStyle name="Normal 4 2 4" xfId="28772" xr:uid="{00000000-0005-0000-0000-000008700000}"/>
    <cellStyle name="Normal 4 2 4 2" xfId="28773" xr:uid="{00000000-0005-0000-0000-000009700000}"/>
    <cellStyle name="Normal 4 2 5" xfId="28774" xr:uid="{00000000-0005-0000-0000-00000A700000}"/>
    <cellStyle name="Normal 4 2 5 2" xfId="28775" xr:uid="{00000000-0005-0000-0000-00000B700000}"/>
    <cellStyle name="Normal 4 2 6" xfId="28776" xr:uid="{00000000-0005-0000-0000-00000C700000}"/>
    <cellStyle name="Normal 4 2 6 2" xfId="28777" xr:uid="{00000000-0005-0000-0000-00000D700000}"/>
    <cellStyle name="Normal 4 2 7" xfId="28778" xr:uid="{00000000-0005-0000-0000-00000E700000}"/>
    <cellStyle name="Normal 4 2 7 2" xfId="28779" xr:uid="{00000000-0005-0000-0000-00000F700000}"/>
    <cellStyle name="Normal 4 2 8" xfId="28780" xr:uid="{00000000-0005-0000-0000-000010700000}"/>
    <cellStyle name="Normal 4 2 8 2" xfId="28781" xr:uid="{00000000-0005-0000-0000-000011700000}"/>
    <cellStyle name="Normal 4 2 9" xfId="28782" xr:uid="{00000000-0005-0000-0000-000012700000}"/>
    <cellStyle name="Normal 4 2 9 2" xfId="28783" xr:uid="{00000000-0005-0000-0000-000013700000}"/>
    <cellStyle name="Normal 4 20" xfId="28784" xr:uid="{00000000-0005-0000-0000-000014700000}"/>
    <cellStyle name="Normal 4 20 2" xfId="28785" xr:uid="{00000000-0005-0000-0000-000015700000}"/>
    <cellStyle name="Normal 4 21" xfId="28786" xr:uid="{00000000-0005-0000-0000-000016700000}"/>
    <cellStyle name="Normal 4 21 2" xfId="28787" xr:uid="{00000000-0005-0000-0000-000017700000}"/>
    <cellStyle name="Normal 4 22" xfId="28788" xr:uid="{00000000-0005-0000-0000-000018700000}"/>
    <cellStyle name="Normal 4 22 2" xfId="28789" xr:uid="{00000000-0005-0000-0000-000019700000}"/>
    <cellStyle name="Normal 4 23" xfId="28790" xr:uid="{00000000-0005-0000-0000-00001A700000}"/>
    <cellStyle name="Normal 4 23 2" xfId="28791" xr:uid="{00000000-0005-0000-0000-00001B700000}"/>
    <cellStyle name="Normal 4 24" xfId="28792" xr:uid="{00000000-0005-0000-0000-00001C700000}"/>
    <cellStyle name="Normal 4 24 2" xfId="28793" xr:uid="{00000000-0005-0000-0000-00001D700000}"/>
    <cellStyle name="Normal 4 25" xfId="28794" xr:uid="{00000000-0005-0000-0000-00001E700000}"/>
    <cellStyle name="Normal 4 25 2" xfId="28795" xr:uid="{00000000-0005-0000-0000-00001F700000}"/>
    <cellStyle name="Normal 4 26" xfId="28796" xr:uid="{00000000-0005-0000-0000-000020700000}"/>
    <cellStyle name="Normal 4 26 2" xfId="28797" xr:uid="{00000000-0005-0000-0000-000021700000}"/>
    <cellStyle name="Normal 4 27" xfId="28798" xr:uid="{00000000-0005-0000-0000-000022700000}"/>
    <cellStyle name="Normal 4 28" xfId="28799" xr:uid="{00000000-0005-0000-0000-000023700000}"/>
    <cellStyle name="Normal 4 29" xfId="28800" xr:uid="{00000000-0005-0000-0000-000024700000}"/>
    <cellStyle name="Normal 4 3" xfId="28801" xr:uid="{00000000-0005-0000-0000-000025700000}"/>
    <cellStyle name="Normal 4 3 10" xfId="28802" xr:uid="{00000000-0005-0000-0000-000026700000}"/>
    <cellStyle name="Normal 4 3 10 2" xfId="28803" xr:uid="{00000000-0005-0000-0000-000027700000}"/>
    <cellStyle name="Normal 4 3 11" xfId="28804" xr:uid="{00000000-0005-0000-0000-000028700000}"/>
    <cellStyle name="Normal 4 3 11 2" xfId="28805" xr:uid="{00000000-0005-0000-0000-000029700000}"/>
    <cellStyle name="Normal 4 3 12" xfId="28806" xr:uid="{00000000-0005-0000-0000-00002A700000}"/>
    <cellStyle name="Normal 4 3 12 2" xfId="28807" xr:uid="{00000000-0005-0000-0000-00002B700000}"/>
    <cellStyle name="Normal 4 3 13" xfId="28808" xr:uid="{00000000-0005-0000-0000-00002C700000}"/>
    <cellStyle name="Normal 4 3 13 2" xfId="28809" xr:uid="{00000000-0005-0000-0000-00002D700000}"/>
    <cellStyle name="Normal 4 3 14" xfId="28810" xr:uid="{00000000-0005-0000-0000-00002E700000}"/>
    <cellStyle name="Normal 4 3 14 2" xfId="28811" xr:uid="{00000000-0005-0000-0000-00002F700000}"/>
    <cellStyle name="Normal 4 3 14 2 2" xfId="28812" xr:uid="{00000000-0005-0000-0000-000030700000}"/>
    <cellStyle name="Normal 4 3 14 3" xfId="28813" xr:uid="{00000000-0005-0000-0000-000031700000}"/>
    <cellStyle name="Normal 4 3 14 3 2" xfId="28814" xr:uid="{00000000-0005-0000-0000-000032700000}"/>
    <cellStyle name="Normal 4 3 14 4" xfId="28815" xr:uid="{00000000-0005-0000-0000-000033700000}"/>
    <cellStyle name="Normal 4 3 14 4 2" xfId="28816" xr:uid="{00000000-0005-0000-0000-000034700000}"/>
    <cellStyle name="Normal 4 3 14 5" xfId="28817" xr:uid="{00000000-0005-0000-0000-000035700000}"/>
    <cellStyle name="Normal 4 3 14 5 2" xfId="28818" xr:uid="{00000000-0005-0000-0000-000036700000}"/>
    <cellStyle name="Normal 4 3 14 6" xfId="28819" xr:uid="{00000000-0005-0000-0000-000037700000}"/>
    <cellStyle name="Normal 4 3 15" xfId="28820" xr:uid="{00000000-0005-0000-0000-000038700000}"/>
    <cellStyle name="Normal 4 3 15 2" xfId="28821" xr:uid="{00000000-0005-0000-0000-000039700000}"/>
    <cellStyle name="Normal 4 3 16" xfId="28822" xr:uid="{00000000-0005-0000-0000-00003A700000}"/>
    <cellStyle name="Normal 4 3 16 2" xfId="28823" xr:uid="{00000000-0005-0000-0000-00003B700000}"/>
    <cellStyle name="Normal 4 3 17" xfId="28824" xr:uid="{00000000-0005-0000-0000-00003C700000}"/>
    <cellStyle name="Normal 4 3 17 2" xfId="28825" xr:uid="{00000000-0005-0000-0000-00003D700000}"/>
    <cellStyle name="Normal 4 3 18" xfId="28826" xr:uid="{00000000-0005-0000-0000-00003E700000}"/>
    <cellStyle name="Normal 4 3 19" xfId="28827" xr:uid="{00000000-0005-0000-0000-00003F700000}"/>
    <cellStyle name="Normal 4 3 2" xfId="28828" xr:uid="{00000000-0005-0000-0000-000040700000}"/>
    <cellStyle name="Normal 4 3 2 2" xfId="28829" xr:uid="{00000000-0005-0000-0000-000041700000}"/>
    <cellStyle name="Normal 4 3 3" xfId="28830" xr:uid="{00000000-0005-0000-0000-000042700000}"/>
    <cellStyle name="Normal 4 3 3 2" xfId="28831" xr:uid="{00000000-0005-0000-0000-000043700000}"/>
    <cellStyle name="Normal 4 3 4" xfId="28832" xr:uid="{00000000-0005-0000-0000-000044700000}"/>
    <cellStyle name="Normal 4 3 4 2" xfId="28833" xr:uid="{00000000-0005-0000-0000-000045700000}"/>
    <cellStyle name="Normal 4 3 5" xfId="28834" xr:uid="{00000000-0005-0000-0000-000046700000}"/>
    <cellStyle name="Normal 4 3 5 2" xfId="28835" xr:uid="{00000000-0005-0000-0000-000047700000}"/>
    <cellStyle name="Normal 4 3 6" xfId="28836" xr:uid="{00000000-0005-0000-0000-000048700000}"/>
    <cellStyle name="Normal 4 3 6 2" xfId="28837" xr:uid="{00000000-0005-0000-0000-000049700000}"/>
    <cellStyle name="Normal 4 3 7" xfId="28838" xr:uid="{00000000-0005-0000-0000-00004A700000}"/>
    <cellStyle name="Normal 4 3 7 2" xfId="28839" xr:uid="{00000000-0005-0000-0000-00004B700000}"/>
    <cellStyle name="Normal 4 3 8" xfId="28840" xr:uid="{00000000-0005-0000-0000-00004C700000}"/>
    <cellStyle name="Normal 4 3 8 2" xfId="28841" xr:uid="{00000000-0005-0000-0000-00004D700000}"/>
    <cellStyle name="Normal 4 3 9" xfId="28842" xr:uid="{00000000-0005-0000-0000-00004E700000}"/>
    <cellStyle name="Normal 4 3 9 2" xfId="28843" xr:uid="{00000000-0005-0000-0000-00004F700000}"/>
    <cellStyle name="Normal 4 30" xfId="28844" xr:uid="{00000000-0005-0000-0000-000050700000}"/>
    <cellStyle name="Normal 4 31" xfId="28845" xr:uid="{00000000-0005-0000-0000-000051700000}"/>
    <cellStyle name="Normal 4 4" xfId="28846" xr:uid="{00000000-0005-0000-0000-000052700000}"/>
    <cellStyle name="Normal 4 4 2" xfId="28847" xr:uid="{00000000-0005-0000-0000-000053700000}"/>
    <cellStyle name="Normal 4 4 3" xfId="28848" xr:uid="{00000000-0005-0000-0000-000054700000}"/>
    <cellStyle name="Normal 4 4 4" xfId="28849" xr:uid="{00000000-0005-0000-0000-000055700000}"/>
    <cellStyle name="Normal 4 4 5" xfId="28850" xr:uid="{00000000-0005-0000-0000-000056700000}"/>
    <cellStyle name="Normal 4 5" xfId="28851" xr:uid="{00000000-0005-0000-0000-000057700000}"/>
    <cellStyle name="Normal 4 5 2" xfId="28852" xr:uid="{00000000-0005-0000-0000-000058700000}"/>
    <cellStyle name="Normal 4 5 2 2" xfId="28853" xr:uid="{00000000-0005-0000-0000-000059700000}"/>
    <cellStyle name="Normal 4 5 3" xfId="28854" xr:uid="{00000000-0005-0000-0000-00005A700000}"/>
    <cellStyle name="Normal 4 5 4" xfId="28855" xr:uid="{00000000-0005-0000-0000-00005B700000}"/>
    <cellStyle name="Normal 4 6" xfId="28856" xr:uid="{00000000-0005-0000-0000-00005C700000}"/>
    <cellStyle name="Normal 4 6 2" xfId="28857" xr:uid="{00000000-0005-0000-0000-00005D700000}"/>
    <cellStyle name="Normal 4 6 3" xfId="28858" xr:uid="{00000000-0005-0000-0000-00005E700000}"/>
    <cellStyle name="Normal 4 6 4" xfId="28859" xr:uid="{00000000-0005-0000-0000-00005F700000}"/>
    <cellStyle name="Normal 4 7" xfId="28860" xr:uid="{00000000-0005-0000-0000-000060700000}"/>
    <cellStyle name="Normal 4 7 2" xfId="28861" xr:uid="{00000000-0005-0000-0000-000061700000}"/>
    <cellStyle name="Normal 4 7 3" xfId="28862" xr:uid="{00000000-0005-0000-0000-000062700000}"/>
    <cellStyle name="Normal 4 7 4" xfId="28863" xr:uid="{00000000-0005-0000-0000-000063700000}"/>
    <cellStyle name="Normal 4 8" xfId="28864" xr:uid="{00000000-0005-0000-0000-000064700000}"/>
    <cellStyle name="Normal 4 8 2" xfId="28865" xr:uid="{00000000-0005-0000-0000-000065700000}"/>
    <cellStyle name="Normal 4 8 3" xfId="28866" xr:uid="{00000000-0005-0000-0000-000066700000}"/>
    <cellStyle name="Normal 4 8 4" xfId="28867" xr:uid="{00000000-0005-0000-0000-000067700000}"/>
    <cellStyle name="Normal 4 9" xfId="28868" xr:uid="{00000000-0005-0000-0000-000068700000}"/>
    <cellStyle name="Normal 4 9 2" xfId="28869" xr:uid="{00000000-0005-0000-0000-000069700000}"/>
    <cellStyle name="Normal 4 9 3" xfId="28870" xr:uid="{00000000-0005-0000-0000-00006A700000}"/>
    <cellStyle name="Normal 4 9 4" xfId="28871" xr:uid="{00000000-0005-0000-0000-00006B700000}"/>
    <cellStyle name="Normal 4_aa osnova za ponudbe" xfId="28872" xr:uid="{00000000-0005-0000-0000-00006C700000}"/>
    <cellStyle name="normal 40" xfId="28873" xr:uid="{00000000-0005-0000-0000-00006D700000}"/>
    <cellStyle name="normal 40 2" xfId="28874" xr:uid="{00000000-0005-0000-0000-00006E700000}"/>
    <cellStyle name="normal 41" xfId="28875" xr:uid="{00000000-0005-0000-0000-00006F700000}"/>
    <cellStyle name="normal 41 2" xfId="28876" xr:uid="{00000000-0005-0000-0000-000070700000}"/>
    <cellStyle name="normal 42" xfId="28877" xr:uid="{00000000-0005-0000-0000-000071700000}"/>
    <cellStyle name="normal 42 2" xfId="28878" xr:uid="{00000000-0005-0000-0000-000072700000}"/>
    <cellStyle name="normal 43" xfId="28879" xr:uid="{00000000-0005-0000-0000-000073700000}"/>
    <cellStyle name="normal 43 2" xfId="28880" xr:uid="{00000000-0005-0000-0000-000074700000}"/>
    <cellStyle name="normal 44" xfId="28881" xr:uid="{00000000-0005-0000-0000-000075700000}"/>
    <cellStyle name="normal 44 2" xfId="28882" xr:uid="{00000000-0005-0000-0000-000076700000}"/>
    <cellStyle name="normal 45" xfId="28883" xr:uid="{00000000-0005-0000-0000-000077700000}"/>
    <cellStyle name="normal 45 2" xfId="28884" xr:uid="{00000000-0005-0000-0000-000078700000}"/>
    <cellStyle name="normal 46" xfId="28885" xr:uid="{00000000-0005-0000-0000-000079700000}"/>
    <cellStyle name="normal 46 2" xfId="28886" xr:uid="{00000000-0005-0000-0000-00007A700000}"/>
    <cellStyle name="normal 47" xfId="28887" xr:uid="{00000000-0005-0000-0000-00007B700000}"/>
    <cellStyle name="normal 47 2" xfId="28888" xr:uid="{00000000-0005-0000-0000-00007C700000}"/>
    <cellStyle name="normal 48" xfId="28889" xr:uid="{00000000-0005-0000-0000-00007D700000}"/>
    <cellStyle name="normal 48 2" xfId="28890" xr:uid="{00000000-0005-0000-0000-00007E700000}"/>
    <cellStyle name="normal 49" xfId="28891" xr:uid="{00000000-0005-0000-0000-00007F700000}"/>
    <cellStyle name="normal 49 2" xfId="28892" xr:uid="{00000000-0005-0000-0000-000080700000}"/>
    <cellStyle name="Normal 5" xfId="28893" xr:uid="{00000000-0005-0000-0000-000081700000}"/>
    <cellStyle name="Normal 5 10" xfId="28894" xr:uid="{00000000-0005-0000-0000-000082700000}"/>
    <cellStyle name="Normal 5 10 2" xfId="28895" xr:uid="{00000000-0005-0000-0000-000083700000}"/>
    <cellStyle name="Normal 5 11" xfId="28896" xr:uid="{00000000-0005-0000-0000-000084700000}"/>
    <cellStyle name="Normal 5 11 2" xfId="28897" xr:uid="{00000000-0005-0000-0000-000085700000}"/>
    <cellStyle name="Normal 5 12" xfId="28898" xr:uid="{00000000-0005-0000-0000-000086700000}"/>
    <cellStyle name="Normal 5 12 2" xfId="28899" xr:uid="{00000000-0005-0000-0000-000087700000}"/>
    <cellStyle name="Normal 5 13" xfId="28900" xr:uid="{00000000-0005-0000-0000-000088700000}"/>
    <cellStyle name="Normal 5 13 2" xfId="28901" xr:uid="{00000000-0005-0000-0000-000089700000}"/>
    <cellStyle name="Normal 5 14" xfId="28902" xr:uid="{00000000-0005-0000-0000-00008A700000}"/>
    <cellStyle name="Normal 5 14 2" xfId="28903" xr:uid="{00000000-0005-0000-0000-00008B700000}"/>
    <cellStyle name="Normal 5 15" xfId="28904" xr:uid="{00000000-0005-0000-0000-00008C700000}"/>
    <cellStyle name="Normal 5 15 2" xfId="28905" xr:uid="{00000000-0005-0000-0000-00008D700000}"/>
    <cellStyle name="Normal 5 16" xfId="28906" xr:uid="{00000000-0005-0000-0000-00008E700000}"/>
    <cellStyle name="Normal 5 17" xfId="28907" xr:uid="{00000000-0005-0000-0000-00008F700000}"/>
    <cellStyle name="Normal 5 18" xfId="28908" xr:uid="{00000000-0005-0000-0000-000090700000}"/>
    <cellStyle name="Normal 5 19" xfId="28909" xr:uid="{00000000-0005-0000-0000-000091700000}"/>
    <cellStyle name="Normal 5 2" xfId="28910" xr:uid="{00000000-0005-0000-0000-000092700000}"/>
    <cellStyle name="Normal 5 2 10" xfId="28911" xr:uid="{00000000-0005-0000-0000-000093700000}"/>
    <cellStyle name="Normal 5 2 11" xfId="28912" xr:uid="{00000000-0005-0000-0000-000094700000}"/>
    <cellStyle name="Normal 5 2 12" xfId="28913" xr:uid="{00000000-0005-0000-0000-000095700000}"/>
    <cellStyle name="Normal 5 2 13" xfId="28914" xr:uid="{00000000-0005-0000-0000-000096700000}"/>
    <cellStyle name="Normal 5 2 14" xfId="28915" xr:uid="{00000000-0005-0000-0000-000097700000}"/>
    <cellStyle name="Normal 5 2 2" xfId="28916" xr:uid="{00000000-0005-0000-0000-000098700000}"/>
    <cellStyle name="Normal 5 2 2 2" xfId="28917" xr:uid="{00000000-0005-0000-0000-000099700000}"/>
    <cellStyle name="Normal 5 2 2 3" xfId="28918" xr:uid="{00000000-0005-0000-0000-00009A700000}"/>
    <cellStyle name="Normal 5 2 2 4" xfId="28919" xr:uid="{00000000-0005-0000-0000-00009B700000}"/>
    <cellStyle name="Normal 5 2 3" xfId="28920" xr:uid="{00000000-0005-0000-0000-00009C700000}"/>
    <cellStyle name="Normal 5 2 3 10" xfId="28921" xr:uid="{00000000-0005-0000-0000-00009D700000}"/>
    <cellStyle name="Normal 5 2 3 11" xfId="28922" xr:uid="{00000000-0005-0000-0000-00009E700000}"/>
    <cellStyle name="Normal 5 2 3 12" xfId="28923" xr:uid="{00000000-0005-0000-0000-00009F700000}"/>
    <cellStyle name="Normal 5 2 3 2" xfId="28924" xr:uid="{00000000-0005-0000-0000-0000A0700000}"/>
    <cellStyle name="Normal 5 2 3 3" xfId="28925" xr:uid="{00000000-0005-0000-0000-0000A1700000}"/>
    <cellStyle name="Normal 5 2 3 3 2" xfId="28926" xr:uid="{00000000-0005-0000-0000-0000A2700000}"/>
    <cellStyle name="Normal 5 2 3 3 3" xfId="28927" xr:uid="{00000000-0005-0000-0000-0000A3700000}"/>
    <cellStyle name="Normal 5 2 3 3 4" xfId="28928" xr:uid="{00000000-0005-0000-0000-0000A4700000}"/>
    <cellStyle name="Normal 5 2 3 3 5" xfId="28929" xr:uid="{00000000-0005-0000-0000-0000A5700000}"/>
    <cellStyle name="Normal 5 2 3 3 6" xfId="28930" xr:uid="{00000000-0005-0000-0000-0000A6700000}"/>
    <cellStyle name="Normal 5 2 3 3 7" xfId="28931" xr:uid="{00000000-0005-0000-0000-0000A7700000}"/>
    <cellStyle name="Normal 5 2 3 3 8" xfId="28932" xr:uid="{00000000-0005-0000-0000-0000A8700000}"/>
    <cellStyle name="Normal 5 2 3 3 9" xfId="28933" xr:uid="{00000000-0005-0000-0000-0000A9700000}"/>
    <cellStyle name="Normal 5 2 3 4" xfId="28934" xr:uid="{00000000-0005-0000-0000-0000AA700000}"/>
    <cellStyle name="Normal 5 2 3 5" xfId="28935" xr:uid="{00000000-0005-0000-0000-0000AB700000}"/>
    <cellStyle name="Normal 5 2 3 5 2" xfId="28936" xr:uid="{00000000-0005-0000-0000-0000AC700000}"/>
    <cellStyle name="Normal 5 2 3 6" xfId="28937" xr:uid="{00000000-0005-0000-0000-0000AD700000}"/>
    <cellStyle name="Normal 5 2 3 7" xfId="28938" xr:uid="{00000000-0005-0000-0000-0000AE700000}"/>
    <cellStyle name="Normal 5 2 3 8" xfId="28939" xr:uid="{00000000-0005-0000-0000-0000AF700000}"/>
    <cellStyle name="Normal 5 2 3 9" xfId="28940" xr:uid="{00000000-0005-0000-0000-0000B0700000}"/>
    <cellStyle name="Normal 5 2 4" xfId="28941" xr:uid="{00000000-0005-0000-0000-0000B1700000}"/>
    <cellStyle name="Normal 5 2 5" xfId="28942" xr:uid="{00000000-0005-0000-0000-0000B2700000}"/>
    <cellStyle name="Normal 5 2 5 2" xfId="28943" xr:uid="{00000000-0005-0000-0000-0000B3700000}"/>
    <cellStyle name="Normal 5 2 5 3" xfId="28944" xr:uid="{00000000-0005-0000-0000-0000B4700000}"/>
    <cellStyle name="Normal 5 2 5 4" xfId="28945" xr:uid="{00000000-0005-0000-0000-0000B5700000}"/>
    <cellStyle name="Normal 5 2 5 5" xfId="28946" xr:uid="{00000000-0005-0000-0000-0000B6700000}"/>
    <cellStyle name="Normal 5 2 5 6" xfId="28947" xr:uid="{00000000-0005-0000-0000-0000B7700000}"/>
    <cellStyle name="Normal 5 2 5 7" xfId="28948" xr:uid="{00000000-0005-0000-0000-0000B8700000}"/>
    <cellStyle name="Normal 5 2 5 8" xfId="28949" xr:uid="{00000000-0005-0000-0000-0000B9700000}"/>
    <cellStyle name="Normal 5 2 5 9" xfId="28950" xr:uid="{00000000-0005-0000-0000-0000BA700000}"/>
    <cellStyle name="Normal 5 2 6" xfId="28951" xr:uid="{00000000-0005-0000-0000-0000BB700000}"/>
    <cellStyle name="Normal 5 2 7" xfId="28952" xr:uid="{00000000-0005-0000-0000-0000BC700000}"/>
    <cellStyle name="Normal 5 2 7 2" xfId="28953" xr:uid="{00000000-0005-0000-0000-0000BD700000}"/>
    <cellStyle name="Normal 5 2 8" xfId="28954" xr:uid="{00000000-0005-0000-0000-0000BE700000}"/>
    <cellStyle name="Normal 5 2 9" xfId="28955" xr:uid="{00000000-0005-0000-0000-0000BF700000}"/>
    <cellStyle name="Normal 5 20" xfId="28956" xr:uid="{00000000-0005-0000-0000-0000C0700000}"/>
    <cellStyle name="Normal 5 3" xfId="28957" xr:uid="{00000000-0005-0000-0000-0000C1700000}"/>
    <cellStyle name="Normal 5 3 2" xfId="28958" xr:uid="{00000000-0005-0000-0000-0000C2700000}"/>
    <cellStyle name="Normal 5 3 2 2" xfId="28959" xr:uid="{00000000-0005-0000-0000-0000C3700000}"/>
    <cellStyle name="Normal 5 3 2 3" xfId="28960" xr:uid="{00000000-0005-0000-0000-0000C4700000}"/>
    <cellStyle name="Normal 5 3 3" xfId="28961" xr:uid="{00000000-0005-0000-0000-0000C5700000}"/>
    <cellStyle name="Normal 5 3 4" xfId="28962" xr:uid="{00000000-0005-0000-0000-0000C6700000}"/>
    <cellStyle name="Normal 5 4" xfId="28963" xr:uid="{00000000-0005-0000-0000-0000C7700000}"/>
    <cellStyle name="Normal 5 4 2" xfId="28964" xr:uid="{00000000-0005-0000-0000-0000C8700000}"/>
    <cellStyle name="Normal 5 4 2 2" xfId="28965" xr:uid="{00000000-0005-0000-0000-0000C9700000}"/>
    <cellStyle name="Normal 5 5" xfId="28966" xr:uid="{00000000-0005-0000-0000-0000CA700000}"/>
    <cellStyle name="Normal 5 5 2" xfId="28967" xr:uid="{00000000-0005-0000-0000-0000CB700000}"/>
    <cellStyle name="Normal 5 6" xfId="28968" xr:uid="{00000000-0005-0000-0000-0000CC700000}"/>
    <cellStyle name="Normal 5 6 2" xfId="28969" xr:uid="{00000000-0005-0000-0000-0000CD700000}"/>
    <cellStyle name="Normal 5 7" xfId="28970" xr:uid="{00000000-0005-0000-0000-0000CE700000}"/>
    <cellStyle name="Normal 5 7 2" xfId="28971" xr:uid="{00000000-0005-0000-0000-0000CF700000}"/>
    <cellStyle name="Normal 5 8" xfId="28972" xr:uid="{00000000-0005-0000-0000-0000D0700000}"/>
    <cellStyle name="Normal 5 8 2" xfId="28973" xr:uid="{00000000-0005-0000-0000-0000D1700000}"/>
    <cellStyle name="Normal 5 9" xfId="28974" xr:uid="{00000000-0005-0000-0000-0000D2700000}"/>
    <cellStyle name="Normal 5 9 2" xfId="28975" xr:uid="{00000000-0005-0000-0000-0000D3700000}"/>
    <cellStyle name="normal 50" xfId="28976" xr:uid="{00000000-0005-0000-0000-0000D4700000}"/>
    <cellStyle name="normal 50 2" xfId="28977" xr:uid="{00000000-0005-0000-0000-0000D5700000}"/>
    <cellStyle name="normal 51" xfId="28978" xr:uid="{00000000-0005-0000-0000-0000D6700000}"/>
    <cellStyle name="normal 51 2" xfId="28979" xr:uid="{00000000-0005-0000-0000-0000D7700000}"/>
    <cellStyle name="normal 52" xfId="28980" xr:uid="{00000000-0005-0000-0000-0000D8700000}"/>
    <cellStyle name="normal 52 2" xfId="28981" xr:uid="{00000000-0005-0000-0000-0000D9700000}"/>
    <cellStyle name="normal 53" xfId="28982" xr:uid="{00000000-0005-0000-0000-0000DA700000}"/>
    <cellStyle name="normal 53 2" xfId="28983" xr:uid="{00000000-0005-0000-0000-0000DB700000}"/>
    <cellStyle name="normal 54" xfId="28984" xr:uid="{00000000-0005-0000-0000-0000DC700000}"/>
    <cellStyle name="normal 54 2" xfId="28985" xr:uid="{00000000-0005-0000-0000-0000DD700000}"/>
    <cellStyle name="normal 55" xfId="28986" xr:uid="{00000000-0005-0000-0000-0000DE700000}"/>
    <cellStyle name="normal 55 2" xfId="28987" xr:uid="{00000000-0005-0000-0000-0000DF700000}"/>
    <cellStyle name="normal 56" xfId="28988" xr:uid="{00000000-0005-0000-0000-0000E0700000}"/>
    <cellStyle name="normal 56 2" xfId="28989" xr:uid="{00000000-0005-0000-0000-0000E1700000}"/>
    <cellStyle name="normal 57" xfId="28990" xr:uid="{00000000-0005-0000-0000-0000E2700000}"/>
    <cellStyle name="normal 57 2" xfId="28991" xr:uid="{00000000-0005-0000-0000-0000E3700000}"/>
    <cellStyle name="normal 58" xfId="28992" xr:uid="{00000000-0005-0000-0000-0000E4700000}"/>
    <cellStyle name="normal 58 2" xfId="28993" xr:uid="{00000000-0005-0000-0000-0000E5700000}"/>
    <cellStyle name="normal 59" xfId="28994" xr:uid="{00000000-0005-0000-0000-0000E6700000}"/>
    <cellStyle name="normal 59 2" xfId="28995" xr:uid="{00000000-0005-0000-0000-0000E7700000}"/>
    <cellStyle name="Normal 6" xfId="28996" xr:uid="{00000000-0005-0000-0000-0000E8700000}"/>
    <cellStyle name="Normal 6 10" xfId="28997" xr:uid="{00000000-0005-0000-0000-0000E9700000}"/>
    <cellStyle name="Normal 6 10 2" xfId="28998" xr:uid="{00000000-0005-0000-0000-0000EA700000}"/>
    <cellStyle name="Normal 6 10 2 2" xfId="28999" xr:uid="{00000000-0005-0000-0000-0000EB700000}"/>
    <cellStyle name="Normal 6 10 2 2 2" xfId="29000" xr:uid="{00000000-0005-0000-0000-0000EC700000}"/>
    <cellStyle name="Normal 6 10 2 3" xfId="29001" xr:uid="{00000000-0005-0000-0000-0000ED700000}"/>
    <cellStyle name="Normal 6 10 3" xfId="29002" xr:uid="{00000000-0005-0000-0000-0000EE700000}"/>
    <cellStyle name="Normal 6 10 3 2" xfId="29003" xr:uid="{00000000-0005-0000-0000-0000EF700000}"/>
    <cellStyle name="Normal 6 10 4" xfId="29004" xr:uid="{00000000-0005-0000-0000-0000F0700000}"/>
    <cellStyle name="Normal 6 10 5" xfId="29005" xr:uid="{00000000-0005-0000-0000-0000F1700000}"/>
    <cellStyle name="Normal 6 10 6" xfId="29006" xr:uid="{00000000-0005-0000-0000-0000F2700000}"/>
    <cellStyle name="Normal 6 11" xfId="29007" xr:uid="{00000000-0005-0000-0000-0000F3700000}"/>
    <cellStyle name="Normal 6 11 2" xfId="29008" xr:uid="{00000000-0005-0000-0000-0000F4700000}"/>
    <cellStyle name="Normal 6 11 2 2" xfId="29009" xr:uid="{00000000-0005-0000-0000-0000F5700000}"/>
    <cellStyle name="Normal 6 11 2 2 2" xfId="29010" xr:uid="{00000000-0005-0000-0000-0000F6700000}"/>
    <cellStyle name="Normal 6 11 2 3" xfId="29011" xr:uid="{00000000-0005-0000-0000-0000F7700000}"/>
    <cellStyle name="Normal 6 11 3" xfId="29012" xr:uid="{00000000-0005-0000-0000-0000F8700000}"/>
    <cellStyle name="Normal 6 11 3 2" xfId="29013" xr:uid="{00000000-0005-0000-0000-0000F9700000}"/>
    <cellStyle name="Normal 6 11 4" xfId="29014" xr:uid="{00000000-0005-0000-0000-0000FA700000}"/>
    <cellStyle name="Normal 6 11 5" xfId="29015" xr:uid="{00000000-0005-0000-0000-0000FB700000}"/>
    <cellStyle name="Normal 6 11 6" xfId="29016" xr:uid="{00000000-0005-0000-0000-0000FC700000}"/>
    <cellStyle name="Normal 6 12" xfId="29017" xr:uid="{00000000-0005-0000-0000-0000FD700000}"/>
    <cellStyle name="Normal 6 12 2" xfId="29018" xr:uid="{00000000-0005-0000-0000-0000FE700000}"/>
    <cellStyle name="Normal 6 12 2 2" xfId="29019" xr:uid="{00000000-0005-0000-0000-0000FF700000}"/>
    <cellStyle name="Normal 6 12 2 2 2" xfId="29020" xr:uid="{00000000-0005-0000-0000-000000710000}"/>
    <cellStyle name="Normal 6 12 2 3" xfId="29021" xr:uid="{00000000-0005-0000-0000-000001710000}"/>
    <cellStyle name="Normal 6 12 3" xfId="29022" xr:uid="{00000000-0005-0000-0000-000002710000}"/>
    <cellStyle name="Normal 6 12 3 2" xfId="29023" xr:uid="{00000000-0005-0000-0000-000003710000}"/>
    <cellStyle name="Normal 6 12 4" xfId="29024" xr:uid="{00000000-0005-0000-0000-000004710000}"/>
    <cellStyle name="Normal 6 12 5" xfId="29025" xr:uid="{00000000-0005-0000-0000-000005710000}"/>
    <cellStyle name="Normal 6 12 6" xfId="29026" xr:uid="{00000000-0005-0000-0000-000006710000}"/>
    <cellStyle name="Normal 6 13" xfId="29027" xr:uid="{00000000-0005-0000-0000-000007710000}"/>
    <cellStyle name="Normal 6 13 2" xfId="29028" xr:uid="{00000000-0005-0000-0000-000008710000}"/>
    <cellStyle name="Normal 6 13 2 2" xfId="29029" xr:uid="{00000000-0005-0000-0000-000009710000}"/>
    <cellStyle name="Normal 6 13 2 2 2" xfId="29030" xr:uid="{00000000-0005-0000-0000-00000A710000}"/>
    <cellStyle name="Normal 6 13 2 3" xfId="29031" xr:uid="{00000000-0005-0000-0000-00000B710000}"/>
    <cellStyle name="Normal 6 13 3" xfId="29032" xr:uid="{00000000-0005-0000-0000-00000C710000}"/>
    <cellStyle name="Normal 6 13 3 2" xfId="29033" xr:uid="{00000000-0005-0000-0000-00000D710000}"/>
    <cellStyle name="Normal 6 13 4" xfId="29034" xr:uid="{00000000-0005-0000-0000-00000E710000}"/>
    <cellStyle name="Normal 6 13 5" xfId="29035" xr:uid="{00000000-0005-0000-0000-00000F710000}"/>
    <cellStyle name="Normal 6 13 6" xfId="29036" xr:uid="{00000000-0005-0000-0000-000010710000}"/>
    <cellStyle name="Normal 6 14" xfId="29037" xr:uid="{00000000-0005-0000-0000-000011710000}"/>
    <cellStyle name="Normal 6 14 2" xfId="29038" xr:uid="{00000000-0005-0000-0000-000012710000}"/>
    <cellStyle name="Normal 6 14 2 2" xfId="29039" xr:uid="{00000000-0005-0000-0000-000013710000}"/>
    <cellStyle name="Normal 6 14 2 2 2" xfId="29040" xr:uid="{00000000-0005-0000-0000-000014710000}"/>
    <cellStyle name="Normal 6 14 2 3" xfId="29041" xr:uid="{00000000-0005-0000-0000-000015710000}"/>
    <cellStyle name="Normal 6 14 3" xfId="29042" xr:uid="{00000000-0005-0000-0000-000016710000}"/>
    <cellStyle name="Normal 6 14 3 2" xfId="29043" xr:uid="{00000000-0005-0000-0000-000017710000}"/>
    <cellStyle name="Normal 6 14 4" xfId="29044" xr:uid="{00000000-0005-0000-0000-000018710000}"/>
    <cellStyle name="Normal 6 14 5" xfId="29045" xr:uid="{00000000-0005-0000-0000-000019710000}"/>
    <cellStyle name="Normal 6 14 6" xfId="29046" xr:uid="{00000000-0005-0000-0000-00001A710000}"/>
    <cellStyle name="Normal 6 15" xfId="29047" xr:uid="{00000000-0005-0000-0000-00001B710000}"/>
    <cellStyle name="Normal 6 15 2" xfId="29048" xr:uid="{00000000-0005-0000-0000-00001C710000}"/>
    <cellStyle name="Normal 6 15 2 2" xfId="29049" xr:uid="{00000000-0005-0000-0000-00001D710000}"/>
    <cellStyle name="Normal 6 15 2 2 2" xfId="29050" xr:uid="{00000000-0005-0000-0000-00001E710000}"/>
    <cellStyle name="Normal 6 15 2 3" xfId="29051" xr:uid="{00000000-0005-0000-0000-00001F710000}"/>
    <cellStyle name="Normal 6 15 3" xfId="29052" xr:uid="{00000000-0005-0000-0000-000020710000}"/>
    <cellStyle name="Normal 6 15 3 2" xfId="29053" xr:uid="{00000000-0005-0000-0000-000021710000}"/>
    <cellStyle name="Normal 6 15 4" xfId="29054" xr:uid="{00000000-0005-0000-0000-000022710000}"/>
    <cellStyle name="Normal 6 16" xfId="29055" xr:uid="{00000000-0005-0000-0000-000023710000}"/>
    <cellStyle name="Normal 6 16 2" xfId="29056" xr:uid="{00000000-0005-0000-0000-000024710000}"/>
    <cellStyle name="Normal 6 16 2 2" xfId="29057" xr:uid="{00000000-0005-0000-0000-000025710000}"/>
    <cellStyle name="Normal 6 16 2 2 2" xfId="29058" xr:uid="{00000000-0005-0000-0000-000026710000}"/>
    <cellStyle name="Normal 6 16 2 3" xfId="29059" xr:uid="{00000000-0005-0000-0000-000027710000}"/>
    <cellStyle name="Normal 6 16 3" xfId="29060" xr:uid="{00000000-0005-0000-0000-000028710000}"/>
    <cellStyle name="Normal 6 16 3 2" xfId="29061" xr:uid="{00000000-0005-0000-0000-000029710000}"/>
    <cellStyle name="Normal 6 16 4" xfId="29062" xr:uid="{00000000-0005-0000-0000-00002A710000}"/>
    <cellStyle name="Normal 6 17" xfId="29063" xr:uid="{00000000-0005-0000-0000-00002B710000}"/>
    <cellStyle name="Normal 6 17 2" xfId="29064" xr:uid="{00000000-0005-0000-0000-00002C710000}"/>
    <cellStyle name="Normal 6 17 2 2" xfId="29065" xr:uid="{00000000-0005-0000-0000-00002D710000}"/>
    <cellStyle name="Normal 6 17 2 2 2" xfId="29066" xr:uid="{00000000-0005-0000-0000-00002E710000}"/>
    <cellStyle name="Normal 6 17 2 3" xfId="29067" xr:uid="{00000000-0005-0000-0000-00002F710000}"/>
    <cellStyle name="Normal 6 17 3" xfId="29068" xr:uid="{00000000-0005-0000-0000-000030710000}"/>
    <cellStyle name="Normal 6 17 3 2" xfId="29069" xr:uid="{00000000-0005-0000-0000-000031710000}"/>
    <cellStyle name="Normal 6 17 4" xfId="29070" xr:uid="{00000000-0005-0000-0000-000032710000}"/>
    <cellStyle name="Normal 6 18" xfId="29071" xr:uid="{00000000-0005-0000-0000-000033710000}"/>
    <cellStyle name="Normal 6 18 2" xfId="29072" xr:uid="{00000000-0005-0000-0000-000034710000}"/>
    <cellStyle name="Normal 6 18 2 2" xfId="29073" xr:uid="{00000000-0005-0000-0000-000035710000}"/>
    <cellStyle name="Normal 6 18 2 2 2" xfId="29074" xr:uid="{00000000-0005-0000-0000-000036710000}"/>
    <cellStyle name="Normal 6 18 2 3" xfId="29075" xr:uid="{00000000-0005-0000-0000-000037710000}"/>
    <cellStyle name="Normal 6 18 3" xfId="29076" xr:uid="{00000000-0005-0000-0000-000038710000}"/>
    <cellStyle name="Normal 6 18 3 2" xfId="29077" xr:uid="{00000000-0005-0000-0000-000039710000}"/>
    <cellStyle name="Normal 6 18 4" xfId="29078" xr:uid="{00000000-0005-0000-0000-00003A710000}"/>
    <cellStyle name="Normal 6 19" xfId="29079" xr:uid="{00000000-0005-0000-0000-00003B710000}"/>
    <cellStyle name="Normal 6 19 2" xfId="29080" xr:uid="{00000000-0005-0000-0000-00003C710000}"/>
    <cellStyle name="Normal 6 19 2 2" xfId="29081" xr:uid="{00000000-0005-0000-0000-00003D710000}"/>
    <cellStyle name="Normal 6 19 2 2 2" xfId="29082" xr:uid="{00000000-0005-0000-0000-00003E710000}"/>
    <cellStyle name="Normal 6 19 2 3" xfId="29083" xr:uid="{00000000-0005-0000-0000-00003F710000}"/>
    <cellStyle name="Normal 6 19 3" xfId="29084" xr:uid="{00000000-0005-0000-0000-000040710000}"/>
    <cellStyle name="Normal 6 19 3 2" xfId="29085" xr:uid="{00000000-0005-0000-0000-000041710000}"/>
    <cellStyle name="Normal 6 19 4" xfId="29086" xr:uid="{00000000-0005-0000-0000-000042710000}"/>
    <cellStyle name="Normal 6 2" xfId="29087" xr:uid="{00000000-0005-0000-0000-000043710000}"/>
    <cellStyle name="Normal 6 2 2" xfId="29088" xr:uid="{00000000-0005-0000-0000-000044710000}"/>
    <cellStyle name="Normal 6 2 2 2" xfId="29089" xr:uid="{00000000-0005-0000-0000-000045710000}"/>
    <cellStyle name="Normal 6 2 2 2 2" xfId="29090" xr:uid="{00000000-0005-0000-0000-000046710000}"/>
    <cellStyle name="Normal 6 2 2 3" xfId="29091" xr:uid="{00000000-0005-0000-0000-000047710000}"/>
    <cellStyle name="Normal 6 2 2 4" xfId="29092" xr:uid="{00000000-0005-0000-0000-000048710000}"/>
    <cellStyle name="Normal 6 2 2 5" xfId="29093" xr:uid="{00000000-0005-0000-0000-000049710000}"/>
    <cellStyle name="Normal 6 2 2 6" xfId="29094" xr:uid="{00000000-0005-0000-0000-00004A710000}"/>
    <cellStyle name="Normal 6 2 3" xfId="29095" xr:uid="{00000000-0005-0000-0000-00004B710000}"/>
    <cellStyle name="Normal 6 2 3 2" xfId="29096" xr:uid="{00000000-0005-0000-0000-00004C710000}"/>
    <cellStyle name="Normal 6 2 4" xfId="29097" xr:uid="{00000000-0005-0000-0000-00004D710000}"/>
    <cellStyle name="Normal 6 2 5" xfId="29098" xr:uid="{00000000-0005-0000-0000-00004E710000}"/>
    <cellStyle name="Normal 6 2 6" xfId="29099" xr:uid="{00000000-0005-0000-0000-00004F710000}"/>
    <cellStyle name="Normal 6 2 7" xfId="29100" xr:uid="{00000000-0005-0000-0000-000050710000}"/>
    <cellStyle name="Normal 6 20" xfId="29101" xr:uid="{00000000-0005-0000-0000-000051710000}"/>
    <cellStyle name="Normal 6 20 2" xfId="29102" xr:uid="{00000000-0005-0000-0000-000052710000}"/>
    <cellStyle name="Normal 6 20 2 2" xfId="29103" xr:uid="{00000000-0005-0000-0000-000053710000}"/>
    <cellStyle name="Normal 6 20 2 2 2" xfId="29104" xr:uid="{00000000-0005-0000-0000-000054710000}"/>
    <cellStyle name="Normal 6 20 2 3" xfId="29105" xr:uid="{00000000-0005-0000-0000-000055710000}"/>
    <cellStyle name="Normal 6 20 3" xfId="29106" xr:uid="{00000000-0005-0000-0000-000056710000}"/>
    <cellStyle name="Normal 6 20 3 2" xfId="29107" xr:uid="{00000000-0005-0000-0000-000057710000}"/>
    <cellStyle name="Normal 6 20 4" xfId="29108" xr:uid="{00000000-0005-0000-0000-000058710000}"/>
    <cellStyle name="Normal 6 21" xfId="29109" xr:uid="{00000000-0005-0000-0000-000059710000}"/>
    <cellStyle name="Normal 6 21 2" xfId="29110" xr:uid="{00000000-0005-0000-0000-00005A710000}"/>
    <cellStyle name="Normal 6 21 2 2" xfId="29111" xr:uid="{00000000-0005-0000-0000-00005B710000}"/>
    <cellStyle name="Normal 6 21 2 2 2" xfId="29112" xr:uid="{00000000-0005-0000-0000-00005C710000}"/>
    <cellStyle name="Normal 6 21 2 3" xfId="29113" xr:uid="{00000000-0005-0000-0000-00005D710000}"/>
    <cellStyle name="Normal 6 21 3" xfId="29114" xr:uid="{00000000-0005-0000-0000-00005E710000}"/>
    <cellStyle name="Normal 6 21 3 2" xfId="29115" xr:uid="{00000000-0005-0000-0000-00005F710000}"/>
    <cellStyle name="Normal 6 21 4" xfId="29116" xr:uid="{00000000-0005-0000-0000-000060710000}"/>
    <cellStyle name="Normal 6 22" xfId="29117" xr:uid="{00000000-0005-0000-0000-000061710000}"/>
    <cellStyle name="Normal 6 22 2" xfId="29118" xr:uid="{00000000-0005-0000-0000-000062710000}"/>
    <cellStyle name="Normal 6 22 2 2" xfId="29119" xr:uid="{00000000-0005-0000-0000-000063710000}"/>
    <cellStyle name="Normal 6 22 2 2 2" xfId="29120" xr:uid="{00000000-0005-0000-0000-000064710000}"/>
    <cellStyle name="Normal 6 22 2 3" xfId="29121" xr:uid="{00000000-0005-0000-0000-000065710000}"/>
    <cellStyle name="Normal 6 22 3" xfId="29122" xr:uid="{00000000-0005-0000-0000-000066710000}"/>
    <cellStyle name="Normal 6 22 3 2" xfId="29123" xr:uid="{00000000-0005-0000-0000-000067710000}"/>
    <cellStyle name="Normal 6 22 4" xfId="29124" xr:uid="{00000000-0005-0000-0000-000068710000}"/>
    <cellStyle name="Normal 6 23" xfId="29125" xr:uid="{00000000-0005-0000-0000-000069710000}"/>
    <cellStyle name="Normal 6 23 2" xfId="29126" xr:uid="{00000000-0005-0000-0000-00006A710000}"/>
    <cellStyle name="Normal 6 23 2 2" xfId="29127" xr:uid="{00000000-0005-0000-0000-00006B710000}"/>
    <cellStyle name="Normal 6 23 2 2 2" xfId="29128" xr:uid="{00000000-0005-0000-0000-00006C710000}"/>
    <cellStyle name="Normal 6 23 2 3" xfId="29129" xr:uid="{00000000-0005-0000-0000-00006D710000}"/>
    <cellStyle name="Normal 6 23 3" xfId="29130" xr:uid="{00000000-0005-0000-0000-00006E710000}"/>
    <cellStyle name="Normal 6 23 3 2" xfId="29131" xr:uid="{00000000-0005-0000-0000-00006F710000}"/>
    <cellStyle name="Normal 6 23 4" xfId="29132" xr:uid="{00000000-0005-0000-0000-000070710000}"/>
    <cellStyle name="Normal 6 24" xfId="29133" xr:uid="{00000000-0005-0000-0000-000071710000}"/>
    <cellStyle name="Normal 6 24 2" xfId="29134" xr:uid="{00000000-0005-0000-0000-000072710000}"/>
    <cellStyle name="Normal 6 24 2 2" xfId="29135" xr:uid="{00000000-0005-0000-0000-000073710000}"/>
    <cellStyle name="Normal 6 24 2 2 2" xfId="29136" xr:uid="{00000000-0005-0000-0000-000074710000}"/>
    <cellStyle name="Normal 6 24 2 3" xfId="29137" xr:uid="{00000000-0005-0000-0000-000075710000}"/>
    <cellStyle name="Normal 6 24 3" xfId="29138" xr:uid="{00000000-0005-0000-0000-000076710000}"/>
    <cellStyle name="Normal 6 24 3 2" xfId="29139" xr:uid="{00000000-0005-0000-0000-000077710000}"/>
    <cellStyle name="Normal 6 24 4" xfId="29140" xr:uid="{00000000-0005-0000-0000-000078710000}"/>
    <cellStyle name="Normal 6 25" xfId="29141" xr:uid="{00000000-0005-0000-0000-000079710000}"/>
    <cellStyle name="Normal 6 26" xfId="29142" xr:uid="{00000000-0005-0000-0000-00007A710000}"/>
    <cellStyle name="Normal 6 27" xfId="29143" xr:uid="{00000000-0005-0000-0000-00007B710000}"/>
    <cellStyle name="Normal 6 28" xfId="29144" xr:uid="{00000000-0005-0000-0000-00007C710000}"/>
    <cellStyle name="Normal 6 29" xfId="29145" xr:uid="{00000000-0005-0000-0000-00007D710000}"/>
    <cellStyle name="Normal 6 3" xfId="29146" xr:uid="{00000000-0005-0000-0000-00007E710000}"/>
    <cellStyle name="Normal 6 3 2" xfId="29147" xr:uid="{00000000-0005-0000-0000-00007F710000}"/>
    <cellStyle name="Normal 6 3 2 2" xfId="29148" xr:uid="{00000000-0005-0000-0000-000080710000}"/>
    <cellStyle name="Normal 6 3 2 2 2" xfId="29149" xr:uid="{00000000-0005-0000-0000-000081710000}"/>
    <cellStyle name="Normal 6 3 2 3" xfId="29150" xr:uid="{00000000-0005-0000-0000-000082710000}"/>
    <cellStyle name="Normal 6 3 3" xfId="29151" xr:uid="{00000000-0005-0000-0000-000083710000}"/>
    <cellStyle name="Normal 6 3 3 2" xfId="29152" xr:uid="{00000000-0005-0000-0000-000084710000}"/>
    <cellStyle name="Normal 6 3 4" xfId="29153" xr:uid="{00000000-0005-0000-0000-000085710000}"/>
    <cellStyle name="Normal 6 3 5" xfId="29154" xr:uid="{00000000-0005-0000-0000-000086710000}"/>
    <cellStyle name="Normal 6 3 6" xfId="29155" xr:uid="{00000000-0005-0000-0000-000087710000}"/>
    <cellStyle name="Normal 6 4" xfId="29156" xr:uid="{00000000-0005-0000-0000-000088710000}"/>
    <cellStyle name="Normal 6 4 2" xfId="29157" xr:uid="{00000000-0005-0000-0000-000089710000}"/>
    <cellStyle name="Normal 6 4 2 2" xfId="29158" xr:uid="{00000000-0005-0000-0000-00008A710000}"/>
    <cellStyle name="Normal 6 4 2 2 2" xfId="29159" xr:uid="{00000000-0005-0000-0000-00008B710000}"/>
    <cellStyle name="Normal 6 4 2 3" xfId="29160" xr:uid="{00000000-0005-0000-0000-00008C710000}"/>
    <cellStyle name="Normal 6 4 3" xfId="29161" xr:uid="{00000000-0005-0000-0000-00008D710000}"/>
    <cellStyle name="Normal 6 4 3 2" xfId="29162" xr:uid="{00000000-0005-0000-0000-00008E710000}"/>
    <cellStyle name="Normal 6 4 4" xfId="29163" xr:uid="{00000000-0005-0000-0000-00008F710000}"/>
    <cellStyle name="Normal 6 4 5" xfId="29164" xr:uid="{00000000-0005-0000-0000-000090710000}"/>
    <cellStyle name="Normal 6 4 6" xfId="29165" xr:uid="{00000000-0005-0000-0000-000091710000}"/>
    <cellStyle name="Normal 6 5" xfId="29166" xr:uid="{00000000-0005-0000-0000-000092710000}"/>
    <cellStyle name="Normal 6 5 2" xfId="29167" xr:uid="{00000000-0005-0000-0000-000093710000}"/>
    <cellStyle name="Normal 6 5 2 2" xfId="29168" xr:uid="{00000000-0005-0000-0000-000094710000}"/>
    <cellStyle name="Normal 6 5 2 2 2" xfId="29169" xr:uid="{00000000-0005-0000-0000-000095710000}"/>
    <cellStyle name="Normal 6 5 2 3" xfId="29170" xr:uid="{00000000-0005-0000-0000-000096710000}"/>
    <cellStyle name="Normal 6 5 3" xfId="29171" xr:uid="{00000000-0005-0000-0000-000097710000}"/>
    <cellStyle name="Normal 6 5 3 2" xfId="29172" xr:uid="{00000000-0005-0000-0000-000098710000}"/>
    <cellStyle name="Normal 6 5 4" xfId="29173" xr:uid="{00000000-0005-0000-0000-000099710000}"/>
    <cellStyle name="Normal 6 5 5" xfId="29174" xr:uid="{00000000-0005-0000-0000-00009A710000}"/>
    <cellStyle name="Normal 6 5 6" xfId="29175" xr:uid="{00000000-0005-0000-0000-00009B710000}"/>
    <cellStyle name="Normal 6 6" xfId="29176" xr:uid="{00000000-0005-0000-0000-00009C710000}"/>
    <cellStyle name="Normal 6 6 2" xfId="29177" xr:uid="{00000000-0005-0000-0000-00009D710000}"/>
    <cellStyle name="Normal 6 6 2 2" xfId="29178" xr:uid="{00000000-0005-0000-0000-00009E710000}"/>
    <cellStyle name="Normal 6 6 2 2 2" xfId="29179" xr:uid="{00000000-0005-0000-0000-00009F710000}"/>
    <cellStyle name="Normal 6 6 2 3" xfId="29180" xr:uid="{00000000-0005-0000-0000-0000A0710000}"/>
    <cellStyle name="Normal 6 6 3" xfId="29181" xr:uid="{00000000-0005-0000-0000-0000A1710000}"/>
    <cellStyle name="Normal 6 6 3 2" xfId="29182" xr:uid="{00000000-0005-0000-0000-0000A2710000}"/>
    <cellStyle name="Normal 6 6 4" xfId="29183" xr:uid="{00000000-0005-0000-0000-0000A3710000}"/>
    <cellStyle name="Normal 6 6 5" xfId="29184" xr:uid="{00000000-0005-0000-0000-0000A4710000}"/>
    <cellStyle name="Normal 6 6 6" xfId="29185" xr:uid="{00000000-0005-0000-0000-0000A5710000}"/>
    <cellStyle name="Normal 6 7" xfId="29186" xr:uid="{00000000-0005-0000-0000-0000A6710000}"/>
    <cellStyle name="Normal 6 7 2" xfId="29187" xr:uid="{00000000-0005-0000-0000-0000A7710000}"/>
    <cellStyle name="Normal 6 7 2 2" xfId="29188" xr:uid="{00000000-0005-0000-0000-0000A8710000}"/>
    <cellStyle name="Normal 6 7 2 2 2" xfId="29189" xr:uid="{00000000-0005-0000-0000-0000A9710000}"/>
    <cellStyle name="Normal 6 7 2 3" xfId="29190" xr:uid="{00000000-0005-0000-0000-0000AA710000}"/>
    <cellStyle name="Normal 6 7 3" xfId="29191" xr:uid="{00000000-0005-0000-0000-0000AB710000}"/>
    <cellStyle name="Normal 6 7 3 2" xfId="29192" xr:uid="{00000000-0005-0000-0000-0000AC710000}"/>
    <cellStyle name="Normal 6 7 4" xfId="29193" xr:uid="{00000000-0005-0000-0000-0000AD710000}"/>
    <cellStyle name="Normal 6 7 5" xfId="29194" xr:uid="{00000000-0005-0000-0000-0000AE710000}"/>
    <cellStyle name="Normal 6 7 6" xfId="29195" xr:uid="{00000000-0005-0000-0000-0000AF710000}"/>
    <cellStyle name="Normal 6 8" xfId="29196" xr:uid="{00000000-0005-0000-0000-0000B0710000}"/>
    <cellStyle name="Normal 6 8 2" xfId="29197" xr:uid="{00000000-0005-0000-0000-0000B1710000}"/>
    <cellStyle name="Normal 6 8 2 2" xfId="29198" xr:uid="{00000000-0005-0000-0000-0000B2710000}"/>
    <cellStyle name="Normal 6 8 2 2 2" xfId="29199" xr:uid="{00000000-0005-0000-0000-0000B3710000}"/>
    <cellStyle name="Normal 6 8 2 3" xfId="29200" xr:uid="{00000000-0005-0000-0000-0000B4710000}"/>
    <cellStyle name="Normal 6 8 3" xfId="29201" xr:uid="{00000000-0005-0000-0000-0000B5710000}"/>
    <cellStyle name="Normal 6 8 3 2" xfId="29202" xr:uid="{00000000-0005-0000-0000-0000B6710000}"/>
    <cellStyle name="Normal 6 8 4" xfId="29203" xr:uid="{00000000-0005-0000-0000-0000B7710000}"/>
    <cellStyle name="Normal 6 8 5" xfId="29204" xr:uid="{00000000-0005-0000-0000-0000B8710000}"/>
    <cellStyle name="Normal 6 8 6" xfId="29205" xr:uid="{00000000-0005-0000-0000-0000B9710000}"/>
    <cellStyle name="Normal 6 9" xfId="29206" xr:uid="{00000000-0005-0000-0000-0000BA710000}"/>
    <cellStyle name="Normal 6 9 2" xfId="29207" xr:uid="{00000000-0005-0000-0000-0000BB710000}"/>
    <cellStyle name="Normal 6 9 2 2" xfId="29208" xr:uid="{00000000-0005-0000-0000-0000BC710000}"/>
    <cellStyle name="Normal 6 9 2 2 2" xfId="29209" xr:uid="{00000000-0005-0000-0000-0000BD710000}"/>
    <cellStyle name="Normal 6 9 2 3" xfId="29210" xr:uid="{00000000-0005-0000-0000-0000BE710000}"/>
    <cellStyle name="Normal 6 9 3" xfId="29211" xr:uid="{00000000-0005-0000-0000-0000BF710000}"/>
    <cellStyle name="Normal 6 9 3 2" xfId="29212" xr:uid="{00000000-0005-0000-0000-0000C0710000}"/>
    <cellStyle name="Normal 6 9 4" xfId="29213" xr:uid="{00000000-0005-0000-0000-0000C1710000}"/>
    <cellStyle name="Normal 6 9 5" xfId="29214" xr:uid="{00000000-0005-0000-0000-0000C2710000}"/>
    <cellStyle name="Normal 6 9 6" xfId="29215" xr:uid="{00000000-0005-0000-0000-0000C3710000}"/>
    <cellStyle name="Normal 6_B" xfId="29216" xr:uid="{00000000-0005-0000-0000-0000C4710000}"/>
    <cellStyle name="normal 60" xfId="29217" xr:uid="{00000000-0005-0000-0000-0000C5710000}"/>
    <cellStyle name="normal 60 2" xfId="29218" xr:uid="{00000000-0005-0000-0000-0000C6710000}"/>
    <cellStyle name="normal 61" xfId="29219" xr:uid="{00000000-0005-0000-0000-0000C7710000}"/>
    <cellStyle name="normal 61 2" xfId="29220" xr:uid="{00000000-0005-0000-0000-0000C8710000}"/>
    <cellStyle name="normal 62" xfId="29221" xr:uid="{00000000-0005-0000-0000-0000C9710000}"/>
    <cellStyle name="normal 62 2" xfId="29222" xr:uid="{00000000-0005-0000-0000-0000CA710000}"/>
    <cellStyle name="normal 63" xfId="29223" xr:uid="{00000000-0005-0000-0000-0000CB710000}"/>
    <cellStyle name="normal 63 2" xfId="29224" xr:uid="{00000000-0005-0000-0000-0000CC710000}"/>
    <cellStyle name="normal 64" xfId="29225" xr:uid="{00000000-0005-0000-0000-0000CD710000}"/>
    <cellStyle name="normal 64 2" xfId="29226" xr:uid="{00000000-0005-0000-0000-0000CE710000}"/>
    <cellStyle name="normal 65" xfId="29227" xr:uid="{00000000-0005-0000-0000-0000CF710000}"/>
    <cellStyle name="normal 65 2" xfId="29228" xr:uid="{00000000-0005-0000-0000-0000D0710000}"/>
    <cellStyle name="normal 66" xfId="29229" xr:uid="{00000000-0005-0000-0000-0000D1710000}"/>
    <cellStyle name="normal 66 2" xfId="29230" xr:uid="{00000000-0005-0000-0000-0000D2710000}"/>
    <cellStyle name="normal 67" xfId="29231" xr:uid="{00000000-0005-0000-0000-0000D3710000}"/>
    <cellStyle name="normal 67 2" xfId="29232" xr:uid="{00000000-0005-0000-0000-0000D4710000}"/>
    <cellStyle name="normal 68" xfId="29233" xr:uid="{00000000-0005-0000-0000-0000D5710000}"/>
    <cellStyle name="normal 68 2" xfId="29234" xr:uid="{00000000-0005-0000-0000-0000D6710000}"/>
    <cellStyle name="normal 69" xfId="29235" xr:uid="{00000000-0005-0000-0000-0000D7710000}"/>
    <cellStyle name="normal 69 2" xfId="29236" xr:uid="{00000000-0005-0000-0000-0000D8710000}"/>
    <cellStyle name="Normal 7" xfId="29237" xr:uid="{00000000-0005-0000-0000-0000D9710000}"/>
    <cellStyle name="Normal 7 10" xfId="29238" xr:uid="{00000000-0005-0000-0000-0000DA710000}"/>
    <cellStyle name="Normal 7 10 2" xfId="29239" xr:uid="{00000000-0005-0000-0000-0000DB710000}"/>
    <cellStyle name="Normal 7 10 2 2" xfId="29240" xr:uid="{00000000-0005-0000-0000-0000DC710000}"/>
    <cellStyle name="Normal 7 10 2 2 2" xfId="29241" xr:uid="{00000000-0005-0000-0000-0000DD710000}"/>
    <cellStyle name="Normal 7 10 2 3" xfId="29242" xr:uid="{00000000-0005-0000-0000-0000DE710000}"/>
    <cellStyle name="Normal 7 10 3" xfId="29243" xr:uid="{00000000-0005-0000-0000-0000DF710000}"/>
    <cellStyle name="Normal 7 10 3 2" xfId="29244" xr:uid="{00000000-0005-0000-0000-0000E0710000}"/>
    <cellStyle name="Normal 7 10 4" xfId="29245" xr:uid="{00000000-0005-0000-0000-0000E1710000}"/>
    <cellStyle name="Normal 7 11" xfId="29246" xr:uid="{00000000-0005-0000-0000-0000E2710000}"/>
    <cellStyle name="Normal 7 11 2" xfId="29247" xr:uid="{00000000-0005-0000-0000-0000E3710000}"/>
    <cellStyle name="Normal 7 11 2 2" xfId="29248" xr:uid="{00000000-0005-0000-0000-0000E4710000}"/>
    <cellStyle name="Normal 7 11 2 2 2" xfId="29249" xr:uid="{00000000-0005-0000-0000-0000E5710000}"/>
    <cellStyle name="Normal 7 11 2 3" xfId="29250" xr:uid="{00000000-0005-0000-0000-0000E6710000}"/>
    <cellStyle name="Normal 7 11 3" xfId="29251" xr:uid="{00000000-0005-0000-0000-0000E7710000}"/>
    <cellStyle name="Normal 7 11 3 2" xfId="29252" xr:uid="{00000000-0005-0000-0000-0000E8710000}"/>
    <cellStyle name="Normal 7 11 4" xfId="29253" xr:uid="{00000000-0005-0000-0000-0000E9710000}"/>
    <cellStyle name="Normal 7 12" xfId="29254" xr:uid="{00000000-0005-0000-0000-0000EA710000}"/>
    <cellStyle name="Normal 7 12 2" xfId="29255" xr:uid="{00000000-0005-0000-0000-0000EB710000}"/>
    <cellStyle name="Normal 7 12 2 2" xfId="29256" xr:uid="{00000000-0005-0000-0000-0000EC710000}"/>
    <cellStyle name="Normal 7 12 2 2 2" xfId="29257" xr:uid="{00000000-0005-0000-0000-0000ED710000}"/>
    <cellStyle name="Normal 7 12 2 3" xfId="29258" xr:uid="{00000000-0005-0000-0000-0000EE710000}"/>
    <cellStyle name="Normal 7 12 3" xfId="29259" xr:uid="{00000000-0005-0000-0000-0000EF710000}"/>
    <cellStyle name="Normal 7 12 3 2" xfId="29260" xr:uid="{00000000-0005-0000-0000-0000F0710000}"/>
    <cellStyle name="Normal 7 12 4" xfId="29261" xr:uid="{00000000-0005-0000-0000-0000F1710000}"/>
    <cellStyle name="Normal 7 13" xfId="29262" xr:uid="{00000000-0005-0000-0000-0000F2710000}"/>
    <cellStyle name="Normal 7 13 2" xfId="29263" xr:uid="{00000000-0005-0000-0000-0000F3710000}"/>
    <cellStyle name="Normal 7 13 2 2" xfId="29264" xr:uid="{00000000-0005-0000-0000-0000F4710000}"/>
    <cellStyle name="Normal 7 13 2 2 2" xfId="29265" xr:uid="{00000000-0005-0000-0000-0000F5710000}"/>
    <cellStyle name="Normal 7 13 2 3" xfId="29266" xr:uid="{00000000-0005-0000-0000-0000F6710000}"/>
    <cellStyle name="Normal 7 13 3" xfId="29267" xr:uid="{00000000-0005-0000-0000-0000F7710000}"/>
    <cellStyle name="Normal 7 13 3 2" xfId="29268" xr:uid="{00000000-0005-0000-0000-0000F8710000}"/>
    <cellStyle name="Normal 7 13 4" xfId="29269" xr:uid="{00000000-0005-0000-0000-0000F9710000}"/>
    <cellStyle name="Normal 7 14" xfId="29270" xr:uid="{00000000-0005-0000-0000-0000FA710000}"/>
    <cellStyle name="Normal 7 14 2" xfId="29271" xr:uid="{00000000-0005-0000-0000-0000FB710000}"/>
    <cellStyle name="Normal 7 14 2 2" xfId="29272" xr:uid="{00000000-0005-0000-0000-0000FC710000}"/>
    <cellStyle name="Normal 7 14 2 2 2" xfId="29273" xr:uid="{00000000-0005-0000-0000-0000FD710000}"/>
    <cellStyle name="Normal 7 14 2 3" xfId="29274" xr:uid="{00000000-0005-0000-0000-0000FE710000}"/>
    <cellStyle name="Normal 7 14 3" xfId="29275" xr:uid="{00000000-0005-0000-0000-0000FF710000}"/>
    <cellStyle name="Normal 7 14 3 2" xfId="29276" xr:uid="{00000000-0005-0000-0000-000000720000}"/>
    <cellStyle name="Normal 7 14 4" xfId="29277" xr:uid="{00000000-0005-0000-0000-000001720000}"/>
    <cellStyle name="Normal 7 15" xfId="29278" xr:uid="{00000000-0005-0000-0000-000002720000}"/>
    <cellStyle name="Normal 7 15 2" xfId="29279" xr:uid="{00000000-0005-0000-0000-000003720000}"/>
    <cellStyle name="Normal 7 15 2 2" xfId="29280" xr:uid="{00000000-0005-0000-0000-000004720000}"/>
    <cellStyle name="Normal 7 15 2 2 2" xfId="29281" xr:uid="{00000000-0005-0000-0000-000005720000}"/>
    <cellStyle name="Normal 7 15 2 3" xfId="29282" xr:uid="{00000000-0005-0000-0000-000006720000}"/>
    <cellStyle name="Normal 7 15 3" xfId="29283" xr:uid="{00000000-0005-0000-0000-000007720000}"/>
    <cellStyle name="Normal 7 15 3 2" xfId="29284" xr:uid="{00000000-0005-0000-0000-000008720000}"/>
    <cellStyle name="Normal 7 15 4" xfId="29285" xr:uid="{00000000-0005-0000-0000-000009720000}"/>
    <cellStyle name="Normal 7 16" xfId="29286" xr:uid="{00000000-0005-0000-0000-00000A720000}"/>
    <cellStyle name="Normal 7 16 2" xfId="29287" xr:uid="{00000000-0005-0000-0000-00000B720000}"/>
    <cellStyle name="Normal 7 16 2 2" xfId="29288" xr:uid="{00000000-0005-0000-0000-00000C720000}"/>
    <cellStyle name="Normal 7 16 2 2 2" xfId="29289" xr:uid="{00000000-0005-0000-0000-00000D720000}"/>
    <cellStyle name="Normal 7 16 2 3" xfId="29290" xr:uid="{00000000-0005-0000-0000-00000E720000}"/>
    <cellStyle name="Normal 7 16 3" xfId="29291" xr:uid="{00000000-0005-0000-0000-00000F720000}"/>
    <cellStyle name="Normal 7 16 3 2" xfId="29292" xr:uid="{00000000-0005-0000-0000-000010720000}"/>
    <cellStyle name="Normal 7 16 4" xfId="29293" xr:uid="{00000000-0005-0000-0000-000011720000}"/>
    <cellStyle name="Normal 7 17" xfId="29294" xr:uid="{00000000-0005-0000-0000-000012720000}"/>
    <cellStyle name="Normal 7 17 2" xfId="29295" xr:uid="{00000000-0005-0000-0000-000013720000}"/>
    <cellStyle name="Normal 7 17 2 2" xfId="29296" xr:uid="{00000000-0005-0000-0000-000014720000}"/>
    <cellStyle name="Normal 7 17 2 2 2" xfId="29297" xr:uid="{00000000-0005-0000-0000-000015720000}"/>
    <cellStyle name="Normal 7 17 2 3" xfId="29298" xr:uid="{00000000-0005-0000-0000-000016720000}"/>
    <cellStyle name="Normal 7 17 3" xfId="29299" xr:uid="{00000000-0005-0000-0000-000017720000}"/>
    <cellStyle name="Normal 7 17 3 2" xfId="29300" xr:uid="{00000000-0005-0000-0000-000018720000}"/>
    <cellStyle name="Normal 7 17 4" xfId="29301" xr:uid="{00000000-0005-0000-0000-000019720000}"/>
    <cellStyle name="Normal 7 18" xfId="29302" xr:uid="{00000000-0005-0000-0000-00001A720000}"/>
    <cellStyle name="Normal 7 18 2" xfId="29303" xr:uid="{00000000-0005-0000-0000-00001B720000}"/>
    <cellStyle name="Normal 7 18 2 2" xfId="29304" xr:uid="{00000000-0005-0000-0000-00001C720000}"/>
    <cellStyle name="Normal 7 18 2 2 2" xfId="29305" xr:uid="{00000000-0005-0000-0000-00001D720000}"/>
    <cellStyle name="Normal 7 18 2 3" xfId="29306" xr:uid="{00000000-0005-0000-0000-00001E720000}"/>
    <cellStyle name="Normal 7 18 3" xfId="29307" xr:uid="{00000000-0005-0000-0000-00001F720000}"/>
    <cellStyle name="Normal 7 18 3 2" xfId="29308" xr:uid="{00000000-0005-0000-0000-000020720000}"/>
    <cellStyle name="Normal 7 18 4" xfId="29309" xr:uid="{00000000-0005-0000-0000-000021720000}"/>
    <cellStyle name="Normal 7 19" xfId="29310" xr:uid="{00000000-0005-0000-0000-000022720000}"/>
    <cellStyle name="Normal 7 19 2" xfId="29311" xr:uid="{00000000-0005-0000-0000-000023720000}"/>
    <cellStyle name="Normal 7 19 2 2" xfId="29312" xr:uid="{00000000-0005-0000-0000-000024720000}"/>
    <cellStyle name="Normal 7 19 2 2 2" xfId="29313" xr:uid="{00000000-0005-0000-0000-000025720000}"/>
    <cellStyle name="Normal 7 19 2 3" xfId="29314" xr:uid="{00000000-0005-0000-0000-000026720000}"/>
    <cellStyle name="Normal 7 19 3" xfId="29315" xr:uid="{00000000-0005-0000-0000-000027720000}"/>
    <cellStyle name="Normal 7 19 3 2" xfId="29316" xr:uid="{00000000-0005-0000-0000-000028720000}"/>
    <cellStyle name="Normal 7 19 4" xfId="29317" xr:uid="{00000000-0005-0000-0000-000029720000}"/>
    <cellStyle name="Normal 7 2" xfId="29318" xr:uid="{00000000-0005-0000-0000-00002A720000}"/>
    <cellStyle name="Normal 7 2 2" xfId="29319" xr:uid="{00000000-0005-0000-0000-00002B720000}"/>
    <cellStyle name="Normal 7 2 2 2" xfId="29320" xr:uid="{00000000-0005-0000-0000-00002C720000}"/>
    <cellStyle name="Normal 7 2 2 2 2" xfId="29321" xr:uid="{00000000-0005-0000-0000-00002D720000}"/>
    <cellStyle name="Normal 7 2 2 3" xfId="29322" xr:uid="{00000000-0005-0000-0000-00002E720000}"/>
    <cellStyle name="Normal 7 2 3" xfId="29323" xr:uid="{00000000-0005-0000-0000-00002F720000}"/>
    <cellStyle name="Normal 7 2 3 2" xfId="29324" xr:uid="{00000000-0005-0000-0000-000030720000}"/>
    <cellStyle name="Normal 7 2 4" xfId="29325" xr:uid="{00000000-0005-0000-0000-000031720000}"/>
    <cellStyle name="Normal 7 2 5" xfId="29326" xr:uid="{00000000-0005-0000-0000-000032720000}"/>
    <cellStyle name="Normal 7 2 6" xfId="29327" xr:uid="{00000000-0005-0000-0000-000033720000}"/>
    <cellStyle name="Normal 7 2 7" xfId="29328" xr:uid="{00000000-0005-0000-0000-000034720000}"/>
    <cellStyle name="Normal 7 20" xfId="29329" xr:uid="{00000000-0005-0000-0000-000035720000}"/>
    <cellStyle name="Normal 7 20 2" xfId="29330" xr:uid="{00000000-0005-0000-0000-000036720000}"/>
    <cellStyle name="Normal 7 20 2 2" xfId="29331" xr:uid="{00000000-0005-0000-0000-000037720000}"/>
    <cellStyle name="Normal 7 20 2 2 2" xfId="29332" xr:uid="{00000000-0005-0000-0000-000038720000}"/>
    <cellStyle name="Normal 7 20 2 3" xfId="29333" xr:uid="{00000000-0005-0000-0000-000039720000}"/>
    <cellStyle name="Normal 7 20 3" xfId="29334" xr:uid="{00000000-0005-0000-0000-00003A720000}"/>
    <cellStyle name="Normal 7 20 3 2" xfId="29335" xr:uid="{00000000-0005-0000-0000-00003B720000}"/>
    <cellStyle name="Normal 7 20 4" xfId="29336" xr:uid="{00000000-0005-0000-0000-00003C720000}"/>
    <cellStyle name="Normal 7 21" xfId="29337" xr:uid="{00000000-0005-0000-0000-00003D720000}"/>
    <cellStyle name="Normal 7 21 2" xfId="29338" xr:uid="{00000000-0005-0000-0000-00003E720000}"/>
    <cellStyle name="Normal 7 21 2 2" xfId="29339" xr:uid="{00000000-0005-0000-0000-00003F720000}"/>
    <cellStyle name="Normal 7 21 2 2 2" xfId="29340" xr:uid="{00000000-0005-0000-0000-000040720000}"/>
    <cellStyle name="Normal 7 21 2 3" xfId="29341" xr:uid="{00000000-0005-0000-0000-000041720000}"/>
    <cellStyle name="Normal 7 21 3" xfId="29342" xr:uid="{00000000-0005-0000-0000-000042720000}"/>
    <cellStyle name="Normal 7 21 3 2" xfId="29343" xr:uid="{00000000-0005-0000-0000-000043720000}"/>
    <cellStyle name="Normal 7 21 4" xfId="29344" xr:uid="{00000000-0005-0000-0000-000044720000}"/>
    <cellStyle name="Normal 7 22" xfId="29345" xr:uid="{00000000-0005-0000-0000-000045720000}"/>
    <cellStyle name="Normal 7 22 2" xfId="29346" xr:uid="{00000000-0005-0000-0000-000046720000}"/>
    <cellStyle name="Normal 7 22 2 2" xfId="29347" xr:uid="{00000000-0005-0000-0000-000047720000}"/>
    <cellStyle name="Normal 7 22 2 2 2" xfId="29348" xr:uid="{00000000-0005-0000-0000-000048720000}"/>
    <cellStyle name="Normal 7 22 2 3" xfId="29349" xr:uid="{00000000-0005-0000-0000-000049720000}"/>
    <cellStyle name="Normal 7 22 3" xfId="29350" xr:uid="{00000000-0005-0000-0000-00004A720000}"/>
    <cellStyle name="Normal 7 22 3 2" xfId="29351" xr:uid="{00000000-0005-0000-0000-00004B720000}"/>
    <cellStyle name="Normal 7 22 4" xfId="29352" xr:uid="{00000000-0005-0000-0000-00004C720000}"/>
    <cellStyle name="Normal 7 23" xfId="29353" xr:uid="{00000000-0005-0000-0000-00004D720000}"/>
    <cellStyle name="Normal 7 23 2" xfId="29354" xr:uid="{00000000-0005-0000-0000-00004E720000}"/>
    <cellStyle name="Normal 7 23 2 2" xfId="29355" xr:uid="{00000000-0005-0000-0000-00004F720000}"/>
    <cellStyle name="Normal 7 23 2 2 2" xfId="29356" xr:uid="{00000000-0005-0000-0000-000050720000}"/>
    <cellStyle name="Normal 7 23 2 3" xfId="29357" xr:uid="{00000000-0005-0000-0000-000051720000}"/>
    <cellStyle name="Normal 7 23 3" xfId="29358" xr:uid="{00000000-0005-0000-0000-000052720000}"/>
    <cellStyle name="Normal 7 23 3 2" xfId="29359" xr:uid="{00000000-0005-0000-0000-000053720000}"/>
    <cellStyle name="Normal 7 23 4" xfId="29360" xr:uid="{00000000-0005-0000-0000-000054720000}"/>
    <cellStyle name="Normal 7 24" xfId="29361" xr:uid="{00000000-0005-0000-0000-000055720000}"/>
    <cellStyle name="Normal 7 24 2" xfId="29362" xr:uid="{00000000-0005-0000-0000-000056720000}"/>
    <cellStyle name="Normal 7 24 2 2" xfId="29363" xr:uid="{00000000-0005-0000-0000-000057720000}"/>
    <cellStyle name="Normal 7 24 2 2 2" xfId="29364" xr:uid="{00000000-0005-0000-0000-000058720000}"/>
    <cellStyle name="Normal 7 24 2 3" xfId="29365" xr:uid="{00000000-0005-0000-0000-000059720000}"/>
    <cellStyle name="Normal 7 24 3" xfId="29366" xr:uid="{00000000-0005-0000-0000-00005A720000}"/>
    <cellStyle name="Normal 7 24 3 2" xfId="29367" xr:uid="{00000000-0005-0000-0000-00005B720000}"/>
    <cellStyle name="Normal 7 24 4" xfId="29368" xr:uid="{00000000-0005-0000-0000-00005C720000}"/>
    <cellStyle name="Normal 7 25" xfId="29369" xr:uid="{00000000-0005-0000-0000-00005D720000}"/>
    <cellStyle name="Normal 7 26" xfId="29370" xr:uid="{00000000-0005-0000-0000-00005E720000}"/>
    <cellStyle name="Normal 7 27" xfId="29371" xr:uid="{00000000-0005-0000-0000-00005F720000}"/>
    <cellStyle name="Normal 7 28" xfId="29372" xr:uid="{00000000-0005-0000-0000-000060720000}"/>
    <cellStyle name="Normal 7 3" xfId="29373" xr:uid="{00000000-0005-0000-0000-000061720000}"/>
    <cellStyle name="Normal 7 3 2" xfId="29374" xr:uid="{00000000-0005-0000-0000-000062720000}"/>
    <cellStyle name="Normal 7 3 2 2" xfId="29375" xr:uid="{00000000-0005-0000-0000-000063720000}"/>
    <cellStyle name="Normal 7 3 2 2 2" xfId="29376" xr:uid="{00000000-0005-0000-0000-000064720000}"/>
    <cellStyle name="Normal 7 3 2 3" xfId="29377" xr:uid="{00000000-0005-0000-0000-000065720000}"/>
    <cellStyle name="Normal 7 3 3" xfId="29378" xr:uid="{00000000-0005-0000-0000-000066720000}"/>
    <cellStyle name="Normal 7 3 3 2" xfId="29379" xr:uid="{00000000-0005-0000-0000-000067720000}"/>
    <cellStyle name="Normal 7 3 4" xfId="29380" xr:uid="{00000000-0005-0000-0000-000068720000}"/>
    <cellStyle name="Normal 7 4" xfId="29381" xr:uid="{00000000-0005-0000-0000-000069720000}"/>
    <cellStyle name="Normal 7 4 2" xfId="29382" xr:uid="{00000000-0005-0000-0000-00006A720000}"/>
    <cellStyle name="Normal 7 4 2 2" xfId="29383" xr:uid="{00000000-0005-0000-0000-00006B720000}"/>
    <cellStyle name="Normal 7 4 2 2 2" xfId="29384" xr:uid="{00000000-0005-0000-0000-00006C720000}"/>
    <cellStyle name="Normal 7 4 2 3" xfId="29385" xr:uid="{00000000-0005-0000-0000-00006D720000}"/>
    <cellStyle name="Normal 7 4 3" xfId="29386" xr:uid="{00000000-0005-0000-0000-00006E720000}"/>
    <cellStyle name="Normal 7 4 3 2" xfId="29387" xr:uid="{00000000-0005-0000-0000-00006F720000}"/>
    <cellStyle name="Normal 7 4 4" xfId="29388" xr:uid="{00000000-0005-0000-0000-000070720000}"/>
    <cellStyle name="Normal 7 5" xfId="29389" xr:uid="{00000000-0005-0000-0000-000071720000}"/>
    <cellStyle name="Normal 7 5 2" xfId="29390" xr:uid="{00000000-0005-0000-0000-000072720000}"/>
    <cellStyle name="Normal 7 5 2 2" xfId="29391" xr:uid="{00000000-0005-0000-0000-000073720000}"/>
    <cellStyle name="Normal 7 5 2 2 2" xfId="29392" xr:uid="{00000000-0005-0000-0000-000074720000}"/>
    <cellStyle name="Normal 7 5 2 3" xfId="29393" xr:uid="{00000000-0005-0000-0000-000075720000}"/>
    <cellStyle name="Normal 7 5 3" xfId="29394" xr:uid="{00000000-0005-0000-0000-000076720000}"/>
    <cellStyle name="Normal 7 5 3 2" xfId="29395" xr:uid="{00000000-0005-0000-0000-000077720000}"/>
    <cellStyle name="Normal 7 5 4" xfId="29396" xr:uid="{00000000-0005-0000-0000-000078720000}"/>
    <cellStyle name="Normal 7 6" xfId="29397" xr:uid="{00000000-0005-0000-0000-000079720000}"/>
    <cellStyle name="Normal 7 6 2" xfId="29398" xr:uid="{00000000-0005-0000-0000-00007A720000}"/>
    <cellStyle name="Normal 7 6 2 2" xfId="29399" xr:uid="{00000000-0005-0000-0000-00007B720000}"/>
    <cellStyle name="Normal 7 6 2 2 2" xfId="29400" xr:uid="{00000000-0005-0000-0000-00007C720000}"/>
    <cellStyle name="Normal 7 6 2 3" xfId="29401" xr:uid="{00000000-0005-0000-0000-00007D720000}"/>
    <cellStyle name="Normal 7 6 3" xfId="29402" xr:uid="{00000000-0005-0000-0000-00007E720000}"/>
    <cellStyle name="Normal 7 6 3 2" xfId="29403" xr:uid="{00000000-0005-0000-0000-00007F720000}"/>
    <cellStyle name="Normal 7 6 4" xfId="29404" xr:uid="{00000000-0005-0000-0000-000080720000}"/>
    <cellStyle name="Normal 7 7" xfId="29405" xr:uid="{00000000-0005-0000-0000-000081720000}"/>
    <cellStyle name="Normal 7 7 2" xfId="29406" xr:uid="{00000000-0005-0000-0000-000082720000}"/>
    <cellStyle name="Normal 7 7 2 2" xfId="29407" xr:uid="{00000000-0005-0000-0000-000083720000}"/>
    <cellStyle name="Normal 7 7 2 2 2" xfId="29408" xr:uid="{00000000-0005-0000-0000-000084720000}"/>
    <cellStyle name="Normal 7 7 2 3" xfId="29409" xr:uid="{00000000-0005-0000-0000-000085720000}"/>
    <cellStyle name="Normal 7 7 3" xfId="29410" xr:uid="{00000000-0005-0000-0000-000086720000}"/>
    <cellStyle name="Normal 7 7 3 2" xfId="29411" xr:uid="{00000000-0005-0000-0000-000087720000}"/>
    <cellStyle name="Normal 7 7 4" xfId="29412" xr:uid="{00000000-0005-0000-0000-000088720000}"/>
    <cellStyle name="Normal 7 8" xfId="29413" xr:uid="{00000000-0005-0000-0000-000089720000}"/>
    <cellStyle name="Normal 7 8 2" xfId="29414" xr:uid="{00000000-0005-0000-0000-00008A720000}"/>
    <cellStyle name="Normal 7 8 2 2" xfId="29415" xr:uid="{00000000-0005-0000-0000-00008B720000}"/>
    <cellStyle name="Normal 7 8 2 2 2" xfId="29416" xr:uid="{00000000-0005-0000-0000-00008C720000}"/>
    <cellStyle name="Normal 7 8 2 3" xfId="29417" xr:uid="{00000000-0005-0000-0000-00008D720000}"/>
    <cellStyle name="Normal 7 8 3" xfId="29418" xr:uid="{00000000-0005-0000-0000-00008E720000}"/>
    <cellStyle name="Normal 7 8 3 2" xfId="29419" xr:uid="{00000000-0005-0000-0000-00008F720000}"/>
    <cellStyle name="Normal 7 8 4" xfId="29420" xr:uid="{00000000-0005-0000-0000-000090720000}"/>
    <cellStyle name="Normal 7 9" xfId="29421" xr:uid="{00000000-0005-0000-0000-000091720000}"/>
    <cellStyle name="Normal 7 9 2" xfId="29422" xr:uid="{00000000-0005-0000-0000-000092720000}"/>
    <cellStyle name="Normal 7 9 2 2" xfId="29423" xr:uid="{00000000-0005-0000-0000-000093720000}"/>
    <cellStyle name="Normal 7 9 2 2 2" xfId="29424" xr:uid="{00000000-0005-0000-0000-000094720000}"/>
    <cellStyle name="Normal 7 9 2 3" xfId="29425" xr:uid="{00000000-0005-0000-0000-000095720000}"/>
    <cellStyle name="Normal 7 9 3" xfId="29426" xr:uid="{00000000-0005-0000-0000-000096720000}"/>
    <cellStyle name="Normal 7 9 3 2" xfId="29427" xr:uid="{00000000-0005-0000-0000-000097720000}"/>
    <cellStyle name="Normal 7 9 4" xfId="29428" xr:uid="{00000000-0005-0000-0000-000098720000}"/>
    <cellStyle name="Normal 7_aa osnova za ponudbe" xfId="29429" xr:uid="{00000000-0005-0000-0000-000099720000}"/>
    <cellStyle name="normal 70" xfId="29430" xr:uid="{00000000-0005-0000-0000-00009A720000}"/>
    <cellStyle name="normal 70 2" xfId="29431" xr:uid="{00000000-0005-0000-0000-00009B720000}"/>
    <cellStyle name="normal 71" xfId="29432" xr:uid="{00000000-0005-0000-0000-00009C720000}"/>
    <cellStyle name="normal 71 2" xfId="29433" xr:uid="{00000000-0005-0000-0000-00009D720000}"/>
    <cellStyle name="normal 72" xfId="29434" xr:uid="{00000000-0005-0000-0000-00009E720000}"/>
    <cellStyle name="normal 72 2" xfId="29435" xr:uid="{00000000-0005-0000-0000-00009F720000}"/>
    <cellStyle name="normal 73" xfId="29436" xr:uid="{00000000-0005-0000-0000-0000A0720000}"/>
    <cellStyle name="normal 73 2" xfId="29437" xr:uid="{00000000-0005-0000-0000-0000A1720000}"/>
    <cellStyle name="normal 74" xfId="29438" xr:uid="{00000000-0005-0000-0000-0000A2720000}"/>
    <cellStyle name="normal 74 2" xfId="29439" xr:uid="{00000000-0005-0000-0000-0000A3720000}"/>
    <cellStyle name="normal 75" xfId="29440" xr:uid="{00000000-0005-0000-0000-0000A4720000}"/>
    <cellStyle name="normal 75 2" xfId="29441" xr:uid="{00000000-0005-0000-0000-0000A5720000}"/>
    <cellStyle name="normal 76" xfId="29442" xr:uid="{00000000-0005-0000-0000-0000A6720000}"/>
    <cellStyle name="normal 76 2" xfId="29443" xr:uid="{00000000-0005-0000-0000-0000A7720000}"/>
    <cellStyle name="normal 77" xfId="29444" xr:uid="{00000000-0005-0000-0000-0000A8720000}"/>
    <cellStyle name="normal 77 2" xfId="29445" xr:uid="{00000000-0005-0000-0000-0000A9720000}"/>
    <cellStyle name="normal 78" xfId="29446" xr:uid="{00000000-0005-0000-0000-0000AA720000}"/>
    <cellStyle name="normal 78 2" xfId="29447" xr:uid="{00000000-0005-0000-0000-0000AB720000}"/>
    <cellStyle name="normal 79" xfId="29448" xr:uid="{00000000-0005-0000-0000-0000AC720000}"/>
    <cellStyle name="normal 79 2" xfId="29449" xr:uid="{00000000-0005-0000-0000-0000AD720000}"/>
    <cellStyle name="Normal 8" xfId="29450" xr:uid="{00000000-0005-0000-0000-0000AE720000}"/>
    <cellStyle name="Normal 8 10" xfId="29451" xr:uid="{00000000-0005-0000-0000-0000AF720000}"/>
    <cellStyle name="Normal 8 10 2" xfId="29452" xr:uid="{00000000-0005-0000-0000-0000B0720000}"/>
    <cellStyle name="Normal 8 11" xfId="29453" xr:uid="{00000000-0005-0000-0000-0000B1720000}"/>
    <cellStyle name="Normal 8 12" xfId="29454" xr:uid="{00000000-0005-0000-0000-0000B2720000}"/>
    <cellStyle name="Normal 8 13" xfId="29455" xr:uid="{00000000-0005-0000-0000-0000B3720000}"/>
    <cellStyle name="Normal 8 14" xfId="29456" xr:uid="{00000000-0005-0000-0000-0000B4720000}"/>
    <cellStyle name="Normal 8 15" xfId="29457" xr:uid="{00000000-0005-0000-0000-0000B5720000}"/>
    <cellStyle name="Normal 8 16" xfId="29458" xr:uid="{00000000-0005-0000-0000-0000B6720000}"/>
    <cellStyle name="Normal 8 17" xfId="29459" xr:uid="{00000000-0005-0000-0000-0000B7720000}"/>
    <cellStyle name="Normal 8 2" xfId="29460" xr:uid="{00000000-0005-0000-0000-0000B8720000}"/>
    <cellStyle name="Normal 8 2 2" xfId="29461" xr:uid="{00000000-0005-0000-0000-0000B9720000}"/>
    <cellStyle name="Normal 8 2 2 2" xfId="29462" xr:uid="{00000000-0005-0000-0000-0000BA720000}"/>
    <cellStyle name="Normal 8 2 2 3" xfId="29463" xr:uid="{00000000-0005-0000-0000-0000BB720000}"/>
    <cellStyle name="Normal 8 2 3" xfId="29464" xr:uid="{00000000-0005-0000-0000-0000BC720000}"/>
    <cellStyle name="Normal 8 2 4" xfId="29465" xr:uid="{00000000-0005-0000-0000-0000BD720000}"/>
    <cellStyle name="Normal 8 3" xfId="29466" xr:uid="{00000000-0005-0000-0000-0000BE720000}"/>
    <cellStyle name="Normal 8 3 10" xfId="29467" xr:uid="{00000000-0005-0000-0000-0000BF720000}"/>
    <cellStyle name="Normal 8 3 11" xfId="29468" xr:uid="{00000000-0005-0000-0000-0000C0720000}"/>
    <cellStyle name="Normal 8 3 12" xfId="29469" xr:uid="{00000000-0005-0000-0000-0000C1720000}"/>
    <cellStyle name="Normal 8 3 2" xfId="29470" xr:uid="{00000000-0005-0000-0000-0000C2720000}"/>
    <cellStyle name="Normal 8 3 3" xfId="29471" xr:uid="{00000000-0005-0000-0000-0000C3720000}"/>
    <cellStyle name="Normal 8 3 3 2" xfId="29472" xr:uid="{00000000-0005-0000-0000-0000C4720000}"/>
    <cellStyle name="Normal 8 3 3 3" xfId="29473" xr:uid="{00000000-0005-0000-0000-0000C5720000}"/>
    <cellStyle name="Normal 8 3 3 4" xfId="29474" xr:uid="{00000000-0005-0000-0000-0000C6720000}"/>
    <cellStyle name="Normal 8 3 3 5" xfId="29475" xr:uid="{00000000-0005-0000-0000-0000C7720000}"/>
    <cellStyle name="Normal 8 3 3 6" xfId="29476" xr:uid="{00000000-0005-0000-0000-0000C8720000}"/>
    <cellStyle name="Normal 8 3 3 7" xfId="29477" xr:uid="{00000000-0005-0000-0000-0000C9720000}"/>
    <cellStyle name="Normal 8 3 3 8" xfId="29478" xr:uid="{00000000-0005-0000-0000-0000CA720000}"/>
    <cellStyle name="Normal 8 3 3 9" xfId="29479" xr:uid="{00000000-0005-0000-0000-0000CB720000}"/>
    <cellStyle name="Normal 8 3 4" xfId="29480" xr:uid="{00000000-0005-0000-0000-0000CC720000}"/>
    <cellStyle name="Normal 8 3 5" xfId="29481" xr:uid="{00000000-0005-0000-0000-0000CD720000}"/>
    <cellStyle name="Normal 8 3 5 2" xfId="29482" xr:uid="{00000000-0005-0000-0000-0000CE720000}"/>
    <cellStyle name="Normal 8 3 6" xfId="29483" xr:uid="{00000000-0005-0000-0000-0000CF720000}"/>
    <cellStyle name="Normal 8 3 7" xfId="29484" xr:uid="{00000000-0005-0000-0000-0000D0720000}"/>
    <cellStyle name="Normal 8 3 8" xfId="29485" xr:uid="{00000000-0005-0000-0000-0000D1720000}"/>
    <cellStyle name="Normal 8 3 9" xfId="29486" xr:uid="{00000000-0005-0000-0000-0000D2720000}"/>
    <cellStyle name="Normal 8 4" xfId="29487" xr:uid="{00000000-0005-0000-0000-0000D3720000}"/>
    <cellStyle name="Normal 8 5" xfId="29488" xr:uid="{00000000-0005-0000-0000-0000D4720000}"/>
    <cellStyle name="Normal 8 6" xfId="29489" xr:uid="{00000000-0005-0000-0000-0000D5720000}"/>
    <cellStyle name="Normal 8 6 2" xfId="29490" xr:uid="{00000000-0005-0000-0000-0000D6720000}"/>
    <cellStyle name="Normal 8 6 3" xfId="29491" xr:uid="{00000000-0005-0000-0000-0000D7720000}"/>
    <cellStyle name="Normal 8 6 4" xfId="29492" xr:uid="{00000000-0005-0000-0000-0000D8720000}"/>
    <cellStyle name="Normal 8 6 5" xfId="29493" xr:uid="{00000000-0005-0000-0000-0000D9720000}"/>
    <cellStyle name="Normal 8 6 6" xfId="29494" xr:uid="{00000000-0005-0000-0000-0000DA720000}"/>
    <cellStyle name="Normal 8 6 7" xfId="29495" xr:uid="{00000000-0005-0000-0000-0000DB720000}"/>
    <cellStyle name="Normal 8 6 8" xfId="29496" xr:uid="{00000000-0005-0000-0000-0000DC720000}"/>
    <cellStyle name="Normal 8 6 9" xfId="29497" xr:uid="{00000000-0005-0000-0000-0000DD720000}"/>
    <cellStyle name="Normal 8 7" xfId="29498" xr:uid="{00000000-0005-0000-0000-0000DE720000}"/>
    <cellStyle name="Normal 8 8" xfId="29499" xr:uid="{00000000-0005-0000-0000-0000DF720000}"/>
    <cellStyle name="Normal 8 9" xfId="29500" xr:uid="{00000000-0005-0000-0000-0000E0720000}"/>
    <cellStyle name="normal 80" xfId="29501" xr:uid="{00000000-0005-0000-0000-0000E1720000}"/>
    <cellStyle name="normal 80 2" xfId="29502" xr:uid="{00000000-0005-0000-0000-0000E2720000}"/>
    <cellStyle name="normal 81" xfId="29503" xr:uid="{00000000-0005-0000-0000-0000E3720000}"/>
    <cellStyle name="normal 81 2" xfId="29504" xr:uid="{00000000-0005-0000-0000-0000E4720000}"/>
    <cellStyle name="normal 82" xfId="29505" xr:uid="{00000000-0005-0000-0000-0000E5720000}"/>
    <cellStyle name="normal 82 2" xfId="29506" xr:uid="{00000000-0005-0000-0000-0000E6720000}"/>
    <cellStyle name="normal 83" xfId="29507" xr:uid="{00000000-0005-0000-0000-0000E7720000}"/>
    <cellStyle name="normal 83 2" xfId="29508" xr:uid="{00000000-0005-0000-0000-0000E8720000}"/>
    <cellStyle name="normal 84" xfId="29509" xr:uid="{00000000-0005-0000-0000-0000E9720000}"/>
    <cellStyle name="normal 84 2" xfId="29510" xr:uid="{00000000-0005-0000-0000-0000EA720000}"/>
    <cellStyle name="normal 85" xfId="29511" xr:uid="{00000000-0005-0000-0000-0000EB720000}"/>
    <cellStyle name="normal 85 2" xfId="29512" xr:uid="{00000000-0005-0000-0000-0000EC720000}"/>
    <cellStyle name="normal 86" xfId="29513" xr:uid="{00000000-0005-0000-0000-0000ED720000}"/>
    <cellStyle name="normal 86 2" xfId="29514" xr:uid="{00000000-0005-0000-0000-0000EE720000}"/>
    <cellStyle name="normal 87" xfId="29515" xr:uid="{00000000-0005-0000-0000-0000EF720000}"/>
    <cellStyle name="normal 87 2" xfId="29516" xr:uid="{00000000-0005-0000-0000-0000F0720000}"/>
    <cellStyle name="normal 88" xfId="29517" xr:uid="{00000000-0005-0000-0000-0000F1720000}"/>
    <cellStyle name="normal 88 2" xfId="29518" xr:uid="{00000000-0005-0000-0000-0000F2720000}"/>
    <cellStyle name="normal 89" xfId="29519" xr:uid="{00000000-0005-0000-0000-0000F3720000}"/>
    <cellStyle name="normal 89 2" xfId="29520" xr:uid="{00000000-0005-0000-0000-0000F4720000}"/>
    <cellStyle name="Normal 9" xfId="29521" xr:uid="{00000000-0005-0000-0000-0000F5720000}"/>
    <cellStyle name="Normal 9 10" xfId="29522" xr:uid="{00000000-0005-0000-0000-0000F6720000}"/>
    <cellStyle name="Normal 9 11" xfId="29523" xr:uid="{00000000-0005-0000-0000-0000F7720000}"/>
    <cellStyle name="Normal 9 2" xfId="29524" xr:uid="{00000000-0005-0000-0000-0000F8720000}"/>
    <cellStyle name="Normal 9 2 2" xfId="29525" xr:uid="{00000000-0005-0000-0000-0000F9720000}"/>
    <cellStyle name="Normal 9 2 3" xfId="29526" xr:uid="{00000000-0005-0000-0000-0000FA720000}"/>
    <cellStyle name="Normal 9 3" xfId="29527" xr:uid="{00000000-0005-0000-0000-0000FB720000}"/>
    <cellStyle name="Normal 9 3 2" xfId="29528" xr:uid="{00000000-0005-0000-0000-0000FC720000}"/>
    <cellStyle name="Normal 9 3 3" xfId="29529" xr:uid="{00000000-0005-0000-0000-0000FD720000}"/>
    <cellStyle name="Normal 9 4" xfId="29530" xr:uid="{00000000-0005-0000-0000-0000FE720000}"/>
    <cellStyle name="Normal 9 5" xfId="29531" xr:uid="{00000000-0005-0000-0000-0000FF720000}"/>
    <cellStyle name="normal 9 6" xfId="29532" xr:uid="{00000000-0005-0000-0000-000000730000}"/>
    <cellStyle name="Normal 9 7" xfId="29533" xr:uid="{00000000-0005-0000-0000-000001730000}"/>
    <cellStyle name="Normal 9 8" xfId="29534" xr:uid="{00000000-0005-0000-0000-000002730000}"/>
    <cellStyle name="Normal 9 9" xfId="29535" xr:uid="{00000000-0005-0000-0000-000003730000}"/>
    <cellStyle name="normal 90" xfId="29536" xr:uid="{00000000-0005-0000-0000-000004730000}"/>
    <cellStyle name="normal 90 2" xfId="29537" xr:uid="{00000000-0005-0000-0000-000005730000}"/>
    <cellStyle name="normal 91" xfId="29538" xr:uid="{00000000-0005-0000-0000-000006730000}"/>
    <cellStyle name="normal 91 2" xfId="29539" xr:uid="{00000000-0005-0000-0000-000007730000}"/>
    <cellStyle name="normal 92" xfId="29540" xr:uid="{00000000-0005-0000-0000-000008730000}"/>
    <cellStyle name="normal 92 2" xfId="29541" xr:uid="{00000000-0005-0000-0000-000009730000}"/>
    <cellStyle name="normal 93" xfId="29542" xr:uid="{00000000-0005-0000-0000-00000A730000}"/>
    <cellStyle name="normal 93 2" xfId="29543" xr:uid="{00000000-0005-0000-0000-00000B730000}"/>
    <cellStyle name="normal 94" xfId="29544" xr:uid="{00000000-0005-0000-0000-00000C730000}"/>
    <cellStyle name="normal 94 2" xfId="29545" xr:uid="{00000000-0005-0000-0000-00000D730000}"/>
    <cellStyle name="normal 95" xfId="29546" xr:uid="{00000000-0005-0000-0000-00000E730000}"/>
    <cellStyle name="normal 95 2" xfId="29547" xr:uid="{00000000-0005-0000-0000-00000F730000}"/>
    <cellStyle name="normal 96" xfId="29548" xr:uid="{00000000-0005-0000-0000-000010730000}"/>
    <cellStyle name="normal 96 2" xfId="29549" xr:uid="{00000000-0005-0000-0000-000011730000}"/>
    <cellStyle name="normal 97" xfId="29550" xr:uid="{00000000-0005-0000-0000-000012730000}"/>
    <cellStyle name="normal 97 2" xfId="29551" xr:uid="{00000000-0005-0000-0000-000013730000}"/>
    <cellStyle name="normal 98" xfId="29552" xr:uid="{00000000-0005-0000-0000-000014730000}"/>
    <cellStyle name="normal 98 2" xfId="29553" xr:uid="{00000000-0005-0000-0000-000015730000}"/>
    <cellStyle name="normal 99" xfId="29554" xr:uid="{00000000-0005-0000-0000-000016730000}"/>
    <cellStyle name="normal 99 2" xfId="29555" xr:uid="{00000000-0005-0000-0000-000017730000}"/>
    <cellStyle name="Normal_008_Boracom_Hajdina" xfId="29556" xr:uid="{00000000-0005-0000-0000-000018730000}"/>
    <cellStyle name="Normal_popis OPH 1" xfId="34104" xr:uid="{00000000-0005-0000-0000-000019730000}"/>
    <cellStyle name="Normale_CCTV Price List Jan-Jun 2005" xfId="29557" xr:uid="{00000000-0005-0000-0000-00001A730000}"/>
    <cellStyle name="normální_Inhalt" xfId="34105" xr:uid="{00000000-0005-0000-0000-00001B730000}"/>
    <cellStyle name="Normalny_Arkusz1" xfId="34106" xr:uid="{00000000-0005-0000-0000-00001C730000}"/>
    <cellStyle name="NormalRowStyle" xfId="232" xr:uid="{00000000-0005-0000-0000-00001D730000}"/>
    <cellStyle name="Note" xfId="29558" xr:uid="{00000000-0005-0000-0000-00001E730000}"/>
    <cellStyle name="Note 10" xfId="29559" xr:uid="{00000000-0005-0000-0000-00001F730000}"/>
    <cellStyle name="Note 10 2" xfId="29560" xr:uid="{00000000-0005-0000-0000-000020730000}"/>
    <cellStyle name="Note 10 2 2" xfId="29561" xr:uid="{00000000-0005-0000-0000-000021730000}"/>
    <cellStyle name="Note 11" xfId="29562" xr:uid="{00000000-0005-0000-0000-000022730000}"/>
    <cellStyle name="Note 11 2" xfId="29563" xr:uid="{00000000-0005-0000-0000-000023730000}"/>
    <cellStyle name="Note 12" xfId="29564" xr:uid="{00000000-0005-0000-0000-000024730000}"/>
    <cellStyle name="Note 12 2" xfId="29565" xr:uid="{00000000-0005-0000-0000-000025730000}"/>
    <cellStyle name="Note 13" xfId="29566" xr:uid="{00000000-0005-0000-0000-000026730000}"/>
    <cellStyle name="Note 13 2" xfId="29567" xr:uid="{00000000-0005-0000-0000-000027730000}"/>
    <cellStyle name="Note 14" xfId="29568" xr:uid="{00000000-0005-0000-0000-000028730000}"/>
    <cellStyle name="Note 14 2" xfId="29569" xr:uid="{00000000-0005-0000-0000-000029730000}"/>
    <cellStyle name="Note 15" xfId="29570" xr:uid="{00000000-0005-0000-0000-00002A730000}"/>
    <cellStyle name="Note 15 2" xfId="29571" xr:uid="{00000000-0005-0000-0000-00002B730000}"/>
    <cellStyle name="Note 16" xfId="29572" xr:uid="{00000000-0005-0000-0000-00002C730000}"/>
    <cellStyle name="Note 16 2" xfId="29573" xr:uid="{00000000-0005-0000-0000-00002D730000}"/>
    <cellStyle name="Note 17" xfId="29574" xr:uid="{00000000-0005-0000-0000-00002E730000}"/>
    <cellStyle name="Note 17 2" xfId="29575" xr:uid="{00000000-0005-0000-0000-00002F730000}"/>
    <cellStyle name="Note 18" xfId="29576" xr:uid="{00000000-0005-0000-0000-000030730000}"/>
    <cellStyle name="Note 18 2" xfId="29577" xr:uid="{00000000-0005-0000-0000-000031730000}"/>
    <cellStyle name="Note 19" xfId="29578" xr:uid="{00000000-0005-0000-0000-000032730000}"/>
    <cellStyle name="Note 19 2" xfId="29579" xr:uid="{00000000-0005-0000-0000-000033730000}"/>
    <cellStyle name="Note 2" xfId="29580" xr:uid="{00000000-0005-0000-0000-000034730000}"/>
    <cellStyle name="Note 2 10" xfId="29581" xr:uid="{00000000-0005-0000-0000-000035730000}"/>
    <cellStyle name="Note 2 2" xfId="29582" xr:uid="{00000000-0005-0000-0000-000036730000}"/>
    <cellStyle name="Note 2 2 2" xfId="29583" xr:uid="{00000000-0005-0000-0000-000037730000}"/>
    <cellStyle name="Note 2 2 2 2" xfId="29584" xr:uid="{00000000-0005-0000-0000-000038730000}"/>
    <cellStyle name="Note 2 2 2 2 2" xfId="29585" xr:uid="{00000000-0005-0000-0000-000039730000}"/>
    <cellStyle name="Note 2 2 2 2 3" xfId="29586" xr:uid="{00000000-0005-0000-0000-00003A730000}"/>
    <cellStyle name="Note 2 2 2 3" xfId="29587" xr:uid="{00000000-0005-0000-0000-00003B730000}"/>
    <cellStyle name="Note 2 2 2 4" xfId="29588" xr:uid="{00000000-0005-0000-0000-00003C730000}"/>
    <cellStyle name="Note 2 2 3" xfId="29589" xr:uid="{00000000-0005-0000-0000-00003D730000}"/>
    <cellStyle name="Note 2 2 3 2" xfId="29590" xr:uid="{00000000-0005-0000-0000-00003E730000}"/>
    <cellStyle name="Note 2 2 3 3" xfId="29591" xr:uid="{00000000-0005-0000-0000-00003F730000}"/>
    <cellStyle name="Note 2 2 4" xfId="29592" xr:uid="{00000000-0005-0000-0000-000040730000}"/>
    <cellStyle name="Note 2 2 5" xfId="29593" xr:uid="{00000000-0005-0000-0000-000041730000}"/>
    <cellStyle name="Note 2 2 6" xfId="29594" xr:uid="{00000000-0005-0000-0000-000042730000}"/>
    <cellStyle name="Note 2 2 7" xfId="29595" xr:uid="{00000000-0005-0000-0000-000043730000}"/>
    <cellStyle name="Note 2 2 8" xfId="29596" xr:uid="{00000000-0005-0000-0000-000044730000}"/>
    <cellStyle name="Note 2 3" xfId="29597" xr:uid="{00000000-0005-0000-0000-000045730000}"/>
    <cellStyle name="Note 2 3 2" xfId="29598" xr:uid="{00000000-0005-0000-0000-000046730000}"/>
    <cellStyle name="Note 2 3 2 2" xfId="29599" xr:uid="{00000000-0005-0000-0000-000047730000}"/>
    <cellStyle name="Note 2 3 2 3" xfId="29600" xr:uid="{00000000-0005-0000-0000-000048730000}"/>
    <cellStyle name="Note 2 3 3" xfId="29601" xr:uid="{00000000-0005-0000-0000-000049730000}"/>
    <cellStyle name="Note 2 3 4" xfId="29602" xr:uid="{00000000-0005-0000-0000-00004A730000}"/>
    <cellStyle name="Note 2 3 5" xfId="29603" xr:uid="{00000000-0005-0000-0000-00004B730000}"/>
    <cellStyle name="Note 2 3 6" xfId="29604" xr:uid="{00000000-0005-0000-0000-00004C730000}"/>
    <cellStyle name="Note 2 4" xfId="29605" xr:uid="{00000000-0005-0000-0000-00004D730000}"/>
    <cellStyle name="Note 2 4 2" xfId="29606" xr:uid="{00000000-0005-0000-0000-00004E730000}"/>
    <cellStyle name="Note 2 4 3" xfId="29607" xr:uid="{00000000-0005-0000-0000-00004F730000}"/>
    <cellStyle name="Note 2 5" xfId="29608" xr:uid="{00000000-0005-0000-0000-000050730000}"/>
    <cellStyle name="Note 2 5 2" xfId="29609" xr:uid="{00000000-0005-0000-0000-000051730000}"/>
    <cellStyle name="Note 2 6" xfId="29610" xr:uid="{00000000-0005-0000-0000-000052730000}"/>
    <cellStyle name="Note 2 6 2" xfId="29611" xr:uid="{00000000-0005-0000-0000-000053730000}"/>
    <cellStyle name="Note 2 7" xfId="29612" xr:uid="{00000000-0005-0000-0000-000054730000}"/>
    <cellStyle name="Note 2 8" xfId="29613" xr:uid="{00000000-0005-0000-0000-000055730000}"/>
    <cellStyle name="Note 2 9" xfId="29614" xr:uid="{00000000-0005-0000-0000-000056730000}"/>
    <cellStyle name="Note 20" xfId="29615" xr:uid="{00000000-0005-0000-0000-000057730000}"/>
    <cellStyle name="Note 20 2" xfId="29616" xr:uid="{00000000-0005-0000-0000-000058730000}"/>
    <cellStyle name="Note 21" xfId="29617" xr:uid="{00000000-0005-0000-0000-000059730000}"/>
    <cellStyle name="Note 21 2" xfId="29618" xr:uid="{00000000-0005-0000-0000-00005A730000}"/>
    <cellStyle name="Note 22" xfId="29619" xr:uid="{00000000-0005-0000-0000-00005B730000}"/>
    <cellStyle name="Note 23" xfId="29620" xr:uid="{00000000-0005-0000-0000-00005C730000}"/>
    <cellStyle name="Note 24" xfId="29621" xr:uid="{00000000-0005-0000-0000-00005D730000}"/>
    <cellStyle name="Note 25" xfId="29622" xr:uid="{00000000-0005-0000-0000-00005E730000}"/>
    <cellStyle name="Note 3" xfId="29623" xr:uid="{00000000-0005-0000-0000-00005F730000}"/>
    <cellStyle name="Note 3 2" xfId="29624" xr:uid="{00000000-0005-0000-0000-000060730000}"/>
    <cellStyle name="Note 3 2 2" xfId="29625" xr:uid="{00000000-0005-0000-0000-000061730000}"/>
    <cellStyle name="Note 3 2 2 2" xfId="29626" xr:uid="{00000000-0005-0000-0000-000062730000}"/>
    <cellStyle name="Note 3 2 2 3" xfId="29627" xr:uid="{00000000-0005-0000-0000-000063730000}"/>
    <cellStyle name="Note 3 2 3" xfId="29628" xr:uid="{00000000-0005-0000-0000-000064730000}"/>
    <cellStyle name="Note 3 2 3 2" xfId="29629" xr:uid="{00000000-0005-0000-0000-000065730000}"/>
    <cellStyle name="Note 3 2 3 3" xfId="29630" xr:uid="{00000000-0005-0000-0000-000066730000}"/>
    <cellStyle name="Note 3 2 4" xfId="29631" xr:uid="{00000000-0005-0000-0000-000067730000}"/>
    <cellStyle name="Note 3 2 5" xfId="29632" xr:uid="{00000000-0005-0000-0000-000068730000}"/>
    <cellStyle name="Note 3 2 6" xfId="29633" xr:uid="{00000000-0005-0000-0000-000069730000}"/>
    <cellStyle name="Note 3 2 7" xfId="29634" xr:uid="{00000000-0005-0000-0000-00006A730000}"/>
    <cellStyle name="Note 3 3" xfId="29635" xr:uid="{00000000-0005-0000-0000-00006B730000}"/>
    <cellStyle name="Note 3 3 2" xfId="29636" xr:uid="{00000000-0005-0000-0000-00006C730000}"/>
    <cellStyle name="Note 3 3 2 2" xfId="29637" xr:uid="{00000000-0005-0000-0000-00006D730000}"/>
    <cellStyle name="Note 3 3 2 3" xfId="29638" xr:uid="{00000000-0005-0000-0000-00006E730000}"/>
    <cellStyle name="Note 3 3 3" xfId="29639" xr:uid="{00000000-0005-0000-0000-00006F730000}"/>
    <cellStyle name="Note 3 3 4" xfId="29640" xr:uid="{00000000-0005-0000-0000-000070730000}"/>
    <cellStyle name="Note 3 3 5" xfId="29641" xr:uid="{00000000-0005-0000-0000-000071730000}"/>
    <cellStyle name="Note 3 3 6" xfId="29642" xr:uid="{00000000-0005-0000-0000-000072730000}"/>
    <cellStyle name="Note 3 4" xfId="29643" xr:uid="{00000000-0005-0000-0000-000073730000}"/>
    <cellStyle name="Note 3 5" xfId="29644" xr:uid="{00000000-0005-0000-0000-000074730000}"/>
    <cellStyle name="Note 3 6" xfId="29645" xr:uid="{00000000-0005-0000-0000-000075730000}"/>
    <cellStyle name="Note 3 7" xfId="29646" xr:uid="{00000000-0005-0000-0000-000076730000}"/>
    <cellStyle name="Note 4" xfId="29647" xr:uid="{00000000-0005-0000-0000-000077730000}"/>
    <cellStyle name="Note 4 2" xfId="29648" xr:uid="{00000000-0005-0000-0000-000078730000}"/>
    <cellStyle name="Note 4 2 2" xfId="29649" xr:uid="{00000000-0005-0000-0000-000079730000}"/>
    <cellStyle name="Note 4 2 2 2" xfId="29650" xr:uid="{00000000-0005-0000-0000-00007A730000}"/>
    <cellStyle name="Note 4 2 2 3" xfId="29651" xr:uid="{00000000-0005-0000-0000-00007B730000}"/>
    <cellStyle name="Note 4 2 3" xfId="29652" xr:uid="{00000000-0005-0000-0000-00007C730000}"/>
    <cellStyle name="Note 4 2 3 2" xfId="29653" xr:uid="{00000000-0005-0000-0000-00007D730000}"/>
    <cellStyle name="Note 4 2 3 3" xfId="29654" xr:uid="{00000000-0005-0000-0000-00007E730000}"/>
    <cellStyle name="Note 4 2 4" xfId="29655" xr:uid="{00000000-0005-0000-0000-00007F730000}"/>
    <cellStyle name="Note 4 2 5" xfId="29656" xr:uid="{00000000-0005-0000-0000-000080730000}"/>
    <cellStyle name="Note 4 2 6" xfId="29657" xr:uid="{00000000-0005-0000-0000-000081730000}"/>
    <cellStyle name="Note 4 2 7" xfId="29658" xr:uid="{00000000-0005-0000-0000-000082730000}"/>
    <cellStyle name="Note 4 3" xfId="29659" xr:uid="{00000000-0005-0000-0000-000083730000}"/>
    <cellStyle name="Note 4 3 2" xfId="29660" xr:uid="{00000000-0005-0000-0000-000084730000}"/>
    <cellStyle name="Note 4 3 2 2" xfId="29661" xr:uid="{00000000-0005-0000-0000-000085730000}"/>
    <cellStyle name="Note 4 3 2 3" xfId="29662" xr:uid="{00000000-0005-0000-0000-000086730000}"/>
    <cellStyle name="Note 4 3 3" xfId="29663" xr:uid="{00000000-0005-0000-0000-000087730000}"/>
    <cellStyle name="Note 4 3 4" xfId="29664" xr:uid="{00000000-0005-0000-0000-000088730000}"/>
    <cellStyle name="Note 4 3 5" xfId="29665" xr:uid="{00000000-0005-0000-0000-000089730000}"/>
    <cellStyle name="Note 4 3 6" xfId="29666" xr:uid="{00000000-0005-0000-0000-00008A730000}"/>
    <cellStyle name="Note 4 4" xfId="29667" xr:uid="{00000000-0005-0000-0000-00008B730000}"/>
    <cellStyle name="Note 4 5" xfId="29668" xr:uid="{00000000-0005-0000-0000-00008C730000}"/>
    <cellStyle name="Note 4 6" xfId="29669" xr:uid="{00000000-0005-0000-0000-00008D730000}"/>
    <cellStyle name="Note 4 7" xfId="29670" xr:uid="{00000000-0005-0000-0000-00008E730000}"/>
    <cellStyle name="Note 5" xfId="29671" xr:uid="{00000000-0005-0000-0000-00008F730000}"/>
    <cellStyle name="Note 5 2" xfId="29672" xr:uid="{00000000-0005-0000-0000-000090730000}"/>
    <cellStyle name="Note 5 2 2" xfId="29673" xr:uid="{00000000-0005-0000-0000-000091730000}"/>
    <cellStyle name="Note 5 2 2 2" xfId="29674" xr:uid="{00000000-0005-0000-0000-000092730000}"/>
    <cellStyle name="Note 5 2 2 3" xfId="29675" xr:uid="{00000000-0005-0000-0000-000093730000}"/>
    <cellStyle name="Note 5 2 3" xfId="29676" xr:uid="{00000000-0005-0000-0000-000094730000}"/>
    <cellStyle name="Note 5 2 3 2" xfId="29677" xr:uid="{00000000-0005-0000-0000-000095730000}"/>
    <cellStyle name="Note 5 2 3 3" xfId="29678" xr:uid="{00000000-0005-0000-0000-000096730000}"/>
    <cellStyle name="Note 5 2 4" xfId="29679" xr:uid="{00000000-0005-0000-0000-000097730000}"/>
    <cellStyle name="Note 5 2 5" xfId="29680" xr:uid="{00000000-0005-0000-0000-000098730000}"/>
    <cellStyle name="Note 5 2 6" xfId="29681" xr:uid="{00000000-0005-0000-0000-000099730000}"/>
    <cellStyle name="Note 5 2 7" xfId="29682" xr:uid="{00000000-0005-0000-0000-00009A730000}"/>
    <cellStyle name="Note 5 3" xfId="29683" xr:uid="{00000000-0005-0000-0000-00009B730000}"/>
    <cellStyle name="Note 5 3 2" xfId="29684" xr:uid="{00000000-0005-0000-0000-00009C730000}"/>
    <cellStyle name="Note 5 3 2 2" xfId="29685" xr:uid="{00000000-0005-0000-0000-00009D730000}"/>
    <cellStyle name="Note 5 3 2 3" xfId="29686" xr:uid="{00000000-0005-0000-0000-00009E730000}"/>
    <cellStyle name="Note 5 3 3" xfId="29687" xr:uid="{00000000-0005-0000-0000-00009F730000}"/>
    <cellStyle name="Note 5 3 4" xfId="29688" xr:uid="{00000000-0005-0000-0000-0000A0730000}"/>
    <cellStyle name="Note 5 3 5" xfId="29689" xr:uid="{00000000-0005-0000-0000-0000A1730000}"/>
    <cellStyle name="Note 5 3 6" xfId="29690" xr:uid="{00000000-0005-0000-0000-0000A2730000}"/>
    <cellStyle name="Note 5 4" xfId="29691" xr:uid="{00000000-0005-0000-0000-0000A3730000}"/>
    <cellStyle name="Note 5 5" xfId="29692" xr:uid="{00000000-0005-0000-0000-0000A4730000}"/>
    <cellStyle name="Note 5 6" xfId="29693" xr:uid="{00000000-0005-0000-0000-0000A5730000}"/>
    <cellStyle name="Note 5 7" xfId="29694" xr:uid="{00000000-0005-0000-0000-0000A6730000}"/>
    <cellStyle name="Note 6" xfId="29695" xr:uid="{00000000-0005-0000-0000-0000A7730000}"/>
    <cellStyle name="Note 6 2" xfId="29696" xr:uid="{00000000-0005-0000-0000-0000A8730000}"/>
    <cellStyle name="Note 6 2 2" xfId="29697" xr:uid="{00000000-0005-0000-0000-0000A9730000}"/>
    <cellStyle name="Note 6 2 2 2" xfId="29698" xr:uid="{00000000-0005-0000-0000-0000AA730000}"/>
    <cellStyle name="Note 6 2 2 3" xfId="29699" xr:uid="{00000000-0005-0000-0000-0000AB730000}"/>
    <cellStyle name="Note 6 2 3" xfId="29700" xr:uid="{00000000-0005-0000-0000-0000AC730000}"/>
    <cellStyle name="Note 6 2 4" xfId="29701" xr:uid="{00000000-0005-0000-0000-0000AD730000}"/>
    <cellStyle name="Note 6 2 5" xfId="29702" xr:uid="{00000000-0005-0000-0000-0000AE730000}"/>
    <cellStyle name="Note 6 2 6" xfId="29703" xr:uid="{00000000-0005-0000-0000-0000AF730000}"/>
    <cellStyle name="Note 6 3" xfId="29704" xr:uid="{00000000-0005-0000-0000-0000B0730000}"/>
    <cellStyle name="Note 6 3 2" xfId="29705" xr:uid="{00000000-0005-0000-0000-0000B1730000}"/>
    <cellStyle name="Note 6 3 3" xfId="29706" xr:uid="{00000000-0005-0000-0000-0000B2730000}"/>
    <cellStyle name="Note 6 4" xfId="29707" xr:uid="{00000000-0005-0000-0000-0000B3730000}"/>
    <cellStyle name="Note 6 5" xfId="29708" xr:uid="{00000000-0005-0000-0000-0000B4730000}"/>
    <cellStyle name="Note 6 6" xfId="29709" xr:uid="{00000000-0005-0000-0000-0000B5730000}"/>
    <cellStyle name="Note 6 7" xfId="29710" xr:uid="{00000000-0005-0000-0000-0000B6730000}"/>
    <cellStyle name="Note 7" xfId="29711" xr:uid="{00000000-0005-0000-0000-0000B7730000}"/>
    <cellStyle name="Note 7 2" xfId="29712" xr:uid="{00000000-0005-0000-0000-0000B8730000}"/>
    <cellStyle name="Note 7 2 2" xfId="29713" xr:uid="{00000000-0005-0000-0000-0000B9730000}"/>
    <cellStyle name="Note 7 2 2 2" xfId="29714" xr:uid="{00000000-0005-0000-0000-0000BA730000}"/>
    <cellStyle name="Note 7 2 2 3" xfId="29715" xr:uid="{00000000-0005-0000-0000-0000BB730000}"/>
    <cellStyle name="Note 7 2 3" xfId="29716" xr:uid="{00000000-0005-0000-0000-0000BC730000}"/>
    <cellStyle name="Note 7 2 4" xfId="29717" xr:uid="{00000000-0005-0000-0000-0000BD730000}"/>
    <cellStyle name="Note 7 3" xfId="29718" xr:uid="{00000000-0005-0000-0000-0000BE730000}"/>
    <cellStyle name="Note 7 3 2" xfId="29719" xr:uid="{00000000-0005-0000-0000-0000BF730000}"/>
    <cellStyle name="Note 7 3 3" xfId="29720" xr:uid="{00000000-0005-0000-0000-0000C0730000}"/>
    <cellStyle name="Note 7 4" xfId="29721" xr:uid="{00000000-0005-0000-0000-0000C1730000}"/>
    <cellStyle name="Note 7 5" xfId="29722" xr:uid="{00000000-0005-0000-0000-0000C2730000}"/>
    <cellStyle name="Note 7 6" xfId="29723" xr:uid="{00000000-0005-0000-0000-0000C3730000}"/>
    <cellStyle name="Note 7 7" xfId="29724" xr:uid="{00000000-0005-0000-0000-0000C4730000}"/>
    <cellStyle name="Note 8" xfId="29725" xr:uid="{00000000-0005-0000-0000-0000C5730000}"/>
    <cellStyle name="Note 8 2" xfId="29726" xr:uid="{00000000-0005-0000-0000-0000C6730000}"/>
    <cellStyle name="Note 8 2 2" xfId="29727" xr:uid="{00000000-0005-0000-0000-0000C7730000}"/>
    <cellStyle name="Note 8 2 3" xfId="29728" xr:uid="{00000000-0005-0000-0000-0000C8730000}"/>
    <cellStyle name="Note 8 3" xfId="29729" xr:uid="{00000000-0005-0000-0000-0000C9730000}"/>
    <cellStyle name="Note 8 3 2" xfId="29730" xr:uid="{00000000-0005-0000-0000-0000CA730000}"/>
    <cellStyle name="Note 8 4" xfId="29731" xr:uid="{00000000-0005-0000-0000-0000CB730000}"/>
    <cellStyle name="Note 8 4 2" xfId="29732" xr:uid="{00000000-0005-0000-0000-0000CC730000}"/>
    <cellStyle name="Note 8 5" xfId="29733" xr:uid="{00000000-0005-0000-0000-0000CD730000}"/>
    <cellStyle name="Note 8 6" xfId="29734" xr:uid="{00000000-0005-0000-0000-0000CE730000}"/>
    <cellStyle name="Note 9" xfId="29735" xr:uid="{00000000-0005-0000-0000-0000CF730000}"/>
    <cellStyle name="Note 9 2" xfId="29736" xr:uid="{00000000-0005-0000-0000-0000D0730000}"/>
    <cellStyle name="Note 9 3" xfId="29737" xr:uid="{00000000-0005-0000-0000-0000D1730000}"/>
    <cellStyle name="Note_aa osnova za ponudbe" xfId="29738" xr:uid="{00000000-0005-0000-0000-0000D2730000}"/>
    <cellStyle name="NOVO" xfId="29739" xr:uid="{00000000-0005-0000-0000-0000D3730000}"/>
    <cellStyle name="NOVO 2" xfId="29740" xr:uid="{00000000-0005-0000-0000-0000D4730000}"/>
    <cellStyle name="NOVO 2 2" xfId="29741" xr:uid="{00000000-0005-0000-0000-0000D5730000}"/>
    <cellStyle name="NOVO 2 2 2" xfId="29742" xr:uid="{00000000-0005-0000-0000-0000D6730000}"/>
    <cellStyle name="NOVO 2 3" xfId="29743" xr:uid="{00000000-0005-0000-0000-0000D7730000}"/>
    <cellStyle name="NOVO 3" xfId="29744" xr:uid="{00000000-0005-0000-0000-0000D8730000}"/>
    <cellStyle name="NOVO 3 2" xfId="29745" xr:uid="{00000000-0005-0000-0000-0000D9730000}"/>
    <cellStyle name="NOVO 4" xfId="29746" xr:uid="{00000000-0005-0000-0000-0000DA730000}"/>
    <cellStyle name="Odstotek" xfId="244" builtinId="5"/>
    <cellStyle name="Odstotek 10" xfId="29747" xr:uid="{00000000-0005-0000-0000-0000DC730000}"/>
    <cellStyle name="Odstotek 10 2" xfId="29748" xr:uid="{00000000-0005-0000-0000-0000DD730000}"/>
    <cellStyle name="Odstotek 10 2 2" xfId="29749" xr:uid="{00000000-0005-0000-0000-0000DE730000}"/>
    <cellStyle name="Odstotek 10 2 2 2" xfId="29750" xr:uid="{00000000-0005-0000-0000-0000DF730000}"/>
    <cellStyle name="Odstotek 10 2 2 2 2" xfId="29751" xr:uid="{00000000-0005-0000-0000-0000E0730000}"/>
    <cellStyle name="Odstotek 10 2 2 2 3" xfId="29752" xr:uid="{00000000-0005-0000-0000-0000E1730000}"/>
    <cellStyle name="Odstotek 10 2 2 3" xfId="29753" xr:uid="{00000000-0005-0000-0000-0000E2730000}"/>
    <cellStyle name="Odstotek 10 2 2 4" xfId="29754" xr:uid="{00000000-0005-0000-0000-0000E3730000}"/>
    <cellStyle name="Odstotek 10 2 3" xfId="29755" xr:uid="{00000000-0005-0000-0000-0000E4730000}"/>
    <cellStyle name="Odstotek 10 2 3 2" xfId="29756" xr:uid="{00000000-0005-0000-0000-0000E5730000}"/>
    <cellStyle name="Odstotek 10 2 3 2 2" xfId="29757" xr:uid="{00000000-0005-0000-0000-0000E6730000}"/>
    <cellStyle name="Odstotek 10 2 3 2 3" xfId="29758" xr:uid="{00000000-0005-0000-0000-0000E7730000}"/>
    <cellStyle name="Odstotek 10 2 3 3" xfId="29759" xr:uid="{00000000-0005-0000-0000-0000E8730000}"/>
    <cellStyle name="Odstotek 10 2 3 4" xfId="29760" xr:uid="{00000000-0005-0000-0000-0000E9730000}"/>
    <cellStyle name="Odstotek 10 2 4" xfId="29761" xr:uid="{00000000-0005-0000-0000-0000EA730000}"/>
    <cellStyle name="Odstotek 10 2 4 2" xfId="29762" xr:uid="{00000000-0005-0000-0000-0000EB730000}"/>
    <cellStyle name="Odstotek 10 2 4 3" xfId="29763" xr:uid="{00000000-0005-0000-0000-0000EC730000}"/>
    <cellStyle name="Odstotek 10 2 5" xfId="29764" xr:uid="{00000000-0005-0000-0000-0000ED730000}"/>
    <cellStyle name="Odstotek 10 2 6" xfId="29765" xr:uid="{00000000-0005-0000-0000-0000EE730000}"/>
    <cellStyle name="Odstotek 10 3" xfId="29766" xr:uid="{00000000-0005-0000-0000-0000EF730000}"/>
    <cellStyle name="Odstotek 10 3 2" xfId="29767" xr:uid="{00000000-0005-0000-0000-0000F0730000}"/>
    <cellStyle name="Odstotek 10 3 2 2" xfId="29768" xr:uid="{00000000-0005-0000-0000-0000F1730000}"/>
    <cellStyle name="Odstotek 10 3 2 3" xfId="29769" xr:uid="{00000000-0005-0000-0000-0000F2730000}"/>
    <cellStyle name="Odstotek 10 3 3" xfId="29770" xr:uid="{00000000-0005-0000-0000-0000F3730000}"/>
    <cellStyle name="Odstotek 10 3 4" xfId="29771" xr:uid="{00000000-0005-0000-0000-0000F4730000}"/>
    <cellStyle name="Odstotek 11" xfId="29772" xr:uid="{00000000-0005-0000-0000-0000F5730000}"/>
    <cellStyle name="Odstotek 11 2" xfId="29773" xr:uid="{00000000-0005-0000-0000-0000F6730000}"/>
    <cellStyle name="Odstotek 11 2 2" xfId="29774" xr:uid="{00000000-0005-0000-0000-0000F7730000}"/>
    <cellStyle name="Odstotek 11 2 2 2" xfId="29775" xr:uid="{00000000-0005-0000-0000-0000F8730000}"/>
    <cellStyle name="Odstotek 11 2 2 2 2" xfId="29776" xr:uid="{00000000-0005-0000-0000-0000F9730000}"/>
    <cellStyle name="Odstotek 11 2 2 2 3" xfId="29777" xr:uid="{00000000-0005-0000-0000-0000FA730000}"/>
    <cellStyle name="Odstotek 11 2 2 3" xfId="29778" xr:uid="{00000000-0005-0000-0000-0000FB730000}"/>
    <cellStyle name="Odstotek 11 2 2 4" xfId="29779" xr:uid="{00000000-0005-0000-0000-0000FC730000}"/>
    <cellStyle name="Odstotek 11 2 3" xfId="29780" xr:uid="{00000000-0005-0000-0000-0000FD730000}"/>
    <cellStyle name="Odstotek 11 2 3 2" xfId="29781" xr:uid="{00000000-0005-0000-0000-0000FE730000}"/>
    <cellStyle name="Odstotek 11 2 3 2 2" xfId="29782" xr:uid="{00000000-0005-0000-0000-0000FF730000}"/>
    <cellStyle name="Odstotek 11 2 3 2 3" xfId="29783" xr:uid="{00000000-0005-0000-0000-000000740000}"/>
    <cellStyle name="Odstotek 11 2 3 3" xfId="29784" xr:uid="{00000000-0005-0000-0000-000001740000}"/>
    <cellStyle name="Odstotek 11 2 3 4" xfId="29785" xr:uid="{00000000-0005-0000-0000-000002740000}"/>
    <cellStyle name="Odstotek 11 2 4" xfId="29786" xr:uid="{00000000-0005-0000-0000-000003740000}"/>
    <cellStyle name="Odstotek 11 2 4 2" xfId="29787" xr:uid="{00000000-0005-0000-0000-000004740000}"/>
    <cellStyle name="Odstotek 11 2 4 3" xfId="29788" xr:uid="{00000000-0005-0000-0000-000005740000}"/>
    <cellStyle name="Odstotek 11 2 5" xfId="29789" xr:uid="{00000000-0005-0000-0000-000006740000}"/>
    <cellStyle name="Odstotek 11 2 6" xfId="29790" xr:uid="{00000000-0005-0000-0000-000007740000}"/>
    <cellStyle name="Odstotek 11 3" xfId="29791" xr:uid="{00000000-0005-0000-0000-000008740000}"/>
    <cellStyle name="Odstotek 11 3 2" xfId="29792" xr:uid="{00000000-0005-0000-0000-000009740000}"/>
    <cellStyle name="Odstotek 11 3 2 2" xfId="29793" xr:uid="{00000000-0005-0000-0000-00000A740000}"/>
    <cellStyle name="Odstotek 11 3 2 3" xfId="29794" xr:uid="{00000000-0005-0000-0000-00000B740000}"/>
    <cellStyle name="Odstotek 11 3 3" xfId="29795" xr:uid="{00000000-0005-0000-0000-00000C740000}"/>
    <cellStyle name="Odstotek 11 3 4" xfId="29796" xr:uid="{00000000-0005-0000-0000-00000D740000}"/>
    <cellStyle name="Odstotek 12 2" xfId="29797" xr:uid="{00000000-0005-0000-0000-00000E740000}"/>
    <cellStyle name="Odstotek 12 2 2" xfId="29798" xr:uid="{00000000-0005-0000-0000-00000F740000}"/>
    <cellStyle name="Odstotek 12 2 2 2" xfId="29799" xr:uid="{00000000-0005-0000-0000-000010740000}"/>
    <cellStyle name="Odstotek 12 2 2 3" xfId="29800" xr:uid="{00000000-0005-0000-0000-000011740000}"/>
    <cellStyle name="Odstotek 12 2 3" xfId="29801" xr:uid="{00000000-0005-0000-0000-000012740000}"/>
    <cellStyle name="Odstotek 12 2 4" xfId="29802" xr:uid="{00000000-0005-0000-0000-000013740000}"/>
    <cellStyle name="Odstotek 13" xfId="29803" xr:uid="{00000000-0005-0000-0000-000014740000}"/>
    <cellStyle name="Odstotek 13 10" xfId="29804" xr:uid="{00000000-0005-0000-0000-000015740000}"/>
    <cellStyle name="Odstotek 13 10 2" xfId="29805" xr:uid="{00000000-0005-0000-0000-000016740000}"/>
    <cellStyle name="Odstotek 13 10 2 2" xfId="29806" xr:uid="{00000000-0005-0000-0000-000017740000}"/>
    <cellStyle name="Odstotek 13 10 2 2 2" xfId="29807" xr:uid="{00000000-0005-0000-0000-000018740000}"/>
    <cellStyle name="Odstotek 13 10 2 2 3" xfId="29808" xr:uid="{00000000-0005-0000-0000-000019740000}"/>
    <cellStyle name="Odstotek 13 10 2 3" xfId="29809" xr:uid="{00000000-0005-0000-0000-00001A740000}"/>
    <cellStyle name="Odstotek 13 10 2 4" xfId="29810" xr:uid="{00000000-0005-0000-0000-00001B740000}"/>
    <cellStyle name="Odstotek 13 10 3" xfId="29811" xr:uid="{00000000-0005-0000-0000-00001C740000}"/>
    <cellStyle name="Odstotek 13 10 3 2" xfId="29812" xr:uid="{00000000-0005-0000-0000-00001D740000}"/>
    <cellStyle name="Odstotek 13 10 3 2 2" xfId="29813" xr:uid="{00000000-0005-0000-0000-00001E740000}"/>
    <cellStyle name="Odstotek 13 10 3 2 3" xfId="29814" xr:uid="{00000000-0005-0000-0000-00001F740000}"/>
    <cellStyle name="Odstotek 13 10 3 3" xfId="29815" xr:uid="{00000000-0005-0000-0000-000020740000}"/>
    <cellStyle name="Odstotek 13 10 3 4" xfId="29816" xr:uid="{00000000-0005-0000-0000-000021740000}"/>
    <cellStyle name="Odstotek 13 10 4" xfId="29817" xr:uid="{00000000-0005-0000-0000-000022740000}"/>
    <cellStyle name="Odstotek 13 10 4 2" xfId="29818" xr:uid="{00000000-0005-0000-0000-000023740000}"/>
    <cellStyle name="Odstotek 13 10 4 3" xfId="29819" xr:uid="{00000000-0005-0000-0000-000024740000}"/>
    <cellStyle name="Odstotek 13 10 5" xfId="29820" xr:uid="{00000000-0005-0000-0000-000025740000}"/>
    <cellStyle name="Odstotek 13 10 6" xfId="29821" xr:uid="{00000000-0005-0000-0000-000026740000}"/>
    <cellStyle name="Odstotek 13 11" xfId="29822" xr:uid="{00000000-0005-0000-0000-000027740000}"/>
    <cellStyle name="Odstotek 13 11 2" xfId="29823" xr:uid="{00000000-0005-0000-0000-000028740000}"/>
    <cellStyle name="Odstotek 13 11 2 2" xfId="29824" xr:uid="{00000000-0005-0000-0000-000029740000}"/>
    <cellStyle name="Odstotek 13 11 2 2 2" xfId="29825" xr:uid="{00000000-0005-0000-0000-00002A740000}"/>
    <cellStyle name="Odstotek 13 11 2 2 3" xfId="29826" xr:uid="{00000000-0005-0000-0000-00002B740000}"/>
    <cellStyle name="Odstotek 13 11 2 3" xfId="29827" xr:uid="{00000000-0005-0000-0000-00002C740000}"/>
    <cellStyle name="Odstotek 13 11 2 4" xfId="29828" xr:uid="{00000000-0005-0000-0000-00002D740000}"/>
    <cellStyle name="Odstotek 13 11 3" xfId="29829" xr:uid="{00000000-0005-0000-0000-00002E740000}"/>
    <cellStyle name="Odstotek 13 11 3 2" xfId="29830" xr:uid="{00000000-0005-0000-0000-00002F740000}"/>
    <cellStyle name="Odstotek 13 11 3 2 2" xfId="29831" xr:uid="{00000000-0005-0000-0000-000030740000}"/>
    <cellStyle name="Odstotek 13 11 3 2 3" xfId="29832" xr:uid="{00000000-0005-0000-0000-000031740000}"/>
    <cellStyle name="Odstotek 13 11 3 3" xfId="29833" xr:uid="{00000000-0005-0000-0000-000032740000}"/>
    <cellStyle name="Odstotek 13 11 3 4" xfId="29834" xr:uid="{00000000-0005-0000-0000-000033740000}"/>
    <cellStyle name="Odstotek 13 11 4" xfId="29835" xr:uid="{00000000-0005-0000-0000-000034740000}"/>
    <cellStyle name="Odstotek 13 11 4 2" xfId="29836" xr:uid="{00000000-0005-0000-0000-000035740000}"/>
    <cellStyle name="Odstotek 13 11 4 3" xfId="29837" xr:uid="{00000000-0005-0000-0000-000036740000}"/>
    <cellStyle name="Odstotek 13 11 5" xfId="29838" xr:uid="{00000000-0005-0000-0000-000037740000}"/>
    <cellStyle name="Odstotek 13 11 6" xfId="29839" xr:uid="{00000000-0005-0000-0000-000038740000}"/>
    <cellStyle name="Odstotek 13 12" xfId="29840" xr:uid="{00000000-0005-0000-0000-000039740000}"/>
    <cellStyle name="Odstotek 13 12 2" xfId="29841" xr:uid="{00000000-0005-0000-0000-00003A740000}"/>
    <cellStyle name="Odstotek 13 12 2 2" xfId="29842" xr:uid="{00000000-0005-0000-0000-00003B740000}"/>
    <cellStyle name="Odstotek 13 12 2 2 2" xfId="29843" xr:uid="{00000000-0005-0000-0000-00003C740000}"/>
    <cellStyle name="Odstotek 13 12 2 2 3" xfId="29844" xr:uid="{00000000-0005-0000-0000-00003D740000}"/>
    <cellStyle name="Odstotek 13 12 2 3" xfId="29845" xr:uid="{00000000-0005-0000-0000-00003E740000}"/>
    <cellStyle name="Odstotek 13 12 2 4" xfId="29846" xr:uid="{00000000-0005-0000-0000-00003F740000}"/>
    <cellStyle name="Odstotek 13 12 3" xfId="29847" xr:uid="{00000000-0005-0000-0000-000040740000}"/>
    <cellStyle name="Odstotek 13 12 3 2" xfId="29848" xr:uid="{00000000-0005-0000-0000-000041740000}"/>
    <cellStyle name="Odstotek 13 12 3 2 2" xfId="29849" xr:uid="{00000000-0005-0000-0000-000042740000}"/>
    <cellStyle name="Odstotek 13 12 3 2 3" xfId="29850" xr:uid="{00000000-0005-0000-0000-000043740000}"/>
    <cellStyle name="Odstotek 13 12 3 3" xfId="29851" xr:uid="{00000000-0005-0000-0000-000044740000}"/>
    <cellStyle name="Odstotek 13 12 3 4" xfId="29852" xr:uid="{00000000-0005-0000-0000-000045740000}"/>
    <cellStyle name="Odstotek 13 12 4" xfId="29853" xr:uid="{00000000-0005-0000-0000-000046740000}"/>
    <cellStyle name="Odstotek 13 12 4 2" xfId="29854" xr:uid="{00000000-0005-0000-0000-000047740000}"/>
    <cellStyle name="Odstotek 13 12 4 3" xfId="29855" xr:uid="{00000000-0005-0000-0000-000048740000}"/>
    <cellStyle name="Odstotek 13 12 5" xfId="29856" xr:uid="{00000000-0005-0000-0000-000049740000}"/>
    <cellStyle name="Odstotek 13 12 6" xfId="29857" xr:uid="{00000000-0005-0000-0000-00004A740000}"/>
    <cellStyle name="Odstotek 13 13" xfId="29858" xr:uid="{00000000-0005-0000-0000-00004B740000}"/>
    <cellStyle name="Odstotek 13 13 2" xfId="29859" xr:uid="{00000000-0005-0000-0000-00004C740000}"/>
    <cellStyle name="Odstotek 13 13 2 2" xfId="29860" xr:uid="{00000000-0005-0000-0000-00004D740000}"/>
    <cellStyle name="Odstotek 13 13 2 3" xfId="29861" xr:uid="{00000000-0005-0000-0000-00004E740000}"/>
    <cellStyle name="Odstotek 13 13 3" xfId="29862" xr:uid="{00000000-0005-0000-0000-00004F740000}"/>
    <cellStyle name="Odstotek 13 13 4" xfId="29863" xr:uid="{00000000-0005-0000-0000-000050740000}"/>
    <cellStyle name="Odstotek 13 14" xfId="29864" xr:uid="{00000000-0005-0000-0000-000051740000}"/>
    <cellStyle name="Odstotek 13 14 2" xfId="29865" xr:uid="{00000000-0005-0000-0000-000052740000}"/>
    <cellStyle name="Odstotek 13 14 3" xfId="29866" xr:uid="{00000000-0005-0000-0000-000053740000}"/>
    <cellStyle name="Odstotek 13 15" xfId="29867" xr:uid="{00000000-0005-0000-0000-000054740000}"/>
    <cellStyle name="Odstotek 13 16" xfId="29868" xr:uid="{00000000-0005-0000-0000-000055740000}"/>
    <cellStyle name="Odstotek 13 2" xfId="29869" xr:uid="{00000000-0005-0000-0000-000056740000}"/>
    <cellStyle name="Odstotek 13 2 2" xfId="29870" xr:uid="{00000000-0005-0000-0000-000057740000}"/>
    <cellStyle name="Odstotek 13 2 2 2" xfId="29871" xr:uid="{00000000-0005-0000-0000-000058740000}"/>
    <cellStyle name="Odstotek 13 2 2 2 2" xfId="29872" xr:uid="{00000000-0005-0000-0000-000059740000}"/>
    <cellStyle name="Odstotek 13 2 2 2 3" xfId="29873" xr:uid="{00000000-0005-0000-0000-00005A740000}"/>
    <cellStyle name="Odstotek 13 2 2 3" xfId="29874" xr:uid="{00000000-0005-0000-0000-00005B740000}"/>
    <cellStyle name="Odstotek 13 2 2 4" xfId="29875" xr:uid="{00000000-0005-0000-0000-00005C740000}"/>
    <cellStyle name="Odstotek 13 2 3" xfId="29876" xr:uid="{00000000-0005-0000-0000-00005D740000}"/>
    <cellStyle name="Odstotek 13 2 3 2" xfId="29877" xr:uid="{00000000-0005-0000-0000-00005E740000}"/>
    <cellStyle name="Odstotek 13 2 3 2 2" xfId="29878" xr:uid="{00000000-0005-0000-0000-00005F740000}"/>
    <cellStyle name="Odstotek 13 2 3 2 3" xfId="29879" xr:uid="{00000000-0005-0000-0000-000060740000}"/>
    <cellStyle name="Odstotek 13 2 3 3" xfId="29880" xr:uid="{00000000-0005-0000-0000-000061740000}"/>
    <cellStyle name="Odstotek 13 2 3 4" xfId="29881" xr:uid="{00000000-0005-0000-0000-000062740000}"/>
    <cellStyle name="Odstotek 13 2 4" xfId="29882" xr:uid="{00000000-0005-0000-0000-000063740000}"/>
    <cellStyle name="Odstotek 13 2 4 2" xfId="29883" xr:uid="{00000000-0005-0000-0000-000064740000}"/>
    <cellStyle name="Odstotek 13 2 4 3" xfId="29884" xr:uid="{00000000-0005-0000-0000-000065740000}"/>
    <cellStyle name="Odstotek 13 2 5" xfId="29885" xr:uid="{00000000-0005-0000-0000-000066740000}"/>
    <cellStyle name="Odstotek 13 2 6" xfId="29886" xr:uid="{00000000-0005-0000-0000-000067740000}"/>
    <cellStyle name="Odstotek 13 3" xfId="29887" xr:uid="{00000000-0005-0000-0000-000068740000}"/>
    <cellStyle name="Odstotek 13 3 2" xfId="29888" xr:uid="{00000000-0005-0000-0000-000069740000}"/>
    <cellStyle name="Odstotek 13 3 2 2" xfId="29889" xr:uid="{00000000-0005-0000-0000-00006A740000}"/>
    <cellStyle name="Odstotek 13 3 2 2 2" xfId="29890" xr:uid="{00000000-0005-0000-0000-00006B740000}"/>
    <cellStyle name="Odstotek 13 3 2 2 3" xfId="29891" xr:uid="{00000000-0005-0000-0000-00006C740000}"/>
    <cellStyle name="Odstotek 13 3 2 3" xfId="29892" xr:uid="{00000000-0005-0000-0000-00006D740000}"/>
    <cellStyle name="Odstotek 13 3 2 4" xfId="29893" xr:uid="{00000000-0005-0000-0000-00006E740000}"/>
    <cellStyle name="Odstotek 13 3 3" xfId="29894" xr:uid="{00000000-0005-0000-0000-00006F740000}"/>
    <cellStyle name="Odstotek 13 3 3 2" xfId="29895" xr:uid="{00000000-0005-0000-0000-000070740000}"/>
    <cellStyle name="Odstotek 13 3 3 2 2" xfId="29896" xr:uid="{00000000-0005-0000-0000-000071740000}"/>
    <cellStyle name="Odstotek 13 3 3 2 3" xfId="29897" xr:uid="{00000000-0005-0000-0000-000072740000}"/>
    <cellStyle name="Odstotek 13 3 3 3" xfId="29898" xr:uid="{00000000-0005-0000-0000-000073740000}"/>
    <cellStyle name="Odstotek 13 3 3 4" xfId="29899" xr:uid="{00000000-0005-0000-0000-000074740000}"/>
    <cellStyle name="Odstotek 13 3 4" xfId="29900" xr:uid="{00000000-0005-0000-0000-000075740000}"/>
    <cellStyle name="Odstotek 13 3 4 2" xfId="29901" xr:uid="{00000000-0005-0000-0000-000076740000}"/>
    <cellStyle name="Odstotek 13 3 4 3" xfId="29902" xr:uid="{00000000-0005-0000-0000-000077740000}"/>
    <cellStyle name="Odstotek 13 3 5" xfId="29903" xr:uid="{00000000-0005-0000-0000-000078740000}"/>
    <cellStyle name="Odstotek 13 3 6" xfId="29904" xr:uid="{00000000-0005-0000-0000-000079740000}"/>
    <cellStyle name="Odstotek 13 4" xfId="29905" xr:uid="{00000000-0005-0000-0000-00007A740000}"/>
    <cellStyle name="Odstotek 13 4 2" xfId="29906" xr:uid="{00000000-0005-0000-0000-00007B740000}"/>
    <cellStyle name="Odstotek 13 4 2 2" xfId="29907" xr:uid="{00000000-0005-0000-0000-00007C740000}"/>
    <cellStyle name="Odstotek 13 4 2 2 2" xfId="29908" xr:uid="{00000000-0005-0000-0000-00007D740000}"/>
    <cellStyle name="Odstotek 13 4 2 2 3" xfId="29909" xr:uid="{00000000-0005-0000-0000-00007E740000}"/>
    <cellStyle name="Odstotek 13 4 2 3" xfId="29910" xr:uid="{00000000-0005-0000-0000-00007F740000}"/>
    <cellStyle name="Odstotek 13 4 2 4" xfId="29911" xr:uid="{00000000-0005-0000-0000-000080740000}"/>
    <cellStyle name="Odstotek 13 4 3" xfId="29912" xr:uid="{00000000-0005-0000-0000-000081740000}"/>
    <cellStyle name="Odstotek 13 4 3 2" xfId="29913" xr:uid="{00000000-0005-0000-0000-000082740000}"/>
    <cellStyle name="Odstotek 13 4 3 2 2" xfId="29914" xr:uid="{00000000-0005-0000-0000-000083740000}"/>
    <cellStyle name="Odstotek 13 4 3 2 3" xfId="29915" xr:uid="{00000000-0005-0000-0000-000084740000}"/>
    <cellStyle name="Odstotek 13 4 3 3" xfId="29916" xr:uid="{00000000-0005-0000-0000-000085740000}"/>
    <cellStyle name="Odstotek 13 4 3 4" xfId="29917" xr:uid="{00000000-0005-0000-0000-000086740000}"/>
    <cellStyle name="Odstotek 13 4 4" xfId="29918" xr:uid="{00000000-0005-0000-0000-000087740000}"/>
    <cellStyle name="Odstotek 13 4 4 2" xfId="29919" xr:uid="{00000000-0005-0000-0000-000088740000}"/>
    <cellStyle name="Odstotek 13 4 4 3" xfId="29920" xr:uid="{00000000-0005-0000-0000-000089740000}"/>
    <cellStyle name="Odstotek 13 4 5" xfId="29921" xr:uid="{00000000-0005-0000-0000-00008A740000}"/>
    <cellStyle name="Odstotek 13 4 6" xfId="29922" xr:uid="{00000000-0005-0000-0000-00008B740000}"/>
    <cellStyle name="Odstotek 13 5" xfId="29923" xr:uid="{00000000-0005-0000-0000-00008C740000}"/>
    <cellStyle name="Odstotek 13 5 2" xfId="29924" xr:uid="{00000000-0005-0000-0000-00008D740000}"/>
    <cellStyle name="Odstotek 13 5 2 2" xfId="29925" xr:uid="{00000000-0005-0000-0000-00008E740000}"/>
    <cellStyle name="Odstotek 13 5 2 2 2" xfId="29926" xr:uid="{00000000-0005-0000-0000-00008F740000}"/>
    <cellStyle name="Odstotek 13 5 2 2 3" xfId="29927" xr:uid="{00000000-0005-0000-0000-000090740000}"/>
    <cellStyle name="Odstotek 13 5 2 3" xfId="29928" xr:uid="{00000000-0005-0000-0000-000091740000}"/>
    <cellStyle name="Odstotek 13 5 2 4" xfId="29929" xr:uid="{00000000-0005-0000-0000-000092740000}"/>
    <cellStyle name="Odstotek 13 5 3" xfId="29930" xr:uid="{00000000-0005-0000-0000-000093740000}"/>
    <cellStyle name="Odstotek 13 5 3 2" xfId="29931" xr:uid="{00000000-0005-0000-0000-000094740000}"/>
    <cellStyle name="Odstotek 13 5 3 2 2" xfId="29932" xr:uid="{00000000-0005-0000-0000-000095740000}"/>
    <cellStyle name="Odstotek 13 5 3 2 3" xfId="29933" xr:uid="{00000000-0005-0000-0000-000096740000}"/>
    <cellStyle name="Odstotek 13 5 3 3" xfId="29934" xr:uid="{00000000-0005-0000-0000-000097740000}"/>
    <cellStyle name="Odstotek 13 5 3 4" xfId="29935" xr:uid="{00000000-0005-0000-0000-000098740000}"/>
    <cellStyle name="Odstotek 13 5 4" xfId="29936" xr:uid="{00000000-0005-0000-0000-000099740000}"/>
    <cellStyle name="Odstotek 13 5 4 2" xfId="29937" xr:uid="{00000000-0005-0000-0000-00009A740000}"/>
    <cellStyle name="Odstotek 13 5 4 3" xfId="29938" xr:uid="{00000000-0005-0000-0000-00009B740000}"/>
    <cellStyle name="Odstotek 13 5 5" xfId="29939" xr:uid="{00000000-0005-0000-0000-00009C740000}"/>
    <cellStyle name="Odstotek 13 5 6" xfId="29940" xr:uid="{00000000-0005-0000-0000-00009D740000}"/>
    <cellStyle name="Odstotek 13 6" xfId="29941" xr:uid="{00000000-0005-0000-0000-00009E740000}"/>
    <cellStyle name="Odstotek 13 6 2" xfId="29942" xr:uid="{00000000-0005-0000-0000-00009F740000}"/>
    <cellStyle name="Odstotek 13 6 2 2" xfId="29943" xr:uid="{00000000-0005-0000-0000-0000A0740000}"/>
    <cellStyle name="Odstotek 13 6 2 2 2" xfId="29944" xr:uid="{00000000-0005-0000-0000-0000A1740000}"/>
    <cellStyle name="Odstotek 13 6 2 2 3" xfId="29945" xr:uid="{00000000-0005-0000-0000-0000A2740000}"/>
    <cellStyle name="Odstotek 13 6 2 3" xfId="29946" xr:uid="{00000000-0005-0000-0000-0000A3740000}"/>
    <cellStyle name="Odstotek 13 6 2 4" xfId="29947" xr:uid="{00000000-0005-0000-0000-0000A4740000}"/>
    <cellStyle name="Odstotek 13 6 3" xfId="29948" xr:uid="{00000000-0005-0000-0000-0000A5740000}"/>
    <cellStyle name="Odstotek 13 6 3 2" xfId="29949" xr:uid="{00000000-0005-0000-0000-0000A6740000}"/>
    <cellStyle name="Odstotek 13 6 3 2 2" xfId="29950" xr:uid="{00000000-0005-0000-0000-0000A7740000}"/>
    <cellStyle name="Odstotek 13 6 3 2 3" xfId="29951" xr:uid="{00000000-0005-0000-0000-0000A8740000}"/>
    <cellStyle name="Odstotek 13 6 3 3" xfId="29952" xr:uid="{00000000-0005-0000-0000-0000A9740000}"/>
    <cellStyle name="Odstotek 13 6 3 4" xfId="29953" xr:uid="{00000000-0005-0000-0000-0000AA740000}"/>
    <cellStyle name="Odstotek 13 6 4" xfId="29954" xr:uid="{00000000-0005-0000-0000-0000AB740000}"/>
    <cellStyle name="Odstotek 13 6 4 2" xfId="29955" xr:uid="{00000000-0005-0000-0000-0000AC740000}"/>
    <cellStyle name="Odstotek 13 6 4 3" xfId="29956" xr:uid="{00000000-0005-0000-0000-0000AD740000}"/>
    <cellStyle name="Odstotek 13 6 5" xfId="29957" xr:uid="{00000000-0005-0000-0000-0000AE740000}"/>
    <cellStyle name="Odstotek 13 6 6" xfId="29958" xr:uid="{00000000-0005-0000-0000-0000AF740000}"/>
    <cellStyle name="Odstotek 13 7" xfId="29959" xr:uid="{00000000-0005-0000-0000-0000B0740000}"/>
    <cellStyle name="Odstotek 13 7 2" xfId="29960" xr:uid="{00000000-0005-0000-0000-0000B1740000}"/>
    <cellStyle name="Odstotek 13 7 2 2" xfId="29961" xr:uid="{00000000-0005-0000-0000-0000B2740000}"/>
    <cellStyle name="Odstotek 13 7 2 2 2" xfId="29962" xr:uid="{00000000-0005-0000-0000-0000B3740000}"/>
    <cellStyle name="Odstotek 13 7 2 2 3" xfId="29963" xr:uid="{00000000-0005-0000-0000-0000B4740000}"/>
    <cellStyle name="Odstotek 13 7 2 3" xfId="29964" xr:uid="{00000000-0005-0000-0000-0000B5740000}"/>
    <cellStyle name="Odstotek 13 7 2 4" xfId="29965" xr:uid="{00000000-0005-0000-0000-0000B6740000}"/>
    <cellStyle name="Odstotek 13 7 3" xfId="29966" xr:uid="{00000000-0005-0000-0000-0000B7740000}"/>
    <cellStyle name="Odstotek 13 7 3 2" xfId="29967" xr:uid="{00000000-0005-0000-0000-0000B8740000}"/>
    <cellStyle name="Odstotek 13 7 3 2 2" xfId="29968" xr:uid="{00000000-0005-0000-0000-0000B9740000}"/>
    <cellStyle name="Odstotek 13 7 3 2 3" xfId="29969" xr:uid="{00000000-0005-0000-0000-0000BA740000}"/>
    <cellStyle name="Odstotek 13 7 3 3" xfId="29970" xr:uid="{00000000-0005-0000-0000-0000BB740000}"/>
    <cellStyle name="Odstotek 13 7 3 4" xfId="29971" xr:uid="{00000000-0005-0000-0000-0000BC740000}"/>
    <cellStyle name="Odstotek 13 7 4" xfId="29972" xr:uid="{00000000-0005-0000-0000-0000BD740000}"/>
    <cellStyle name="Odstotek 13 7 4 2" xfId="29973" xr:uid="{00000000-0005-0000-0000-0000BE740000}"/>
    <cellStyle name="Odstotek 13 7 4 3" xfId="29974" xr:uid="{00000000-0005-0000-0000-0000BF740000}"/>
    <cellStyle name="Odstotek 13 7 5" xfId="29975" xr:uid="{00000000-0005-0000-0000-0000C0740000}"/>
    <cellStyle name="Odstotek 13 7 6" xfId="29976" xr:uid="{00000000-0005-0000-0000-0000C1740000}"/>
    <cellStyle name="Odstotek 13 8" xfId="29977" xr:uid="{00000000-0005-0000-0000-0000C2740000}"/>
    <cellStyle name="Odstotek 13 8 2" xfId="29978" xr:uid="{00000000-0005-0000-0000-0000C3740000}"/>
    <cellStyle name="Odstotek 13 8 2 2" xfId="29979" xr:uid="{00000000-0005-0000-0000-0000C4740000}"/>
    <cellStyle name="Odstotek 13 8 2 2 2" xfId="29980" xr:uid="{00000000-0005-0000-0000-0000C5740000}"/>
    <cellStyle name="Odstotek 13 8 2 2 3" xfId="29981" xr:uid="{00000000-0005-0000-0000-0000C6740000}"/>
    <cellStyle name="Odstotek 13 8 2 3" xfId="29982" xr:uid="{00000000-0005-0000-0000-0000C7740000}"/>
    <cellStyle name="Odstotek 13 8 2 4" xfId="29983" xr:uid="{00000000-0005-0000-0000-0000C8740000}"/>
    <cellStyle name="Odstotek 13 8 3" xfId="29984" xr:uid="{00000000-0005-0000-0000-0000C9740000}"/>
    <cellStyle name="Odstotek 13 8 3 2" xfId="29985" xr:uid="{00000000-0005-0000-0000-0000CA740000}"/>
    <cellStyle name="Odstotek 13 8 3 2 2" xfId="29986" xr:uid="{00000000-0005-0000-0000-0000CB740000}"/>
    <cellStyle name="Odstotek 13 8 3 2 3" xfId="29987" xr:uid="{00000000-0005-0000-0000-0000CC740000}"/>
    <cellStyle name="Odstotek 13 8 3 3" xfId="29988" xr:uid="{00000000-0005-0000-0000-0000CD740000}"/>
    <cellStyle name="Odstotek 13 8 3 4" xfId="29989" xr:uid="{00000000-0005-0000-0000-0000CE740000}"/>
    <cellStyle name="Odstotek 13 8 4" xfId="29990" xr:uid="{00000000-0005-0000-0000-0000CF740000}"/>
    <cellStyle name="Odstotek 13 8 4 2" xfId="29991" xr:uid="{00000000-0005-0000-0000-0000D0740000}"/>
    <cellStyle name="Odstotek 13 8 4 3" xfId="29992" xr:uid="{00000000-0005-0000-0000-0000D1740000}"/>
    <cellStyle name="Odstotek 13 8 5" xfId="29993" xr:uid="{00000000-0005-0000-0000-0000D2740000}"/>
    <cellStyle name="Odstotek 13 8 6" xfId="29994" xr:uid="{00000000-0005-0000-0000-0000D3740000}"/>
    <cellStyle name="Odstotek 13 9" xfId="29995" xr:uid="{00000000-0005-0000-0000-0000D4740000}"/>
    <cellStyle name="Odstotek 13 9 2" xfId="29996" xr:uid="{00000000-0005-0000-0000-0000D5740000}"/>
    <cellStyle name="Odstotek 13 9 2 2" xfId="29997" xr:uid="{00000000-0005-0000-0000-0000D6740000}"/>
    <cellStyle name="Odstotek 13 9 2 2 2" xfId="29998" xr:uid="{00000000-0005-0000-0000-0000D7740000}"/>
    <cellStyle name="Odstotek 13 9 2 2 3" xfId="29999" xr:uid="{00000000-0005-0000-0000-0000D8740000}"/>
    <cellStyle name="Odstotek 13 9 2 3" xfId="30000" xr:uid="{00000000-0005-0000-0000-0000D9740000}"/>
    <cellStyle name="Odstotek 13 9 2 4" xfId="30001" xr:uid="{00000000-0005-0000-0000-0000DA740000}"/>
    <cellStyle name="Odstotek 13 9 3" xfId="30002" xr:uid="{00000000-0005-0000-0000-0000DB740000}"/>
    <cellStyle name="Odstotek 13 9 3 2" xfId="30003" xr:uid="{00000000-0005-0000-0000-0000DC740000}"/>
    <cellStyle name="Odstotek 13 9 3 2 2" xfId="30004" xr:uid="{00000000-0005-0000-0000-0000DD740000}"/>
    <cellStyle name="Odstotek 13 9 3 2 3" xfId="30005" xr:uid="{00000000-0005-0000-0000-0000DE740000}"/>
    <cellStyle name="Odstotek 13 9 3 3" xfId="30006" xr:uid="{00000000-0005-0000-0000-0000DF740000}"/>
    <cellStyle name="Odstotek 13 9 3 4" xfId="30007" xr:uid="{00000000-0005-0000-0000-0000E0740000}"/>
    <cellStyle name="Odstotek 13 9 4" xfId="30008" xr:uid="{00000000-0005-0000-0000-0000E1740000}"/>
    <cellStyle name="Odstotek 13 9 4 2" xfId="30009" xr:uid="{00000000-0005-0000-0000-0000E2740000}"/>
    <cellStyle name="Odstotek 13 9 4 3" xfId="30010" xr:uid="{00000000-0005-0000-0000-0000E3740000}"/>
    <cellStyle name="Odstotek 13 9 5" xfId="30011" xr:uid="{00000000-0005-0000-0000-0000E4740000}"/>
    <cellStyle name="Odstotek 13 9 6" xfId="30012" xr:uid="{00000000-0005-0000-0000-0000E5740000}"/>
    <cellStyle name="Odstotek 14 2" xfId="30013" xr:uid="{00000000-0005-0000-0000-0000E6740000}"/>
    <cellStyle name="Odstotek 14 2 2" xfId="30014" xr:uid="{00000000-0005-0000-0000-0000E7740000}"/>
    <cellStyle name="Odstotek 14 2 2 2" xfId="30015" xr:uid="{00000000-0005-0000-0000-0000E8740000}"/>
    <cellStyle name="Odstotek 14 2 2 3" xfId="30016" xr:uid="{00000000-0005-0000-0000-0000E9740000}"/>
    <cellStyle name="Odstotek 14 2 3" xfId="30017" xr:uid="{00000000-0005-0000-0000-0000EA740000}"/>
    <cellStyle name="Odstotek 14 2 4" xfId="30018" xr:uid="{00000000-0005-0000-0000-0000EB740000}"/>
    <cellStyle name="Odstotek 15 2" xfId="30019" xr:uid="{00000000-0005-0000-0000-0000EC740000}"/>
    <cellStyle name="Odstotek 15 2 2" xfId="30020" xr:uid="{00000000-0005-0000-0000-0000ED740000}"/>
    <cellStyle name="Odstotek 15 2 2 2" xfId="30021" xr:uid="{00000000-0005-0000-0000-0000EE740000}"/>
    <cellStyle name="Odstotek 15 2 2 3" xfId="30022" xr:uid="{00000000-0005-0000-0000-0000EF740000}"/>
    <cellStyle name="Odstotek 15 2 3" xfId="30023" xr:uid="{00000000-0005-0000-0000-0000F0740000}"/>
    <cellStyle name="Odstotek 15 2 4" xfId="30024" xr:uid="{00000000-0005-0000-0000-0000F1740000}"/>
    <cellStyle name="Odstotek 16" xfId="30025" xr:uid="{00000000-0005-0000-0000-0000F2740000}"/>
    <cellStyle name="Odstotek 16 2" xfId="30026" xr:uid="{00000000-0005-0000-0000-0000F3740000}"/>
    <cellStyle name="Odstotek 16 2 2" xfId="30027" xr:uid="{00000000-0005-0000-0000-0000F4740000}"/>
    <cellStyle name="Odstotek 16 2 2 2" xfId="30028" xr:uid="{00000000-0005-0000-0000-0000F5740000}"/>
    <cellStyle name="Odstotek 16 2 2 2 2" xfId="30029" xr:uid="{00000000-0005-0000-0000-0000F6740000}"/>
    <cellStyle name="Odstotek 16 2 2 2 3" xfId="30030" xr:uid="{00000000-0005-0000-0000-0000F7740000}"/>
    <cellStyle name="Odstotek 16 2 2 3" xfId="30031" xr:uid="{00000000-0005-0000-0000-0000F8740000}"/>
    <cellStyle name="Odstotek 16 2 2 4" xfId="30032" xr:uid="{00000000-0005-0000-0000-0000F9740000}"/>
    <cellStyle name="Odstotek 16 2 3" xfId="30033" xr:uid="{00000000-0005-0000-0000-0000FA740000}"/>
    <cellStyle name="Odstotek 16 2 3 2" xfId="30034" xr:uid="{00000000-0005-0000-0000-0000FB740000}"/>
    <cellStyle name="Odstotek 16 2 3 2 2" xfId="30035" xr:uid="{00000000-0005-0000-0000-0000FC740000}"/>
    <cellStyle name="Odstotek 16 2 3 2 3" xfId="30036" xr:uid="{00000000-0005-0000-0000-0000FD740000}"/>
    <cellStyle name="Odstotek 16 2 3 3" xfId="30037" xr:uid="{00000000-0005-0000-0000-0000FE740000}"/>
    <cellStyle name="Odstotek 16 2 3 4" xfId="30038" xr:uid="{00000000-0005-0000-0000-0000FF740000}"/>
    <cellStyle name="Odstotek 16 2 4" xfId="30039" xr:uid="{00000000-0005-0000-0000-000000750000}"/>
    <cellStyle name="Odstotek 16 2 4 2" xfId="30040" xr:uid="{00000000-0005-0000-0000-000001750000}"/>
    <cellStyle name="Odstotek 16 2 4 3" xfId="30041" xr:uid="{00000000-0005-0000-0000-000002750000}"/>
    <cellStyle name="Odstotek 16 2 5" xfId="30042" xr:uid="{00000000-0005-0000-0000-000003750000}"/>
    <cellStyle name="Odstotek 16 2 6" xfId="30043" xr:uid="{00000000-0005-0000-0000-000004750000}"/>
    <cellStyle name="Odstotek 16 3" xfId="30044" xr:uid="{00000000-0005-0000-0000-000005750000}"/>
    <cellStyle name="Odstotek 16 3 2" xfId="30045" xr:uid="{00000000-0005-0000-0000-000006750000}"/>
    <cellStyle name="Odstotek 16 3 2 2" xfId="30046" xr:uid="{00000000-0005-0000-0000-000007750000}"/>
    <cellStyle name="Odstotek 16 3 2 3" xfId="30047" xr:uid="{00000000-0005-0000-0000-000008750000}"/>
    <cellStyle name="Odstotek 16 3 3" xfId="30048" xr:uid="{00000000-0005-0000-0000-000009750000}"/>
    <cellStyle name="Odstotek 16 3 4" xfId="30049" xr:uid="{00000000-0005-0000-0000-00000A750000}"/>
    <cellStyle name="Odstotek 16 4" xfId="30050" xr:uid="{00000000-0005-0000-0000-00000B750000}"/>
    <cellStyle name="Odstotek 16 4 2" xfId="30051" xr:uid="{00000000-0005-0000-0000-00000C750000}"/>
    <cellStyle name="Odstotek 16 4 2 2" xfId="30052" xr:uid="{00000000-0005-0000-0000-00000D750000}"/>
    <cellStyle name="Odstotek 16 4 2 2 2" xfId="30053" xr:uid="{00000000-0005-0000-0000-00000E750000}"/>
    <cellStyle name="Odstotek 16 4 2 2 3" xfId="30054" xr:uid="{00000000-0005-0000-0000-00000F750000}"/>
    <cellStyle name="Odstotek 16 4 2 3" xfId="30055" xr:uid="{00000000-0005-0000-0000-000010750000}"/>
    <cellStyle name="Odstotek 16 4 2 4" xfId="30056" xr:uid="{00000000-0005-0000-0000-000011750000}"/>
    <cellStyle name="Odstotek 16 4 3" xfId="30057" xr:uid="{00000000-0005-0000-0000-000012750000}"/>
    <cellStyle name="Odstotek 16 4 3 2" xfId="30058" xr:uid="{00000000-0005-0000-0000-000013750000}"/>
    <cellStyle name="Odstotek 16 4 3 3" xfId="30059" xr:uid="{00000000-0005-0000-0000-000014750000}"/>
    <cellStyle name="Odstotek 16 4 4" xfId="30060" xr:uid="{00000000-0005-0000-0000-000015750000}"/>
    <cellStyle name="Odstotek 16 4 5" xfId="30061" xr:uid="{00000000-0005-0000-0000-000016750000}"/>
    <cellStyle name="Odstotek 16 5" xfId="30062" xr:uid="{00000000-0005-0000-0000-000017750000}"/>
    <cellStyle name="Odstotek 16 5 2" xfId="30063" xr:uid="{00000000-0005-0000-0000-000018750000}"/>
    <cellStyle name="Odstotek 16 5 3" xfId="30064" xr:uid="{00000000-0005-0000-0000-000019750000}"/>
    <cellStyle name="Odstotek 16 6" xfId="30065" xr:uid="{00000000-0005-0000-0000-00001A750000}"/>
    <cellStyle name="Odstotek 16 7" xfId="30066" xr:uid="{00000000-0005-0000-0000-00001B750000}"/>
    <cellStyle name="Odstotek 17" xfId="30067" xr:uid="{00000000-0005-0000-0000-00001C750000}"/>
    <cellStyle name="Odstotek 17 2" xfId="30068" xr:uid="{00000000-0005-0000-0000-00001D750000}"/>
    <cellStyle name="Odstotek 17 2 2" xfId="30069" xr:uid="{00000000-0005-0000-0000-00001E750000}"/>
    <cellStyle name="Odstotek 17 2 3" xfId="30070" xr:uid="{00000000-0005-0000-0000-00001F750000}"/>
    <cellStyle name="Odstotek 17 3" xfId="30071" xr:uid="{00000000-0005-0000-0000-000020750000}"/>
    <cellStyle name="Odstotek 17 4" xfId="30072" xr:uid="{00000000-0005-0000-0000-000021750000}"/>
    <cellStyle name="Odstotek 18" xfId="30073" xr:uid="{00000000-0005-0000-0000-000022750000}"/>
    <cellStyle name="Odstotek 18 2" xfId="30074" xr:uid="{00000000-0005-0000-0000-000023750000}"/>
    <cellStyle name="Odstotek 18 2 2" xfId="30075" xr:uid="{00000000-0005-0000-0000-000024750000}"/>
    <cellStyle name="Odstotek 18 2 2 2" xfId="30076" xr:uid="{00000000-0005-0000-0000-000025750000}"/>
    <cellStyle name="Odstotek 18 2 2 3" xfId="30077" xr:uid="{00000000-0005-0000-0000-000026750000}"/>
    <cellStyle name="Odstotek 18 2 3" xfId="30078" xr:uid="{00000000-0005-0000-0000-000027750000}"/>
    <cellStyle name="Odstotek 18 2 4" xfId="30079" xr:uid="{00000000-0005-0000-0000-000028750000}"/>
    <cellStyle name="Odstotek 18 3" xfId="30080" xr:uid="{00000000-0005-0000-0000-000029750000}"/>
    <cellStyle name="Odstotek 18 3 2" xfId="30081" xr:uid="{00000000-0005-0000-0000-00002A750000}"/>
    <cellStyle name="Odstotek 18 3 2 2" xfId="30082" xr:uid="{00000000-0005-0000-0000-00002B750000}"/>
    <cellStyle name="Odstotek 18 3 2 3" xfId="30083" xr:uid="{00000000-0005-0000-0000-00002C750000}"/>
    <cellStyle name="Odstotek 18 3 3" xfId="30084" xr:uid="{00000000-0005-0000-0000-00002D750000}"/>
    <cellStyle name="Odstotek 18 3 4" xfId="30085" xr:uid="{00000000-0005-0000-0000-00002E750000}"/>
    <cellStyle name="Odstotek 18 4" xfId="30086" xr:uid="{00000000-0005-0000-0000-00002F750000}"/>
    <cellStyle name="Odstotek 18 4 2" xfId="30087" xr:uid="{00000000-0005-0000-0000-000030750000}"/>
    <cellStyle name="Odstotek 18 4 3" xfId="30088" xr:uid="{00000000-0005-0000-0000-000031750000}"/>
    <cellStyle name="Odstotek 18 5" xfId="30089" xr:uid="{00000000-0005-0000-0000-000032750000}"/>
    <cellStyle name="Odstotek 18 6" xfId="30090" xr:uid="{00000000-0005-0000-0000-000033750000}"/>
    <cellStyle name="Odstotek 19" xfId="30091" xr:uid="{00000000-0005-0000-0000-000034750000}"/>
    <cellStyle name="Odstotek 19 2" xfId="30092" xr:uid="{00000000-0005-0000-0000-000035750000}"/>
    <cellStyle name="Odstotek 19 2 2" xfId="30093" xr:uid="{00000000-0005-0000-0000-000036750000}"/>
    <cellStyle name="Odstotek 19 2 3" xfId="30094" xr:uid="{00000000-0005-0000-0000-000037750000}"/>
    <cellStyle name="Odstotek 19 3" xfId="30095" xr:uid="{00000000-0005-0000-0000-000038750000}"/>
    <cellStyle name="Odstotek 19 4" xfId="30096" xr:uid="{00000000-0005-0000-0000-000039750000}"/>
    <cellStyle name="Odstotek 2" xfId="119" xr:uid="{00000000-0005-0000-0000-00003A750000}"/>
    <cellStyle name="Odstotek 2 2" xfId="30097" xr:uid="{00000000-0005-0000-0000-00003B750000}"/>
    <cellStyle name="Odstotek 2 2 2" xfId="30098" xr:uid="{00000000-0005-0000-0000-00003C750000}"/>
    <cellStyle name="Odstotek 2 2 2 2" xfId="30099" xr:uid="{00000000-0005-0000-0000-00003D750000}"/>
    <cellStyle name="Odstotek 2 2 2 2 2" xfId="30100" xr:uid="{00000000-0005-0000-0000-00003E750000}"/>
    <cellStyle name="Odstotek 2 2 2 2 3" xfId="30101" xr:uid="{00000000-0005-0000-0000-00003F750000}"/>
    <cellStyle name="Odstotek 2 2 2 2 4" xfId="30102" xr:uid="{00000000-0005-0000-0000-000040750000}"/>
    <cellStyle name="Odstotek 2 2 2 2 5" xfId="30103" xr:uid="{00000000-0005-0000-0000-000041750000}"/>
    <cellStyle name="Odstotek 2 2 2 3" xfId="30104" xr:uid="{00000000-0005-0000-0000-000042750000}"/>
    <cellStyle name="Odstotek 2 2 2 4" xfId="30105" xr:uid="{00000000-0005-0000-0000-000043750000}"/>
    <cellStyle name="Odstotek 2 2 2 5" xfId="30106" xr:uid="{00000000-0005-0000-0000-000044750000}"/>
    <cellStyle name="Odstotek 2 2 2 6" xfId="30107" xr:uid="{00000000-0005-0000-0000-000045750000}"/>
    <cellStyle name="Odstotek 2 2 3" xfId="30108" xr:uid="{00000000-0005-0000-0000-000046750000}"/>
    <cellStyle name="Odstotek 2 2 3 2" xfId="30109" xr:uid="{00000000-0005-0000-0000-000047750000}"/>
    <cellStyle name="Odstotek 2 2 3 2 2" xfId="30110" xr:uid="{00000000-0005-0000-0000-000048750000}"/>
    <cellStyle name="Odstotek 2 2 3 2 3" xfId="30111" xr:uid="{00000000-0005-0000-0000-000049750000}"/>
    <cellStyle name="Odstotek 2 2 3 3" xfId="30112" xr:uid="{00000000-0005-0000-0000-00004A750000}"/>
    <cellStyle name="Odstotek 2 2 3 4" xfId="30113" xr:uid="{00000000-0005-0000-0000-00004B750000}"/>
    <cellStyle name="Odstotek 2 2 4" xfId="30114" xr:uid="{00000000-0005-0000-0000-00004C750000}"/>
    <cellStyle name="Odstotek 2 2 4 2" xfId="30115" xr:uid="{00000000-0005-0000-0000-00004D750000}"/>
    <cellStyle name="Odstotek 2 2 4 3" xfId="30116" xr:uid="{00000000-0005-0000-0000-00004E750000}"/>
    <cellStyle name="Odstotek 2 2 5" xfId="30117" xr:uid="{00000000-0005-0000-0000-00004F750000}"/>
    <cellStyle name="Odstotek 2 2 6" xfId="30118" xr:uid="{00000000-0005-0000-0000-000050750000}"/>
    <cellStyle name="Odstotek 2 3" xfId="30119" xr:uid="{00000000-0005-0000-0000-000051750000}"/>
    <cellStyle name="Odstotek 2 3 10" xfId="30120" xr:uid="{00000000-0005-0000-0000-000052750000}"/>
    <cellStyle name="Odstotek 2 3 10 2" xfId="30121" xr:uid="{00000000-0005-0000-0000-000053750000}"/>
    <cellStyle name="Odstotek 2 3 10 2 2" xfId="30122" xr:uid="{00000000-0005-0000-0000-000054750000}"/>
    <cellStyle name="Odstotek 2 3 10 3" xfId="30123" xr:uid="{00000000-0005-0000-0000-000055750000}"/>
    <cellStyle name="Odstotek 2 3 11" xfId="30124" xr:uid="{00000000-0005-0000-0000-000056750000}"/>
    <cellStyle name="Odstotek 2 3 11 2" xfId="30125" xr:uid="{00000000-0005-0000-0000-000057750000}"/>
    <cellStyle name="Odstotek 2 3 11 2 2" xfId="30126" xr:uid="{00000000-0005-0000-0000-000058750000}"/>
    <cellStyle name="Odstotek 2 3 11 3" xfId="30127" xr:uid="{00000000-0005-0000-0000-000059750000}"/>
    <cellStyle name="Odstotek 2 3 12" xfId="30128" xr:uid="{00000000-0005-0000-0000-00005A750000}"/>
    <cellStyle name="Odstotek 2 3 12 2" xfId="30129" xr:uid="{00000000-0005-0000-0000-00005B750000}"/>
    <cellStyle name="Odstotek 2 3 13" xfId="30130" xr:uid="{00000000-0005-0000-0000-00005C750000}"/>
    <cellStyle name="Odstotek 2 3 14" xfId="30131" xr:uid="{00000000-0005-0000-0000-00005D750000}"/>
    <cellStyle name="Odstotek 2 3 15" xfId="30132" xr:uid="{00000000-0005-0000-0000-00005E750000}"/>
    <cellStyle name="Odstotek 2 3 16" xfId="30133" xr:uid="{00000000-0005-0000-0000-00005F750000}"/>
    <cellStyle name="Odstotek 2 3 2" xfId="30134" xr:uid="{00000000-0005-0000-0000-000060750000}"/>
    <cellStyle name="Odstotek 2 3 2 10" xfId="30135" xr:uid="{00000000-0005-0000-0000-000061750000}"/>
    <cellStyle name="Odstotek 2 3 2 10 2" xfId="30136" xr:uid="{00000000-0005-0000-0000-000062750000}"/>
    <cellStyle name="Odstotek 2 3 2 10 2 2" xfId="30137" xr:uid="{00000000-0005-0000-0000-000063750000}"/>
    <cellStyle name="Odstotek 2 3 2 10 3" xfId="30138" xr:uid="{00000000-0005-0000-0000-000064750000}"/>
    <cellStyle name="Odstotek 2 3 2 11" xfId="30139" xr:uid="{00000000-0005-0000-0000-000065750000}"/>
    <cellStyle name="Odstotek 2 3 2 11 2" xfId="30140" xr:uid="{00000000-0005-0000-0000-000066750000}"/>
    <cellStyle name="Odstotek 2 3 2 12" xfId="30141" xr:uid="{00000000-0005-0000-0000-000067750000}"/>
    <cellStyle name="Odstotek 2 3 2 13" xfId="30142" xr:uid="{00000000-0005-0000-0000-000068750000}"/>
    <cellStyle name="Odstotek 2 3 2 14" xfId="30143" xr:uid="{00000000-0005-0000-0000-000069750000}"/>
    <cellStyle name="Odstotek 2 3 2 15" xfId="30144" xr:uid="{00000000-0005-0000-0000-00006A750000}"/>
    <cellStyle name="Odstotek 2 3 2 2" xfId="30145" xr:uid="{00000000-0005-0000-0000-00006B750000}"/>
    <cellStyle name="Odstotek 2 3 2 2 10" xfId="30146" xr:uid="{00000000-0005-0000-0000-00006C750000}"/>
    <cellStyle name="Odstotek 2 3 2 2 10 2" xfId="30147" xr:uid="{00000000-0005-0000-0000-00006D750000}"/>
    <cellStyle name="Odstotek 2 3 2 2 11" xfId="30148" xr:uid="{00000000-0005-0000-0000-00006E750000}"/>
    <cellStyle name="Odstotek 2 3 2 2 2" xfId="30149" xr:uid="{00000000-0005-0000-0000-00006F750000}"/>
    <cellStyle name="Odstotek 2 3 2 2 2 10" xfId="30150" xr:uid="{00000000-0005-0000-0000-000070750000}"/>
    <cellStyle name="Odstotek 2 3 2 2 2 2" xfId="30151" xr:uid="{00000000-0005-0000-0000-000071750000}"/>
    <cellStyle name="Odstotek 2 3 2 2 2 2 2" xfId="30152" xr:uid="{00000000-0005-0000-0000-000072750000}"/>
    <cellStyle name="Odstotek 2 3 2 2 2 2 2 2" xfId="30153" xr:uid="{00000000-0005-0000-0000-000073750000}"/>
    <cellStyle name="Odstotek 2 3 2 2 2 2 3" xfId="30154" xr:uid="{00000000-0005-0000-0000-000074750000}"/>
    <cellStyle name="Odstotek 2 3 2 2 2 3" xfId="30155" xr:uid="{00000000-0005-0000-0000-000075750000}"/>
    <cellStyle name="Odstotek 2 3 2 2 2 3 2" xfId="30156" xr:uid="{00000000-0005-0000-0000-000076750000}"/>
    <cellStyle name="Odstotek 2 3 2 2 2 3 2 2" xfId="30157" xr:uid="{00000000-0005-0000-0000-000077750000}"/>
    <cellStyle name="Odstotek 2 3 2 2 2 3 3" xfId="30158" xr:uid="{00000000-0005-0000-0000-000078750000}"/>
    <cellStyle name="Odstotek 2 3 2 2 2 4" xfId="30159" xr:uid="{00000000-0005-0000-0000-000079750000}"/>
    <cellStyle name="Odstotek 2 3 2 2 2 4 2" xfId="30160" xr:uid="{00000000-0005-0000-0000-00007A750000}"/>
    <cellStyle name="Odstotek 2 3 2 2 2 4 2 2" xfId="30161" xr:uid="{00000000-0005-0000-0000-00007B750000}"/>
    <cellStyle name="Odstotek 2 3 2 2 2 4 3" xfId="30162" xr:uid="{00000000-0005-0000-0000-00007C750000}"/>
    <cellStyle name="Odstotek 2 3 2 2 2 5" xfId="30163" xr:uid="{00000000-0005-0000-0000-00007D750000}"/>
    <cellStyle name="Odstotek 2 3 2 2 2 5 2" xfId="30164" xr:uid="{00000000-0005-0000-0000-00007E750000}"/>
    <cellStyle name="Odstotek 2 3 2 2 2 5 2 2" xfId="30165" xr:uid="{00000000-0005-0000-0000-00007F750000}"/>
    <cellStyle name="Odstotek 2 3 2 2 2 5 3" xfId="30166" xr:uid="{00000000-0005-0000-0000-000080750000}"/>
    <cellStyle name="Odstotek 2 3 2 2 2 6" xfId="30167" xr:uid="{00000000-0005-0000-0000-000081750000}"/>
    <cellStyle name="Odstotek 2 3 2 2 2 6 2" xfId="30168" xr:uid="{00000000-0005-0000-0000-000082750000}"/>
    <cellStyle name="Odstotek 2 3 2 2 2 6 2 2" xfId="30169" xr:uid="{00000000-0005-0000-0000-000083750000}"/>
    <cellStyle name="Odstotek 2 3 2 2 2 6 3" xfId="30170" xr:uid="{00000000-0005-0000-0000-000084750000}"/>
    <cellStyle name="Odstotek 2 3 2 2 2 7" xfId="30171" xr:uid="{00000000-0005-0000-0000-000085750000}"/>
    <cellStyle name="Odstotek 2 3 2 2 2 7 2" xfId="30172" xr:uid="{00000000-0005-0000-0000-000086750000}"/>
    <cellStyle name="Odstotek 2 3 2 2 2 7 2 2" xfId="30173" xr:uid="{00000000-0005-0000-0000-000087750000}"/>
    <cellStyle name="Odstotek 2 3 2 2 2 7 3" xfId="30174" xr:uid="{00000000-0005-0000-0000-000088750000}"/>
    <cellStyle name="Odstotek 2 3 2 2 2 8" xfId="30175" xr:uid="{00000000-0005-0000-0000-000089750000}"/>
    <cellStyle name="Odstotek 2 3 2 2 2 8 2" xfId="30176" xr:uid="{00000000-0005-0000-0000-00008A750000}"/>
    <cellStyle name="Odstotek 2 3 2 2 2 8 2 2" xfId="30177" xr:uid="{00000000-0005-0000-0000-00008B750000}"/>
    <cellStyle name="Odstotek 2 3 2 2 2 8 3" xfId="30178" xr:uid="{00000000-0005-0000-0000-00008C750000}"/>
    <cellStyle name="Odstotek 2 3 2 2 2 9" xfId="30179" xr:uid="{00000000-0005-0000-0000-00008D750000}"/>
    <cellStyle name="Odstotek 2 3 2 2 2 9 2" xfId="30180" xr:uid="{00000000-0005-0000-0000-00008E750000}"/>
    <cellStyle name="Odstotek 2 3 2 2 3" xfId="30181" xr:uid="{00000000-0005-0000-0000-00008F750000}"/>
    <cellStyle name="Odstotek 2 3 2 2 3 2" xfId="30182" xr:uid="{00000000-0005-0000-0000-000090750000}"/>
    <cellStyle name="Odstotek 2 3 2 2 3 2 2" xfId="30183" xr:uid="{00000000-0005-0000-0000-000091750000}"/>
    <cellStyle name="Odstotek 2 3 2 2 3 3" xfId="30184" xr:uid="{00000000-0005-0000-0000-000092750000}"/>
    <cellStyle name="Odstotek 2 3 2 2 4" xfId="30185" xr:uid="{00000000-0005-0000-0000-000093750000}"/>
    <cellStyle name="Odstotek 2 3 2 2 4 2" xfId="30186" xr:uid="{00000000-0005-0000-0000-000094750000}"/>
    <cellStyle name="Odstotek 2 3 2 2 4 2 2" xfId="30187" xr:uid="{00000000-0005-0000-0000-000095750000}"/>
    <cellStyle name="Odstotek 2 3 2 2 4 3" xfId="30188" xr:uid="{00000000-0005-0000-0000-000096750000}"/>
    <cellStyle name="Odstotek 2 3 2 2 5" xfId="30189" xr:uid="{00000000-0005-0000-0000-000097750000}"/>
    <cellStyle name="Odstotek 2 3 2 2 5 2" xfId="30190" xr:uid="{00000000-0005-0000-0000-000098750000}"/>
    <cellStyle name="Odstotek 2 3 2 2 5 2 2" xfId="30191" xr:uid="{00000000-0005-0000-0000-000099750000}"/>
    <cellStyle name="Odstotek 2 3 2 2 5 3" xfId="30192" xr:uid="{00000000-0005-0000-0000-00009A750000}"/>
    <cellStyle name="Odstotek 2 3 2 2 6" xfId="30193" xr:uid="{00000000-0005-0000-0000-00009B750000}"/>
    <cellStyle name="Odstotek 2 3 2 2 6 2" xfId="30194" xr:uid="{00000000-0005-0000-0000-00009C750000}"/>
    <cellStyle name="Odstotek 2 3 2 2 6 2 2" xfId="30195" xr:uid="{00000000-0005-0000-0000-00009D750000}"/>
    <cellStyle name="Odstotek 2 3 2 2 6 3" xfId="30196" xr:uid="{00000000-0005-0000-0000-00009E750000}"/>
    <cellStyle name="Odstotek 2 3 2 2 7" xfId="30197" xr:uid="{00000000-0005-0000-0000-00009F750000}"/>
    <cellStyle name="Odstotek 2 3 2 2 7 2" xfId="30198" xr:uid="{00000000-0005-0000-0000-0000A0750000}"/>
    <cellStyle name="Odstotek 2 3 2 2 7 2 2" xfId="30199" xr:uid="{00000000-0005-0000-0000-0000A1750000}"/>
    <cellStyle name="Odstotek 2 3 2 2 7 3" xfId="30200" xr:uid="{00000000-0005-0000-0000-0000A2750000}"/>
    <cellStyle name="Odstotek 2 3 2 2 8" xfId="30201" xr:uid="{00000000-0005-0000-0000-0000A3750000}"/>
    <cellStyle name="Odstotek 2 3 2 2 8 2" xfId="30202" xr:uid="{00000000-0005-0000-0000-0000A4750000}"/>
    <cellStyle name="Odstotek 2 3 2 2 8 2 2" xfId="30203" xr:uid="{00000000-0005-0000-0000-0000A5750000}"/>
    <cellStyle name="Odstotek 2 3 2 2 8 3" xfId="30204" xr:uid="{00000000-0005-0000-0000-0000A6750000}"/>
    <cellStyle name="Odstotek 2 3 2 2 9" xfId="30205" xr:uid="{00000000-0005-0000-0000-0000A7750000}"/>
    <cellStyle name="Odstotek 2 3 2 2 9 2" xfId="30206" xr:uid="{00000000-0005-0000-0000-0000A8750000}"/>
    <cellStyle name="Odstotek 2 3 2 2 9 2 2" xfId="30207" xr:uid="{00000000-0005-0000-0000-0000A9750000}"/>
    <cellStyle name="Odstotek 2 3 2 2 9 3" xfId="30208" xr:uid="{00000000-0005-0000-0000-0000AA750000}"/>
    <cellStyle name="Odstotek 2 3 2 3" xfId="30209" xr:uid="{00000000-0005-0000-0000-0000AB750000}"/>
    <cellStyle name="Odstotek 2 3 2 3 10" xfId="30210" xr:uid="{00000000-0005-0000-0000-0000AC750000}"/>
    <cellStyle name="Odstotek 2 3 2 3 2" xfId="30211" xr:uid="{00000000-0005-0000-0000-0000AD750000}"/>
    <cellStyle name="Odstotek 2 3 2 3 2 2" xfId="30212" xr:uid="{00000000-0005-0000-0000-0000AE750000}"/>
    <cellStyle name="Odstotek 2 3 2 3 2 2 2" xfId="30213" xr:uid="{00000000-0005-0000-0000-0000AF750000}"/>
    <cellStyle name="Odstotek 2 3 2 3 2 3" xfId="30214" xr:uid="{00000000-0005-0000-0000-0000B0750000}"/>
    <cellStyle name="Odstotek 2 3 2 3 3" xfId="30215" xr:uid="{00000000-0005-0000-0000-0000B1750000}"/>
    <cellStyle name="Odstotek 2 3 2 3 3 2" xfId="30216" xr:uid="{00000000-0005-0000-0000-0000B2750000}"/>
    <cellStyle name="Odstotek 2 3 2 3 3 2 2" xfId="30217" xr:uid="{00000000-0005-0000-0000-0000B3750000}"/>
    <cellStyle name="Odstotek 2 3 2 3 3 3" xfId="30218" xr:uid="{00000000-0005-0000-0000-0000B4750000}"/>
    <cellStyle name="Odstotek 2 3 2 3 4" xfId="30219" xr:uid="{00000000-0005-0000-0000-0000B5750000}"/>
    <cellStyle name="Odstotek 2 3 2 3 4 2" xfId="30220" xr:uid="{00000000-0005-0000-0000-0000B6750000}"/>
    <cellStyle name="Odstotek 2 3 2 3 4 2 2" xfId="30221" xr:uid="{00000000-0005-0000-0000-0000B7750000}"/>
    <cellStyle name="Odstotek 2 3 2 3 4 3" xfId="30222" xr:uid="{00000000-0005-0000-0000-0000B8750000}"/>
    <cellStyle name="Odstotek 2 3 2 3 5" xfId="30223" xr:uid="{00000000-0005-0000-0000-0000B9750000}"/>
    <cellStyle name="Odstotek 2 3 2 3 5 2" xfId="30224" xr:uid="{00000000-0005-0000-0000-0000BA750000}"/>
    <cellStyle name="Odstotek 2 3 2 3 5 2 2" xfId="30225" xr:uid="{00000000-0005-0000-0000-0000BB750000}"/>
    <cellStyle name="Odstotek 2 3 2 3 5 3" xfId="30226" xr:uid="{00000000-0005-0000-0000-0000BC750000}"/>
    <cellStyle name="Odstotek 2 3 2 3 6" xfId="30227" xr:uid="{00000000-0005-0000-0000-0000BD750000}"/>
    <cellStyle name="Odstotek 2 3 2 3 6 2" xfId="30228" xr:uid="{00000000-0005-0000-0000-0000BE750000}"/>
    <cellStyle name="Odstotek 2 3 2 3 6 2 2" xfId="30229" xr:uid="{00000000-0005-0000-0000-0000BF750000}"/>
    <cellStyle name="Odstotek 2 3 2 3 6 3" xfId="30230" xr:uid="{00000000-0005-0000-0000-0000C0750000}"/>
    <cellStyle name="Odstotek 2 3 2 3 7" xfId="30231" xr:uid="{00000000-0005-0000-0000-0000C1750000}"/>
    <cellStyle name="Odstotek 2 3 2 3 7 2" xfId="30232" xr:uid="{00000000-0005-0000-0000-0000C2750000}"/>
    <cellStyle name="Odstotek 2 3 2 3 7 2 2" xfId="30233" xr:uid="{00000000-0005-0000-0000-0000C3750000}"/>
    <cellStyle name="Odstotek 2 3 2 3 7 3" xfId="30234" xr:uid="{00000000-0005-0000-0000-0000C4750000}"/>
    <cellStyle name="Odstotek 2 3 2 3 8" xfId="30235" xr:uid="{00000000-0005-0000-0000-0000C5750000}"/>
    <cellStyle name="Odstotek 2 3 2 3 8 2" xfId="30236" xr:uid="{00000000-0005-0000-0000-0000C6750000}"/>
    <cellStyle name="Odstotek 2 3 2 3 8 2 2" xfId="30237" xr:uid="{00000000-0005-0000-0000-0000C7750000}"/>
    <cellStyle name="Odstotek 2 3 2 3 8 3" xfId="30238" xr:uid="{00000000-0005-0000-0000-0000C8750000}"/>
    <cellStyle name="Odstotek 2 3 2 3 9" xfId="30239" xr:uid="{00000000-0005-0000-0000-0000C9750000}"/>
    <cellStyle name="Odstotek 2 3 2 3 9 2" xfId="30240" xr:uid="{00000000-0005-0000-0000-0000CA750000}"/>
    <cellStyle name="Odstotek 2 3 2 4" xfId="30241" xr:uid="{00000000-0005-0000-0000-0000CB750000}"/>
    <cellStyle name="Odstotek 2 3 2 4 2" xfId="30242" xr:uid="{00000000-0005-0000-0000-0000CC750000}"/>
    <cellStyle name="Odstotek 2 3 2 4 2 2" xfId="30243" xr:uid="{00000000-0005-0000-0000-0000CD750000}"/>
    <cellStyle name="Odstotek 2 3 2 4 3" xfId="30244" xr:uid="{00000000-0005-0000-0000-0000CE750000}"/>
    <cellStyle name="Odstotek 2 3 2 5" xfId="30245" xr:uid="{00000000-0005-0000-0000-0000CF750000}"/>
    <cellStyle name="Odstotek 2 3 2 5 2" xfId="30246" xr:uid="{00000000-0005-0000-0000-0000D0750000}"/>
    <cellStyle name="Odstotek 2 3 2 5 2 2" xfId="30247" xr:uid="{00000000-0005-0000-0000-0000D1750000}"/>
    <cellStyle name="Odstotek 2 3 2 5 3" xfId="30248" xr:uid="{00000000-0005-0000-0000-0000D2750000}"/>
    <cellStyle name="Odstotek 2 3 2 6" xfId="30249" xr:uid="{00000000-0005-0000-0000-0000D3750000}"/>
    <cellStyle name="Odstotek 2 3 2 6 2" xfId="30250" xr:uid="{00000000-0005-0000-0000-0000D4750000}"/>
    <cellStyle name="Odstotek 2 3 2 6 2 2" xfId="30251" xr:uid="{00000000-0005-0000-0000-0000D5750000}"/>
    <cellStyle name="Odstotek 2 3 2 6 3" xfId="30252" xr:uid="{00000000-0005-0000-0000-0000D6750000}"/>
    <cellStyle name="Odstotek 2 3 2 7" xfId="30253" xr:uid="{00000000-0005-0000-0000-0000D7750000}"/>
    <cellStyle name="Odstotek 2 3 2 7 2" xfId="30254" xr:uid="{00000000-0005-0000-0000-0000D8750000}"/>
    <cellStyle name="Odstotek 2 3 2 7 2 2" xfId="30255" xr:uid="{00000000-0005-0000-0000-0000D9750000}"/>
    <cellStyle name="Odstotek 2 3 2 7 3" xfId="30256" xr:uid="{00000000-0005-0000-0000-0000DA750000}"/>
    <cellStyle name="Odstotek 2 3 2 8" xfId="30257" xr:uid="{00000000-0005-0000-0000-0000DB750000}"/>
    <cellStyle name="Odstotek 2 3 2 8 2" xfId="30258" xr:uid="{00000000-0005-0000-0000-0000DC750000}"/>
    <cellStyle name="Odstotek 2 3 2 8 2 2" xfId="30259" xr:uid="{00000000-0005-0000-0000-0000DD750000}"/>
    <cellStyle name="Odstotek 2 3 2 8 3" xfId="30260" xr:uid="{00000000-0005-0000-0000-0000DE750000}"/>
    <cellStyle name="Odstotek 2 3 2 9" xfId="30261" xr:uid="{00000000-0005-0000-0000-0000DF750000}"/>
    <cellStyle name="Odstotek 2 3 2 9 2" xfId="30262" xr:uid="{00000000-0005-0000-0000-0000E0750000}"/>
    <cellStyle name="Odstotek 2 3 2 9 2 2" xfId="30263" xr:uid="{00000000-0005-0000-0000-0000E1750000}"/>
    <cellStyle name="Odstotek 2 3 2 9 3" xfId="30264" xr:uid="{00000000-0005-0000-0000-0000E2750000}"/>
    <cellStyle name="Odstotek 2 3 3" xfId="30265" xr:uid="{00000000-0005-0000-0000-0000E3750000}"/>
    <cellStyle name="Odstotek 2 3 3 10" xfId="30266" xr:uid="{00000000-0005-0000-0000-0000E4750000}"/>
    <cellStyle name="Odstotek 2 3 3 10 2" xfId="30267" xr:uid="{00000000-0005-0000-0000-0000E5750000}"/>
    <cellStyle name="Odstotek 2 3 3 11" xfId="30268" xr:uid="{00000000-0005-0000-0000-0000E6750000}"/>
    <cellStyle name="Odstotek 2 3 3 2" xfId="30269" xr:uid="{00000000-0005-0000-0000-0000E7750000}"/>
    <cellStyle name="Odstotek 2 3 3 2 10" xfId="30270" xr:uid="{00000000-0005-0000-0000-0000E8750000}"/>
    <cellStyle name="Odstotek 2 3 3 2 2" xfId="30271" xr:uid="{00000000-0005-0000-0000-0000E9750000}"/>
    <cellStyle name="Odstotek 2 3 3 2 2 2" xfId="30272" xr:uid="{00000000-0005-0000-0000-0000EA750000}"/>
    <cellStyle name="Odstotek 2 3 3 2 2 2 2" xfId="30273" xr:uid="{00000000-0005-0000-0000-0000EB750000}"/>
    <cellStyle name="Odstotek 2 3 3 2 2 3" xfId="30274" xr:uid="{00000000-0005-0000-0000-0000EC750000}"/>
    <cellStyle name="Odstotek 2 3 3 2 3" xfId="30275" xr:uid="{00000000-0005-0000-0000-0000ED750000}"/>
    <cellStyle name="Odstotek 2 3 3 2 3 2" xfId="30276" xr:uid="{00000000-0005-0000-0000-0000EE750000}"/>
    <cellStyle name="Odstotek 2 3 3 2 3 2 2" xfId="30277" xr:uid="{00000000-0005-0000-0000-0000EF750000}"/>
    <cellStyle name="Odstotek 2 3 3 2 3 3" xfId="30278" xr:uid="{00000000-0005-0000-0000-0000F0750000}"/>
    <cellStyle name="Odstotek 2 3 3 2 4" xfId="30279" xr:uid="{00000000-0005-0000-0000-0000F1750000}"/>
    <cellStyle name="Odstotek 2 3 3 2 4 2" xfId="30280" xr:uid="{00000000-0005-0000-0000-0000F2750000}"/>
    <cellStyle name="Odstotek 2 3 3 2 4 2 2" xfId="30281" xr:uid="{00000000-0005-0000-0000-0000F3750000}"/>
    <cellStyle name="Odstotek 2 3 3 2 4 3" xfId="30282" xr:uid="{00000000-0005-0000-0000-0000F4750000}"/>
    <cellStyle name="Odstotek 2 3 3 2 5" xfId="30283" xr:uid="{00000000-0005-0000-0000-0000F5750000}"/>
    <cellStyle name="Odstotek 2 3 3 2 5 2" xfId="30284" xr:uid="{00000000-0005-0000-0000-0000F6750000}"/>
    <cellStyle name="Odstotek 2 3 3 2 5 2 2" xfId="30285" xr:uid="{00000000-0005-0000-0000-0000F7750000}"/>
    <cellStyle name="Odstotek 2 3 3 2 5 3" xfId="30286" xr:uid="{00000000-0005-0000-0000-0000F8750000}"/>
    <cellStyle name="Odstotek 2 3 3 2 6" xfId="30287" xr:uid="{00000000-0005-0000-0000-0000F9750000}"/>
    <cellStyle name="Odstotek 2 3 3 2 6 2" xfId="30288" xr:uid="{00000000-0005-0000-0000-0000FA750000}"/>
    <cellStyle name="Odstotek 2 3 3 2 6 2 2" xfId="30289" xr:uid="{00000000-0005-0000-0000-0000FB750000}"/>
    <cellStyle name="Odstotek 2 3 3 2 6 3" xfId="30290" xr:uid="{00000000-0005-0000-0000-0000FC750000}"/>
    <cellStyle name="Odstotek 2 3 3 2 7" xfId="30291" xr:uid="{00000000-0005-0000-0000-0000FD750000}"/>
    <cellStyle name="Odstotek 2 3 3 2 7 2" xfId="30292" xr:uid="{00000000-0005-0000-0000-0000FE750000}"/>
    <cellStyle name="Odstotek 2 3 3 2 7 2 2" xfId="30293" xr:uid="{00000000-0005-0000-0000-0000FF750000}"/>
    <cellStyle name="Odstotek 2 3 3 2 7 3" xfId="30294" xr:uid="{00000000-0005-0000-0000-000000760000}"/>
    <cellStyle name="Odstotek 2 3 3 2 8" xfId="30295" xr:uid="{00000000-0005-0000-0000-000001760000}"/>
    <cellStyle name="Odstotek 2 3 3 2 8 2" xfId="30296" xr:uid="{00000000-0005-0000-0000-000002760000}"/>
    <cellStyle name="Odstotek 2 3 3 2 8 2 2" xfId="30297" xr:uid="{00000000-0005-0000-0000-000003760000}"/>
    <cellStyle name="Odstotek 2 3 3 2 8 3" xfId="30298" xr:uid="{00000000-0005-0000-0000-000004760000}"/>
    <cellStyle name="Odstotek 2 3 3 2 9" xfId="30299" xr:uid="{00000000-0005-0000-0000-000005760000}"/>
    <cellStyle name="Odstotek 2 3 3 2 9 2" xfId="30300" xr:uid="{00000000-0005-0000-0000-000006760000}"/>
    <cellStyle name="Odstotek 2 3 3 3" xfId="30301" xr:uid="{00000000-0005-0000-0000-000007760000}"/>
    <cellStyle name="Odstotek 2 3 3 3 2" xfId="30302" xr:uid="{00000000-0005-0000-0000-000008760000}"/>
    <cellStyle name="Odstotek 2 3 3 3 2 2" xfId="30303" xr:uid="{00000000-0005-0000-0000-000009760000}"/>
    <cellStyle name="Odstotek 2 3 3 3 3" xfId="30304" xr:uid="{00000000-0005-0000-0000-00000A760000}"/>
    <cellStyle name="Odstotek 2 3 3 4" xfId="30305" xr:uid="{00000000-0005-0000-0000-00000B760000}"/>
    <cellStyle name="Odstotek 2 3 3 4 2" xfId="30306" xr:uid="{00000000-0005-0000-0000-00000C760000}"/>
    <cellStyle name="Odstotek 2 3 3 4 2 2" xfId="30307" xr:uid="{00000000-0005-0000-0000-00000D760000}"/>
    <cellStyle name="Odstotek 2 3 3 4 3" xfId="30308" xr:uid="{00000000-0005-0000-0000-00000E760000}"/>
    <cellStyle name="Odstotek 2 3 3 5" xfId="30309" xr:uid="{00000000-0005-0000-0000-00000F760000}"/>
    <cellStyle name="Odstotek 2 3 3 5 2" xfId="30310" xr:uid="{00000000-0005-0000-0000-000010760000}"/>
    <cellStyle name="Odstotek 2 3 3 5 2 2" xfId="30311" xr:uid="{00000000-0005-0000-0000-000011760000}"/>
    <cellStyle name="Odstotek 2 3 3 5 3" xfId="30312" xr:uid="{00000000-0005-0000-0000-000012760000}"/>
    <cellStyle name="Odstotek 2 3 3 6" xfId="30313" xr:uid="{00000000-0005-0000-0000-000013760000}"/>
    <cellStyle name="Odstotek 2 3 3 6 2" xfId="30314" xr:uid="{00000000-0005-0000-0000-000014760000}"/>
    <cellStyle name="Odstotek 2 3 3 6 2 2" xfId="30315" xr:uid="{00000000-0005-0000-0000-000015760000}"/>
    <cellStyle name="Odstotek 2 3 3 6 3" xfId="30316" xr:uid="{00000000-0005-0000-0000-000016760000}"/>
    <cellStyle name="Odstotek 2 3 3 7" xfId="30317" xr:uid="{00000000-0005-0000-0000-000017760000}"/>
    <cellStyle name="Odstotek 2 3 3 7 2" xfId="30318" xr:uid="{00000000-0005-0000-0000-000018760000}"/>
    <cellStyle name="Odstotek 2 3 3 7 2 2" xfId="30319" xr:uid="{00000000-0005-0000-0000-000019760000}"/>
    <cellStyle name="Odstotek 2 3 3 7 3" xfId="30320" xr:uid="{00000000-0005-0000-0000-00001A760000}"/>
    <cellStyle name="Odstotek 2 3 3 8" xfId="30321" xr:uid="{00000000-0005-0000-0000-00001B760000}"/>
    <cellStyle name="Odstotek 2 3 3 8 2" xfId="30322" xr:uid="{00000000-0005-0000-0000-00001C760000}"/>
    <cellStyle name="Odstotek 2 3 3 8 2 2" xfId="30323" xr:uid="{00000000-0005-0000-0000-00001D760000}"/>
    <cellStyle name="Odstotek 2 3 3 8 3" xfId="30324" xr:uid="{00000000-0005-0000-0000-00001E760000}"/>
    <cellStyle name="Odstotek 2 3 3 9" xfId="30325" xr:uid="{00000000-0005-0000-0000-00001F760000}"/>
    <cellStyle name="Odstotek 2 3 3 9 2" xfId="30326" xr:uid="{00000000-0005-0000-0000-000020760000}"/>
    <cellStyle name="Odstotek 2 3 3 9 2 2" xfId="30327" xr:uid="{00000000-0005-0000-0000-000021760000}"/>
    <cellStyle name="Odstotek 2 3 3 9 3" xfId="30328" xr:uid="{00000000-0005-0000-0000-000022760000}"/>
    <cellStyle name="Odstotek 2 3 4" xfId="30329" xr:uid="{00000000-0005-0000-0000-000023760000}"/>
    <cellStyle name="Odstotek 2 3 4 10" xfId="30330" xr:uid="{00000000-0005-0000-0000-000024760000}"/>
    <cellStyle name="Odstotek 2 3 4 2" xfId="30331" xr:uid="{00000000-0005-0000-0000-000025760000}"/>
    <cellStyle name="Odstotek 2 3 4 2 2" xfId="30332" xr:uid="{00000000-0005-0000-0000-000026760000}"/>
    <cellStyle name="Odstotek 2 3 4 2 2 2" xfId="30333" xr:uid="{00000000-0005-0000-0000-000027760000}"/>
    <cellStyle name="Odstotek 2 3 4 2 3" xfId="30334" xr:uid="{00000000-0005-0000-0000-000028760000}"/>
    <cellStyle name="Odstotek 2 3 4 3" xfId="30335" xr:uid="{00000000-0005-0000-0000-000029760000}"/>
    <cellStyle name="Odstotek 2 3 4 3 2" xfId="30336" xr:uid="{00000000-0005-0000-0000-00002A760000}"/>
    <cellStyle name="Odstotek 2 3 4 3 2 2" xfId="30337" xr:uid="{00000000-0005-0000-0000-00002B760000}"/>
    <cellStyle name="Odstotek 2 3 4 3 3" xfId="30338" xr:uid="{00000000-0005-0000-0000-00002C760000}"/>
    <cellStyle name="Odstotek 2 3 4 4" xfId="30339" xr:uid="{00000000-0005-0000-0000-00002D760000}"/>
    <cellStyle name="Odstotek 2 3 4 4 2" xfId="30340" xr:uid="{00000000-0005-0000-0000-00002E760000}"/>
    <cellStyle name="Odstotek 2 3 4 4 2 2" xfId="30341" xr:uid="{00000000-0005-0000-0000-00002F760000}"/>
    <cellStyle name="Odstotek 2 3 4 4 3" xfId="30342" xr:uid="{00000000-0005-0000-0000-000030760000}"/>
    <cellStyle name="Odstotek 2 3 4 5" xfId="30343" xr:uid="{00000000-0005-0000-0000-000031760000}"/>
    <cellStyle name="Odstotek 2 3 4 5 2" xfId="30344" xr:uid="{00000000-0005-0000-0000-000032760000}"/>
    <cellStyle name="Odstotek 2 3 4 5 2 2" xfId="30345" xr:uid="{00000000-0005-0000-0000-000033760000}"/>
    <cellStyle name="Odstotek 2 3 4 5 3" xfId="30346" xr:uid="{00000000-0005-0000-0000-000034760000}"/>
    <cellStyle name="Odstotek 2 3 4 6" xfId="30347" xr:uid="{00000000-0005-0000-0000-000035760000}"/>
    <cellStyle name="Odstotek 2 3 4 6 2" xfId="30348" xr:uid="{00000000-0005-0000-0000-000036760000}"/>
    <cellStyle name="Odstotek 2 3 4 6 2 2" xfId="30349" xr:uid="{00000000-0005-0000-0000-000037760000}"/>
    <cellStyle name="Odstotek 2 3 4 6 3" xfId="30350" xr:uid="{00000000-0005-0000-0000-000038760000}"/>
    <cellStyle name="Odstotek 2 3 4 7" xfId="30351" xr:uid="{00000000-0005-0000-0000-000039760000}"/>
    <cellStyle name="Odstotek 2 3 4 7 2" xfId="30352" xr:uid="{00000000-0005-0000-0000-00003A760000}"/>
    <cellStyle name="Odstotek 2 3 4 7 2 2" xfId="30353" xr:uid="{00000000-0005-0000-0000-00003B760000}"/>
    <cellStyle name="Odstotek 2 3 4 7 3" xfId="30354" xr:uid="{00000000-0005-0000-0000-00003C760000}"/>
    <cellStyle name="Odstotek 2 3 4 8" xfId="30355" xr:uid="{00000000-0005-0000-0000-00003D760000}"/>
    <cellStyle name="Odstotek 2 3 4 8 2" xfId="30356" xr:uid="{00000000-0005-0000-0000-00003E760000}"/>
    <cellStyle name="Odstotek 2 3 4 8 2 2" xfId="30357" xr:uid="{00000000-0005-0000-0000-00003F760000}"/>
    <cellStyle name="Odstotek 2 3 4 8 3" xfId="30358" xr:uid="{00000000-0005-0000-0000-000040760000}"/>
    <cellStyle name="Odstotek 2 3 4 9" xfId="30359" xr:uid="{00000000-0005-0000-0000-000041760000}"/>
    <cellStyle name="Odstotek 2 3 4 9 2" xfId="30360" xr:uid="{00000000-0005-0000-0000-000042760000}"/>
    <cellStyle name="Odstotek 2 3 5" xfId="30361" xr:uid="{00000000-0005-0000-0000-000043760000}"/>
    <cellStyle name="Odstotek 2 3 5 2" xfId="30362" xr:uid="{00000000-0005-0000-0000-000044760000}"/>
    <cellStyle name="Odstotek 2 3 5 2 2" xfId="30363" xr:uid="{00000000-0005-0000-0000-000045760000}"/>
    <cellStyle name="Odstotek 2 3 5 3" xfId="30364" xr:uid="{00000000-0005-0000-0000-000046760000}"/>
    <cellStyle name="Odstotek 2 3 6" xfId="30365" xr:uid="{00000000-0005-0000-0000-000047760000}"/>
    <cellStyle name="Odstotek 2 3 6 2" xfId="30366" xr:uid="{00000000-0005-0000-0000-000048760000}"/>
    <cellStyle name="Odstotek 2 3 6 2 2" xfId="30367" xr:uid="{00000000-0005-0000-0000-000049760000}"/>
    <cellStyle name="Odstotek 2 3 6 3" xfId="30368" xr:uid="{00000000-0005-0000-0000-00004A760000}"/>
    <cellStyle name="Odstotek 2 3 7" xfId="30369" xr:uid="{00000000-0005-0000-0000-00004B760000}"/>
    <cellStyle name="Odstotek 2 3 7 2" xfId="30370" xr:uid="{00000000-0005-0000-0000-00004C760000}"/>
    <cellStyle name="Odstotek 2 3 7 2 2" xfId="30371" xr:uid="{00000000-0005-0000-0000-00004D760000}"/>
    <cellStyle name="Odstotek 2 3 7 3" xfId="30372" xr:uid="{00000000-0005-0000-0000-00004E760000}"/>
    <cellStyle name="Odstotek 2 3 8" xfId="30373" xr:uid="{00000000-0005-0000-0000-00004F760000}"/>
    <cellStyle name="Odstotek 2 3 8 2" xfId="30374" xr:uid="{00000000-0005-0000-0000-000050760000}"/>
    <cellStyle name="Odstotek 2 3 8 2 2" xfId="30375" xr:uid="{00000000-0005-0000-0000-000051760000}"/>
    <cellStyle name="Odstotek 2 3 8 3" xfId="30376" xr:uid="{00000000-0005-0000-0000-000052760000}"/>
    <cellStyle name="Odstotek 2 3 9" xfId="30377" xr:uid="{00000000-0005-0000-0000-000053760000}"/>
    <cellStyle name="Odstotek 2 3 9 2" xfId="30378" xr:uid="{00000000-0005-0000-0000-000054760000}"/>
    <cellStyle name="Odstotek 2 3 9 2 2" xfId="30379" xr:uid="{00000000-0005-0000-0000-000055760000}"/>
    <cellStyle name="Odstotek 2 3 9 3" xfId="30380" xr:uid="{00000000-0005-0000-0000-000056760000}"/>
    <cellStyle name="Odstotek 2 4" xfId="30381" xr:uid="{00000000-0005-0000-0000-000057760000}"/>
    <cellStyle name="Odstotek 2 4 2" xfId="30382" xr:uid="{00000000-0005-0000-0000-000058760000}"/>
    <cellStyle name="Odstotek 2 4 2 2" xfId="30383" xr:uid="{00000000-0005-0000-0000-000059760000}"/>
    <cellStyle name="Odstotek 2 4 2 2 2" xfId="30384" xr:uid="{00000000-0005-0000-0000-00005A760000}"/>
    <cellStyle name="Odstotek 2 4 2 2 2 2" xfId="30385" xr:uid="{00000000-0005-0000-0000-00005B760000}"/>
    <cellStyle name="Odstotek 2 4 2 2 3" xfId="30386" xr:uid="{00000000-0005-0000-0000-00005C760000}"/>
    <cellStyle name="Odstotek 2 4 2 3" xfId="30387" xr:uid="{00000000-0005-0000-0000-00005D760000}"/>
    <cellStyle name="Odstotek 2 4 2 3 2" xfId="30388" xr:uid="{00000000-0005-0000-0000-00005E760000}"/>
    <cellStyle name="Odstotek 2 4 2 4" xfId="30389" xr:uid="{00000000-0005-0000-0000-00005F760000}"/>
    <cellStyle name="Odstotek 2 4 3" xfId="30390" xr:uid="{00000000-0005-0000-0000-000060760000}"/>
    <cellStyle name="Odstotek 2 4 3 2" xfId="30391" xr:uid="{00000000-0005-0000-0000-000061760000}"/>
    <cellStyle name="Odstotek 2 4 3 2 2" xfId="30392" xr:uid="{00000000-0005-0000-0000-000062760000}"/>
    <cellStyle name="Odstotek 2 4 3 3" xfId="30393" xr:uid="{00000000-0005-0000-0000-000063760000}"/>
    <cellStyle name="Odstotek 2 4 4" xfId="30394" xr:uid="{00000000-0005-0000-0000-000064760000}"/>
    <cellStyle name="Odstotek 2 4 4 2" xfId="30395" xr:uid="{00000000-0005-0000-0000-000065760000}"/>
    <cellStyle name="Odstotek 2 4 5" xfId="30396" xr:uid="{00000000-0005-0000-0000-000066760000}"/>
    <cellStyle name="Odstotek 2 4 6" xfId="30397" xr:uid="{00000000-0005-0000-0000-000067760000}"/>
    <cellStyle name="Odstotek 2 5" xfId="30398" xr:uid="{00000000-0005-0000-0000-000068760000}"/>
    <cellStyle name="Odstotek 2 5 2" xfId="30399" xr:uid="{00000000-0005-0000-0000-000069760000}"/>
    <cellStyle name="Odstotek 2 5 2 2" xfId="30400" xr:uid="{00000000-0005-0000-0000-00006A760000}"/>
    <cellStyle name="Odstotek 2 5 2 2 2" xfId="30401" xr:uid="{00000000-0005-0000-0000-00006B760000}"/>
    <cellStyle name="Odstotek 2 5 2 2 2 2" xfId="30402" xr:uid="{00000000-0005-0000-0000-00006C760000}"/>
    <cellStyle name="Odstotek 2 5 2 2 3" xfId="30403" xr:uid="{00000000-0005-0000-0000-00006D760000}"/>
    <cellStyle name="Odstotek 2 5 2 3" xfId="30404" xr:uid="{00000000-0005-0000-0000-00006E760000}"/>
    <cellStyle name="Odstotek 2 5 2 3 2" xfId="30405" xr:uid="{00000000-0005-0000-0000-00006F760000}"/>
    <cellStyle name="Odstotek 2 5 2 4" xfId="30406" xr:uid="{00000000-0005-0000-0000-000070760000}"/>
    <cellStyle name="Odstotek 2 5 3" xfId="30407" xr:uid="{00000000-0005-0000-0000-000071760000}"/>
    <cellStyle name="Odstotek 2 5 3 2" xfId="30408" xr:uid="{00000000-0005-0000-0000-000072760000}"/>
    <cellStyle name="Odstotek 2 5 3 2 2" xfId="30409" xr:uid="{00000000-0005-0000-0000-000073760000}"/>
    <cellStyle name="Odstotek 2 5 3 3" xfId="30410" xr:uid="{00000000-0005-0000-0000-000074760000}"/>
    <cellStyle name="Odstotek 2 5 4" xfId="30411" xr:uid="{00000000-0005-0000-0000-000075760000}"/>
    <cellStyle name="Odstotek 2 5 4 2" xfId="30412" xr:uid="{00000000-0005-0000-0000-000076760000}"/>
    <cellStyle name="Odstotek 2 5 5" xfId="30413" xr:uid="{00000000-0005-0000-0000-000077760000}"/>
    <cellStyle name="Odstotek 2 6" xfId="30414" xr:uid="{00000000-0005-0000-0000-000078760000}"/>
    <cellStyle name="Odstotek 2 6 2" xfId="30415" xr:uid="{00000000-0005-0000-0000-000079760000}"/>
    <cellStyle name="Odstotek 2 6 2 2" xfId="30416" xr:uid="{00000000-0005-0000-0000-00007A760000}"/>
    <cellStyle name="Odstotek 2 6 3" xfId="30417" xr:uid="{00000000-0005-0000-0000-00007B760000}"/>
    <cellStyle name="Odstotek 2 7" xfId="30418" xr:uid="{00000000-0005-0000-0000-00007C760000}"/>
    <cellStyle name="Odstotek 2 7 2" xfId="30419" xr:uid="{00000000-0005-0000-0000-00007D760000}"/>
    <cellStyle name="Odstotek 2 8" xfId="30420" xr:uid="{00000000-0005-0000-0000-00007E760000}"/>
    <cellStyle name="Odstotek 2 9" xfId="30421" xr:uid="{00000000-0005-0000-0000-00007F760000}"/>
    <cellStyle name="Odstotek 21" xfId="30422" xr:uid="{00000000-0005-0000-0000-000080760000}"/>
    <cellStyle name="Odstotek 21 2" xfId="30423" xr:uid="{00000000-0005-0000-0000-000081760000}"/>
    <cellStyle name="Odstotek 21 2 2" xfId="30424" xr:uid="{00000000-0005-0000-0000-000082760000}"/>
    <cellStyle name="Odstotek 21 2 2 2" xfId="30425" xr:uid="{00000000-0005-0000-0000-000083760000}"/>
    <cellStyle name="Odstotek 21 2 2 3" xfId="30426" xr:uid="{00000000-0005-0000-0000-000084760000}"/>
    <cellStyle name="Odstotek 21 2 3" xfId="30427" xr:uid="{00000000-0005-0000-0000-000085760000}"/>
    <cellStyle name="Odstotek 21 2 4" xfId="30428" xr:uid="{00000000-0005-0000-0000-000086760000}"/>
    <cellStyle name="Odstotek 21 3" xfId="30429" xr:uid="{00000000-0005-0000-0000-000087760000}"/>
    <cellStyle name="Odstotek 21 3 2" xfId="30430" xr:uid="{00000000-0005-0000-0000-000088760000}"/>
    <cellStyle name="Odstotek 21 3 2 2" xfId="30431" xr:uid="{00000000-0005-0000-0000-000089760000}"/>
    <cellStyle name="Odstotek 21 3 2 3" xfId="30432" xr:uid="{00000000-0005-0000-0000-00008A760000}"/>
    <cellStyle name="Odstotek 21 3 3" xfId="30433" xr:uid="{00000000-0005-0000-0000-00008B760000}"/>
    <cellStyle name="Odstotek 21 3 4" xfId="30434" xr:uid="{00000000-0005-0000-0000-00008C760000}"/>
    <cellStyle name="Odstotek 21 4" xfId="30435" xr:uid="{00000000-0005-0000-0000-00008D760000}"/>
    <cellStyle name="Odstotek 21 4 2" xfId="30436" xr:uid="{00000000-0005-0000-0000-00008E760000}"/>
    <cellStyle name="Odstotek 21 4 3" xfId="30437" xr:uid="{00000000-0005-0000-0000-00008F760000}"/>
    <cellStyle name="Odstotek 21 5" xfId="30438" xr:uid="{00000000-0005-0000-0000-000090760000}"/>
    <cellStyle name="Odstotek 21 6" xfId="30439" xr:uid="{00000000-0005-0000-0000-000091760000}"/>
    <cellStyle name="Odstotek 22" xfId="30440" xr:uid="{00000000-0005-0000-0000-000092760000}"/>
    <cellStyle name="Odstotek 22 2" xfId="30441" xr:uid="{00000000-0005-0000-0000-000093760000}"/>
    <cellStyle name="Odstotek 22 2 2" xfId="30442" xr:uid="{00000000-0005-0000-0000-000094760000}"/>
    <cellStyle name="Odstotek 22 2 2 2" xfId="30443" xr:uid="{00000000-0005-0000-0000-000095760000}"/>
    <cellStyle name="Odstotek 22 2 2 3" xfId="30444" xr:uid="{00000000-0005-0000-0000-000096760000}"/>
    <cellStyle name="Odstotek 22 2 3" xfId="30445" xr:uid="{00000000-0005-0000-0000-000097760000}"/>
    <cellStyle name="Odstotek 22 2 4" xfId="30446" xr:uid="{00000000-0005-0000-0000-000098760000}"/>
    <cellStyle name="Odstotek 22 3" xfId="30447" xr:uid="{00000000-0005-0000-0000-000099760000}"/>
    <cellStyle name="Odstotek 22 3 2" xfId="30448" xr:uid="{00000000-0005-0000-0000-00009A760000}"/>
    <cellStyle name="Odstotek 22 3 2 2" xfId="30449" xr:uid="{00000000-0005-0000-0000-00009B760000}"/>
    <cellStyle name="Odstotek 22 3 2 3" xfId="30450" xr:uid="{00000000-0005-0000-0000-00009C760000}"/>
    <cellStyle name="Odstotek 22 3 3" xfId="30451" xr:uid="{00000000-0005-0000-0000-00009D760000}"/>
    <cellStyle name="Odstotek 22 3 4" xfId="30452" xr:uid="{00000000-0005-0000-0000-00009E760000}"/>
    <cellStyle name="Odstotek 22 4" xfId="30453" xr:uid="{00000000-0005-0000-0000-00009F760000}"/>
    <cellStyle name="Odstotek 22 4 2" xfId="30454" xr:uid="{00000000-0005-0000-0000-0000A0760000}"/>
    <cellStyle name="Odstotek 22 4 3" xfId="30455" xr:uid="{00000000-0005-0000-0000-0000A1760000}"/>
    <cellStyle name="Odstotek 22 5" xfId="30456" xr:uid="{00000000-0005-0000-0000-0000A2760000}"/>
    <cellStyle name="Odstotek 22 6" xfId="30457" xr:uid="{00000000-0005-0000-0000-0000A3760000}"/>
    <cellStyle name="Odstotek 24" xfId="30458" xr:uid="{00000000-0005-0000-0000-0000A4760000}"/>
    <cellStyle name="Odstotek 24 2" xfId="30459" xr:uid="{00000000-0005-0000-0000-0000A5760000}"/>
    <cellStyle name="Odstotek 24 2 2" xfId="30460" xr:uid="{00000000-0005-0000-0000-0000A6760000}"/>
    <cellStyle name="Odstotek 24 2 2 2" xfId="30461" xr:uid="{00000000-0005-0000-0000-0000A7760000}"/>
    <cellStyle name="Odstotek 24 2 2 3" xfId="30462" xr:uid="{00000000-0005-0000-0000-0000A8760000}"/>
    <cellStyle name="Odstotek 24 2 3" xfId="30463" xr:uid="{00000000-0005-0000-0000-0000A9760000}"/>
    <cellStyle name="Odstotek 24 2 4" xfId="30464" xr:uid="{00000000-0005-0000-0000-0000AA760000}"/>
    <cellStyle name="Odstotek 24 3" xfId="30465" xr:uid="{00000000-0005-0000-0000-0000AB760000}"/>
    <cellStyle name="Odstotek 24 3 2" xfId="30466" xr:uid="{00000000-0005-0000-0000-0000AC760000}"/>
    <cellStyle name="Odstotek 24 3 2 2" xfId="30467" xr:uid="{00000000-0005-0000-0000-0000AD760000}"/>
    <cellStyle name="Odstotek 24 3 2 3" xfId="30468" xr:uid="{00000000-0005-0000-0000-0000AE760000}"/>
    <cellStyle name="Odstotek 24 3 3" xfId="30469" xr:uid="{00000000-0005-0000-0000-0000AF760000}"/>
    <cellStyle name="Odstotek 24 3 4" xfId="30470" xr:uid="{00000000-0005-0000-0000-0000B0760000}"/>
    <cellStyle name="Odstotek 24 4" xfId="30471" xr:uid="{00000000-0005-0000-0000-0000B1760000}"/>
    <cellStyle name="Odstotek 24 4 2" xfId="30472" xr:uid="{00000000-0005-0000-0000-0000B2760000}"/>
    <cellStyle name="Odstotek 24 4 3" xfId="30473" xr:uid="{00000000-0005-0000-0000-0000B3760000}"/>
    <cellStyle name="Odstotek 24 5" xfId="30474" xr:uid="{00000000-0005-0000-0000-0000B4760000}"/>
    <cellStyle name="Odstotek 24 6" xfId="30475" xr:uid="{00000000-0005-0000-0000-0000B5760000}"/>
    <cellStyle name="Odstotek 27" xfId="30476" xr:uid="{00000000-0005-0000-0000-0000B6760000}"/>
    <cellStyle name="Odstotek 27 2" xfId="30477" xr:uid="{00000000-0005-0000-0000-0000B7760000}"/>
    <cellStyle name="Odstotek 27 2 2" xfId="30478" xr:uid="{00000000-0005-0000-0000-0000B8760000}"/>
    <cellStyle name="Odstotek 27 2 2 2" xfId="30479" xr:uid="{00000000-0005-0000-0000-0000B9760000}"/>
    <cellStyle name="Odstotek 27 2 2 3" xfId="30480" xr:uid="{00000000-0005-0000-0000-0000BA760000}"/>
    <cellStyle name="Odstotek 27 2 3" xfId="30481" xr:uid="{00000000-0005-0000-0000-0000BB760000}"/>
    <cellStyle name="Odstotek 27 2 4" xfId="30482" xr:uid="{00000000-0005-0000-0000-0000BC760000}"/>
    <cellStyle name="Odstotek 27 3" xfId="30483" xr:uid="{00000000-0005-0000-0000-0000BD760000}"/>
    <cellStyle name="Odstotek 27 3 2" xfId="30484" xr:uid="{00000000-0005-0000-0000-0000BE760000}"/>
    <cellStyle name="Odstotek 27 3 2 2" xfId="30485" xr:uid="{00000000-0005-0000-0000-0000BF760000}"/>
    <cellStyle name="Odstotek 27 3 2 3" xfId="30486" xr:uid="{00000000-0005-0000-0000-0000C0760000}"/>
    <cellStyle name="Odstotek 27 3 3" xfId="30487" xr:uid="{00000000-0005-0000-0000-0000C1760000}"/>
    <cellStyle name="Odstotek 27 3 4" xfId="30488" xr:uid="{00000000-0005-0000-0000-0000C2760000}"/>
    <cellStyle name="Odstotek 27 4" xfId="30489" xr:uid="{00000000-0005-0000-0000-0000C3760000}"/>
    <cellStyle name="Odstotek 27 4 2" xfId="30490" xr:uid="{00000000-0005-0000-0000-0000C4760000}"/>
    <cellStyle name="Odstotek 27 4 3" xfId="30491" xr:uid="{00000000-0005-0000-0000-0000C5760000}"/>
    <cellStyle name="Odstotek 27 5" xfId="30492" xr:uid="{00000000-0005-0000-0000-0000C6760000}"/>
    <cellStyle name="Odstotek 27 6" xfId="30493" xr:uid="{00000000-0005-0000-0000-0000C7760000}"/>
    <cellStyle name="Odstotek 3" xfId="221" xr:uid="{00000000-0005-0000-0000-0000C8760000}"/>
    <cellStyle name="Odstotek 3 10" xfId="30494" xr:uid="{00000000-0005-0000-0000-0000C9760000}"/>
    <cellStyle name="Odstotek 3 10 2" xfId="30495" xr:uid="{00000000-0005-0000-0000-0000CA760000}"/>
    <cellStyle name="Odstotek 3 10 2 2" xfId="30496" xr:uid="{00000000-0005-0000-0000-0000CB760000}"/>
    <cellStyle name="Odstotek 3 10 3" xfId="30497" xr:uid="{00000000-0005-0000-0000-0000CC760000}"/>
    <cellStyle name="Odstotek 3 11" xfId="30498" xr:uid="{00000000-0005-0000-0000-0000CD760000}"/>
    <cellStyle name="Odstotek 3 11 2" xfId="30499" xr:uid="{00000000-0005-0000-0000-0000CE760000}"/>
    <cellStyle name="Odstotek 3 11 2 2" xfId="30500" xr:uid="{00000000-0005-0000-0000-0000CF760000}"/>
    <cellStyle name="Odstotek 3 11 3" xfId="30501" xr:uid="{00000000-0005-0000-0000-0000D0760000}"/>
    <cellStyle name="Odstotek 3 12" xfId="30502" xr:uid="{00000000-0005-0000-0000-0000D1760000}"/>
    <cellStyle name="Odstotek 3 12 2" xfId="30503" xr:uid="{00000000-0005-0000-0000-0000D2760000}"/>
    <cellStyle name="Odstotek 3 12 2 2" xfId="30504" xr:uid="{00000000-0005-0000-0000-0000D3760000}"/>
    <cellStyle name="Odstotek 3 12 3" xfId="30505" xr:uid="{00000000-0005-0000-0000-0000D4760000}"/>
    <cellStyle name="Odstotek 3 13" xfId="30506" xr:uid="{00000000-0005-0000-0000-0000D5760000}"/>
    <cellStyle name="Odstotek 3 13 2" xfId="30507" xr:uid="{00000000-0005-0000-0000-0000D6760000}"/>
    <cellStyle name="Odstotek 3 14" xfId="30508" xr:uid="{00000000-0005-0000-0000-0000D7760000}"/>
    <cellStyle name="Odstotek 3 15" xfId="30509" xr:uid="{00000000-0005-0000-0000-0000D8760000}"/>
    <cellStyle name="Odstotek 3 16" xfId="30510" xr:uid="{00000000-0005-0000-0000-0000D9760000}"/>
    <cellStyle name="Odstotek 3 17" xfId="30511" xr:uid="{00000000-0005-0000-0000-0000DA760000}"/>
    <cellStyle name="Odstotek 3 2" xfId="30512" xr:uid="{00000000-0005-0000-0000-0000DB760000}"/>
    <cellStyle name="Odstotek 3 2 2" xfId="30513" xr:uid="{00000000-0005-0000-0000-0000DC760000}"/>
    <cellStyle name="Odstotek 3 2 2 2" xfId="30514" xr:uid="{00000000-0005-0000-0000-0000DD760000}"/>
    <cellStyle name="Odstotek 3 2 2 3" xfId="30515" xr:uid="{00000000-0005-0000-0000-0000DE760000}"/>
    <cellStyle name="Odstotek 3 2 2 4" xfId="30516" xr:uid="{00000000-0005-0000-0000-0000DF760000}"/>
    <cellStyle name="Odstotek 3 2 2 5" xfId="30517" xr:uid="{00000000-0005-0000-0000-0000E0760000}"/>
    <cellStyle name="Odstotek 3 2 3" xfId="30518" xr:uid="{00000000-0005-0000-0000-0000E1760000}"/>
    <cellStyle name="Odstotek 3 2 4" xfId="30519" xr:uid="{00000000-0005-0000-0000-0000E2760000}"/>
    <cellStyle name="Odstotek 3 2 5" xfId="30520" xr:uid="{00000000-0005-0000-0000-0000E3760000}"/>
    <cellStyle name="Odstotek 3 2 6" xfId="30521" xr:uid="{00000000-0005-0000-0000-0000E4760000}"/>
    <cellStyle name="Odstotek 3 3" xfId="30522" xr:uid="{00000000-0005-0000-0000-0000E5760000}"/>
    <cellStyle name="Odstotek 3 3 10" xfId="30523" xr:uid="{00000000-0005-0000-0000-0000E6760000}"/>
    <cellStyle name="Odstotek 3 3 10 2" xfId="30524" xr:uid="{00000000-0005-0000-0000-0000E7760000}"/>
    <cellStyle name="Odstotek 3 3 10 2 2" xfId="30525" xr:uid="{00000000-0005-0000-0000-0000E8760000}"/>
    <cellStyle name="Odstotek 3 3 10 3" xfId="30526" xr:uid="{00000000-0005-0000-0000-0000E9760000}"/>
    <cellStyle name="Odstotek 3 3 11" xfId="30527" xr:uid="{00000000-0005-0000-0000-0000EA760000}"/>
    <cellStyle name="Odstotek 3 3 11 2" xfId="30528" xr:uid="{00000000-0005-0000-0000-0000EB760000}"/>
    <cellStyle name="Odstotek 3 3 12" xfId="30529" xr:uid="{00000000-0005-0000-0000-0000EC760000}"/>
    <cellStyle name="Odstotek 3 3 2" xfId="30530" xr:uid="{00000000-0005-0000-0000-0000ED760000}"/>
    <cellStyle name="Odstotek 3 3 2 10" xfId="30531" xr:uid="{00000000-0005-0000-0000-0000EE760000}"/>
    <cellStyle name="Odstotek 3 3 2 10 2" xfId="30532" xr:uid="{00000000-0005-0000-0000-0000EF760000}"/>
    <cellStyle name="Odstotek 3 3 2 11" xfId="30533" xr:uid="{00000000-0005-0000-0000-0000F0760000}"/>
    <cellStyle name="Odstotek 3 3 2 2" xfId="30534" xr:uid="{00000000-0005-0000-0000-0000F1760000}"/>
    <cellStyle name="Odstotek 3 3 2 2 10" xfId="30535" xr:uid="{00000000-0005-0000-0000-0000F2760000}"/>
    <cellStyle name="Odstotek 3 3 2 2 2" xfId="30536" xr:uid="{00000000-0005-0000-0000-0000F3760000}"/>
    <cellStyle name="Odstotek 3 3 2 2 2 2" xfId="30537" xr:uid="{00000000-0005-0000-0000-0000F4760000}"/>
    <cellStyle name="Odstotek 3 3 2 2 2 2 2" xfId="30538" xr:uid="{00000000-0005-0000-0000-0000F5760000}"/>
    <cellStyle name="Odstotek 3 3 2 2 2 3" xfId="30539" xr:uid="{00000000-0005-0000-0000-0000F6760000}"/>
    <cellStyle name="Odstotek 3 3 2 2 3" xfId="30540" xr:uid="{00000000-0005-0000-0000-0000F7760000}"/>
    <cellStyle name="Odstotek 3 3 2 2 3 2" xfId="30541" xr:uid="{00000000-0005-0000-0000-0000F8760000}"/>
    <cellStyle name="Odstotek 3 3 2 2 3 2 2" xfId="30542" xr:uid="{00000000-0005-0000-0000-0000F9760000}"/>
    <cellStyle name="Odstotek 3 3 2 2 3 3" xfId="30543" xr:uid="{00000000-0005-0000-0000-0000FA760000}"/>
    <cellStyle name="Odstotek 3 3 2 2 4" xfId="30544" xr:uid="{00000000-0005-0000-0000-0000FB760000}"/>
    <cellStyle name="Odstotek 3 3 2 2 4 2" xfId="30545" xr:uid="{00000000-0005-0000-0000-0000FC760000}"/>
    <cellStyle name="Odstotek 3 3 2 2 4 2 2" xfId="30546" xr:uid="{00000000-0005-0000-0000-0000FD760000}"/>
    <cellStyle name="Odstotek 3 3 2 2 4 3" xfId="30547" xr:uid="{00000000-0005-0000-0000-0000FE760000}"/>
    <cellStyle name="Odstotek 3 3 2 2 5" xfId="30548" xr:uid="{00000000-0005-0000-0000-0000FF760000}"/>
    <cellStyle name="Odstotek 3 3 2 2 5 2" xfId="30549" xr:uid="{00000000-0005-0000-0000-000000770000}"/>
    <cellStyle name="Odstotek 3 3 2 2 5 2 2" xfId="30550" xr:uid="{00000000-0005-0000-0000-000001770000}"/>
    <cellStyle name="Odstotek 3 3 2 2 5 3" xfId="30551" xr:uid="{00000000-0005-0000-0000-000002770000}"/>
    <cellStyle name="Odstotek 3 3 2 2 6" xfId="30552" xr:uid="{00000000-0005-0000-0000-000003770000}"/>
    <cellStyle name="Odstotek 3 3 2 2 6 2" xfId="30553" xr:uid="{00000000-0005-0000-0000-000004770000}"/>
    <cellStyle name="Odstotek 3 3 2 2 6 2 2" xfId="30554" xr:uid="{00000000-0005-0000-0000-000005770000}"/>
    <cellStyle name="Odstotek 3 3 2 2 6 3" xfId="30555" xr:uid="{00000000-0005-0000-0000-000006770000}"/>
    <cellStyle name="Odstotek 3 3 2 2 7" xfId="30556" xr:uid="{00000000-0005-0000-0000-000007770000}"/>
    <cellStyle name="Odstotek 3 3 2 2 7 2" xfId="30557" xr:uid="{00000000-0005-0000-0000-000008770000}"/>
    <cellStyle name="Odstotek 3 3 2 2 7 2 2" xfId="30558" xr:uid="{00000000-0005-0000-0000-000009770000}"/>
    <cellStyle name="Odstotek 3 3 2 2 7 3" xfId="30559" xr:uid="{00000000-0005-0000-0000-00000A770000}"/>
    <cellStyle name="Odstotek 3 3 2 2 8" xfId="30560" xr:uid="{00000000-0005-0000-0000-00000B770000}"/>
    <cellStyle name="Odstotek 3 3 2 2 8 2" xfId="30561" xr:uid="{00000000-0005-0000-0000-00000C770000}"/>
    <cellStyle name="Odstotek 3 3 2 2 8 2 2" xfId="30562" xr:uid="{00000000-0005-0000-0000-00000D770000}"/>
    <cellStyle name="Odstotek 3 3 2 2 8 3" xfId="30563" xr:uid="{00000000-0005-0000-0000-00000E770000}"/>
    <cellStyle name="Odstotek 3 3 2 2 9" xfId="30564" xr:uid="{00000000-0005-0000-0000-00000F770000}"/>
    <cellStyle name="Odstotek 3 3 2 2 9 2" xfId="30565" xr:uid="{00000000-0005-0000-0000-000010770000}"/>
    <cellStyle name="Odstotek 3 3 2 3" xfId="30566" xr:uid="{00000000-0005-0000-0000-000011770000}"/>
    <cellStyle name="Odstotek 3 3 2 3 2" xfId="30567" xr:uid="{00000000-0005-0000-0000-000012770000}"/>
    <cellStyle name="Odstotek 3 3 2 3 2 2" xfId="30568" xr:uid="{00000000-0005-0000-0000-000013770000}"/>
    <cellStyle name="Odstotek 3 3 2 3 3" xfId="30569" xr:uid="{00000000-0005-0000-0000-000014770000}"/>
    <cellStyle name="Odstotek 3 3 2 4" xfId="30570" xr:uid="{00000000-0005-0000-0000-000015770000}"/>
    <cellStyle name="Odstotek 3 3 2 4 2" xfId="30571" xr:uid="{00000000-0005-0000-0000-000016770000}"/>
    <cellStyle name="Odstotek 3 3 2 4 2 2" xfId="30572" xr:uid="{00000000-0005-0000-0000-000017770000}"/>
    <cellStyle name="Odstotek 3 3 2 4 3" xfId="30573" xr:uid="{00000000-0005-0000-0000-000018770000}"/>
    <cellStyle name="Odstotek 3 3 2 5" xfId="30574" xr:uid="{00000000-0005-0000-0000-000019770000}"/>
    <cellStyle name="Odstotek 3 3 2 5 2" xfId="30575" xr:uid="{00000000-0005-0000-0000-00001A770000}"/>
    <cellStyle name="Odstotek 3 3 2 5 2 2" xfId="30576" xr:uid="{00000000-0005-0000-0000-00001B770000}"/>
    <cellStyle name="Odstotek 3 3 2 5 3" xfId="30577" xr:uid="{00000000-0005-0000-0000-00001C770000}"/>
    <cellStyle name="Odstotek 3 3 2 6" xfId="30578" xr:uid="{00000000-0005-0000-0000-00001D770000}"/>
    <cellStyle name="Odstotek 3 3 2 6 2" xfId="30579" xr:uid="{00000000-0005-0000-0000-00001E770000}"/>
    <cellStyle name="Odstotek 3 3 2 6 2 2" xfId="30580" xr:uid="{00000000-0005-0000-0000-00001F770000}"/>
    <cellStyle name="Odstotek 3 3 2 6 3" xfId="30581" xr:uid="{00000000-0005-0000-0000-000020770000}"/>
    <cellStyle name="Odstotek 3 3 2 7" xfId="30582" xr:uid="{00000000-0005-0000-0000-000021770000}"/>
    <cellStyle name="Odstotek 3 3 2 7 2" xfId="30583" xr:uid="{00000000-0005-0000-0000-000022770000}"/>
    <cellStyle name="Odstotek 3 3 2 7 2 2" xfId="30584" xr:uid="{00000000-0005-0000-0000-000023770000}"/>
    <cellStyle name="Odstotek 3 3 2 7 3" xfId="30585" xr:uid="{00000000-0005-0000-0000-000024770000}"/>
    <cellStyle name="Odstotek 3 3 2 8" xfId="30586" xr:uid="{00000000-0005-0000-0000-000025770000}"/>
    <cellStyle name="Odstotek 3 3 2 8 2" xfId="30587" xr:uid="{00000000-0005-0000-0000-000026770000}"/>
    <cellStyle name="Odstotek 3 3 2 8 2 2" xfId="30588" xr:uid="{00000000-0005-0000-0000-000027770000}"/>
    <cellStyle name="Odstotek 3 3 2 8 3" xfId="30589" xr:uid="{00000000-0005-0000-0000-000028770000}"/>
    <cellStyle name="Odstotek 3 3 2 9" xfId="30590" xr:uid="{00000000-0005-0000-0000-000029770000}"/>
    <cellStyle name="Odstotek 3 3 2 9 2" xfId="30591" xr:uid="{00000000-0005-0000-0000-00002A770000}"/>
    <cellStyle name="Odstotek 3 3 2 9 2 2" xfId="30592" xr:uid="{00000000-0005-0000-0000-00002B770000}"/>
    <cellStyle name="Odstotek 3 3 2 9 3" xfId="30593" xr:uid="{00000000-0005-0000-0000-00002C770000}"/>
    <cellStyle name="Odstotek 3 3 3" xfId="30594" xr:uid="{00000000-0005-0000-0000-00002D770000}"/>
    <cellStyle name="Odstotek 3 3 3 10" xfId="30595" xr:uid="{00000000-0005-0000-0000-00002E770000}"/>
    <cellStyle name="Odstotek 3 3 3 2" xfId="30596" xr:uid="{00000000-0005-0000-0000-00002F770000}"/>
    <cellStyle name="Odstotek 3 3 3 2 2" xfId="30597" xr:uid="{00000000-0005-0000-0000-000030770000}"/>
    <cellStyle name="Odstotek 3 3 3 2 2 2" xfId="30598" xr:uid="{00000000-0005-0000-0000-000031770000}"/>
    <cellStyle name="Odstotek 3 3 3 2 3" xfId="30599" xr:uid="{00000000-0005-0000-0000-000032770000}"/>
    <cellStyle name="Odstotek 3 3 3 3" xfId="30600" xr:uid="{00000000-0005-0000-0000-000033770000}"/>
    <cellStyle name="Odstotek 3 3 3 3 2" xfId="30601" xr:uid="{00000000-0005-0000-0000-000034770000}"/>
    <cellStyle name="Odstotek 3 3 3 3 2 2" xfId="30602" xr:uid="{00000000-0005-0000-0000-000035770000}"/>
    <cellStyle name="Odstotek 3 3 3 3 3" xfId="30603" xr:uid="{00000000-0005-0000-0000-000036770000}"/>
    <cellStyle name="Odstotek 3 3 3 4" xfId="30604" xr:uid="{00000000-0005-0000-0000-000037770000}"/>
    <cellStyle name="Odstotek 3 3 3 4 2" xfId="30605" xr:uid="{00000000-0005-0000-0000-000038770000}"/>
    <cellStyle name="Odstotek 3 3 3 4 2 2" xfId="30606" xr:uid="{00000000-0005-0000-0000-000039770000}"/>
    <cellStyle name="Odstotek 3 3 3 4 3" xfId="30607" xr:uid="{00000000-0005-0000-0000-00003A770000}"/>
    <cellStyle name="Odstotek 3 3 3 5" xfId="30608" xr:uid="{00000000-0005-0000-0000-00003B770000}"/>
    <cellStyle name="Odstotek 3 3 3 5 2" xfId="30609" xr:uid="{00000000-0005-0000-0000-00003C770000}"/>
    <cellStyle name="Odstotek 3 3 3 5 2 2" xfId="30610" xr:uid="{00000000-0005-0000-0000-00003D770000}"/>
    <cellStyle name="Odstotek 3 3 3 5 3" xfId="30611" xr:uid="{00000000-0005-0000-0000-00003E770000}"/>
    <cellStyle name="Odstotek 3 3 3 6" xfId="30612" xr:uid="{00000000-0005-0000-0000-00003F770000}"/>
    <cellStyle name="Odstotek 3 3 3 6 2" xfId="30613" xr:uid="{00000000-0005-0000-0000-000040770000}"/>
    <cellStyle name="Odstotek 3 3 3 6 2 2" xfId="30614" xr:uid="{00000000-0005-0000-0000-000041770000}"/>
    <cellStyle name="Odstotek 3 3 3 6 3" xfId="30615" xr:uid="{00000000-0005-0000-0000-000042770000}"/>
    <cellStyle name="Odstotek 3 3 3 7" xfId="30616" xr:uid="{00000000-0005-0000-0000-000043770000}"/>
    <cellStyle name="Odstotek 3 3 3 7 2" xfId="30617" xr:uid="{00000000-0005-0000-0000-000044770000}"/>
    <cellStyle name="Odstotek 3 3 3 7 2 2" xfId="30618" xr:uid="{00000000-0005-0000-0000-000045770000}"/>
    <cellStyle name="Odstotek 3 3 3 7 3" xfId="30619" xr:uid="{00000000-0005-0000-0000-000046770000}"/>
    <cellStyle name="Odstotek 3 3 3 8" xfId="30620" xr:uid="{00000000-0005-0000-0000-000047770000}"/>
    <cellStyle name="Odstotek 3 3 3 8 2" xfId="30621" xr:uid="{00000000-0005-0000-0000-000048770000}"/>
    <cellStyle name="Odstotek 3 3 3 8 2 2" xfId="30622" xr:uid="{00000000-0005-0000-0000-000049770000}"/>
    <cellStyle name="Odstotek 3 3 3 8 3" xfId="30623" xr:uid="{00000000-0005-0000-0000-00004A770000}"/>
    <cellStyle name="Odstotek 3 3 3 9" xfId="30624" xr:uid="{00000000-0005-0000-0000-00004B770000}"/>
    <cellStyle name="Odstotek 3 3 3 9 2" xfId="30625" xr:uid="{00000000-0005-0000-0000-00004C770000}"/>
    <cellStyle name="Odstotek 3 3 4" xfId="30626" xr:uid="{00000000-0005-0000-0000-00004D770000}"/>
    <cellStyle name="Odstotek 3 3 4 2" xfId="30627" xr:uid="{00000000-0005-0000-0000-00004E770000}"/>
    <cellStyle name="Odstotek 3 3 4 2 2" xfId="30628" xr:uid="{00000000-0005-0000-0000-00004F770000}"/>
    <cellStyle name="Odstotek 3 3 4 3" xfId="30629" xr:uid="{00000000-0005-0000-0000-000050770000}"/>
    <cellStyle name="Odstotek 3 3 5" xfId="30630" xr:uid="{00000000-0005-0000-0000-000051770000}"/>
    <cellStyle name="Odstotek 3 3 5 2" xfId="30631" xr:uid="{00000000-0005-0000-0000-000052770000}"/>
    <cellStyle name="Odstotek 3 3 5 2 2" xfId="30632" xr:uid="{00000000-0005-0000-0000-000053770000}"/>
    <cellStyle name="Odstotek 3 3 5 3" xfId="30633" xr:uid="{00000000-0005-0000-0000-000054770000}"/>
    <cellStyle name="Odstotek 3 3 6" xfId="30634" xr:uid="{00000000-0005-0000-0000-000055770000}"/>
    <cellStyle name="Odstotek 3 3 6 2" xfId="30635" xr:uid="{00000000-0005-0000-0000-000056770000}"/>
    <cellStyle name="Odstotek 3 3 6 2 2" xfId="30636" xr:uid="{00000000-0005-0000-0000-000057770000}"/>
    <cellStyle name="Odstotek 3 3 6 3" xfId="30637" xr:uid="{00000000-0005-0000-0000-000058770000}"/>
    <cellStyle name="Odstotek 3 3 7" xfId="30638" xr:uid="{00000000-0005-0000-0000-000059770000}"/>
    <cellStyle name="Odstotek 3 3 7 2" xfId="30639" xr:uid="{00000000-0005-0000-0000-00005A770000}"/>
    <cellStyle name="Odstotek 3 3 7 2 2" xfId="30640" xr:uid="{00000000-0005-0000-0000-00005B770000}"/>
    <cellStyle name="Odstotek 3 3 7 3" xfId="30641" xr:uid="{00000000-0005-0000-0000-00005C770000}"/>
    <cellStyle name="Odstotek 3 3 8" xfId="30642" xr:uid="{00000000-0005-0000-0000-00005D770000}"/>
    <cellStyle name="Odstotek 3 3 8 2" xfId="30643" xr:uid="{00000000-0005-0000-0000-00005E770000}"/>
    <cellStyle name="Odstotek 3 3 8 2 2" xfId="30644" xr:uid="{00000000-0005-0000-0000-00005F770000}"/>
    <cellStyle name="Odstotek 3 3 8 3" xfId="30645" xr:uid="{00000000-0005-0000-0000-000060770000}"/>
    <cellStyle name="Odstotek 3 3 9" xfId="30646" xr:uid="{00000000-0005-0000-0000-000061770000}"/>
    <cellStyle name="Odstotek 3 3 9 2" xfId="30647" xr:uid="{00000000-0005-0000-0000-000062770000}"/>
    <cellStyle name="Odstotek 3 3 9 2 2" xfId="30648" xr:uid="{00000000-0005-0000-0000-000063770000}"/>
    <cellStyle name="Odstotek 3 3 9 3" xfId="30649" xr:uid="{00000000-0005-0000-0000-000064770000}"/>
    <cellStyle name="Odstotek 3 4" xfId="30650" xr:uid="{00000000-0005-0000-0000-000065770000}"/>
    <cellStyle name="Odstotek 3 4 10" xfId="30651" xr:uid="{00000000-0005-0000-0000-000066770000}"/>
    <cellStyle name="Odstotek 3 4 10 2" xfId="30652" xr:uid="{00000000-0005-0000-0000-000067770000}"/>
    <cellStyle name="Odstotek 3 4 11" xfId="30653" xr:uid="{00000000-0005-0000-0000-000068770000}"/>
    <cellStyle name="Odstotek 3 4 2" xfId="30654" xr:uid="{00000000-0005-0000-0000-000069770000}"/>
    <cellStyle name="Odstotek 3 4 2 10" xfId="30655" xr:uid="{00000000-0005-0000-0000-00006A770000}"/>
    <cellStyle name="Odstotek 3 4 2 2" xfId="30656" xr:uid="{00000000-0005-0000-0000-00006B770000}"/>
    <cellStyle name="Odstotek 3 4 2 2 2" xfId="30657" xr:uid="{00000000-0005-0000-0000-00006C770000}"/>
    <cellStyle name="Odstotek 3 4 2 2 2 2" xfId="30658" xr:uid="{00000000-0005-0000-0000-00006D770000}"/>
    <cellStyle name="Odstotek 3 4 2 2 3" xfId="30659" xr:uid="{00000000-0005-0000-0000-00006E770000}"/>
    <cellStyle name="Odstotek 3 4 2 3" xfId="30660" xr:uid="{00000000-0005-0000-0000-00006F770000}"/>
    <cellStyle name="Odstotek 3 4 2 3 2" xfId="30661" xr:uid="{00000000-0005-0000-0000-000070770000}"/>
    <cellStyle name="Odstotek 3 4 2 3 2 2" xfId="30662" xr:uid="{00000000-0005-0000-0000-000071770000}"/>
    <cellStyle name="Odstotek 3 4 2 3 3" xfId="30663" xr:uid="{00000000-0005-0000-0000-000072770000}"/>
    <cellStyle name="Odstotek 3 4 2 4" xfId="30664" xr:uid="{00000000-0005-0000-0000-000073770000}"/>
    <cellStyle name="Odstotek 3 4 2 4 2" xfId="30665" xr:uid="{00000000-0005-0000-0000-000074770000}"/>
    <cellStyle name="Odstotek 3 4 2 4 2 2" xfId="30666" xr:uid="{00000000-0005-0000-0000-000075770000}"/>
    <cellStyle name="Odstotek 3 4 2 4 3" xfId="30667" xr:uid="{00000000-0005-0000-0000-000076770000}"/>
    <cellStyle name="Odstotek 3 4 2 5" xfId="30668" xr:uid="{00000000-0005-0000-0000-000077770000}"/>
    <cellStyle name="Odstotek 3 4 2 5 2" xfId="30669" xr:uid="{00000000-0005-0000-0000-000078770000}"/>
    <cellStyle name="Odstotek 3 4 2 5 2 2" xfId="30670" xr:uid="{00000000-0005-0000-0000-000079770000}"/>
    <cellStyle name="Odstotek 3 4 2 5 3" xfId="30671" xr:uid="{00000000-0005-0000-0000-00007A770000}"/>
    <cellStyle name="Odstotek 3 4 2 6" xfId="30672" xr:uid="{00000000-0005-0000-0000-00007B770000}"/>
    <cellStyle name="Odstotek 3 4 2 6 2" xfId="30673" xr:uid="{00000000-0005-0000-0000-00007C770000}"/>
    <cellStyle name="Odstotek 3 4 2 6 2 2" xfId="30674" xr:uid="{00000000-0005-0000-0000-00007D770000}"/>
    <cellStyle name="Odstotek 3 4 2 6 3" xfId="30675" xr:uid="{00000000-0005-0000-0000-00007E770000}"/>
    <cellStyle name="Odstotek 3 4 2 7" xfId="30676" xr:uid="{00000000-0005-0000-0000-00007F770000}"/>
    <cellStyle name="Odstotek 3 4 2 7 2" xfId="30677" xr:uid="{00000000-0005-0000-0000-000080770000}"/>
    <cellStyle name="Odstotek 3 4 2 7 2 2" xfId="30678" xr:uid="{00000000-0005-0000-0000-000081770000}"/>
    <cellStyle name="Odstotek 3 4 2 7 3" xfId="30679" xr:uid="{00000000-0005-0000-0000-000082770000}"/>
    <cellStyle name="Odstotek 3 4 2 8" xfId="30680" xr:uid="{00000000-0005-0000-0000-000083770000}"/>
    <cellStyle name="Odstotek 3 4 2 8 2" xfId="30681" xr:uid="{00000000-0005-0000-0000-000084770000}"/>
    <cellStyle name="Odstotek 3 4 2 8 2 2" xfId="30682" xr:uid="{00000000-0005-0000-0000-000085770000}"/>
    <cellStyle name="Odstotek 3 4 2 8 3" xfId="30683" xr:uid="{00000000-0005-0000-0000-000086770000}"/>
    <cellStyle name="Odstotek 3 4 2 9" xfId="30684" xr:uid="{00000000-0005-0000-0000-000087770000}"/>
    <cellStyle name="Odstotek 3 4 2 9 2" xfId="30685" xr:uid="{00000000-0005-0000-0000-000088770000}"/>
    <cellStyle name="Odstotek 3 4 3" xfId="30686" xr:uid="{00000000-0005-0000-0000-000089770000}"/>
    <cellStyle name="Odstotek 3 4 3 2" xfId="30687" xr:uid="{00000000-0005-0000-0000-00008A770000}"/>
    <cellStyle name="Odstotek 3 4 3 2 2" xfId="30688" xr:uid="{00000000-0005-0000-0000-00008B770000}"/>
    <cellStyle name="Odstotek 3 4 3 3" xfId="30689" xr:uid="{00000000-0005-0000-0000-00008C770000}"/>
    <cellStyle name="Odstotek 3 4 4" xfId="30690" xr:uid="{00000000-0005-0000-0000-00008D770000}"/>
    <cellStyle name="Odstotek 3 4 4 2" xfId="30691" xr:uid="{00000000-0005-0000-0000-00008E770000}"/>
    <cellStyle name="Odstotek 3 4 4 2 2" xfId="30692" xr:uid="{00000000-0005-0000-0000-00008F770000}"/>
    <cellStyle name="Odstotek 3 4 4 3" xfId="30693" xr:uid="{00000000-0005-0000-0000-000090770000}"/>
    <cellStyle name="Odstotek 3 4 5" xfId="30694" xr:uid="{00000000-0005-0000-0000-000091770000}"/>
    <cellStyle name="Odstotek 3 4 5 2" xfId="30695" xr:uid="{00000000-0005-0000-0000-000092770000}"/>
    <cellStyle name="Odstotek 3 4 5 2 2" xfId="30696" xr:uid="{00000000-0005-0000-0000-000093770000}"/>
    <cellStyle name="Odstotek 3 4 5 3" xfId="30697" xr:uid="{00000000-0005-0000-0000-000094770000}"/>
    <cellStyle name="Odstotek 3 4 6" xfId="30698" xr:uid="{00000000-0005-0000-0000-000095770000}"/>
    <cellStyle name="Odstotek 3 4 6 2" xfId="30699" xr:uid="{00000000-0005-0000-0000-000096770000}"/>
    <cellStyle name="Odstotek 3 4 6 2 2" xfId="30700" xr:uid="{00000000-0005-0000-0000-000097770000}"/>
    <cellStyle name="Odstotek 3 4 6 3" xfId="30701" xr:uid="{00000000-0005-0000-0000-000098770000}"/>
    <cellStyle name="Odstotek 3 4 7" xfId="30702" xr:uid="{00000000-0005-0000-0000-000099770000}"/>
    <cellStyle name="Odstotek 3 4 7 2" xfId="30703" xr:uid="{00000000-0005-0000-0000-00009A770000}"/>
    <cellStyle name="Odstotek 3 4 7 2 2" xfId="30704" xr:uid="{00000000-0005-0000-0000-00009B770000}"/>
    <cellStyle name="Odstotek 3 4 7 3" xfId="30705" xr:uid="{00000000-0005-0000-0000-00009C770000}"/>
    <cellStyle name="Odstotek 3 4 8" xfId="30706" xr:uid="{00000000-0005-0000-0000-00009D770000}"/>
    <cellStyle name="Odstotek 3 4 8 2" xfId="30707" xr:uid="{00000000-0005-0000-0000-00009E770000}"/>
    <cellStyle name="Odstotek 3 4 8 2 2" xfId="30708" xr:uid="{00000000-0005-0000-0000-00009F770000}"/>
    <cellStyle name="Odstotek 3 4 8 3" xfId="30709" xr:uid="{00000000-0005-0000-0000-0000A0770000}"/>
    <cellStyle name="Odstotek 3 4 9" xfId="30710" xr:uid="{00000000-0005-0000-0000-0000A1770000}"/>
    <cellStyle name="Odstotek 3 4 9 2" xfId="30711" xr:uid="{00000000-0005-0000-0000-0000A2770000}"/>
    <cellStyle name="Odstotek 3 4 9 2 2" xfId="30712" xr:uid="{00000000-0005-0000-0000-0000A3770000}"/>
    <cellStyle name="Odstotek 3 4 9 3" xfId="30713" xr:uid="{00000000-0005-0000-0000-0000A4770000}"/>
    <cellStyle name="Odstotek 3 5" xfId="30714" xr:uid="{00000000-0005-0000-0000-0000A5770000}"/>
    <cellStyle name="Odstotek 3 5 10" xfId="30715" xr:uid="{00000000-0005-0000-0000-0000A6770000}"/>
    <cellStyle name="Odstotek 3 5 2" xfId="30716" xr:uid="{00000000-0005-0000-0000-0000A7770000}"/>
    <cellStyle name="Odstotek 3 5 2 2" xfId="30717" xr:uid="{00000000-0005-0000-0000-0000A8770000}"/>
    <cellStyle name="Odstotek 3 5 2 2 2" xfId="30718" xr:uid="{00000000-0005-0000-0000-0000A9770000}"/>
    <cellStyle name="Odstotek 3 5 2 3" xfId="30719" xr:uid="{00000000-0005-0000-0000-0000AA770000}"/>
    <cellStyle name="Odstotek 3 5 3" xfId="30720" xr:uid="{00000000-0005-0000-0000-0000AB770000}"/>
    <cellStyle name="Odstotek 3 5 3 2" xfId="30721" xr:uid="{00000000-0005-0000-0000-0000AC770000}"/>
    <cellStyle name="Odstotek 3 5 3 2 2" xfId="30722" xr:uid="{00000000-0005-0000-0000-0000AD770000}"/>
    <cellStyle name="Odstotek 3 5 3 3" xfId="30723" xr:uid="{00000000-0005-0000-0000-0000AE770000}"/>
    <cellStyle name="Odstotek 3 5 4" xfId="30724" xr:uid="{00000000-0005-0000-0000-0000AF770000}"/>
    <cellStyle name="Odstotek 3 5 4 2" xfId="30725" xr:uid="{00000000-0005-0000-0000-0000B0770000}"/>
    <cellStyle name="Odstotek 3 5 4 2 2" xfId="30726" xr:uid="{00000000-0005-0000-0000-0000B1770000}"/>
    <cellStyle name="Odstotek 3 5 4 3" xfId="30727" xr:uid="{00000000-0005-0000-0000-0000B2770000}"/>
    <cellStyle name="Odstotek 3 5 5" xfId="30728" xr:uid="{00000000-0005-0000-0000-0000B3770000}"/>
    <cellStyle name="Odstotek 3 5 5 2" xfId="30729" xr:uid="{00000000-0005-0000-0000-0000B4770000}"/>
    <cellStyle name="Odstotek 3 5 5 2 2" xfId="30730" xr:uid="{00000000-0005-0000-0000-0000B5770000}"/>
    <cellStyle name="Odstotek 3 5 5 3" xfId="30731" xr:uid="{00000000-0005-0000-0000-0000B6770000}"/>
    <cellStyle name="Odstotek 3 5 6" xfId="30732" xr:uid="{00000000-0005-0000-0000-0000B7770000}"/>
    <cellStyle name="Odstotek 3 5 6 2" xfId="30733" xr:uid="{00000000-0005-0000-0000-0000B8770000}"/>
    <cellStyle name="Odstotek 3 5 6 2 2" xfId="30734" xr:uid="{00000000-0005-0000-0000-0000B9770000}"/>
    <cellStyle name="Odstotek 3 5 6 3" xfId="30735" xr:uid="{00000000-0005-0000-0000-0000BA770000}"/>
    <cellStyle name="Odstotek 3 5 7" xfId="30736" xr:uid="{00000000-0005-0000-0000-0000BB770000}"/>
    <cellStyle name="Odstotek 3 5 7 2" xfId="30737" xr:uid="{00000000-0005-0000-0000-0000BC770000}"/>
    <cellStyle name="Odstotek 3 5 7 2 2" xfId="30738" xr:uid="{00000000-0005-0000-0000-0000BD770000}"/>
    <cellStyle name="Odstotek 3 5 7 3" xfId="30739" xr:uid="{00000000-0005-0000-0000-0000BE770000}"/>
    <cellStyle name="Odstotek 3 5 8" xfId="30740" xr:uid="{00000000-0005-0000-0000-0000BF770000}"/>
    <cellStyle name="Odstotek 3 5 8 2" xfId="30741" xr:uid="{00000000-0005-0000-0000-0000C0770000}"/>
    <cellStyle name="Odstotek 3 5 8 2 2" xfId="30742" xr:uid="{00000000-0005-0000-0000-0000C1770000}"/>
    <cellStyle name="Odstotek 3 5 8 3" xfId="30743" xr:uid="{00000000-0005-0000-0000-0000C2770000}"/>
    <cellStyle name="Odstotek 3 5 9" xfId="30744" xr:uid="{00000000-0005-0000-0000-0000C3770000}"/>
    <cellStyle name="Odstotek 3 5 9 2" xfId="30745" xr:uid="{00000000-0005-0000-0000-0000C4770000}"/>
    <cellStyle name="Odstotek 3 6" xfId="30746" xr:uid="{00000000-0005-0000-0000-0000C5770000}"/>
    <cellStyle name="Odstotek 3 6 2" xfId="30747" xr:uid="{00000000-0005-0000-0000-0000C6770000}"/>
    <cellStyle name="Odstotek 3 6 2 2" xfId="30748" xr:uid="{00000000-0005-0000-0000-0000C7770000}"/>
    <cellStyle name="Odstotek 3 6 3" xfId="30749" xr:uid="{00000000-0005-0000-0000-0000C8770000}"/>
    <cellStyle name="Odstotek 3 7" xfId="30750" xr:uid="{00000000-0005-0000-0000-0000C9770000}"/>
    <cellStyle name="Odstotek 3 7 2" xfId="30751" xr:uid="{00000000-0005-0000-0000-0000CA770000}"/>
    <cellStyle name="Odstotek 3 7 2 2" xfId="30752" xr:uid="{00000000-0005-0000-0000-0000CB770000}"/>
    <cellStyle name="Odstotek 3 7 3" xfId="30753" xr:uid="{00000000-0005-0000-0000-0000CC770000}"/>
    <cellStyle name="Odstotek 3 8" xfId="30754" xr:uid="{00000000-0005-0000-0000-0000CD770000}"/>
    <cellStyle name="Odstotek 3 8 2" xfId="30755" xr:uid="{00000000-0005-0000-0000-0000CE770000}"/>
    <cellStyle name="Odstotek 3 8 2 2" xfId="30756" xr:uid="{00000000-0005-0000-0000-0000CF770000}"/>
    <cellStyle name="Odstotek 3 8 3" xfId="30757" xr:uid="{00000000-0005-0000-0000-0000D0770000}"/>
    <cellStyle name="Odstotek 3 9" xfId="30758" xr:uid="{00000000-0005-0000-0000-0000D1770000}"/>
    <cellStyle name="Odstotek 3 9 2" xfId="30759" xr:uid="{00000000-0005-0000-0000-0000D2770000}"/>
    <cellStyle name="Odstotek 3 9 2 2" xfId="30760" xr:uid="{00000000-0005-0000-0000-0000D3770000}"/>
    <cellStyle name="Odstotek 3 9 3" xfId="30761" xr:uid="{00000000-0005-0000-0000-0000D4770000}"/>
    <cellStyle name="Odstotek 4" xfId="30762" xr:uid="{00000000-0005-0000-0000-0000D5770000}"/>
    <cellStyle name="Odstotek 4 2" xfId="30763" xr:uid="{00000000-0005-0000-0000-0000D6770000}"/>
    <cellStyle name="Odstotek 4 2 2" xfId="30764" xr:uid="{00000000-0005-0000-0000-0000D7770000}"/>
    <cellStyle name="Odstotek 4 2 2 2" xfId="30765" xr:uid="{00000000-0005-0000-0000-0000D8770000}"/>
    <cellStyle name="Odstotek 4 2 2 3" xfId="30766" xr:uid="{00000000-0005-0000-0000-0000D9770000}"/>
    <cellStyle name="Odstotek 4 2 3" xfId="30767" xr:uid="{00000000-0005-0000-0000-0000DA770000}"/>
    <cellStyle name="Odstotek 4 2 4" xfId="30768" xr:uid="{00000000-0005-0000-0000-0000DB770000}"/>
    <cellStyle name="Odstotek 4 3" xfId="30769" xr:uid="{00000000-0005-0000-0000-0000DC770000}"/>
    <cellStyle name="Odstotek 4 4" xfId="30770" xr:uid="{00000000-0005-0000-0000-0000DD770000}"/>
    <cellStyle name="Odstotek 4 5" xfId="30771" xr:uid="{00000000-0005-0000-0000-0000DE770000}"/>
    <cellStyle name="Odstotek 4 6" xfId="30772" xr:uid="{00000000-0005-0000-0000-0000DF770000}"/>
    <cellStyle name="Odstotek 5" xfId="30773" xr:uid="{00000000-0005-0000-0000-0000E0770000}"/>
    <cellStyle name="Odstotek 5 2" xfId="30774" xr:uid="{00000000-0005-0000-0000-0000E1770000}"/>
    <cellStyle name="Odstotek 5 2 2" xfId="30775" xr:uid="{00000000-0005-0000-0000-0000E2770000}"/>
    <cellStyle name="Odstotek 5 2 2 2" xfId="30776" xr:uid="{00000000-0005-0000-0000-0000E3770000}"/>
    <cellStyle name="Odstotek 5 2 2 3" xfId="30777" xr:uid="{00000000-0005-0000-0000-0000E4770000}"/>
    <cellStyle name="Odstotek 5 2 2 4" xfId="30778" xr:uid="{00000000-0005-0000-0000-0000E5770000}"/>
    <cellStyle name="Odstotek 5 2 2 5" xfId="30779" xr:uid="{00000000-0005-0000-0000-0000E6770000}"/>
    <cellStyle name="Odstotek 5 2 3" xfId="30780" xr:uid="{00000000-0005-0000-0000-0000E7770000}"/>
    <cellStyle name="Odstotek 5 2 4" xfId="30781" xr:uid="{00000000-0005-0000-0000-0000E8770000}"/>
    <cellStyle name="Odstotek 5 2 5" xfId="30782" xr:uid="{00000000-0005-0000-0000-0000E9770000}"/>
    <cellStyle name="Odstotek 5 2 6" xfId="30783" xr:uid="{00000000-0005-0000-0000-0000EA770000}"/>
    <cellStyle name="Odstotek 5 3" xfId="30784" xr:uid="{00000000-0005-0000-0000-0000EB770000}"/>
    <cellStyle name="Odstotek 5 3 2" xfId="30785" xr:uid="{00000000-0005-0000-0000-0000EC770000}"/>
    <cellStyle name="Odstotek 5 4" xfId="30786" xr:uid="{00000000-0005-0000-0000-0000ED770000}"/>
    <cellStyle name="Odstotek 6" xfId="30787" xr:uid="{00000000-0005-0000-0000-0000EE770000}"/>
    <cellStyle name="Odstotek 6 10" xfId="30788" xr:uid="{00000000-0005-0000-0000-0000EF770000}"/>
    <cellStyle name="Odstotek 6 10 2" xfId="30789" xr:uid="{00000000-0005-0000-0000-0000F0770000}"/>
    <cellStyle name="Odstotek 6 10 2 2" xfId="30790" xr:uid="{00000000-0005-0000-0000-0000F1770000}"/>
    <cellStyle name="Odstotek 6 10 2 2 2" xfId="30791" xr:uid="{00000000-0005-0000-0000-0000F2770000}"/>
    <cellStyle name="Odstotek 6 10 2 2 3" xfId="30792" xr:uid="{00000000-0005-0000-0000-0000F3770000}"/>
    <cellStyle name="Odstotek 6 10 2 3" xfId="30793" xr:uid="{00000000-0005-0000-0000-0000F4770000}"/>
    <cellStyle name="Odstotek 6 10 2 4" xfId="30794" xr:uid="{00000000-0005-0000-0000-0000F5770000}"/>
    <cellStyle name="Odstotek 6 10 2 5" xfId="30795" xr:uid="{00000000-0005-0000-0000-0000F6770000}"/>
    <cellStyle name="Odstotek 6 10 2 6" xfId="30796" xr:uid="{00000000-0005-0000-0000-0000F7770000}"/>
    <cellStyle name="Odstotek 6 10 3" xfId="30797" xr:uid="{00000000-0005-0000-0000-0000F8770000}"/>
    <cellStyle name="Odstotek 6 10 3 2" xfId="30798" xr:uid="{00000000-0005-0000-0000-0000F9770000}"/>
    <cellStyle name="Odstotek 6 10 3 2 2" xfId="30799" xr:uid="{00000000-0005-0000-0000-0000FA770000}"/>
    <cellStyle name="Odstotek 6 10 3 2 3" xfId="30800" xr:uid="{00000000-0005-0000-0000-0000FB770000}"/>
    <cellStyle name="Odstotek 6 10 3 3" xfId="30801" xr:uid="{00000000-0005-0000-0000-0000FC770000}"/>
    <cellStyle name="Odstotek 6 10 3 4" xfId="30802" xr:uid="{00000000-0005-0000-0000-0000FD770000}"/>
    <cellStyle name="Odstotek 6 10 4" xfId="30803" xr:uid="{00000000-0005-0000-0000-0000FE770000}"/>
    <cellStyle name="Odstotek 6 10 4 2" xfId="30804" xr:uid="{00000000-0005-0000-0000-0000FF770000}"/>
    <cellStyle name="Odstotek 6 10 4 3" xfId="30805" xr:uid="{00000000-0005-0000-0000-000000780000}"/>
    <cellStyle name="Odstotek 6 10 5" xfId="30806" xr:uid="{00000000-0005-0000-0000-000001780000}"/>
    <cellStyle name="Odstotek 6 10 6" xfId="30807" xr:uid="{00000000-0005-0000-0000-000002780000}"/>
    <cellStyle name="Odstotek 6 10 7" xfId="30808" xr:uid="{00000000-0005-0000-0000-000003780000}"/>
    <cellStyle name="Odstotek 6 10 8" xfId="30809" xr:uid="{00000000-0005-0000-0000-000004780000}"/>
    <cellStyle name="Odstotek 6 11" xfId="30810" xr:uid="{00000000-0005-0000-0000-000005780000}"/>
    <cellStyle name="Odstotek 6 11 2" xfId="30811" xr:uid="{00000000-0005-0000-0000-000006780000}"/>
    <cellStyle name="Odstotek 6 11 2 2" xfId="30812" xr:uid="{00000000-0005-0000-0000-000007780000}"/>
    <cellStyle name="Odstotek 6 11 2 2 2" xfId="30813" xr:uid="{00000000-0005-0000-0000-000008780000}"/>
    <cellStyle name="Odstotek 6 11 2 2 3" xfId="30814" xr:uid="{00000000-0005-0000-0000-000009780000}"/>
    <cellStyle name="Odstotek 6 11 2 3" xfId="30815" xr:uid="{00000000-0005-0000-0000-00000A780000}"/>
    <cellStyle name="Odstotek 6 11 2 4" xfId="30816" xr:uid="{00000000-0005-0000-0000-00000B780000}"/>
    <cellStyle name="Odstotek 6 11 3" xfId="30817" xr:uid="{00000000-0005-0000-0000-00000C780000}"/>
    <cellStyle name="Odstotek 6 11 3 2" xfId="30818" xr:uid="{00000000-0005-0000-0000-00000D780000}"/>
    <cellStyle name="Odstotek 6 11 3 2 2" xfId="30819" xr:uid="{00000000-0005-0000-0000-00000E780000}"/>
    <cellStyle name="Odstotek 6 11 3 2 3" xfId="30820" xr:uid="{00000000-0005-0000-0000-00000F780000}"/>
    <cellStyle name="Odstotek 6 11 3 3" xfId="30821" xr:uid="{00000000-0005-0000-0000-000010780000}"/>
    <cellStyle name="Odstotek 6 11 3 4" xfId="30822" xr:uid="{00000000-0005-0000-0000-000011780000}"/>
    <cellStyle name="Odstotek 6 11 4" xfId="30823" xr:uid="{00000000-0005-0000-0000-000012780000}"/>
    <cellStyle name="Odstotek 6 11 4 2" xfId="30824" xr:uid="{00000000-0005-0000-0000-000013780000}"/>
    <cellStyle name="Odstotek 6 11 4 3" xfId="30825" xr:uid="{00000000-0005-0000-0000-000014780000}"/>
    <cellStyle name="Odstotek 6 11 5" xfId="30826" xr:uid="{00000000-0005-0000-0000-000015780000}"/>
    <cellStyle name="Odstotek 6 11 6" xfId="30827" xr:uid="{00000000-0005-0000-0000-000016780000}"/>
    <cellStyle name="Odstotek 6 11 7" xfId="30828" xr:uid="{00000000-0005-0000-0000-000017780000}"/>
    <cellStyle name="Odstotek 6 11 8" xfId="30829" xr:uid="{00000000-0005-0000-0000-000018780000}"/>
    <cellStyle name="Odstotek 6 12" xfId="30830" xr:uid="{00000000-0005-0000-0000-000019780000}"/>
    <cellStyle name="Odstotek 6 12 2" xfId="30831" xr:uid="{00000000-0005-0000-0000-00001A780000}"/>
    <cellStyle name="Odstotek 6 12 2 2" xfId="30832" xr:uid="{00000000-0005-0000-0000-00001B780000}"/>
    <cellStyle name="Odstotek 6 12 2 2 2" xfId="30833" xr:uid="{00000000-0005-0000-0000-00001C780000}"/>
    <cellStyle name="Odstotek 6 12 2 2 3" xfId="30834" xr:uid="{00000000-0005-0000-0000-00001D780000}"/>
    <cellStyle name="Odstotek 6 12 2 3" xfId="30835" xr:uid="{00000000-0005-0000-0000-00001E780000}"/>
    <cellStyle name="Odstotek 6 12 2 4" xfId="30836" xr:uid="{00000000-0005-0000-0000-00001F780000}"/>
    <cellStyle name="Odstotek 6 12 3" xfId="30837" xr:uid="{00000000-0005-0000-0000-000020780000}"/>
    <cellStyle name="Odstotek 6 12 3 2" xfId="30838" xr:uid="{00000000-0005-0000-0000-000021780000}"/>
    <cellStyle name="Odstotek 6 12 3 2 2" xfId="30839" xr:uid="{00000000-0005-0000-0000-000022780000}"/>
    <cellStyle name="Odstotek 6 12 3 2 3" xfId="30840" xr:uid="{00000000-0005-0000-0000-000023780000}"/>
    <cellStyle name="Odstotek 6 12 3 3" xfId="30841" xr:uid="{00000000-0005-0000-0000-000024780000}"/>
    <cellStyle name="Odstotek 6 12 3 4" xfId="30842" xr:uid="{00000000-0005-0000-0000-000025780000}"/>
    <cellStyle name="Odstotek 6 12 4" xfId="30843" xr:uid="{00000000-0005-0000-0000-000026780000}"/>
    <cellStyle name="Odstotek 6 12 4 2" xfId="30844" xr:uid="{00000000-0005-0000-0000-000027780000}"/>
    <cellStyle name="Odstotek 6 12 4 3" xfId="30845" xr:uid="{00000000-0005-0000-0000-000028780000}"/>
    <cellStyle name="Odstotek 6 12 5" xfId="30846" xr:uid="{00000000-0005-0000-0000-000029780000}"/>
    <cellStyle name="Odstotek 6 12 6" xfId="30847" xr:uid="{00000000-0005-0000-0000-00002A780000}"/>
    <cellStyle name="Odstotek 6 13" xfId="30848" xr:uid="{00000000-0005-0000-0000-00002B780000}"/>
    <cellStyle name="Odstotek 6 13 2" xfId="30849" xr:uid="{00000000-0005-0000-0000-00002C780000}"/>
    <cellStyle name="Odstotek 6 13 2 2" xfId="30850" xr:uid="{00000000-0005-0000-0000-00002D780000}"/>
    <cellStyle name="Odstotek 6 13 2 2 2" xfId="30851" xr:uid="{00000000-0005-0000-0000-00002E780000}"/>
    <cellStyle name="Odstotek 6 13 2 2 3" xfId="30852" xr:uid="{00000000-0005-0000-0000-00002F780000}"/>
    <cellStyle name="Odstotek 6 13 2 3" xfId="30853" xr:uid="{00000000-0005-0000-0000-000030780000}"/>
    <cellStyle name="Odstotek 6 13 2 4" xfId="30854" xr:uid="{00000000-0005-0000-0000-000031780000}"/>
    <cellStyle name="Odstotek 6 13 3" xfId="30855" xr:uid="{00000000-0005-0000-0000-000032780000}"/>
    <cellStyle name="Odstotek 6 13 3 2" xfId="30856" xr:uid="{00000000-0005-0000-0000-000033780000}"/>
    <cellStyle name="Odstotek 6 13 3 2 2" xfId="30857" xr:uid="{00000000-0005-0000-0000-000034780000}"/>
    <cellStyle name="Odstotek 6 13 3 2 3" xfId="30858" xr:uid="{00000000-0005-0000-0000-000035780000}"/>
    <cellStyle name="Odstotek 6 13 3 3" xfId="30859" xr:uid="{00000000-0005-0000-0000-000036780000}"/>
    <cellStyle name="Odstotek 6 13 3 4" xfId="30860" xr:uid="{00000000-0005-0000-0000-000037780000}"/>
    <cellStyle name="Odstotek 6 13 4" xfId="30861" xr:uid="{00000000-0005-0000-0000-000038780000}"/>
    <cellStyle name="Odstotek 6 13 4 2" xfId="30862" xr:uid="{00000000-0005-0000-0000-000039780000}"/>
    <cellStyle name="Odstotek 6 13 4 3" xfId="30863" xr:uid="{00000000-0005-0000-0000-00003A780000}"/>
    <cellStyle name="Odstotek 6 13 5" xfId="30864" xr:uid="{00000000-0005-0000-0000-00003B780000}"/>
    <cellStyle name="Odstotek 6 13 6" xfId="30865" xr:uid="{00000000-0005-0000-0000-00003C780000}"/>
    <cellStyle name="Odstotek 6 14" xfId="30866" xr:uid="{00000000-0005-0000-0000-00003D780000}"/>
    <cellStyle name="Odstotek 6 14 2" xfId="30867" xr:uid="{00000000-0005-0000-0000-00003E780000}"/>
    <cellStyle name="Odstotek 6 14 2 2" xfId="30868" xr:uid="{00000000-0005-0000-0000-00003F780000}"/>
    <cellStyle name="Odstotek 6 14 2 3" xfId="30869" xr:uid="{00000000-0005-0000-0000-000040780000}"/>
    <cellStyle name="Odstotek 6 14 3" xfId="30870" xr:uid="{00000000-0005-0000-0000-000041780000}"/>
    <cellStyle name="Odstotek 6 14 4" xfId="30871" xr:uid="{00000000-0005-0000-0000-000042780000}"/>
    <cellStyle name="Odstotek 6 15" xfId="30872" xr:uid="{00000000-0005-0000-0000-000043780000}"/>
    <cellStyle name="Odstotek 6 15 2" xfId="30873" xr:uid="{00000000-0005-0000-0000-000044780000}"/>
    <cellStyle name="Odstotek 6 15 3" xfId="30874" xr:uid="{00000000-0005-0000-0000-000045780000}"/>
    <cellStyle name="Odstotek 6 16" xfId="30875" xr:uid="{00000000-0005-0000-0000-000046780000}"/>
    <cellStyle name="Odstotek 6 17" xfId="30876" xr:uid="{00000000-0005-0000-0000-000047780000}"/>
    <cellStyle name="Odstotek 6 18" xfId="30877" xr:uid="{00000000-0005-0000-0000-000048780000}"/>
    <cellStyle name="Odstotek 6 19" xfId="30878" xr:uid="{00000000-0005-0000-0000-000049780000}"/>
    <cellStyle name="Odstotek 6 2" xfId="30879" xr:uid="{00000000-0005-0000-0000-00004A780000}"/>
    <cellStyle name="Odstotek 6 2 10" xfId="30880" xr:uid="{00000000-0005-0000-0000-00004B780000}"/>
    <cellStyle name="Odstotek 6 2 10 2" xfId="30881" xr:uid="{00000000-0005-0000-0000-00004C780000}"/>
    <cellStyle name="Odstotek 6 2 11" xfId="30882" xr:uid="{00000000-0005-0000-0000-00004D780000}"/>
    <cellStyle name="Odstotek 6 2 12" xfId="30883" xr:uid="{00000000-0005-0000-0000-00004E780000}"/>
    <cellStyle name="Odstotek 6 2 13" xfId="30884" xr:uid="{00000000-0005-0000-0000-00004F780000}"/>
    <cellStyle name="Odstotek 6 2 14" xfId="30885" xr:uid="{00000000-0005-0000-0000-000050780000}"/>
    <cellStyle name="Odstotek 6 2 2" xfId="30886" xr:uid="{00000000-0005-0000-0000-000051780000}"/>
    <cellStyle name="Odstotek 6 2 2 10" xfId="30887" xr:uid="{00000000-0005-0000-0000-000052780000}"/>
    <cellStyle name="Odstotek 6 2 2 11" xfId="30888" xr:uid="{00000000-0005-0000-0000-000053780000}"/>
    <cellStyle name="Odstotek 6 2 2 12" xfId="30889" xr:uid="{00000000-0005-0000-0000-000054780000}"/>
    <cellStyle name="Odstotek 6 2 2 13" xfId="30890" xr:uid="{00000000-0005-0000-0000-000055780000}"/>
    <cellStyle name="Odstotek 6 2 2 2" xfId="30891" xr:uid="{00000000-0005-0000-0000-000056780000}"/>
    <cellStyle name="Odstotek 6 2 2 2 2" xfId="30892" xr:uid="{00000000-0005-0000-0000-000057780000}"/>
    <cellStyle name="Odstotek 6 2 2 2 2 2" xfId="30893" xr:uid="{00000000-0005-0000-0000-000058780000}"/>
    <cellStyle name="Odstotek 6 2 2 2 3" xfId="30894" xr:uid="{00000000-0005-0000-0000-000059780000}"/>
    <cellStyle name="Odstotek 6 2 2 2 4" xfId="30895" xr:uid="{00000000-0005-0000-0000-00005A780000}"/>
    <cellStyle name="Odstotek 6 2 2 2 5" xfId="30896" xr:uid="{00000000-0005-0000-0000-00005B780000}"/>
    <cellStyle name="Odstotek 6 2 2 2 6" xfId="30897" xr:uid="{00000000-0005-0000-0000-00005C780000}"/>
    <cellStyle name="Odstotek 6 2 2 3" xfId="30898" xr:uid="{00000000-0005-0000-0000-00005D780000}"/>
    <cellStyle name="Odstotek 6 2 2 3 2" xfId="30899" xr:uid="{00000000-0005-0000-0000-00005E780000}"/>
    <cellStyle name="Odstotek 6 2 2 3 2 2" xfId="30900" xr:uid="{00000000-0005-0000-0000-00005F780000}"/>
    <cellStyle name="Odstotek 6 2 2 3 3" xfId="30901" xr:uid="{00000000-0005-0000-0000-000060780000}"/>
    <cellStyle name="Odstotek 6 2 2 4" xfId="30902" xr:uid="{00000000-0005-0000-0000-000061780000}"/>
    <cellStyle name="Odstotek 6 2 2 4 2" xfId="30903" xr:uid="{00000000-0005-0000-0000-000062780000}"/>
    <cellStyle name="Odstotek 6 2 2 4 2 2" xfId="30904" xr:uid="{00000000-0005-0000-0000-000063780000}"/>
    <cellStyle name="Odstotek 6 2 2 4 3" xfId="30905" xr:uid="{00000000-0005-0000-0000-000064780000}"/>
    <cellStyle name="Odstotek 6 2 2 5" xfId="30906" xr:uid="{00000000-0005-0000-0000-000065780000}"/>
    <cellStyle name="Odstotek 6 2 2 5 2" xfId="30907" xr:uid="{00000000-0005-0000-0000-000066780000}"/>
    <cellStyle name="Odstotek 6 2 2 5 2 2" xfId="30908" xr:uid="{00000000-0005-0000-0000-000067780000}"/>
    <cellStyle name="Odstotek 6 2 2 5 3" xfId="30909" xr:uid="{00000000-0005-0000-0000-000068780000}"/>
    <cellStyle name="Odstotek 6 2 2 6" xfId="30910" xr:uid="{00000000-0005-0000-0000-000069780000}"/>
    <cellStyle name="Odstotek 6 2 2 6 2" xfId="30911" xr:uid="{00000000-0005-0000-0000-00006A780000}"/>
    <cellStyle name="Odstotek 6 2 2 6 2 2" xfId="30912" xr:uid="{00000000-0005-0000-0000-00006B780000}"/>
    <cellStyle name="Odstotek 6 2 2 6 3" xfId="30913" xr:uid="{00000000-0005-0000-0000-00006C780000}"/>
    <cellStyle name="Odstotek 6 2 2 7" xfId="30914" xr:uid="{00000000-0005-0000-0000-00006D780000}"/>
    <cellStyle name="Odstotek 6 2 2 7 2" xfId="30915" xr:uid="{00000000-0005-0000-0000-00006E780000}"/>
    <cellStyle name="Odstotek 6 2 2 7 2 2" xfId="30916" xr:uid="{00000000-0005-0000-0000-00006F780000}"/>
    <cellStyle name="Odstotek 6 2 2 7 3" xfId="30917" xr:uid="{00000000-0005-0000-0000-000070780000}"/>
    <cellStyle name="Odstotek 6 2 2 8" xfId="30918" xr:uid="{00000000-0005-0000-0000-000071780000}"/>
    <cellStyle name="Odstotek 6 2 2 8 2" xfId="30919" xr:uid="{00000000-0005-0000-0000-000072780000}"/>
    <cellStyle name="Odstotek 6 2 2 8 2 2" xfId="30920" xr:uid="{00000000-0005-0000-0000-000073780000}"/>
    <cellStyle name="Odstotek 6 2 2 8 3" xfId="30921" xr:uid="{00000000-0005-0000-0000-000074780000}"/>
    <cellStyle name="Odstotek 6 2 2 9" xfId="30922" xr:uid="{00000000-0005-0000-0000-000075780000}"/>
    <cellStyle name="Odstotek 6 2 2 9 2" xfId="30923" xr:uid="{00000000-0005-0000-0000-000076780000}"/>
    <cellStyle name="Odstotek 6 2 3" xfId="30924" xr:uid="{00000000-0005-0000-0000-000077780000}"/>
    <cellStyle name="Odstotek 6 2 3 2" xfId="30925" xr:uid="{00000000-0005-0000-0000-000078780000}"/>
    <cellStyle name="Odstotek 6 2 3 2 2" xfId="30926" xr:uid="{00000000-0005-0000-0000-000079780000}"/>
    <cellStyle name="Odstotek 6 2 3 2 3" xfId="30927" xr:uid="{00000000-0005-0000-0000-00007A780000}"/>
    <cellStyle name="Odstotek 6 2 3 2 4" xfId="30928" xr:uid="{00000000-0005-0000-0000-00007B780000}"/>
    <cellStyle name="Odstotek 6 2 3 2 5" xfId="30929" xr:uid="{00000000-0005-0000-0000-00007C780000}"/>
    <cellStyle name="Odstotek 6 2 3 3" xfId="30930" xr:uid="{00000000-0005-0000-0000-00007D780000}"/>
    <cellStyle name="Odstotek 6 2 3 4" xfId="30931" xr:uid="{00000000-0005-0000-0000-00007E780000}"/>
    <cellStyle name="Odstotek 6 2 3 5" xfId="30932" xr:uid="{00000000-0005-0000-0000-00007F780000}"/>
    <cellStyle name="Odstotek 6 2 3 6" xfId="30933" xr:uid="{00000000-0005-0000-0000-000080780000}"/>
    <cellStyle name="Odstotek 6 2 4" xfId="30934" xr:uid="{00000000-0005-0000-0000-000081780000}"/>
    <cellStyle name="Odstotek 6 2 4 2" xfId="30935" xr:uid="{00000000-0005-0000-0000-000082780000}"/>
    <cellStyle name="Odstotek 6 2 4 2 2" xfId="30936" xr:uid="{00000000-0005-0000-0000-000083780000}"/>
    <cellStyle name="Odstotek 6 2 4 3" xfId="30937" xr:uid="{00000000-0005-0000-0000-000084780000}"/>
    <cellStyle name="Odstotek 6 2 4 4" xfId="30938" xr:uid="{00000000-0005-0000-0000-000085780000}"/>
    <cellStyle name="Odstotek 6 2 4 5" xfId="30939" xr:uid="{00000000-0005-0000-0000-000086780000}"/>
    <cellStyle name="Odstotek 6 2 4 6" xfId="30940" xr:uid="{00000000-0005-0000-0000-000087780000}"/>
    <cellStyle name="Odstotek 6 2 5" xfId="30941" xr:uid="{00000000-0005-0000-0000-000088780000}"/>
    <cellStyle name="Odstotek 6 2 5 2" xfId="30942" xr:uid="{00000000-0005-0000-0000-000089780000}"/>
    <cellStyle name="Odstotek 6 2 5 2 2" xfId="30943" xr:uid="{00000000-0005-0000-0000-00008A780000}"/>
    <cellStyle name="Odstotek 6 2 5 3" xfId="30944" xr:uid="{00000000-0005-0000-0000-00008B780000}"/>
    <cellStyle name="Odstotek 6 2 6" xfId="30945" xr:uid="{00000000-0005-0000-0000-00008C780000}"/>
    <cellStyle name="Odstotek 6 2 6 2" xfId="30946" xr:uid="{00000000-0005-0000-0000-00008D780000}"/>
    <cellStyle name="Odstotek 6 2 6 2 2" xfId="30947" xr:uid="{00000000-0005-0000-0000-00008E780000}"/>
    <cellStyle name="Odstotek 6 2 6 3" xfId="30948" xr:uid="{00000000-0005-0000-0000-00008F780000}"/>
    <cellStyle name="Odstotek 6 2 7" xfId="30949" xr:uid="{00000000-0005-0000-0000-000090780000}"/>
    <cellStyle name="Odstotek 6 2 7 2" xfId="30950" xr:uid="{00000000-0005-0000-0000-000091780000}"/>
    <cellStyle name="Odstotek 6 2 7 2 2" xfId="30951" xr:uid="{00000000-0005-0000-0000-000092780000}"/>
    <cellStyle name="Odstotek 6 2 7 3" xfId="30952" xr:uid="{00000000-0005-0000-0000-000093780000}"/>
    <cellStyle name="Odstotek 6 2 8" xfId="30953" xr:uid="{00000000-0005-0000-0000-000094780000}"/>
    <cellStyle name="Odstotek 6 2 8 2" xfId="30954" xr:uid="{00000000-0005-0000-0000-000095780000}"/>
    <cellStyle name="Odstotek 6 2 8 2 2" xfId="30955" xr:uid="{00000000-0005-0000-0000-000096780000}"/>
    <cellStyle name="Odstotek 6 2 8 3" xfId="30956" xr:uid="{00000000-0005-0000-0000-000097780000}"/>
    <cellStyle name="Odstotek 6 2 9" xfId="30957" xr:uid="{00000000-0005-0000-0000-000098780000}"/>
    <cellStyle name="Odstotek 6 2 9 2" xfId="30958" xr:uid="{00000000-0005-0000-0000-000099780000}"/>
    <cellStyle name="Odstotek 6 2 9 2 2" xfId="30959" xr:uid="{00000000-0005-0000-0000-00009A780000}"/>
    <cellStyle name="Odstotek 6 2 9 3" xfId="30960" xr:uid="{00000000-0005-0000-0000-00009B780000}"/>
    <cellStyle name="Odstotek 6 3" xfId="30961" xr:uid="{00000000-0005-0000-0000-00009C780000}"/>
    <cellStyle name="Odstotek 6 3 10" xfId="30962" xr:uid="{00000000-0005-0000-0000-00009D780000}"/>
    <cellStyle name="Odstotek 6 3 11" xfId="30963" xr:uid="{00000000-0005-0000-0000-00009E780000}"/>
    <cellStyle name="Odstotek 6 3 12" xfId="30964" xr:uid="{00000000-0005-0000-0000-00009F780000}"/>
    <cellStyle name="Odstotek 6 3 13" xfId="30965" xr:uid="{00000000-0005-0000-0000-0000A0780000}"/>
    <cellStyle name="Odstotek 6 3 2" xfId="30966" xr:uid="{00000000-0005-0000-0000-0000A1780000}"/>
    <cellStyle name="Odstotek 6 3 2 2" xfId="30967" xr:uid="{00000000-0005-0000-0000-0000A2780000}"/>
    <cellStyle name="Odstotek 6 3 2 2 2" xfId="30968" xr:uid="{00000000-0005-0000-0000-0000A3780000}"/>
    <cellStyle name="Odstotek 6 3 2 2 3" xfId="30969" xr:uid="{00000000-0005-0000-0000-0000A4780000}"/>
    <cellStyle name="Odstotek 6 3 2 2 4" xfId="30970" xr:uid="{00000000-0005-0000-0000-0000A5780000}"/>
    <cellStyle name="Odstotek 6 3 2 2 5" xfId="30971" xr:uid="{00000000-0005-0000-0000-0000A6780000}"/>
    <cellStyle name="Odstotek 6 3 2 3" xfId="30972" xr:uid="{00000000-0005-0000-0000-0000A7780000}"/>
    <cellStyle name="Odstotek 6 3 2 4" xfId="30973" xr:uid="{00000000-0005-0000-0000-0000A8780000}"/>
    <cellStyle name="Odstotek 6 3 2 5" xfId="30974" xr:uid="{00000000-0005-0000-0000-0000A9780000}"/>
    <cellStyle name="Odstotek 6 3 2 6" xfId="30975" xr:uid="{00000000-0005-0000-0000-0000AA780000}"/>
    <cellStyle name="Odstotek 6 3 3" xfId="30976" xr:uid="{00000000-0005-0000-0000-0000AB780000}"/>
    <cellStyle name="Odstotek 6 3 3 2" xfId="30977" xr:uid="{00000000-0005-0000-0000-0000AC780000}"/>
    <cellStyle name="Odstotek 6 3 3 2 2" xfId="30978" xr:uid="{00000000-0005-0000-0000-0000AD780000}"/>
    <cellStyle name="Odstotek 6 3 3 2 3" xfId="30979" xr:uid="{00000000-0005-0000-0000-0000AE780000}"/>
    <cellStyle name="Odstotek 6 3 3 2 4" xfId="30980" xr:uid="{00000000-0005-0000-0000-0000AF780000}"/>
    <cellStyle name="Odstotek 6 3 3 2 5" xfId="30981" xr:uid="{00000000-0005-0000-0000-0000B0780000}"/>
    <cellStyle name="Odstotek 6 3 3 3" xfId="30982" xr:uid="{00000000-0005-0000-0000-0000B1780000}"/>
    <cellStyle name="Odstotek 6 3 3 4" xfId="30983" xr:uid="{00000000-0005-0000-0000-0000B2780000}"/>
    <cellStyle name="Odstotek 6 3 3 5" xfId="30984" xr:uid="{00000000-0005-0000-0000-0000B3780000}"/>
    <cellStyle name="Odstotek 6 3 3 6" xfId="30985" xr:uid="{00000000-0005-0000-0000-0000B4780000}"/>
    <cellStyle name="Odstotek 6 3 4" xfId="30986" xr:uid="{00000000-0005-0000-0000-0000B5780000}"/>
    <cellStyle name="Odstotek 6 3 4 2" xfId="30987" xr:uid="{00000000-0005-0000-0000-0000B6780000}"/>
    <cellStyle name="Odstotek 6 3 4 2 2" xfId="30988" xr:uid="{00000000-0005-0000-0000-0000B7780000}"/>
    <cellStyle name="Odstotek 6 3 4 3" xfId="30989" xr:uid="{00000000-0005-0000-0000-0000B8780000}"/>
    <cellStyle name="Odstotek 6 3 4 4" xfId="30990" xr:uid="{00000000-0005-0000-0000-0000B9780000}"/>
    <cellStyle name="Odstotek 6 3 4 5" xfId="30991" xr:uid="{00000000-0005-0000-0000-0000BA780000}"/>
    <cellStyle name="Odstotek 6 3 4 6" xfId="30992" xr:uid="{00000000-0005-0000-0000-0000BB780000}"/>
    <cellStyle name="Odstotek 6 3 5" xfId="30993" xr:uid="{00000000-0005-0000-0000-0000BC780000}"/>
    <cellStyle name="Odstotek 6 3 5 2" xfId="30994" xr:uid="{00000000-0005-0000-0000-0000BD780000}"/>
    <cellStyle name="Odstotek 6 3 5 2 2" xfId="30995" xr:uid="{00000000-0005-0000-0000-0000BE780000}"/>
    <cellStyle name="Odstotek 6 3 5 3" xfId="30996" xr:uid="{00000000-0005-0000-0000-0000BF780000}"/>
    <cellStyle name="Odstotek 6 3 6" xfId="30997" xr:uid="{00000000-0005-0000-0000-0000C0780000}"/>
    <cellStyle name="Odstotek 6 3 6 2" xfId="30998" xr:uid="{00000000-0005-0000-0000-0000C1780000}"/>
    <cellStyle name="Odstotek 6 3 6 2 2" xfId="30999" xr:uid="{00000000-0005-0000-0000-0000C2780000}"/>
    <cellStyle name="Odstotek 6 3 6 3" xfId="31000" xr:uid="{00000000-0005-0000-0000-0000C3780000}"/>
    <cellStyle name="Odstotek 6 3 7" xfId="31001" xr:uid="{00000000-0005-0000-0000-0000C4780000}"/>
    <cellStyle name="Odstotek 6 3 7 2" xfId="31002" xr:uid="{00000000-0005-0000-0000-0000C5780000}"/>
    <cellStyle name="Odstotek 6 3 7 2 2" xfId="31003" xr:uid="{00000000-0005-0000-0000-0000C6780000}"/>
    <cellStyle name="Odstotek 6 3 7 3" xfId="31004" xr:uid="{00000000-0005-0000-0000-0000C7780000}"/>
    <cellStyle name="Odstotek 6 3 8" xfId="31005" xr:uid="{00000000-0005-0000-0000-0000C8780000}"/>
    <cellStyle name="Odstotek 6 3 8 2" xfId="31006" xr:uid="{00000000-0005-0000-0000-0000C9780000}"/>
    <cellStyle name="Odstotek 6 3 8 2 2" xfId="31007" xr:uid="{00000000-0005-0000-0000-0000CA780000}"/>
    <cellStyle name="Odstotek 6 3 8 3" xfId="31008" xr:uid="{00000000-0005-0000-0000-0000CB780000}"/>
    <cellStyle name="Odstotek 6 3 9" xfId="31009" xr:uid="{00000000-0005-0000-0000-0000CC780000}"/>
    <cellStyle name="Odstotek 6 3 9 2" xfId="31010" xr:uid="{00000000-0005-0000-0000-0000CD780000}"/>
    <cellStyle name="Odstotek 6 4" xfId="31011" xr:uid="{00000000-0005-0000-0000-0000CE780000}"/>
    <cellStyle name="Odstotek 6 4 2" xfId="31012" xr:uid="{00000000-0005-0000-0000-0000CF780000}"/>
    <cellStyle name="Odstotek 6 4 2 2" xfId="31013" xr:uid="{00000000-0005-0000-0000-0000D0780000}"/>
    <cellStyle name="Odstotek 6 4 2 2 2" xfId="31014" xr:uid="{00000000-0005-0000-0000-0000D1780000}"/>
    <cellStyle name="Odstotek 6 4 2 2 3" xfId="31015" xr:uid="{00000000-0005-0000-0000-0000D2780000}"/>
    <cellStyle name="Odstotek 6 4 2 3" xfId="31016" xr:uid="{00000000-0005-0000-0000-0000D3780000}"/>
    <cellStyle name="Odstotek 6 4 2 4" xfId="31017" xr:uid="{00000000-0005-0000-0000-0000D4780000}"/>
    <cellStyle name="Odstotek 6 4 2 5" xfId="31018" xr:uid="{00000000-0005-0000-0000-0000D5780000}"/>
    <cellStyle name="Odstotek 6 4 2 6" xfId="31019" xr:uid="{00000000-0005-0000-0000-0000D6780000}"/>
    <cellStyle name="Odstotek 6 4 3" xfId="31020" xr:uid="{00000000-0005-0000-0000-0000D7780000}"/>
    <cellStyle name="Odstotek 6 4 3 2" xfId="31021" xr:uid="{00000000-0005-0000-0000-0000D8780000}"/>
    <cellStyle name="Odstotek 6 4 3 2 2" xfId="31022" xr:uid="{00000000-0005-0000-0000-0000D9780000}"/>
    <cellStyle name="Odstotek 6 4 3 2 3" xfId="31023" xr:uid="{00000000-0005-0000-0000-0000DA780000}"/>
    <cellStyle name="Odstotek 6 4 3 3" xfId="31024" xr:uid="{00000000-0005-0000-0000-0000DB780000}"/>
    <cellStyle name="Odstotek 6 4 3 4" xfId="31025" xr:uid="{00000000-0005-0000-0000-0000DC780000}"/>
    <cellStyle name="Odstotek 6 4 4" xfId="31026" xr:uid="{00000000-0005-0000-0000-0000DD780000}"/>
    <cellStyle name="Odstotek 6 4 4 2" xfId="31027" xr:uid="{00000000-0005-0000-0000-0000DE780000}"/>
    <cellStyle name="Odstotek 6 4 4 3" xfId="31028" xr:uid="{00000000-0005-0000-0000-0000DF780000}"/>
    <cellStyle name="Odstotek 6 4 5" xfId="31029" xr:uid="{00000000-0005-0000-0000-0000E0780000}"/>
    <cellStyle name="Odstotek 6 4 6" xfId="31030" xr:uid="{00000000-0005-0000-0000-0000E1780000}"/>
    <cellStyle name="Odstotek 6 4 7" xfId="31031" xr:uid="{00000000-0005-0000-0000-0000E2780000}"/>
    <cellStyle name="Odstotek 6 4 8" xfId="31032" xr:uid="{00000000-0005-0000-0000-0000E3780000}"/>
    <cellStyle name="Odstotek 6 5" xfId="31033" xr:uid="{00000000-0005-0000-0000-0000E4780000}"/>
    <cellStyle name="Odstotek 6 5 2" xfId="31034" xr:uid="{00000000-0005-0000-0000-0000E5780000}"/>
    <cellStyle name="Odstotek 6 5 2 2" xfId="31035" xr:uid="{00000000-0005-0000-0000-0000E6780000}"/>
    <cellStyle name="Odstotek 6 5 2 2 2" xfId="31036" xr:uid="{00000000-0005-0000-0000-0000E7780000}"/>
    <cellStyle name="Odstotek 6 5 2 2 3" xfId="31037" xr:uid="{00000000-0005-0000-0000-0000E8780000}"/>
    <cellStyle name="Odstotek 6 5 2 3" xfId="31038" xr:uid="{00000000-0005-0000-0000-0000E9780000}"/>
    <cellStyle name="Odstotek 6 5 2 4" xfId="31039" xr:uid="{00000000-0005-0000-0000-0000EA780000}"/>
    <cellStyle name="Odstotek 6 5 2 5" xfId="31040" xr:uid="{00000000-0005-0000-0000-0000EB780000}"/>
    <cellStyle name="Odstotek 6 5 2 6" xfId="31041" xr:uid="{00000000-0005-0000-0000-0000EC780000}"/>
    <cellStyle name="Odstotek 6 5 3" xfId="31042" xr:uid="{00000000-0005-0000-0000-0000ED780000}"/>
    <cellStyle name="Odstotek 6 5 3 2" xfId="31043" xr:uid="{00000000-0005-0000-0000-0000EE780000}"/>
    <cellStyle name="Odstotek 6 5 3 2 2" xfId="31044" xr:uid="{00000000-0005-0000-0000-0000EF780000}"/>
    <cellStyle name="Odstotek 6 5 3 2 3" xfId="31045" xr:uid="{00000000-0005-0000-0000-0000F0780000}"/>
    <cellStyle name="Odstotek 6 5 3 3" xfId="31046" xr:uid="{00000000-0005-0000-0000-0000F1780000}"/>
    <cellStyle name="Odstotek 6 5 3 4" xfId="31047" xr:uid="{00000000-0005-0000-0000-0000F2780000}"/>
    <cellStyle name="Odstotek 6 5 4" xfId="31048" xr:uid="{00000000-0005-0000-0000-0000F3780000}"/>
    <cellStyle name="Odstotek 6 5 4 2" xfId="31049" xr:uid="{00000000-0005-0000-0000-0000F4780000}"/>
    <cellStyle name="Odstotek 6 5 4 3" xfId="31050" xr:uid="{00000000-0005-0000-0000-0000F5780000}"/>
    <cellStyle name="Odstotek 6 5 5" xfId="31051" xr:uid="{00000000-0005-0000-0000-0000F6780000}"/>
    <cellStyle name="Odstotek 6 5 6" xfId="31052" xr:uid="{00000000-0005-0000-0000-0000F7780000}"/>
    <cellStyle name="Odstotek 6 5 7" xfId="31053" xr:uid="{00000000-0005-0000-0000-0000F8780000}"/>
    <cellStyle name="Odstotek 6 5 8" xfId="31054" xr:uid="{00000000-0005-0000-0000-0000F9780000}"/>
    <cellStyle name="Odstotek 6 6" xfId="31055" xr:uid="{00000000-0005-0000-0000-0000FA780000}"/>
    <cellStyle name="Odstotek 6 6 2" xfId="31056" xr:uid="{00000000-0005-0000-0000-0000FB780000}"/>
    <cellStyle name="Odstotek 6 6 2 2" xfId="31057" xr:uid="{00000000-0005-0000-0000-0000FC780000}"/>
    <cellStyle name="Odstotek 6 6 2 2 2" xfId="31058" xr:uid="{00000000-0005-0000-0000-0000FD780000}"/>
    <cellStyle name="Odstotek 6 6 2 2 3" xfId="31059" xr:uid="{00000000-0005-0000-0000-0000FE780000}"/>
    <cellStyle name="Odstotek 6 6 2 3" xfId="31060" xr:uid="{00000000-0005-0000-0000-0000FF780000}"/>
    <cellStyle name="Odstotek 6 6 2 4" xfId="31061" xr:uid="{00000000-0005-0000-0000-000000790000}"/>
    <cellStyle name="Odstotek 6 6 2 5" xfId="31062" xr:uid="{00000000-0005-0000-0000-000001790000}"/>
    <cellStyle name="Odstotek 6 6 2 6" xfId="31063" xr:uid="{00000000-0005-0000-0000-000002790000}"/>
    <cellStyle name="Odstotek 6 6 3" xfId="31064" xr:uid="{00000000-0005-0000-0000-000003790000}"/>
    <cellStyle name="Odstotek 6 6 3 2" xfId="31065" xr:uid="{00000000-0005-0000-0000-000004790000}"/>
    <cellStyle name="Odstotek 6 6 3 2 2" xfId="31066" xr:uid="{00000000-0005-0000-0000-000005790000}"/>
    <cellStyle name="Odstotek 6 6 3 2 3" xfId="31067" xr:uid="{00000000-0005-0000-0000-000006790000}"/>
    <cellStyle name="Odstotek 6 6 3 3" xfId="31068" xr:uid="{00000000-0005-0000-0000-000007790000}"/>
    <cellStyle name="Odstotek 6 6 3 4" xfId="31069" xr:uid="{00000000-0005-0000-0000-000008790000}"/>
    <cellStyle name="Odstotek 6 6 4" xfId="31070" xr:uid="{00000000-0005-0000-0000-000009790000}"/>
    <cellStyle name="Odstotek 6 6 4 2" xfId="31071" xr:uid="{00000000-0005-0000-0000-00000A790000}"/>
    <cellStyle name="Odstotek 6 6 4 3" xfId="31072" xr:uid="{00000000-0005-0000-0000-00000B790000}"/>
    <cellStyle name="Odstotek 6 6 5" xfId="31073" xr:uid="{00000000-0005-0000-0000-00000C790000}"/>
    <cellStyle name="Odstotek 6 6 6" xfId="31074" xr:uid="{00000000-0005-0000-0000-00000D790000}"/>
    <cellStyle name="Odstotek 6 6 7" xfId="31075" xr:uid="{00000000-0005-0000-0000-00000E790000}"/>
    <cellStyle name="Odstotek 6 6 8" xfId="31076" xr:uid="{00000000-0005-0000-0000-00000F790000}"/>
    <cellStyle name="Odstotek 6 7" xfId="31077" xr:uid="{00000000-0005-0000-0000-000010790000}"/>
    <cellStyle name="Odstotek 6 7 2" xfId="31078" xr:uid="{00000000-0005-0000-0000-000011790000}"/>
    <cellStyle name="Odstotek 6 7 2 2" xfId="31079" xr:uid="{00000000-0005-0000-0000-000012790000}"/>
    <cellStyle name="Odstotek 6 7 2 2 2" xfId="31080" xr:uid="{00000000-0005-0000-0000-000013790000}"/>
    <cellStyle name="Odstotek 6 7 2 2 3" xfId="31081" xr:uid="{00000000-0005-0000-0000-000014790000}"/>
    <cellStyle name="Odstotek 6 7 2 3" xfId="31082" xr:uid="{00000000-0005-0000-0000-000015790000}"/>
    <cellStyle name="Odstotek 6 7 2 4" xfId="31083" xr:uid="{00000000-0005-0000-0000-000016790000}"/>
    <cellStyle name="Odstotek 6 7 2 5" xfId="31084" xr:uid="{00000000-0005-0000-0000-000017790000}"/>
    <cellStyle name="Odstotek 6 7 2 6" xfId="31085" xr:uid="{00000000-0005-0000-0000-000018790000}"/>
    <cellStyle name="Odstotek 6 7 3" xfId="31086" xr:uid="{00000000-0005-0000-0000-000019790000}"/>
    <cellStyle name="Odstotek 6 7 3 2" xfId="31087" xr:uid="{00000000-0005-0000-0000-00001A790000}"/>
    <cellStyle name="Odstotek 6 7 3 2 2" xfId="31088" xr:uid="{00000000-0005-0000-0000-00001B790000}"/>
    <cellStyle name="Odstotek 6 7 3 2 3" xfId="31089" xr:uid="{00000000-0005-0000-0000-00001C790000}"/>
    <cellStyle name="Odstotek 6 7 3 3" xfId="31090" xr:uid="{00000000-0005-0000-0000-00001D790000}"/>
    <cellStyle name="Odstotek 6 7 3 4" xfId="31091" xr:uid="{00000000-0005-0000-0000-00001E790000}"/>
    <cellStyle name="Odstotek 6 7 4" xfId="31092" xr:uid="{00000000-0005-0000-0000-00001F790000}"/>
    <cellStyle name="Odstotek 6 7 4 2" xfId="31093" xr:uid="{00000000-0005-0000-0000-000020790000}"/>
    <cellStyle name="Odstotek 6 7 4 3" xfId="31094" xr:uid="{00000000-0005-0000-0000-000021790000}"/>
    <cellStyle name="Odstotek 6 7 5" xfId="31095" xr:uid="{00000000-0005-0000-0000-000022790000}"/>
    <cellStyle name="Odstotek 6 7 6" xfId="31096" xr:uid="{00000000-0005-0000-0000-000023790000}"/>
    <cellStyle name="Odstotek 6 7 7" xfId="31097" xr:uid="{00000000-0005-0000-0000-000024790000}"/>
    <cellStyle name="Odstotek 6 7 8" xfId="31098" xr:uid="{00000000-0005-0000-0000-000025790000}"/>
    <cellStyle name="Odstotek 6 8" xfId="31099" xr:uid="{00000000-0005-0000-0000-000026790000}"/>
    <cellStyle name="Odstotek 6 8 2" xfId="31100" xr:uid="{00000000-0005-0000-0000-000027790000}"/>
    <cellStyle name="Odstotek 6 8 2 2" xfId="31101" xr:uid="{00000000-0005-0000-0000-000028790000}"/>
    <cellStyle name="Odstotek 6 8 2 2 2" xfId="31102" xr:uid="{00000000-0005-0000-0000-000029790000}"/>
    <cellStyle name="Odstotek 6 8 2 2 3" xfId="31103" xr:uid="{00000000-0005-0000-0000-00002A790000}"/>
    <cellStyle name="Odstotek 6 8 2 3" xfId="31104" xr:uid="{00000000-0005-0000-0000-00002B790000}"/>
    <cellStyle name="Odstotek 6 8 2 4" xfId="31105" xr:uid="{00000000-0005-0000-0000-00002C790000}"/>
    <cellStyle name="Odstotek 6 8 2 5" xfId="31106" xr:uid="{00000000-0005-0000-0000-00002D790000}"/>
    <cellStyle name="Odstotek 6 8 2 6" xfId="31107" xr:uid="{00000000-0005-0000-0000-00002E790000}"/>
    <cellStyle name="Odstotek 6 8 3" xfId="31108" xr:uid="{00000000-0005-0000-0000-00002F790000}"/>
    <cellStyle name="Odstotek 6 8 3 2" xfId="31109" xr:uid="{00000000-0005-0000-0000-000030790000}"/>
    <cellStyle name="Odstotek 6 8 3 2 2" xfId="31110" xr:uid="{00000000-0005-0000-0000-000031790000}"/>
    <cellStyle name="Odstotek 6 8 3 2 3" xfId="31111" xr:uid="{00000000-0005-0000-0000-000032790000}"/>
    <cellStyle name="Odstotek 6 8 3 3" xfId="31112" xr:uid="{00000000-0005-0000-0000-000033790000}"/>
    <cellStyle name="Odstotek 6 8 3 4" xfId="31113" xr:uid="{00000000-0005-0000-0000-000034790000}"/>
    <cellStyle name="Odstotek 6 8 4" xfId="31114" xr:uid="{00000000-0005-0000-0000-000035790000}"/>
    <cellStyle name="Odstotek 6 8 4 2" xfId="31115" xr:uid="{00000000-0005-0000-0000-000036790000}"/>
    <cellStyle name="Odstotek 6 8 4 3" xfId="31116" xr:uid="{00000000-0005-0000-0000-000037790000}"/>
    <cellStyle name="Odstotek 6 8 5" xfId="31117" xr:uid="{00000000-0005-0000-0000-000038790000}"/>
    <cellStyle name="Odstotek 6 8 6" xfId="31118" xr:uid="{00000000-0005-0000-0000-000039790000}"/>
    <cellStyle name="Odstotek 6 8 7" xfId="31119" xr:uid="{00000000-0005-0000-0000-00003A790000}"/>
    <cellStyle name="Odstotek 6 8 8" xfId="31120" xr:uid="{00000000-0005-0000-0000-00003B790000}"/>
    <cellStyle name="Odstotek 6 9" xfId="31121" xr:uid="{00000000-0005-0000-0000-00003C790000}"/>
    <cellStyle name="Odstotek 6 9 2" xfId="31122" xr:uid="{00000000-0005-0000-0000-00003D790000}"/>
    <cellStyle name="Odstotek 6 9 2 2" xfId="31123" xr:uid="{00000000-0005-0000-0000-00003E790000}"/>
    <cellStyle name="Odstotek 6 9 2 2 2" xfId="31124" xr:uid="{00000000-0005-0000-0000-00003F790000}"/>
    <cellStyle name="Odstotek 6 9 2 2 3" xfId="31125" xr:uid="{00000000-0005-0000-0000-000040790000}"/>
    <cellStyle name="Odstotek 6 9 2 3" xfId="31126" xr:uid="{00000000-0005-0000-0000-000041790000}"/>
    <cellStyle name="Odstotek 6 9 2 4" xfId="31127" xr:uid="{00000000-0005-0000-0000-000042790000}"/>
    <cellStyle name="Odstotek 6 9 2 5" xfId="31128" xr:uid="{00000000-0005-0000-0000-000043790000}"/>
    <cellStyle name="Odstotek 6 9 2 6" xfId="31129" xr:uid="{00000000-0005-0000-0000-000044790000}"/>
    <cellStyle name="Odstotek 6 9 3" xfId="31130" xr:uid="{00000000-0005-0000-0000-000045790000}"/>
    <cellStyle name="Odstotek 6 9 3 2" xfId="31131" xr:uid="{00000000-0005-0000-0000-000046790000}"/>
    <cellStyle name="Odstotek 6 9 3 2 2" xfId="31132" xr:uid="{00000000-0005-0000-0000-000047790000}"/>
    <cellStyle name="Odstotek 6 9 3 2 3" xfId="31133" xr:uid="{00000000-0005-0000-0000-000048790000}"/>
    <cellStyle name="Odstotek 6 9 3 3" xfId="31134" xr:uid="{00000000-0005-0000-0000-000049790000}"/>
    <cellStyle name="Odstotek 6 9 3 4" xfId="31135" xr:uid="{00000000-0005-0000-0000-00004A790000}"/>
    <cellStyle name="Odstotek 6 9 4" xfId="31136" xr:uid="{00000000-0005-0000-0000-00004B790000}"/>
    <cellStyle name="Odstotek 6 9 4 2" xfId="31137" xr:uid="{00000000-0005-0000-0000-00004C790000}"/>
    <cellStyle name="Odstotek 6 9 4 3" xfId="31138" xr:uid="{00000000-0005-0000-0000-00004D790000}"/>
    <cellStyle name="Odstotek 6 9 5" xfId="31139" xr:uid="{00000000-0005-0000-0000-00004E790000}"/>
    <cellStyle name="Odstotek 6 9 6" xfId="31140" xr:uid="{00000000-0005-0000-0000-00004F790000}"/>
    <cellStyle name="Odstotek 6 9 7" xfId="31141" xr:uid="{00000000-0005-0000-0000-000050790000}"/>
    <cellStyle name="Odstotek 6 9 8" xfId="31142" xr:uid="{00000000-0005-0000-0000-000051790000}"/>
    <cellStyle name="Odstotek 7" xfId="31143" xr:uid="{00000000-0005-0000-0000-000052790000}"/>
    <cellStyle name="Odstotek 7 10" xfId="31144" xr:uid="{00000000-0005-0000-0000-000053790000}"/>
    <cellStyle name="Odstotek 7 10 2" xfId="31145" xr:uid="{00000000-0005-0000-0000-000054790000}"/>
    <cellStyle name="Odstotek 7 10 2 2" xfId="31146" xr:uid="{00000000-0005-0000-0000-000055790000}"/>
    <cellStyle name="Odstotek 7 10 2 2 2" xfId="31147" xr:uid="{00000000-0005-0000-0000-000056790000}"/>
    <cellStyle name="Odstotek 7 10 2 2 3" xfId="31148" xr:uid="{00000000-0005-0000-0000-000057790000}"/>
    <cellStyle name="Odstotek 7 10 2 3" xfId="31149" xr:uid="{00000000-0005-0000-0000-000058790000}"/>
    <cellStyle name="Odstotek 7 10 2 4" xfId="31150" xr:uid="{00000000-0005-0000-0000-000059790000}"/>
    <cellStyle name="Odstotek 7 10 3" xfId="31151" xr:uid="{00000000-0005-0000-0000-00005A790000}"/>
    <cellStyle name="Odstotek 7 10 3 2" xfId="31152" xr:uid="{00000000-0005-0000-0000-00005B790000}"/>
    <cellStyle name="Odstotek 7 10 3 2 2" xfId="31153" xr:uid="{00000000-0005-0000-0000-00005C790000}"/>
    <cellStyle name="Odstotek 7 10 3 2 3" xfId="31154" xr:uid="{00000000-0005-0000-0000-00005D790000}"/>
    <cellStyle name="Odstotek 7 10 3 3" xfId="31155" xr:uid="{00000000-0005-0000-0000-00005E790000}"/>
    <cellStyle name="Odstotek 7 10 3 4" xfId="31156" xr:uid="{00000000-0005-0000-0000-00005F790000}"/>
    <cellStyle name="Odstotek 7 10 4" xfId="31157" xr:uid="{00000000-0005-0000-0000-000060790000}"/>
    <cellStyle name="Odstotek 7 10 4 2" xfId="31158" xr:uid="{00000000-0005-0000-0000-000061790000}"/>
    <cellStyle name="Odstotek 7 10 4 3" xfId="31159" xr:uid="{00000000-0005-0000-0000-000062790000}"/>
    <cellStyle name="Odstotek 7 10 5" xfId="31160" xr:uid="{00000000-0005-0000-0000-000063790000}"/>
    <cellStyle name="Odstotek 7 10 6" xfId="31161" xr:uid="{00000000-0005-0000-0000-000064790000}"/>
    <cellStyle name="Odstotek 7 11" xfId="31162" xr:uid="{00000000-0005-0000-0000-000065790000}"/>
    <cellStyle name="Odstotek 7 11 2" xfId="31163" xr:uid="{00000000-0005-0000-0000-000066790000}"/>
    <cellStyle name="Odstotek 7 11 2 2" xfId="31164" xr:uid="{00000000-0005-0000-0000-000067790000}"/>
    <cellStyle name="Odstotek 7 11 2 2 2" xfId="31165" xr:uid="{00000000-0005-0000-0000-000068790000}"/>
    <cellStyle name="Odstotek 7 11 2 2 3" xfId="31166" xr:uid="{00000000-0005-0000-0000-000069790000}"/>
    <cellStyle name="Odstotek 7 11 2 3" xfId="31167" xr:uid="{00000000-0005-0000-0000-00006A790000}"/>
    <cellStyle name="Odstotek 7 11 2 4" xfId="31168" xr:uid="{00000000-0005-0000-0000-00006B790000}"/>
    <cellStyle name="Odstotek 7 11 3" xfId="31169" xr:uid="{00000000-0005-0000-0000-00006C790000}"/>
    <cellStyle name="Odstotek 7 11 3 2" xfId="31170" xr:uid="{00000000-0005-0000-0000-00006D790000}"/>
    <cellStyle name="Odstotek 7 11 3 2 2" xfId="31171" xr:uid="{00000000-0005-0000-0000-00006E790000}"/>
    <cellStyle name="Odstotek 7 11 3 2 3" xfId="31172" xr:uid="{00000000-0005-0000-0000-00006F790000}"/>
    <cellStyle name="Odstotek 7 11 3 3" xfId="31173" xr:uid="{00000000-0005-0000-0000-000070790000}"/>
    <cellStyle name="Odstotek 7 11 3 4" xfId="31174" xr:uid="{00000000-0005-0000-0000-000071790000}"/>
    <cellStyle name="Odstotek 7 11 4" xfId="31175" xr:uid="{00000000-0005-0000-0000-000072790000}"/>
    <cellStyle name="Odstotek 7 11 4 2" xfId="31176" xr:uid="{00000000-0005-0000-0000-000073790000}"/>
    <cellStyle name="Odstotek 7 11 4 3" xfId="31177" xr:uid="{00000000-0005-0000-0000-000074790000}"/>
    <cellStyle name="Odstotek 7 11 5" xfId="31178" xr:uid="{00000000-0005-0000-0000-000075790000}"/>
    <cellStyle name="Odstotek 7 11 6" xfId="31179" xr:uid="{00000000-0005-0000-0000-000076790000}"/>
    <cellStyle name="Odstotek 7 12" xfId="31180" xr:uid="{00000000-0005-0000-0000-000077790000}"/>
    <cellStyle name="Odstotek 7 12 2" xfId="31181" xr:uid="{00000000-0005-0000-0000-000078790000}"/>
    <cellStyle name="Odstotek 7 12 2 2" xfId="31182" xr:uid="{00000000-0005-0000-0000-000079790000}"/>
    <cellStyle name="Odstotek 7 12 2 2 2" xfId="31183" xr:uid="{00000000-0005-0000-0000-00007A790000}"/>
    <cellStyle name="Odstotek 7 12 2 2 3" xfId="31184" xr:uid="{00000000-0005-0000-0000-00007B790000}"/>
    <cellStyle name="Odstotek 7 12 2 3" xfId="31185" xr:uid="{00000000-0005-0000-0000-00007C790000}"/>
    <cellStyle name="Odstotek 7 12 2 4" xfId="31186" xr:uid="{00000000-0005-0000-0000-00007D790000}"/>
    <cellStyle name="Odstotek 7 12 3" xfId="31187" xr:uid="{00000000-0005-0000-0000-00007E790000}"/>
    <cellStyle name="Odstotek 7 12 3 2" xfId="31188" xr:uid="{00000000-0005-0000-0000-00007F790000}"/>
    <cellStyle name="Odstotek 7 12 3 2 2" xfId="31189" xr:uid="{00000000-0005-0000-0000-000080790000}"/>
    <cellStyle name="Odstotek 7 12 3 2 3" xfId="31190" xr:uid="{00000000-0005-0000-0000-000081790000}"/>
    <cellStyle name="Odstotek 7 12 3 3" xfId="31191" xr:uid="{00000000-0005-0000-0000-000082790000}"/>
    <cellStyle name="Odstotek 7 12 3 4" xfId="31192" xr:uid="{00000000-0005-0000-0000-000083790000}"/>
    <cellStyle name="Odstotek 7 12 4" xfId="31193" xr:uid="{00000000-0005-0000-0000-000084790000}"/>
    <cellStyle name="Odstotek 7 12 4 2" xfId="31194" xr:uid="{00000000-0005-0000-0000-000085790000}"/>
    <cellStyle name="Odstotek 7 12 4 3" xfId="31195" xr:uid="{00000000-0005-0000-0000-000086790000}"/>
    <cellStyle name="Odstotek 7 12 5" xfId="31196" xr:uid="{00000000-0005-0000-0000-000087790000}"/>
    <cellStyle name="Odstotek 7 12 6" xfId="31197" xr:uid="{00000000-0005-0000-0000-000088790000}"/>
    <cellStyle name="Odstotek 7 13" xfId="31198" xr:uid="{00000000-0005-0000-0000-000089790000}"/>
    <cellStyle name="Odstotek 7 13 2" xfId="31199" xr:uid="{00000000-0005-0000-0000-00008A790000}"/>
    <cellStyle name="Odstotek 7 13 2 2" xfId="31200" xr:uid="{00000000-0005-0000-0000-00008B790000}"/>
    <cellStyle name="Odstotek 7 13 2 2 2" xfId="31201" xr:uid="{00000000-0005-0000-0000-00008C790000}"/>
    <cellStyle name="Odstotek 7 13 2 2 3" xfId="31202" xr:uid="{00000000-0005-0000-0000-00008D790000}"/>
    <cellStyle name="Odstotek 7 13 2 3" xfId="31203" xr:uid="{00000000-0005-0000-0000-00008E790000}"/>
    <cellStyle name="Odstotek 7 13 2 4" xfId="31204" xr:uid="{00000000-0005-0000-0000-00008F790000}"/>
    <cellStyle name="Odstotek 7 13 3" xfId="31205" xr:uid="{00000000-0005-0000-0000-000090790000}"/>
    <cellStyle name="Odstotek 7 13 3 2" xfId="31206" xr:uid="{00000000-0005-0000-0000-000091790000}"/>
    <cellStyle name="Odstotek 7 13 3 2 2" xfId="31207" xr:uid="{00000000-0005-0000-0000-000092790000}"/>
    <cellStyle name="Odstotek 7 13 3 2 3" xfId="31208" xr:uid="{00000000-0005-0000-0000-000093790000}"/>
    <cellStyle name="Odstotek 7 13 3 3" xfId="31209" xr:uid="{00000000-0005-0000-0000-000094790000}"/>
    <cellStyle name="Odstotek 7 13 3 4" xfId="31210" xr:uid="{00000000-0005-0000-0000-000095790000}"/>
    <cellStyle name="Odstotek 7 13 4" xfId="31211" xr:uid="{00000000-0005-0000-0000-000096790000}"/>
    <cellStyle name="Odstotek 7 13 4 2" xfId="31212" xr:uid="{00000000-0005-0000-0000-000097790000}"/>
    <cellStyle name="Odstotek 7 13 4 3" xfId="31213" xr:uid="{00000000-0005-0000-0000-000098790000}"/>
    <cellStyle name="Odstotek 7 13 5" xfId="31214" xr:uid="{00000000-0005-0000-0000-000099790000}"/>
    <cellStyle name="Odstotek 7 13 6" xfId="31215" xr:uid="{00000000-0005-0000-0000-00009A790000}"/>
    <cellStyle name="Odstotek 7 14" xfId="31216" xr:uid="{00000000-0005-0000-0000-00009B790000}"/>
    <cellStyle name="Odstotek 7 14 2" xfId="31217" xr:uid="{00000000-0005-0000-0000-00009C790000}"/>
    <cellStyle name="Odstotek 7 14 2 2" xfId="31218" xr:uid="{00000000-0005-0000-0000-00009D790000}"/>
    <cellStyle name="Odstotek 7 14 2 3" xfId="31219" xr:uid="{00000000-0005-0000-0000-00009E790000}"/>
    <cellStyle name="Odstotek 7 14 3" xfId="31220" xr:uid="{00000000-0005-0000-0000-00009F790000}"/>
    <cellStyle name="Odstotek 7 14 4" xfId="31221" xr:uid="{00000000-0005-0000-0000-0000A0790000}"/>
    <cellStyle name="Odstotek 7 15" xfId="31222" xr:uid="{00000000-0005-0000-0000-0000A1790000}"/>
    <cellStyle name="Odstotek 7 15 2" xfId="31223" xr:uid="{00000000-0005-0000-0000-0000A2790000}"/>
    <cellStyle name="Odstotek 7 15 2 2" xfId="31224" xr:uid="{00000000-0005-0000-0000-0000A3790000}"/>
    <cellStyle name="Odstotek 7 15 2 3" xfId="31225" xr:uid="{00000000-0005-0000-0000-0000A4790000}"/>
    <cellStyle name="Odstotek 7 15 3" xfId="31226" xr:uid="{00000000-0005-0000-0000-0000A5790000}"/>
    <cellStyle name="Odstotek 7 15 4" xfId="31227" xr:uid="{00000000-0005-0000-0000-0000A6790000}"/>
    <cellStyle name="Odstotek 7 16" xfId="31228" xr:uid="{00000000-0005-0000-0000-0000A7790000}"/>
    <cellStyle name="Odstotek 7 16 2" xfId="31229" xr:uid="{00000000-0005-0000-0000-0000A8790000}"/>
    <cellStyle name="Odstotek 7 16 3" xfId="31230" xr:uid="{00000000-0005-0000-0000-0000A9790000}"/>
    <cellStyle name="Odstotek 7 17" xfId="31231" xr:uid="{00000000-0005-0000-0000-0000AA790000}"/>
    <cellStyle name="Odstotek 7 18" xfId="31232" xr:uid="{00000000-0005-0000-0000-0000AB790000}"/>
    <cellStyle name="Odstotek 7 19" xfId="31233" xr:uid="{00000000-0005-0000-0000-0000AC790000}"/>
    <cellStyle name="Odstotek 7 2" xfId="31234" xr:uid="{00000000-0005-0000-0000-0000AD790000}"/>
    <cellStyle name="Odstotek 7 2 2" xfId="31235" xr:uid="{00000000-0005-0000-0000-0000AE790000}"/>
    <cellStyle name="Odstotek 7 2 2 2" xfId="31236" xr:uid="{00000000-0005-0000-0000-0000AF790000}"/>
    <cellStyle name="Odstotek 7 2 2 2 2" xfId="31237" xr:uid="{00000000-0005-0000-0000-0000B0790000}"/>
    <cellStyle name="Odstotek 7 2 2 2 3" xfId="31238" xr:uid="{00000000-0005-0000-0000-0000B1790000}"/>
    <cellStyle name="Odstotek 7 2 2 3" xfId="31239" xr:uid="{00000000-0005-0000-0000-0000B2790000}"/>
    <cellStyle name="Odstotek 7 2 2 4" xfId="31240" xr:uid="{00000000-0005-0000-0000-0000B3790000}"/>
    <cellStyle name="Odstotek 7 2 3" xfId="31241" xr:uid="{00000000-0005-0000-0000-0000B4790000}"/>
    <cellStyle name="Odstotek 7 2 3 2" xfId="31242" xr:uid="{00000000-0005-0000-0000-0000B5790000}"/>
    <cellStyle name="Odstotek 7 2 3 2 2" xfId="31243" xr:uid="{00000000-0005-0000-0000-0000B6790000}"/>
    <cellStyle name="Odstotek 7 2 3 2 3" xfId="31244" xr:uid="{00000000-0005-0000-0000-0000B7790000}"/>
    <cellStyle name="Odstotek 7 2 3 3" xfId="31245" xr:uid="{00000000-0005-0000-0000-0000B8790000}"/>
    <cellStyle name="Odstotek 7 2 3 4" xfId="31246" xr:uid="{00000000-0005-0000-0000-0000B9790000}"/>
    <cellStyle name="Odstotek 7 2 4" xfId="31247" xr:uid="{00000000-0005-0000-0000-0000BA790000}"/>
    <cellStyle name="Odstotek 7 2 4 2" xfId="31248" xr:uid="{00000000-0005-0000-0000-0000BB790000}"/>
    <cellStyle name="Odstotek 7 2 4 3" xfId="31249" xr:uid="{00000000-0005-0000-0000-0000BC790000}"/>
    <cellStyle name="Odstotek 7 2 5" xfId="31250" xr:uid="{00000000-0005-0000-0000-0000BD790000}"/>
    <cellStyle name="Odstotek 7 2 6" xfId="31251" xr:uid="{00000000-0005-0000-0000-0000BE790000}"/>
    <cellStyle name="Odstotek 7 2 7" xfId="31252" xr:uid="{00000000-0005-0000-0000-0000BF790000}"/>
    <cellStyle name="Odstotek 7 2 8" xfId="31253" xr:uid="{00000000-0005-0000-0000-0000C0790000}"/>
    <cellStyle name="Odstotek 7 20" xfId="31254" xr:uid="{00000000-0005-0000-0000-0000C1790000}"/>
    <cellStyle name="Odstotek 7 3" xfId="31255" xr:uid="{00000000-0005-0000-0000-0000C2790000}"/>
    <cellStyle name="Odstotek 7 3 2" xfId="31256" xr:uid="{00000000-0005-0000-0000-0000C3790000}"/>
    <cellStyle name="Odstotek 7 3 2 2" xfId="31257" xr:uid="{00000000-0005-0000-0000-0000C4790000}"/>
    <cellStyle name="Odstotek 7 3 2 2 2" xfId="31258" xr:uid="{00000000-0005-0000-0000-0000C5790000}"/>
    <cellStyle name="Odstotek 7 3 2 2 3" xfId="31259" xr:uid="{00000000-0005-0000-0000-0000C6790000}"/>
    <cellStyle name="Odstotek 7 3 2 3" xfId="31260" xr:uid="{00000000-0005-0000-0000-0000C7790000}"/>
    <cellStyle name="Odstotek 7 3 2 4" xfId="31261" xr:uid="{00000000-0005-0000-0000-0000C8790000}"/>
    <cellStyle name="Odstotek 7 3 3" xfId="31262" xr:uid="{00000000-0005-0000-0000-0000C9790000}"/>
    <cellStyle name="Odstotek 7 3 3 2" xfId="31263" xr:uid="{00000000-0005-0000-0000-0000CA790000}"/>
    <cellStyle name="Odstotek 7 3 3 2 2" xfId="31264" xr:uid="{00000000-0005-0000-0000-0000CB790000}"/>
    <cellStyle name="Odstotek 7 3 3 2 3" xfId="31265" xr:uid="{00000000-0005-0000-0000-0000CC790000}"/>
    <cellStyle name="Odstotek 7 3 3 3" xfId="31266" xr:uid="{00000000-0005-0000-0000-0000CD790000}"/>
    <cellStyle name="Odstotek 7 3 3 4" xfId="31267" xr:uid="{00000000-0005-0000-0000-0000CE790000}"/>
    <cellStyle name="Odstotek 7 3 4" xfId="31268" xr:uid="{00000000-0005-0000-0000-0000CF790000}"/>
    <cellStyle name="Odstotek 7 3 4 2" xfId="31269" xr:uid="{00000000-0005-0000-0000-0000D0790000}"/>
    <cellStyle name="Odstotek 7 3 4 3" xfId="31270" xr:uid="{00000000-0005-0000-0000-0000D1790000}"/>
    <cellStyle name="Odstotek 7 3 5" xfId="31271" xr:uid="{00000000-0005-0000-0000-0000D2790000}"/>
    <cellStyle name="Odstotek 7 3 6" xfId="31272" xr:uid="{00000000-0005-0000-0000-0000D3790000}"/>
    <cellStyle name="Odstotek 7 4" xfId="31273" xr:uid="{00000000-0005-0000-0000-0000D4790000}"/>
    <cellStyle name="Odstotek 7 4 2" xfId="31274" xr:uid="{00000000-0005-0000-0000-0000D5790000}"/>
    <cellStyle name="Odstotek 7 4 2 2" xfId="31275" xr:uid="{00000000-0005-0000-0000-0000D6790000}"/>
    <cellStyle name="Odstotek 7 4 2 2 2" xfId="31276" xr:uid="{00000000-0005-0000-0000-0000D7790000}"/>
    <cellStyle name="Odstotek 7 4 2 2 3" xfId="31277" xr:uid="{00000000-0005-0000-0000-0000D8790000}"/>
    <cellStyle name="Odstotek 7 4 2 3" xfId="31278" xr:uid="{00000000-0005-0000-0000-0000D9790000}"/>
    <cellStyle name="Odstotek 7 4 2 4" xfId="31279" xr:uid="{00000000-0005-0000-0000-0000DA790000}"/>
    <cellStyle name="Odstotek 7 4 3" xfId="31280" xr:uid="{00000000-0005-0000-0000-0000DB790000}"/>
    <cellStyle name="Odstotek 7 4 3 2" xfId="31281" xr:uid="{00000000-0005-0000-0000-0000DC790000}"/>
    <cellStyle name="Odstotek 7 4 3 2 2" xfId="31282" xr:uid="{00000000-0005-0000-0000-0000DD790000}"/>
    <cellStyle name="Odstotek 7 4 3 2 3" xfId="31283" xr:uid="{00000000-0005-0000-0000-0000DE790000}"/>
    <cellStyle name="Odstotek 7 4 3 3" xfId="31284" xr:uid="{00000000-0005-0000-0000-0000DF790000}"/>
    <cellStyle name="Odstotek 7 4 3 4" xfId="31285" xr:uid="{00000000-0005-0000-0000-0000E0790000}"/>
    <cellStyle name="Odstotek 7 4 4" xfId="31286" xr:uid="{00000000-0005-0000-0000-0000E1790000}"/>
    <cellStyle name="Odstotek 7 4 4 2" xfId="31287" xr:uid="{00000000-0005-0000-0000-0000E2790000}"/>
    <cellStyle name="Odstotek 7 4 4 3" xfId="31288" xr:uid="{00000000-0005-0000-0000-0000E3790000}"/>
    <cellStyle name="Odstotek 7 4 5" xfId="31289" xr:uid="{00000000-0005-0000-0000-0000E4790000}"/>
    <cellStyle name="Odstotek 7 4 6" xfId="31290" xr:uid="{00000000-0005-0000-0000-0000E5790000}"/>
    <cellStyle name="Odstotek 7 5" xfId="31291" xr:uid="{00000000-0005-0000-0000-0000E6790000}"/>
    <cellStyle name="Odstotek 7 5 2" xfId="31292" xr:uid="{00000000-0005-0000-0000-0000E7790000}"/>
    <cellStyle name="Odstotek 7 5 2 2" xfId="31293" xr:uid="{00000000-0005-0000-0000-0000E8790000}"/>
    <cellStyle name="Odstotek 7 5 2 2 2" xfId="31294" xr:uid="{00000000-0005-0000-0000-0000E9790000}"/>
    <cellStyle name="Odstotek 7 5 2 2 3" xfId="31295" xr:uid="{00000000-0005-0000-0000-0000EA790000}"/>
    <cellStyle name="Odstotek 7 5 2 3" xfId="31296" xr:uid="{00000000-0005-0000-0000-0000EB790000}"/>
    <cellStyle name="Odstotek 7 5 2 4" xfId="31297" xr:uid="{00000000-0005-0000-0000-0000EC790000}"/>
    <cellStyle name="Odstotek 7 5 3" xfId="31298" xr:uid="{00000000-0005-0000-0000-0000ED790000}"/>
    <cellStyle name="Odstotek 7 5 3 2" xfId="31299" xr:uid="{00000000-0005-0000-0000-0000EE790000}"/>
    <cellStyle name="Odstotek 7 5 3 2 2" xfId="31300" xr:uid="{00000000-0005-0000-0000-0000EF790000}"/>
    <cellStyle name="Odstotek 7 5 3 2 3" xfId="31301" xr:uid="{00000000-0005-0000-0000-0000F0790000}"/>
    <cellStyle name="Odstotek 7 5 3 3" xfId="31302" xr:uid="{00000000-0005-0000-0000-0000F1790000}"/>
    <cellStyle name="Odstotek 7 5 3 4" xfId="31303" xr:uid="{00000000-0005-0000-0000-0000F2790000}"/>
    <cellStyle name="Odstotek 7 5 4" xfId="31304" xr:uid="{00000000-0005-0000-0000-0000F3790000}"/>
    <cellStyle name="Odstotek 7 5 4 2" xfId="31305" xr:uid="{00000000-0005-0000-0000-0000F4790000}"/>
    <cellStyle name="Odstotek 7 5 4 3" xfId="31306" xr:uid="{00000000-0005-0000-0000-0000F5790000}"/>
    <cellStyle name="Odstotek 7 5 5" xfId="31307" xr:uid="{00000000-0005-0000-0000-0000F6790000}"/>
    <cellStyle name="Odstotek 7 5 6" xfId="31308" xr:uid="{00000000-0005-0000-0000-0000F7790000}"/>
    <cellStyle name="Odstotek 7 6" xfId="31309" xr:uid="{00000000-0005-0000-0000-0000F8790000}"/>
    <cellStyle name="Odstotek 7 6 2" xfId="31310" xr:uid="{00000000-0005-0000-0000-0000F9790000}"/>
    <cellStyle name="Odstotek 7 6 2 2" xfId="31311" xr:uid="{00000000-0005-0000-0000-0000FA790000}"/>
    <cellStyle name="Odstotek 7 6 2 2 2" xfId="31312" xr:uid="{00000000-0005-0000-0000-0000FB790000}"/>
    <cellStyle name="Odstotek 7 6 2 2 3" xfId="31313" xr:uid="{00000000-0005-0000-0000-0000FC790000}"/>
    <cellStyle name="Odstotek 7 6 2 3" xfId="31314" xr:uid="{00000000-0005-0000-0000-0000FD790000}"/>
    <cellStyle name="Odstotek 7 6 2 4" xfId="31315" xr:uid="{00000000-0005-0000-0000-0000FE790000}"/>
    <cellStyle name="Odstotek 7 6 3" xfId="31316" xr:uid="{00000000-0005-0000-0000-0000FF790000}"/>
    <cellStyle name="Odstotek 7 6 3 2" xfId="31317" xr:uid="{00000000-0005-0000-0000-0000007A0000}"/>
    <cellStyle name="Odstotek 7 6 3 2 2" xfId="31318" xr:uid="{00000000-0005-0000-0000-0000017A0000}"/>
    <cellStyle name="Odstotek 7 6 3 2 3" xfId="31319" xr:uid="{00000000-0005-0000-0000-0000027A0000}"/>
    <cellStyle name="Odstotek 7 6 3 3" xfId="31320" xr:uid="{00000000-0005-0000-0000-0000037A0000}"/>
    <cellStyle name="Odstotek 7 6 3 4" xfId="31321" xr:uid="{00000000-0005-0000-0000-0000047A0000}"/>
    <cellStyle name="Odstotek 7 6 4" xfId="31322" xr:uid="{00000000-0005-0000-0000-0000057A0000}"/>
    <cellStyle name="Odstotek 7 6 4 2" xfId="31323" xr:uid="{00000000-0005-0000-0000-0000067A0000}"/>
    <cellStyle name="Odstotek 7 6 4 3" xfId="31324" xr:uid="{00000000-0005-0000-0000-0000077A0000}"/>
    <cellStyle name="Odstotek 7 6 5" xfId="31325" xr:uid="{00000000-0005-0000-0000-0000087A0000}"/>
    <cellStyle name="Odstotek 7 6 6" xfId="31326" xr:uid="{00000000-0005-0000-0000-0000097A0000}"/>
    <cellStyle name="Odstotek 7 7" xfId="31327" xr:uid="{00000000-0005-0000-0000-00000A7A0000}"/>
    <cellStyle name="Odstotek 7 7 2" xfId="31328" xr:uid="{00000000-0005-0000-0000-00000B7A0000}"/>
    <cellStyle name="Odstotek 7 7 2 2" xfId="31329" xr:uid="{00000000-0005-0000-0000-00000C7A0000}"/>
    <cellStyle name="Odstotek 7 7 2 2 2" xfId="31330" xr:uid="{00000000-0005-0000-0000-00000D7A0000}"/>
    <cellStyle name="Odstotek 7 7 2 2 3" xfId="31331" xr:uid="{00000000-0005-0000-0000-00000E7A0000}"/>
    <cellStyle name="Odstotek 7 7 2 3" xfId="31332" xr:uid="{00000000-0005-0000-0000-00000F7A0000}"/>
    <cellStyle name="Odstotek 7 7 2 4" xfId="31333" xr:uid="{00000000-0005-0000-0000-0000107A0000}"/>
    <cellStyle name="Odstotek 7 7 3" xfId="31334" xr:uid="{00000000-0005-0000-0000-0000117A0000}"/>
    <cellStyle name="Odstotek 7 7 3 2" xfId="31335" xr:uid="{00000000-0005-0000-0000-0000127A0000}"/>
    <cellStyle name="Odstotek 7 7 3 2 2" xfId="31336" xr:uid="{00000000-0005-0000-0000-0000137A0000}"/>
    <cellStyle name="Odstotek 7 7 3 2 3" xfId="31337" xr:uid="{00000000-0005-0000-0000-0000147A0000}"/>
    <cellStyle name="Odstotek 7 7 3 3" xfId="31338" xr:uid="{00000000-0005-0000-0000-0000157A0000}"/>
    <cellStyle name="Odstotek 7 7 3 4" xfId="31339" xr:uid="{00000000-0005-0000-0000-0000167A0000}"/>
    <cellStyle name="Odstotek 7 7 4" xfId="31340" xr:uid="{00000000-0005-0000-0000-0000177A0000}"/>
    <cellStyle name="Odstotek 7 7 4 2" xfId="31341" xr:uid="{00000000-0005-0000-0000-0000187A0000}"/>
    <cellStyle name="Odstotek 7 7 4 3" xfId="31342" xr:uid="{00000000-0005-0000-0000-0000197A0000}"/>
    <cellStyle name="Odstotek 7 7 5" xfId="31343" xr:uid="{00000000-0005-0000-0000-00001A7A0000}"/>
    <cellStyle name="Odstotek 7 7 6" xfId="31344" xr:uid="{00000000-0005-0000-0000-00001B7A0000}"/>
    <cellStyle name="Odstotek 7 8" xfId="31345" xr:uid="{00000000-0005-0000-0000-00001C7A0000}"/>
    <cellStyle name="Odstotek 7 8 2" xfId="31346" xr:uid="{00000000-0005-0000-0000-00001D7A0000}"/>
    <cellStyle name="Odstotek 7 8 2 2" xfId="31347" xr:uid="{00000000-0005-0000-0000-00001E7A0000}"/>
    <cellStyle name="Odstotek 7 8 2 2 2" xfId="31348" xr:uid="{00000000-0005-0000-0000-00001F7A0000}"/>
    <cellStyle name="Odstotek 7 8 2 2 3" xfId="31349" xr:uid="{00000000-0005-0000-0000-0000207A0000}"/>
    <cellStyle name="Odstotek 7 8 2 3" xfId="31350" xr:uid="{00000000-0005-0000-0000-0000217A0000}"/>
    <cellStyle name="Odstotek 7 8 2 4" xfId="31351" xr:uid="{00000000-0005-0000-0000-0000227A0000}"/>
    <cellStyle name="Odstotek 7 8 3" xfId="31352" xr:uid="{00000000-0005-0000-0000-0000237A0000}"/>
    <cellStyle name="Odstotek 7 8 3 2" xfId="31353" xr:uid="{00000000-0005-0000-0000-0000247A0000}"/>
    <cellStyle name="Odstotek 7 8 3 2 2" xfId="31354" xr:uid="{00000000-0005-0000-0000-0000257A0000}"/>
    <cellStyle name="Odstotek 7 8 3 2 3" xfId="31355" xr:uid="{00000000-0005-0000-0000-0000267A0000}"/>
    <cellStyle name="Odstotek 7 8 3 3" xfId="31356" xr:uid="{00000000-0005-0000-0000-0000277A0000}"/>
    <cellStyle name="Odstotek 7 8 3 4" xfId="31357" xr:uid="{00000000-0005-0000-0000-0000287A0000}"/>
    <cellStyle name="Odstotek 7 8 4" xfId="31358" xr:uid="{00000000-0005-0000-0000-0000297A0000}"/>
    <cellStyle name="Odstotek 7 8 4 2" xfId="31359" xr:uid="{00000000-0005-0000-0000-00002A7A0000}"/>
    <cellStyle name="Odstotek 7 8 4 3" xfId="31360" xr:uid="{00000000-0005-0000-0000-00002B7A0000}"/>
    <cellStyle name="Odstotek 7 8 5" xfId="31361" xr:uid="{00000000-0005-0000-0000-00002C7A0000}"/>
    <cellStyle name="Odstotek 7 8 6" xfId="31362" xr:uid="{00000000-0005-0000-0000-00002D7A0000}"/>
    <cellStyle name="Odstotek 7 9" xfId="31363" xr:uid="{00000000-0005-0000-0000-00002E7A0000}"/>
    <cellStyle name="Odstotek 7 9 2" xfId="31364" xr:uid="{00000000-0005-0000-0000-00002F7A0000}"/>
    <cellStyle name="Odstotek 7 9 2 2" xfId="31365" xr:uid="{00000000-0005-0000-0000-0000307A0000}"/>
    <cellStyle name="Odstotek 7 9 2 2 2" xfId="31366" xr:uid="{00000000-0005-0000-0000-0000317A0000}"/>
    <cellStyle name="Odstotek 7 9 2 2 3" xfId="31367" xr:uid="{00000000-0005-0000-0000-0000327A0000}"/>
    <cellStyle name="Odstotek 7 9 2 3" xfId="31368" xr:uid="{00000000-0005-0000-0000-0000337A0000}"/>
    <cellStyle name="Odstotek 7 9 2 4" xfId="31369" xr:uid="{00000000-0005-0000-0000-0000347A0000}"/>
    <cellStyle name="Odstotek 7 9 3" xfId="31370" xr:uid="{00000000-0005-0000-0000-0000357A0000}"/>
    <cellStyle name="Odstotek 7 9 3 2" xfId="31371" xr:uid="{00000000-0005-0000-0000-0000367A0000}"/>
    <cellStyle name="Odstotek 7 9 3 2 2" xfId="31372" xr:uid="{00000000-0005-0000-0000-0000377A0000}"/>
    <cellStyle name="Odstotek 7 9 3 2 3" xfId="31373" xr:uid="{00000000-0005-0000-0000-0000387A0000}"/>
    <cellStyle name="Odstotek 7 9 3 3" xfId="31374" xr:uid="{00000000-0005-0000-0000-0000397A0000}"/>
    <cellStyle name="Odstotek 7 9 3 4" xfId="31375" xr:uid="{00000000-0005-0000-0000-00003A7A0000}"/>
    <cellStyle name="Odstotek 7 9 4" xfId="31376" xr:uid="{00000000-0005-0000-0000-00003B7A0000}"/>
    <cellStyle name="Odstotek 7 9 4 2" xfId="31377" xr:uid="{00000000-0005-0000-0000-00003C7A0000}"/>
    <cellStyle name="Odstotek 7 9 4 3" xfId="31378" xr:uid="{00000000-0005-0000-0000-00003D7A0000}"/>
    <cellStyle name="Odstotek 7 9 5" xfId="31379" xr:uid="{00000000-0005-0000-0000-00003E7A0000}"/>
    <cellStyle name="Odstotek 7 9 6" xfId="31380" xr:uid="{00000000-0005-0000-0000-00003F7A0000}"/>
    <cellStyle name="Odstotek 8" xfId="31381" xr:uid="{00000000-0005-0000-0000-0000407A0000}"/>
    <cellStyle name="Odstotek 8 2" xfId="31382" xr:uid="{00000000-0005-0000-0000-0000417A0000}"/>
    <cellStyle name="Odstotek 8 2 2" xfId="31383" xr:uid="{00000000-0005-0000-0000-0000427A0000}"/>
    <cellStyle name="Odstotek 8 2 2 2" xfId="31384" xr:uid="{00000000-0005-0000-0000-0000437A0000}"/>
    <cellStyle name="Odstotek 8 2 2 3" xfId="31385" xr:uid="{00000000-0005-0000-0000-0000447A0000}"/>
    <cellStyle name="Odstotek 8 2 3" xfId="31386" xr:uid="{00000000-0005-0000-0000-0000457A0000}"/>
    <cellStyle name="Odstotek 8 2 4" xfId="31387" xr:uid="{00000000-0005-0000-0000-0000467A0000}"/>
    <cellStyle name="Odstotek 8 3" xfId="31388" xr:uid="{00000000-0005-0000-0000-0000477A0000}"/>
    <cellStyle name="Odstotek 9" xfId="31389" xr:uid="{00000000-0005-0000-0000-0000487A0000}"/>
    <cellStyle name="Odstotek 9 10" xfId="31390" xr:uid="{00000000-0005-0000-0000-0000497A0000}"/>
    <cellStyle name="Odstotek 9 10 2" xfId="31391" xr:uid="{00000000-0005-0000-0000-00004A7A0000}"/>
    <cellStyle name="Odstotek 9 11" xfId="31392" xr:uid="{00000000-0005-0000-0000-00004B7A0000}"/>
    <cellStyle name="Odstotek 9 2" xfId="31393" xr:uid="{00000000-0005-0000-0000-00004C7A0000}"/>
    <cellStyle name="Odstotek 9 2 2" xfId="31394" xr:uid="{00000000-0005-0000-0000-00004D7A0000}"/>
    <cellStyle name="Odstotek 9 2 2 2" xfId="31395" xr:uid="{00000000-0005-0000-0000-00004E7A0000}"/>
    <cellStyle name="Odstotek 9 2 2 3" xfId="31396" xr:uid="{00000000-0005-0000-0000-00004F7A0000}"/>
    <cellStyle name="Odstotek 9 2 2 4" xfId="31397" xr:uid="{00000000-0005-0000-0000-0000507A0000}"/>
    <cellStyle name="Odstotek 9 2 2 5" xfId="31398" xr:uid="{00000000-0005-0000-0000-0000517A0000}"/>
    <cellStyle name="Odstotek 9 2 3" xfId="31399" xr:uid="{00000000-0005-0000-0000-0000527A0000}"/>
    <cellStyle name="Odstotek 9 2 4" xfId="31400" xr:uid="{00000000-0005-0000-0000-0000537A0000}"/>
    <cellStyle name="Odstotek 9 2 5" xfId="31401" xr:uid="{00000000-0005-0000-0000-0000547A0000}"/>
    <cellStyle name="Odstotek 9 2 6" xfId="31402" xr:uid="{00000000-0005-0000-0000-0000557A0000}"/>
    <cellStyle name="Odstotek 9 3" xfId="31403" xr:uid="{00000000-0005-0000-0000-0000567A0000}"/>
    <cellStyle name="Odstotek 9 3 2" xfId="31404" xr:uid="{00000000-0005-0000-0000-0000577A0000}"/>
    <cellStyle name="Odstotek 9 3 2 2" xfId="31405" xr:uid="{00000000-0005-0000-0000-0000587A0000}"/>
    <cellStyle name="Odstotek 9 3 3" xfId="31406" xr:uid="{00000000-0005-0000-0000-0000597A0000}"/>
    <cellStyle name="Odstotek 9 4" xfId="31407" xr:uid="{00000000-0005-0000-0000-00005A7A0000}"/>
    <cellStyle name="Odstotek 9 4 2" xfId="31408" xr:uid="{00000000-0005-0000-0000-00005B7A0000}"/>
    <cellStyle name="Odstotek 9 4 2 2" xfId="31409" xr:uid="{00000000-0005-0000-0000-00005C7A0000}"/>
    <cellStyle name="Odstotek 9 4 3" xfId="31410" xr:uid="{00000000-0005-0000-0000-00005D7A0000}"/>
    <cellStyle name="Odstotek 9 5" xfId="31411" xr:uid="{00000000-0005-0000-0000-00005E7A0000}"/>
    <cellStyle name="Odstotek 9 5 2" xfId="31412" xr:uid="{00000000-0005-0000-0000-00005F7A0000}"/>
    <cellStyle name="Odstotek 9 5 2 2" xfId="31413" xr:uid="{00000000-0005-0000-0000-0000607A0000}"/>
    <cellStyle name="Odstotek 9 5 3" xfId="31414" xr:uid="{00000000-0005-0000-0000-0000617A0000}"/>
    <cellStyle name="Odstotek 9 6" xfId="31415" xr:uid="{00000000-0005-0000-0000-0000627A0000}"/>
    <cellStyle name="Odstotek 9 6 2" xfId="31416" xr:uid="{00000000-0005-0000-0000-0000637A0000}"/>
    <cellStyle name="Odstotek 9 6 2 2" xfId="31417" xr:uid="{00000000-0005-0000-0000-0000647A0000}"/>
    <cellStyle name="Odstotek 9 6 3" xfId="31418" xr:uid="{00000000-0005-0000-0000-0000657A0000}"/>
    <cellStyle name="Odstotek 9 7" xfId="31419" xr:uid="{00000000-0005-0000-0000-0000667A0000}"/>
    <cellStyle name="Odstotek 9 7 2" xfId="31420" xr:uid="{00000000-0005-0000-0000-0000677A0000}"/>
    <cellStyle name="Odstotek 9 7 2 2" xfId="31421" xr:uid="{00000000-0005-0000-0000-0000687A0000}"/>
    <cellStyle name="Odstotek 9 7 3" xfId="31422" xr:uid="{00000000-0005-0000-0000-0000697A0000}"/>
    <cellStyle name="Odstotek 9 8" xfId="31423" xr:uid="{00000000-0005-0000-0000-00006A7A0000}"/>
    <cellStyle name="Odstotek 9 8 2" xfId="31424" xr:uid="{00000000-0005-0000-0000-00006B7A0000}"/>
    <cellStyle name="Odstotek 9 8 2 2" xfId="31425" xr:uid="{00000000-0005-0000-0000-00006C7A0000}"/>
    <cellStyle name="Odstotek 9 8 3" xfId="31426" xr:uid="{00000000-0005-0000-0000-00006D7A0000}"/>
    <cellStyle name="Odstotek 9 9" xfId="31427" xr:uid="{00000000-0005-0000-0000-00006E7A0000}"/>
    <cellStyle name="Odstotek 9 9 2" xfId="31428" xr:uid="{00000000-0005-0000-0000-00006F7A0000}"/>
    <cellStyle name="Odstotek 9 9 2 2" xfId="31429" xr:uid="{00000000-0005-0000-0000-0000707A0000}"/>
    <cellStyle name="Odstotek 9 9 3" xfId="31430" xr:uid="{00000000-0005-0000-0000-0000717A0000}"/>
    <cellStyle name="OPIS" xfId="31431" xr:uid="{00000000-0005-0000-0000-0000727A0000}"/>
    <cellStyle name="OPIS 10" xfId="31432" xr:uid="{00000000-0005-0000-0000-0000737A0000}"/>
    <cellStyle name="OPIS 11" xfId="31433" xr:uid="{00000000-0005-0000-0000-0000747A0000}"/>
    <cellStyle name="opis 2" xfId="31434" xr:uid="{00000000-0005-0000-0000-0000757A0000}"/>
    <cellStyle name="opis 2 2" xfId="31435" xr:uid="{00000000-0005-0000-0000-0000767A0000}"/>
    <cellStyle name="OPIS 3" xfId="31436" xr:uid="{00000000-0005-0000-0000-0000777A0000}"/>
    <cellStyle name="OPIS 4" xfId="31437" xr:uid="{00000000-0005-0000-0000-0000787A0000}"/>
    <cellStyle name="OPIS 5" xfId="31438" xr:uid="{00000000-0005-0000-0000-0000797A0000}"/>
    <cellStyle name="OPIS 6" xfId="31439" xr:uid="{00000000-0005-0000-0000-00007A7A0000}"/>
    <cellStyle name="OPIS 7" xfId="31440" xr:uid="{00000000-0005-0000-0000-00007B7A0000}"/>
    <cellStyle name="OPIS 8" xfId="31441" xr:uid="{00000000-0005-0000-0000-00007C7A0000}"/>
    <cellStyle name="OPIS 9" xfId="31442" xr:uid="{00000000-0005-0000-0000-00007D7A0000}"/>
    <cellStyle name="Opomba 2" xfId="120" xr:uid="{00000000-0005-0000-0000-00007E7A0000}"/>
    <cellStyle name="Opomba 2 2" xfId="226" xr:uid="{00000000-0005-0000-0000-00007F7A0000}"/>
    <cellStyle name="Opomba 2 3" xfId="31443" xr:uid="{00000000-0005-0000-0000-0000807A0000}"/>
    <cellStyle name="Opomba 2 4" xfId="31444" xr:uid="{00000000-0005-0000-0000-0000817A0000}"/>
    <cellStyle name="Opozorilo 2" xfId="121" xr:uid="{00000000-0005-0000-0000-0000827A0000}"/>
    <cellStyle name="Output" xfId="31445" xr:uid="{00000000-0005-0000-0000-0000837A0000}"/>
    <cellStyle name="Output 10" xfId="31446" xr:uid="{00000000-0005-0000-0000-0000847A0000}"/>
    <cellStyle name="Output 10 2" xfId="31447" xr:uid="{00000000-0005-0000-0000-0000857A0000}"/>
    <cellStyle name="Output 11" xfId="31448" xr:uid="{00000000-0005-0000-0000-0000867A0000}"/>
    <cellStyle name="Output 11 2" xfId="31449" xr:uid="{00000000-0005-0000-0000-0000877A0000}"/>
    <cellStyle name="Output 12" xfId="31450" xr:uid="{00000000-0005-0000-0000-0000887A0000}"/>
    <cellStyle name="Output 12 2" xfId="31451" xr:uid="{00000000-0005-0000-0000-0000897A0000}"/>
    <cellStyle name="Output 13" xfId="31452" xr:uid="{00000000-0005-0000-0000-00008A7A0000}"/>
    <cellStyle name="Output 13 2" xfId="31453" xr:uid="{00000000-0005-0000-0000-00008B7A0000}"/>
    <cellStyle name="Output 14" xfId="31454" xr:uid="{00000000-0005-0000-0000-00008C7A0000}"/>
    <cellStyle name="Output 14 2" xfId="31455" xr:uid="{00000000-0005-0000-0000-00008D7A0000}"/>
    <cellStyle name="Output 15" xfId="31456" xr:uid="{00000000-0005-0000-0000-00008E7A0000}"/>
    <cellStyle name="Output 15 2" xfId="31457" xr:uid="{00000000-0005-0000-0000-00008F7A0000}"/>
    <cellStyle name="Output 16" xfId="31458" xr:uid="{00000000-0005-0000-0000-0000907A0000}"/>
    <cellStyle name="Output 17" xfId="31459" xr:uid="{00000000-0005-0000-0000-0000917A0000}"/>
    <cellStyle name="Output 18" xfId="31460" xr:uid="{00000000-0005-0000-0000-0000927A0000}"/>
    <cellStyle name="Output 2" xfId="31461" xr:uid="{00000000-0005-0000-0000-0000937A0000}"/>
    <cellStyle name="Output 2 2" xfId="31462" xr:uid="{00000000-0005-0000-0000-0000947A0000}"/>
    <cellStyle name="Output 2 2 2" xfId="31463" xr:uid="{00000000-0005-0000-0000-0000957A0000}"/>
    <cellStyle name="Output 2 2 3" xfId="31464" xr:uid="{00000000-0005-0000-0000-0000967A0000}"/>
    <cellStyle name="Output 2 2 4" xfId="31465" xr:uid="{00000000-0005-0000-0000-0000977A0000}"/>
    <cellStyle name="Output 2 2 5" xfId="31466" xr:uid="{00000000-0005-0000-0000-0000987A0000}"/>
    <cellStyle name="Output 2 3" xfId="31467" xr:uid="{00000000-0005-0000-0000-0000997A0000}"/>
    <cellStyle name="Output 2 3 2" xfId="31468" xr:uid="{00000000-0005-0000-0000-00009A7A0000}"/>
    <cellStyle name="Output 2 3 3" xfId="31469" xr:uid="{00000000-0005-0000-0000-00009B7A0000}"/>
    <cellStyle name="Output 2 3 4" xfId="31470" xr:uid="{00000000-0005-0000-0000-00009C7A0000}"/>
    <cellStyle name="Output 2 3 5" xfId="31471" xr:uid="{00000000-0005-0000-0000-00009D7A0000}"/>
    <cellStyle name="Output 2 4" xfId="31472" xr:uid="{00000000-0005-0000-0000-00009E7A0000}"/>
    <cellStyle name="Output 2 5" xfId="31473" xr:uid="{00000000-0005-0000-0000-00009F7A0000}"/>
    <cellStyle name="Output 2 6" xfId="31474" xr:uid="{00000000-0005-0000-0000-0000A07A0000}"/>
    <cellStyle name="Output 2 7" xfId="31475" xr:uid="{00000000-0005-0000-0000-0000A17A0000}"/>
    <cellStyle name="Output 3" xfId="31476" xr:uid="{00000000-0005-0000-0000-0000A27A0000}"/>
    <cellStyle name="Output 3 2" xfId="31477" xr:uid="{00000000-0005-0000-0000-0000A37A0000}"/>
    <cellStyle name="Output 3 2 2" xfId="31478" xr:uid="{00000000-0005-0000-0000-0000A47A0000}"/>
    <cellStyle name="Output 3 2 3" xfId="31479" xr:uid="{00000000-0005-0000-0000-0000A57A0000}"/>
    <cellStyle name="Output 3 2 4" xfId="31480" xr:uid="{00000000-0005-0000-0000-0000A67A0000}"/>
    <cellStyle name="Output 3 2 5" xfId="31481" xr:uid="{00000000-0005-0000-0000-0000A77A0000}"/>
    <cellStyle name="Output 3 3" xfId="31482" xr:uid="{00000000-0005-0000-0000-0000A87A0000}"/>
    <cellStyle name="Output 3 3 2" xfId="31483" xr:uid="{00000000-0005-0000-0000-0000A97A0000}"/>
    <cellStyle name="Output 3 3 3" xfId="31484" xr:uid="{00000000-0005-0000-0000-0000AA7A0000}"/>
    <cellStyle name="Output 3 3 4" xfId="31485" xr:uid="{00000000-0005-0000-0000-0000AB7A0000}"/>
    <cellStyle name="Output 3 3 5" xfId="31486" xr:uid="{00000000-0005-0000-0000-0000AC7A0000}"/>
    <cellStyle name="Output 3 4" xfId="31487" xr:uid="{00000000-0005-0000-0000-0000AD7A0000}"/>
    <cellStyle name="Output 3 5" xfId="31488" xr:uid="{00000000-0005-0000-0000-0000AE7A0000}"/>
    <cellStyle name="Output 3 6" xfId="31489" xr:uid="{00000000-0005-0000-0000-0000AF7A0000}"/>
    <cellStyle name="Output 3 7" xfId="31490" xr:uid="{00000000-0005-0000-0000-0000B07A0000}"/>
    <cellStyle name="Output 4" xfId="31491" xr:uid="{00000000-0005-0000-0000-0000B17A0000}"/>
    <cellStyle name="Output 4 2" xfId="31492" xr:uid="{00000000-0005-0000-0000-0000B27A0000}"/>
    <cellStyle name="Output 4 2 2" xfId="31493" xr:uid="{00000000-0005-0000-0000-0000B37A0000}"/>
    <cellStyle name="Output 4 2 3" xfId="31494" xr:uid="{00000000-0005-0000-0000-0000B47A0000}"/>
    <cellStyle name="Output 4 2 4" xfId="31495" xr:uid="{00000000-0005-0000-0000-0000B57A0000}"/>
    <cellStyle name="Output 4 2 5" xfId="31496" xr:uid="{00000000-0005-0000-0000-0000B67A0000}"/>
    <cellStyle name="Output 4 3" xfId="31497" xr:uid="{00000000-0005-0000-0000-0000B77A0000}"/>
    <cellStyle name="Output 4 3 2" xfId="31498" xr:uid="{00000000-0005-0000-0000-0000B87A0000}"/>
    <cellStyle name="Output 4 3 3" xfId="31499" xr:uid="{00000000-0005-0000-0000-0000B97A0000}"/>
    <cellStyle name="Output 4 3 4" xfId="31500" xr:uid="{00000000-0005-0000-0000-0000BA7A0000}"/>
    <cellStyle name="Output 4 3 5" xfId="31501" xr:uid="{00000000-0005-0000-0000-0000BB7A0000}"/>
    <cellStyle name="Output 4 4" xfId="31502" xr:uid="{00000000-0005-0000-0000-0000BC7A0000}"/>
    <cellStyle name="Output 4 4 2" xfId="31503" xr:uid="{00000000-0005-0000-0000-0000BD7A0000}"/>
    <cellStyle name="Output 4 5" xfId="31504" xr:uid="{00000000-0005-0000-0000-0000BE7A0000}"/>
    <cellStyle name="Output 4 6" xfId="31505" xr:uid="{00000000-0005-0000-0000-0000BF7A0000}"/>
    <cellStyle name="Output 5" xfId="31506" xr:uid="{00000000-0005-0000-0000-0000C07A0000}"/>
    <cellStyle name="Output 5 2" xfId="31507" xr:uid="{00000000-0005-0000-0000-0000C17A0000}"/>
    <cellStyle name="Output 5 2 2" xfId="31508" xr:uid="{00000000-0005-0000-0000-0000C27A0000}"/>
    <cellStyle name="Output 5 2 3" xfId="31509" xr:uid="{00000000-0005-0000-0000-0000C37A0000}"/>
    <cellStyle name="Output 5 2 4" xfId="31510" xr:uid="{00000000-0005-0000-0000-0000C47A0000}"/>
    <cellStyle name="Output 5 2 5" xfId="31511" xr:uid="{00000000-0005-0000-0000-0000C57A0000}"/>
    <cellStyle name="Output 5 3" xfId="31512" xr:uid="{00000000-0005-0000-0000-0000C67A0000}"/>
    <cellStyle name="Output 5 3 2" xfId="31513" xr:uid="{00000000-0005-0000-0000-0000C77A0000}"/>
    <cellStyle name="Output 5 3 3" xfId="31514" xr:uid="{00000000-0005-0000-0000-0000C87A0000}"/>
    <cellStyle name="Output 5 3 4" xfId="31515" xr:uid="{00000000-0005-0000-0000-0000C97A0000}"/>
    <cellStyle name="Output 5 3 5" xfId="31516" xr:uid="{00000000-0005-0000-0000-0000CA7A0000}"/>
    <cellStyle name="Output 5 4" xfId="31517" xr:uid="{00000000-0005-0000-0000-0000CB7A0000}"/>
    <cellStyle name="Output 5 5" xfId="31518" xr:uid="{00000000-0005-0000-0000-0000CC7A0000}"/>
    <cellStyle name="Output 5 6" xfId="31519" xr:uid="{00000000-0005-0000-0000-0000CD7A0000}"/>
    <cellStyle name="Output 6" xfId="31520" xr:uid="{00000000-0005-0000-0000-0000CE7A0000}"/>
    <cellStyle name="Output 6 2" xfId="31521" xr:uid="{00000000-0005-0000-0000-0000CF7A0000}"/>
    <cellStyle name="Output 7" xfId="31522" xr:uid="{00000000-0005-0000-0000-0000D07A0000}"/>
    <cellStyle name="Output 7 2" xfId="31523" xr:uid="{00000000-0005-0000-0000-0000D17A0000}"/>
    <cellStyle name="Output 8" xfId="31524" xr:uid="{00000000-0005-0000-0000-0000D27A0000}"/>
    <cellStyle name="Output 8 2" xfId="31525" xr:uid="{00000000-0005-0000-0000-0000D37A0000}"/>
    <cellStyle name="Output 9" xfId="31526" xr:uid="{00000000-0005-0000-0000-0000D47A0000}"/>
    <cellStyle name="Output 9 2" xfId="31527" xr:uid="{00000000-0005-0000-0000-0000D57A0000}"/>
    <cellStyle name="Output_aa osnova za ponudbe" xfId="31528" xr:uid="{00000000-0005-0000-0000-0000D67A0000}"/>
    <cellStyle name="oznaka vrstice" xfId="31529" xr:uid="{00000000-0005-0000-0000-0000D77A0000}"/>
    <cellStyle name="oznaka vrstice 2" xfId="31530" xr:uid="{00000000-0005-0000-0000-0000D87A0000}"/>
    <cellStyle name="Percent 2" xfId="31531" xr:uid="{00000000-0005-0000-0000-0000D97A0000}"/>
    <cellStyle name="Percent 2 2" xfId="31532" xr:uid="{00000000-0005-0000-0000-0000DA7A0000}"/>
    <cellStyle name="Percent 2 3" xfId="31533" xr:uid="{00000000-0005-0000-0000-0000DB7A0000}"/>
    <cellStyle name="Percent 3" xfId="31534" xr:uid="{00000000-0005-0000-0000-0000DC7A0000}"/>
    <cellStyle name="Percent 3 2" xfId="31535" xr:uid="{00000000-0005-0000-0000-0000DD7A0000}"/>
    <cellStyle name="Percent 3 3" xfId="31536" xr:uid="{00000000-0005-0000-0000-0000DE7A0000}"/>
    <cellStyle name="Percent_pop-viad" xfId="34107" xr:uid="{00000000-0005-0000-0000-0000DF7A0000}"/>
    <cellStyle name="PodnaslovRowStyle" xfId="234" xr:uid="{00000000-0005-0000-0000-0000E07A0000}"/>
    <cellStyle name="Pojasnjevalno besedilo 2" xfId="122" xr:uid="{00000000-0005-0000-0000-0000E17A0000}"/>
    <cellStyle name="Pojasnjevalno besedilo 2 2" xfId="31537" xr:uid="{00000000-0005-0000-0000-0000E27A0000}"/>
    <cellStyle name="Pomoc" xfId="31538" xr:uid="{00000000-0005-0000-0000-0000E37A0000}"/>
    <cellStyle name="Pomoc 2" xfId="31539" xr:uid="{00000000-0005-0000-0000-0000E47A0000}"/>
    <cellStyle name="Pomoc 3" xfId="31540" xr:uid="{00000000-0005-0000-0000-0000E57A0000}"/>
    <cellStyle name="Popis Evo" xfId="31541" xr:uid="{00000000-0005-0000-0000-0000E67A0000}"/>
    <cellStyle name="Popis Evo 2" xfId="31542" xr:uid="{00000000-0005-0000-0000-0000E77A0000}"/>
    <cellStyle name="Popis Evo 3" xfId="31543" xr:uid="{00000000-0005-0000-0000-0000E87A0000}"/>
    <cellStyle name="Popis Evo 4" xfId="31544" xr:uid="{00000000-0005-0000-0000-0000E97A0000}"/>
    <cellStyle name="Popis Evo 5" xfId="31545" xr:uid="{00000000-0005-0000-0000-0000EA7A0000}"/>
    <cellStyle name="Poudarek1 2" xfId="123" xr:uid="{00000000-0005-0000-0000-0000EB7A0000}"/>
    <cellStyle name="Poudarek1 2 2" xfId="31546" xr:uid="{00000000-0005-0000-0000-0000EC7A0000}"/>
    <cellStyle name="Poudarek2 2" xfId="124" xr:uid="{00000000-0005-0000-0000-0000ED7A0000}"/>
    <cellStyle name="Poudarek2 2 2" xfId="31547" xr:uid="{00000000-0005-0000-0000-0000EE7A0000}"/>
    <cellStyle name="Poudarek3 2" xfId="125" xr:uid="{00000000-0005-0000-0000-0000EF7A0000}"/>
    <cellStyle name="Poudarek3 2 2" xfId="31548" xr:uid="{00000000-0005-0000-0000-0000F07A0000}"/>
    <cellStyle name="Poudarek4 2" xfId="126" xr:uid="{00000000-0005-0000-0000-0000F17A0000}"/>
    <cellStyle name="Poudarek4 2 2" xfId="31549" xr:uid="{00000000-0005-0000-0000-0000F27A0000}"/>
    <cellStyle name="Poudarek5 2" xfId="127" xr:uid="{00000000-0005-0000-0000-0000F37A0000}"/>
    <cellStyle name="Poudarek5 2 2" xfId="31550" xr:uid="{00000000-0005-0000-0000-0000F47A0000}"/>
    <cellStyle name="Poudarek6 2" xfId="128" xr:uid="{00000000-0005-0000-0000-0000F57A0000}"/>
    <cellStyle name="Poudarek6 2 2" xfId="31551" xr:uid="{00000000-0005-0000-0000-0000F67A0000}"/>
    <cellStyle name="Povezana celica 2" xfId="129" xr:uid="{00000000-0005-0000-0000-0000F77A0000}"/>
    <cellStyle name="Povezana celica 2 2" xfId="31552" xr:uid="{00000000-0005-0000-0000-0000F87A0000}"/>
    <cellStyle name="Preveri celico 2" xfId="130" xr:uid="{00000000-0005-0000-0000-0000F97A0000}"/>
    <cellStyle name="Preveri celico 2 2" xfId="31553" xr:uid="{00000000-0005-0000-0000-0000FA7A0000}"/>
    <cellStyle name="PRVA VRSTA Element delo" xfId="31554" xr:uid="{00000000-0005-0000-0000-0000FB7A0000}"/>
    <cellStyle name="PRVA VRSTA Element delo 2" xfId="31555" xr:uid="{00000000-0005-0000-0000-0000FC7A0000}"/>
    <cellStyle name="PRVA VRSTA Element delo 2 2" xfId="31556" xr:uid="{00000000-0005-0000-0000-0000FD7A0000}"/>
    <cellStyle name="PRVA VRSTA Element delo 2 2 2" xfId="31557" xr:uid="{00000000-0005-0000-0000-0000FE7A0000}"/>
    <cellStyle name="PRVA VRSTA Element delo 2 2 3" xfId="31558" xr:uid="{00000000-0005-0000-0000-0000FF7A0000}"/>
    <cellStyle name="PRVA VRSTA Element delo 2 2 4" xfId="31559" xr:uid="{00000000-0005-0000-0000-0000007B0000}"/>
    <cellStyle name="PRVA VRSTA Element delo 2 3" xfId="31560" xr:uid="{00000000-0005-0000-0000-0000017B0000}"/>
    <cellStyle name="PRVA VRSTA Element delo 2 3 2" xfId="31561" xr:uid="{00000000-0005-0000-0000-0000027B0000}"/>
    <cellStyle name="PRVA VRSTA Element delo 2 4" xfId="31562" xr:uid="{00000000-0005-0000-0000-0000037B0000}"/>
    <cellStyle name="PRVA VRSTA Element delo 2_aa osnova za ponudbe" xfId="31563" xr:uid="{00000000-0005-0000-0000-0000047B0000}"/>
    <cellStyle name="PRVA VRSTA Element delo 3" xfId="31564" xr:uid="{00000000-0005-0000-0000-0000057B0000}"/>
    <cellStyle name="PRVA VRSTA Element delo 3 2" xfId="31565" xr:uid="{00000000-0005-0000-0000-0000067B0000}"/>
    <cellStyle name="PRVA VRSTA Element delo 3 2 2" xfId="31566" xr:uid="{00000000-0005-0000-0000-0000077B0000}"/>
    <cellStyle name="PRVA VRSTA Element delo 3 2 3" xfId="31567" xr:uid="{00000000-0005-0000-0000-0000087B0000}"/>
    <cellStyle name="PRVA VRSTA Element delo 3 3" xfId="31568" xr:uid="{00000000-0005-0000-0000-0000097B0000}"/>
    <cellStyle name="PRVA VRSTA Element delo 3 4" xfId="31569" xr:uid="{00000000-0005-0000-0000-00000A7B0000}"/>
    <cellStyle name="PRVA VRSTA Element delo 3_aa osnova za ponudbe" xfId="31570" xr:uid="{00000000-0005-0000-0000-00000B7B0000}"/>
    <cellStyle name="PRVA VRSTA Element delo 4" xfId="31571" xr:uid="{00000000-0005-0000-0000-00000C7B0000}"/>
    <cellStyle name="PRVA VRSTA Element delo 4 2" xfId="31572" xr:uid="{00000000-0005-0000-0000-00000D7B0000}"/>
    <cellStyle name="PRVA VRSTA Element delo 4 3" xfId="31573" xr:uid="{00000000-0005-0000-0000-00000E7B0000}"/>
    <cellStyle name="PRVA VRSTA Element delo 5" xfId="31574" xr:uid="{00000000-0005-0000-0000-00000F7B0000}"/>
    <cellStyle name="PRVA VRSTA Element delo 6" xfId="31575" xr:uid="{00000000-0005-0000-0000-0000107B0000}"/>
    <cellStyle name="PRVA VRSTA Element delo 7" xfId="31576" xr:uid="{00000000-0005-0000-0000-0000117B0000}"/>
    <cellStyle name="PRVA VRSTA Element delo_2746-126-Apl-OŠ-SB-pvn-plin-vvn-video-ure-ozv" xfId="31577" xr:uid="{00000000-0005-0000-0000-0000127B0000}"/>
    <cellStyle name="Računanje 2" xfId="131" xr:uid="{00000000-0005-0000-0000-0000137B0000}"/>
    <cellStyle name="Računanje 2 2" xfId="31578" xr:uid="{00000000-0005-0000-0000-0000147B0000}"/>
    <cellStyle name="Rekapitulacija" xfId="31579" xr:uid="{00000000-0005-0000-0000-0000157B0000}"/>
    <cellStyle name="Rekapitulacija 2" xfId="31580" xr:uid="{00000000-0005-0000-0000-0000167B0000}"/>
    <cellStyle name="Rekapitulacija 3" xfId="31581" xr:uid="{00000000-0005-0000-0000-0000177B0000}"/>
    <cellStyle name="Result" xfId="34108" xr:uid="{00000000-0005-0000-0000-0000187B0000}"/>
    <cellStyle name="Result2" xfId="34109" xr:uid="{00000000-0005-0000-0000-0000197B0000}"/>
    <cellStyle name="S0" xfId="31582" xr:uid="{00000000-0005-0000-0000-00001A7B0000}"/>
    <cellStyle name="S0 2" xfId="31583" xr:uid="{00000000-0005-0000-0000-00001B7B0000}"/>
    <cellStyle name="S0 2 2" xfId="31584" xr:uid="{00000000-0005-0000-0000-00001C7B0000}"/>
    <cellStyle name="S0 2 3" xfId="31585" xr:uid="{00000000-0005-0000-0000-00001D7B0000}"/>
    <cellStyle name="S0 3" xfId="31586" xr:uid="{00000000-0005-0000-0000-00001E7B0000}"/>
    <cellStyle name="S0 3 2" xfId="31587" xr:uid="{00000000-0005-0000-0000-00001F7B0000}"/>
    <cellStyle name="S0 3 3" xfId="31588" xr:uid="{00000000-0005-0000-0000-0000207B0000}"/>
    <cellStyle name="S0 4" xfId="31589" xr:uid="{00000000-0005-0000-0000-0000217B0000}"/>
    <cellStyle name="S0 4 2" xfId="31590" xr:uid="{00000000-0005-0000-0000-0000227B0000}"/>
    <cellStyle name="S0 4 3" xfId="31591" xr:uid="{00000000-0005-0000-0000-0000237B0000}"/>
    <cellStyle name="S0 5" xfId="31592" xr:uid="{00000000-0005-0000-0000-0000247B0000}"/>
    <cellStyle name="S0 6" xfId="31593" xr:uid="{00000000-0005-0000-0000-0000257B0000}"/>
    <cellStyle name="S0 7" xfId="31594" xr:uid="{00000000-0005-0000-0000-0000267B0000}"/>
    <cellStyle name="S0 8" xfId="31595" xr:uid="{00000000-0005-0000-0000-0000277B0000}"/>
    <cellStyle name="S1" xfId="31596" xr:uid="{00000000-0005-0000-0000-0000287B0000}"/>
    <cellStyle name="S1 2" xfId="31597" xr:uid="{00000000-0005-0000-0000-0000297B0000}"/>
    <cellStyle name="S1 2 2" xfId="31598" xr:uid="{00000000-0005-0000-0000-00002A7B0000}"/>
    <cellStyle name="S1 2 3" xfId="31599" xr:uid="{00000000-0005-0000-0000-00002B7B0000}"/>
    <cellStyle name="S1 3" xfId="31600" xr:uid="{00000000-0005-0000-0000-00002C7B0000}"/>
    <cellStyle name="S1 3 2" xfId="31601" xr:uid="{00000000-0005-0000-0000-00002D7B0000}"/>
    <cellStyle name="S1 3 3" xfId="31602" xr:uid="{00000000-0005-0000-0000-00002E7B0000}"/>
    <cellStyle name="S1 4" xfId="31603" xr:uid="{00000000-0005-0000-0000-00002F7B0000}"/>
    <cellStyle name="S1 4 2" xfId="31604" xr:uid="{00000000-0005-0000-0000-0000307B0000}"/>
    <cellStyle name="S1 4 3" xfId="31605" xr:uid="{00000000-0005-0000-0000-0000317B0000}"/>
    <cellStyle name="S1 5" xfId="31606" xr:uid="{00000000-0005-0000-0000-0000327B0000}"/>
    <cellStyle name="S1 6" xfId="31607" xr:uid="{00000000-0005-0000-0000-0000337B0000}"/>
    <cellStyle name="S1 7" xfId="31608" xr:uid="{00000000-0005-0000-0000-0000347B0000}"/>
    <cellStyle name="S1 8" xfId="31609" xr:uid="{00000000-0005-0000-0000-0000357B0000}"/>
    <cellStyle name="S10" xfId="31610" xr:uid="{00000000-0005-0000-0000-0000367B0000}"/>
    <cellStyle name="S10 2" xfId="31611" xr:uid="{00000000-0005-0000-0000-0000377B0000}"/>
    <cellStyle name="S10 2 2" xfId="31612" xr:uid="{00000000-0005-0000-0000-0000387B0000}"/>
    <cellStyle name="S10 2 3" xfId="31613" xr:uid="{00000000-0005-0000-0000-0000397B0000}"/>
    <cellStyle name="S10 3" xfId="31614" xr:uid="{00000000-0005-0000-0000-00003A7B0000}"/>
    <cellStyle name="S10 3 2" xfId="31615" xr:uid="{00000000-0005-0000-0000-00003B7B0000}"/>
    <cellStyle name="S10 3 3" xfId="31616" xr:uid="{00000000-0005-0000-0000-00003C7B0000}"/>
    <cellStyle name="S10 4" xfId="31617" xr:uid="{00000000-0005-0000-0000-00003D7B0000}"/>
    <cellStyle name="S10 4 2" xfId="31618" xr:uid="{00000000-0005-0000-0000-00003E7B0000}"/>
    <cellStyle name="S10 4 3" xfId="31619" xr:uid="{00000000-0005-0000-0000-00003F7B0000}"/>
    <cellStyle name="S10 5" xfId="31620" xr:uid="{00000000-0005-0000-0000-0000407B0000}"/>
    <cellStyle name="S10 6" xfId="31621" xr:uid="{00000000-0005-0000-0000-0000417B0000}"/>
    <cellStyle name="S10 7" xfId="31622" xr:uid="{00000000-0005-0000-0000-0000427B0000}"/>
    <cellStyle name="S10 8" xfId="31623" xr:uid="{00000000-0005-0000-0000-0000437B0000}"/>
    <cellStyle name="S11" xfId="31624" xr:uid="{00000000-0005-0000-0000-0000447B0000}"/>
    <cellStyle name="S11 2" xfId="31625" xr:uid="{00000000-0005-0000-0000-0000457B0000}"/>
    <cellStyle name="S11 2 2" xfId="31626" xr:uid="{00000000-0005-0000-0000-0000467B0000}"/>
    <cellStyle name="S11 2 3" xfId="31627" xr:uid="{00000000-0005-0000-0000-0000477B0000}"/>
    <cellStyle name="S11 3" xfId="31628" xr:uid="{00000000-0005-0000-0000-0000487B0000}"/>
    <cellStyle name="S11 3 2" xfId="31629" xr:uid="{00000000-0005-0000-0000-0000497B0000}"/>
    <cellStyle name="S11 3 3" xfId="31630" xr:uid="{00000000-0005-0000-0000-00004A7B0000}"/>
    <cellStyle name="S11 4" xfId="31631" xr:uid="{00000000-0005-0000-0000-00004B7B0000}"/>
    <cellStyle name="S11 4 2" xfId="31632" xr:uid="{00000000-0005-0000-0000-00004C7B0000}"/>
    <cellStyle name="S11 4 3" xfId="31633" xr:uid="{00000000-0005-0000-0000-00004D7B0000}"/>
    <cellStyle name="S11 5" xfId="31634" xr:uid="{00000000-0005-0000-0000-00004E7B0000}"/>
    <cellStyle name="S11 6" xfId="31635" xr:uid="{00000000-0005-0000-0000-00004F7B0000}"/>
    <cellStyle name="S11 7" xfId="31636" xr:uid="{00000000-0005-0000-0000-0000507B0000}"/>
    <cellStyle name="S11 8" xfId="31637" xr:uid="{00000000-0005-0000-0000-0000517B0000}"/>
    <cellStyle name="S12" xfId="31638" xr:uid="{00000000-0005-0000-0000-0000527B0000}"/>
    <cellStyle name="S12 2" xfId="31639" xr:uid="{00000000-0005-0000-0000-0000537B0000}"/>
    <cellStyle name="S12 2 2" xfId="31640" xr:uid="{00000000-0005-0000-0000-0000547B0000}"/>
    <cellStyle name="S12 2 3" xfId="31641" xr:uid="{00000000-0005-0000-0000-0000557B0000}"/>
    <cellStyle name="S12 3" xfId="31642" xr:uid="{00000000-0005-0000-0000-0000567B0000}"/>
    <cellStyle name="S12 3 2" xfId="31643" xr:uid="{00000000-0005-0000-0000-0000577B0000}"/>
    <cellStyle name="S12 3 3" xfId="31644" xr:uid="{00000000-0005-0000-0000-0000587B0000}"/>
    <cellStyle name="S12 4" xfId="31645" xr:uid="{00000000-0005-0000-0000-0000597B0000}"/>
    <cellStyle name="S12 4 2" xfId="31646" xr:uid="{00000000-0005-0000-0000-00005A7B0000}"/>
    <cellStyle name="S12 4 3" xfId="31647" xr:uid="{00000000-0005-0000-0000-00005B7B0000}"/>
    <cellStyle name="S12 5" xfId="31648" xr:uid="{00000000-0005-0000-0000-00005C7B0000}"/>
    <cellStyle name="S12 6" xfId="31649" xr:uid="{00000000-0005-0000-0000-00005D7B0000}"/>
    <cellStyle name="S12 7" xfId="31650" xr:uid="{00000000-0005-0000-0000-00005E7B0000}"/>
    <cellStyle name="S12 8" xfId="31651" xr:uid="{00000000-0005-0000-0000-00005F7B0000}"/>
    <cellStyle name="S13" xfId="31652" xr:uid="{00000000-0005-0000-0000-0000607B0000}"/>
    <cellStyle name="S13 2" xfId="31653" xr:uid="{00000000-0005-0000-0000-0000617B0000}"/>
    <cellStyle name="S13 2 2" xfId="31654" xr:uid="{00000000-0005-0000-0000-0000627B0000}"/>
    <cellStyle name="S13 2 3" xfId="31655" xr:uid="{00000000-0005-0000-0000-0000637B0000}"/>
    <cellStyle name="S13 3" xfId="31656" xr:uid="{00000000-0005-0000-0000-0000647B0000}"/>
    <cellStyle name="S13 3 2" xfId="31657" xr:uid="{00000000-0005-0000-0000-0000657B0000}"/>
    <cellStyle name="S13 3 3" xfId="31658" xr:uid="{00000000-0005-0000-0000-0000667B0000}"/>
    <cellStyle name="S13 4" xfId="31659" xr:uid="{00000000-0005-0000-0000-0000677B0000}"/>
    <cellStyle name="S13 4 2" xfId="31660" xr:uid="{00000000-0005-0000-0000-0000687B0000}"/>
    <cellStyle name="S13 4 3" xfId="31661" xr:uid="{00000000-0005-0000-0000-0000697B0000}"/>
    <cellStyle name="S13 5" xfId="31662" xr:uid="{00000000-0005-0000-0000-00006A7B0000}"/>
    <cellStyle name="S13 6" xfId="31663" xr:uid="{00000000-0005-0000-0000-00006B7B0000}"/>
    <cellStyle name="S13 7" xfId="31664" xr:uid="{00000000-0005-0000-0000-00006C7B0000}"/>
    <cellStyle name="S13 8" xfId="31665" xr:uid="{00000000-0005-0000-0000-00006D7B0000}"/>
    <cellStyle name="S14" xfId="31666" xr:uid="{00000000-0005-0000-0000-00006E7B0000}"/>
    <cellStyle name="S14 2" xfId="31667" xr:uid="{00000000-0005-0000-0000-00006F7B0000}"/>
    <cellStyle name="S14 2 2" xfId="31668" xr:uid="{00000000-0005-0000-0000-0000707B0000}"/>
    <cellStyle name="S14 2 3" xfId="31669" xr:uid="{00000000-0005-0000-0000-0000717B0000}"/>
    <cellStyle name="S14 3" xfId="31670" xr:uid="{00000000-0005-0000-0000-0000727B0000}"/>
    <cellStyle name="S14 3 2" xfId="31671" xr:uid="{00000000-0005-0000-0000-0000737B0000}"/>
    <cellStyle name="S14 3 3" xfId="31672" xr:uid="{00000000-0005-0000-0000-0000747B0000}"/>
    <cellStyle name="S14 4" xfId="31673" xr:uid="{00000000-0005-0000-0000-0000757B0000}"/>
    <cellStyle name="S14 4 2" xfId="31674" xr:uid="{00000000-0005-0000-0000-0000767B0000}"/>
    <cellStyle name="S14 4 3" xfId="31675" xr:uid="{00000000-0005-0000-0000-0000777B0000}"/>
    <cellStyle name="S14 5" xfId="31676" xr:uid="{00000000-0005-0000-0000-0000787B0000}"/>
    <cellStyle name="S14 6" xfId="31677" xr:uid="{00000000-0005-0000-0000-0000797B0000}"/>
    <cellStyle name="S14 7" xfId="31678" xr:uid="{00000000-0005-0000-0000-00007A7B0000}"/>
    <cellStyle name="S14 8" xfId="31679" xr:uid="{00000000-0005-0000-0000-00007B7B0000}"/>
    <cellStyle name="S15" xfId="31680" xr:uid="{00000000-0005-0000-0000-00007C7B0000}"/>
    <cellStyle name="S15 2" xfId="31681" xr:uid="{00000000-0005-0000-0000-00007D7B0000}"/>
    <cellStyle name="S15 2 2" xfId="31682" xr:uid="{00000000-0005-0000-0000-00007E7B0000}"/>
    <cellStyle name="S15 2 3" xfId="31683" xr:uid="{00000000-0005-0000-0000-00007F7B0000}"/>
    <cellStyle name="S15 3" xfId="31684" xr:uid="{00000000-0005-0000-0000-0000807B0000}"/>
    <cellStyle name="S15 3 2" xfId="31685" xr:uid="{00000000-0005-0000-0000-0000817B0000}"/>
    <cellStyle name="S15 3 3" xfId="31686" xr:uid="{00000000-0005-0000-0000-0000827B0000}"/>
    <cellStyle name="S15 4" xfId="31687" xr:uid="{00000000-0005-0000-0000-0000837B0000}"/>
    <cellStyle name="S15 4 2" xfId="31688" xr:uid="{00000000-0005-0000-0000-0000847B0000}"/>
    <cellStyle name="S15 4 3" xfId="31689" xr:uid="{00000000-0005-0000-0000-0000857B0000}"/>
    <cellStyle name="S15 5" xfId="31690" xr:uid="{00000000-0005-0000-0000-0000867B0000}"/>
    <cellStyle name="S15 6" xfId="31691" xr:uid="{00000000-0005-0000-0000-0000877B0000}"/>
    <cellStyle name="S15 7" xfId="31692" xr:uid="{00000000-0005-0000-0000-0000887B0000}"/>
    <cellStyle name="S15 8" xfId="31693" xr:uid="{00000000-0005-0000-0000-0000897B0000}"/>
    <cellStyle name="S16" xfId="31694" xr:uid="{00000000-0005-0000-0000-00008A7B0000}"/>
    <cellStyle name="S16 2" xfId="31695" xr:uid="{00000000-0005-0000-0000-00008B7B0000}"/>
    <cellStyle name="S16 2 2" xfId="31696" xr:uid="{00000000-0005-0000-0000-00008C7B0000}"/>
    <cellStyle name="S16 2 3" xfId="31697" xr:uid="{00000000-0005-0000-0000-00008D7B0000}"/>
    <cellStyle name="S16 3" xfId="31698" xr:uid="{00000000-0005-0000-0000-00008E7B0000}"/>
    <cellStyle name="S16 3 2" xfId="31699" xr:uid="{00000000-0005-0000-0000-00008F7B0000}"/>
    <cellStyle name="S16 3 3" xfId="31700" xr:uid="{00000000-0005-0000-0000-0000907B0000}"/>
    <cellStyle name="S16 4" xfId="31701" xr:uid="{00000000-0005-0000-0000-0000917B0000}"/>
    <cellStyle name="S16 4 2" xfId="31702" xr:uid="{00000000-0005-0000-0000-0000927B0000}"/>
    <cellStyle name="S16 4 3" xfId="31703" xr:uid="{00000000-0005-0000-0000-0000937B0000}"/>
    <cellStyle name="S16 5" xfId="31704" xr:uid="{00000000-0005-0000-0000-0000947B0000}"/>
    <cellStyle name="S16 6" xfId="31705" xr:uid="{00000000-0005-0000-0000-0000957B0000}"/>
    <cellStyle name="S16 7" xfId="31706" xr:uid="{00000000-0005-0000-0000-0000967B0000}"/>
    <cellStyle name="S16 8" xfId="31707" xr:uid="{00000000-0005-0000-0000-0000977B0000}"/>
    <cellStyle name="S17" xfId="31708" xr:uid="{00000000-0005-0000-0000-0000987B0000}"/>
    <cellStyle name="S17 2" xfId="31709" xr:uid="{00000000-0005-0000-0000-0000997B0000}"/>
    <cellStyle name="S17 2 2" xfId="31710" xr:uid="{00000000-0005-0000-0000-00009A7B0000}"/>
    <cellStyle name="S17 2 3" xfId="31711" xr:uid="{00000000-0005-0000-0000-00009B7B0000}"/>
    <cellStyle name="S17 3" xfId="31712" xr:uid="{00000000-0005-0000-0000-00009C7B0000}"/>
    <cellStyle name="S17 3 2" xfId="31713" xr:uid="{00000000-0005-0000-0000-00009D7B0000}"/>
    <cellStyle name="S17 3 3" xfId="31714" xr:uid="{00000000-0005-0000-0000-00009E7B0000}"/>
    <cellStyle name="S17 4" xfId="31715" xr:uid="{00000000-0005-0000-0000-00009F7B0000}"/>
    <cellStyle name="S17 4 2" xfId="31716" xr:uid="{00000000-0005-0000-0000-0000A07B0000}"/>
    <cellStyle name="S17 4 3" xfId="31717" xr:uid="{00000000-0005-0000-0000-0000A17B0000}"/>
    <cellStyle name="S17 5" xfId="31718" xr:uid="{00000000-0005-0000-0000-0000A27B0000}"/>
    <cellStyle name="S17 6" xfId="31719" xr:uid="{00000000-0005-0000-0000-0000A37B0000}"/>
    <cellStyle name="S17 7" xfId="31720" xr:uid="{00000000-0005-0000-0000-0000A47B0000}"/>
    <cellStyle name="S17 8" xfId="31721" xr:uid="{00000000-0005-0000-0000-0000A57B0000}"/>
    <cellStyle name="S18" xfId="31722" xr:uid="{00000000-0005-0000-0000-0000A67B0000}"/>
    <cellStyle name="S18 2" xfId="31723" xr:uid="{00000000-0005-0000-0000-0000A77B0000}"/>
    <cellStyle name="S18 2 2" xfId="31724" xr:uid="{00000000-0005-0000-0000-0000A87B0000}"/>
    <cellStyle name="S18 2 3" xfId="31725" xr:uid="{00000000-0005-0000-0000-0000A97B0000}"/>
    <cellStyle name="S18 3" xfId="31726" xr:uid="{00000000-0005-0000-0000-0000AA7B0000}"/>
    <cellStyle name="S18 3 2" xfId="31727" xr:uid="{00000000-0005-0000-0000-0000AB7B0000}"/>
    <cellStyle name="S18 3 3" xfId="31728" xr:uid="{00000000-0005-0000-0000-0000AC7B0000}"/>
    <cellStyle name="S18 4" xfId="31729" xr:uid="{00000000-0005-0000-0000-0000AD7B0000}"/>
    <cellStyle name="S18 4 2" xfId="31730" xr:uid="{00000000-0005-0000-0000-0000AE7B0000}"/>
    <cellStyle name="S18 4 3" xfId="31731" xr:uid="{00000000-0005-0000-0000-0000AF7B0000}"/>
    <cellStyle name="S18 5" xfId="31732" xr:uid="{00000000-0005-0000-0000-0000B07B0000}"/>
    <cellStyle name="S18 6" xfId="31733" xr:uid="{00000000-0005-0000-0000-0000B17B0000}"/>
    <cellStyle name="S18 7" xfId="31734" xr:uid="{00000000-0005-0000-0000-0000B27B0000}"/>
    <cellStyle name="S18 8" xfId="31735" xr:uid="{00000000-0005-0000-0000-0000B37B0000}"/>
    <cellStyle name="S19" xfId="31736" xr:uid="{00000000-0005-0000-0000-0000B47B0000}"/>
    <cellStyle name="S19 2" xfId="31737" xr:uid="{00000000-0005-0000-0000-0000B57B0000}"/>
    <cellStyle name="S19 2 2" xfId="31738" xr:uid="{00000000-0005-0000-0000-0000B67B0000}"/>
    <cellStyle name="S19 2 3" xfId="31739" xr:uid="{00000000-0005-0000-0000-0000B77B0000}"/>
    <cellStyle name="S19 3" xfId="31740" xr:uid="{00000000-0005-0000-0000-0000B87B0000}"/>
    <cellStyle name="S19 3 2" xfId="31741" xr:uid="{00000000-0005-0000-0000-0000B97B0000}"/>
    <cellStyle name="S19 3 3" xfId="31742" xr:uid="{00000000-0005-0000-0000-0000BA7B0000}"/>
    <cellStyle name="S19 4" xfId="31743" xr:uid="{00000000-0005-0000-0000-0000BB7B0000}"/>
    <cellStyle name="S19 4 2" xfId="31744" xr:uid="{00000000-0005-0000-0000-0000BC7B0000}"/>
    <cellStyle name="S19 4 3" xfId="31745" xr:uid="{00000000-0005-0000-0000-0000BD7B0000}"/>
    <cellStyle name="S19 5" xfId="31746" xr:uid="{00000000-0005-0000-0000-0000BE7B0000}"/>
    <cellStyle name="S19 6" xfId="31747" xr:uid="{00000000-0005-0000-0000-0000BF7B0000}"/>
    <cellStyle name="S19 7" xfId="31748" xr:uid="{00000000-0005-0000-0000-0000C07B0000}"/>
    <cellStyle name="S19 8" xfId="31749" xr:uid="{00000000-0005-0000-0000-0000C17B0000}"/>
    <cellStyle name="S2" xfId="31750" xr:uid="{00000000-0005-0000-0000-0000C27B0000}"/>
    <cellStyle name="S2 2" xfId="31751" xr:uid="{00000000-0005-0000-0000-0000C37B0000}"/>
    <cellStyle name="S2 2 2" xfId="31752" xr:uid="{00000000-0005-0000-0000-0000C47B0000}"/>
    <cellStyle name="S2 2 3" xfId="31753" xr:uid="{00000000-0005-0000-0000-0000C57B0000}"/>
    <cellStyle name="S2 3" xfId="31754" xr:uid="{00000000-0005-0000-0000-0000C67B0000}"/>
    <cellStyle name="S2 3 2" xfId="31755" xr:uid="{00000000-0005-0000-0000-0000C77B0000}"/>
    <cellStyle name="S2 3 3" xfId="31756" xr:uid="{00000000-0005-0000-0000-0000C87B0000}"/>
    <cellStyle name="S2 4" xfId="31757" xr:uid="{00000000-0005-0000-0000-0000C97B0000}"/>
    <cellStyle name="S2 4 2" xfId="31758" xr:uid="{00000000-0005-0000-0000-0000CA7B0000}"/>
    <cellStyle name="S2 4 3" xfId="31759" xr:uid="{00000000-0005-0000-0000-0000CB7B0000}"/>
    <cellStyle name="S2 5" xfId="31760" xr:uid="{00000000-0005-0000-0000-0000CC7B0000}"/>
    <cellStyle name="S2 6" xfId="31761" xr:uid="{00000000-0005-0000-0000-0000CD7B0000}"/>
    <cellStyle name="S2 7" xfId="31762" xr:uid="{00000000-0005-0000-0000-0000CE7B0000}"/>
    <cellStyle name="S2 8" xfId="31763" xr:uid="{00000000-0005-0000-0000-0000CF7B0000}"/>
    <cellStyle name="S20" xfId="31764" xr:uid="{00000000-0005-0000-0000-0000D07B0000}"/>
    <cellStyle name="S20 2" xfId="31765" xr:uid="{00000000-0005-0000-0000-0000D17B0000}"/>
    <cellStyle name="S20 2 2" xfId="31766" xr:uid="{00000000-0005-0000-0000-0000D27B0000}"/>
    <cellStyle name="S20 2 3" xfId="31767" xr:uid="{00000000-0005-0000-0000-0000D37B0000}"/>
    <cellStyle name="S20 3" xfId="31768" xr:uid="{00000000-0005-0000-0000-0000D47B0000}"/>
    <cellStyle name="S20 3 2" xfId="31769" xr:uid="{00000000-0005-0000-0000-0000D57B0000}"/>
    <cellStyle name="S20 3 3" xfId="31770" xr:uid="{00000000-0005-0000-0000-0000D67B0000}"/>
    <cellStyle name="S20 4" xfId="31771" xr:uid="{00000000-0005-0000-0000-0000D77B0000}"/>
    <cellStyle name="S20 4 2" xfId="31772" xr:uid="{00000000-0005-0000-0000-0000D87B0000}"/>
    <cellStyle name="S20 4 3" xfId="31773" xr:uid="{00000000-0005-0000-0000-0000D97B0000}"/>
    <cellStyle name="S20 5" xfId="31774" xr:uid="{00000000-0005-0000-0000-0000DA7B0000}"/>
    <cellStyle name="S20 6" xfId="31775" xr:uid="{00000000-0005-0000-0000-0000DB7B0000}"/>
    <cellStyle name="S20 7" xfId="31776" xr:uid="{00000000-0005-0000-0000-0000DC7B0000}"/>
    <cellStyle name="S20 8" xfId="31777" xr:uid="{00000000-0005-0000-0000-0000DD7B0000}"/>
    <cellStyle name="S21" xfId="31778" xr:uid="{00000000-0005-0000-0000-0000DE7B0000}"/>
    <cellStyle name="S21 2" xfId="31779" xr:uid="{00000000-0005-0000-0000-0000DF7B0000}"/>
    <cellStyle name="S21 2 2" xfId="31780" xr:uid="{00000000-0005-0000-0000-0000E07B0000}"/>
    <cellStyle name="S21 2 3" xfId="31781" xr:uid="{00000000-0005-0000-0000-0000E17B0000}"/>
    <cellStyle name="S21 3" xfId="31782" xr:uid="{00000000-0005-0000-0000-0000E27B0000}"/>
    <cellStyle name="S21 3 2" xfId="31783" xr:uid="{00000000-0005-0000-0000-0000E37B0000}"/>
    <cellStyle name="S21 3 3" xfId="31784" xr:uid="{00000000-0005-0000-0000-0000E47B0000}"/>
    <cellStyle name="S21 4" xfId="31785" xr:uid="{00000000-0005-0000-0000-0000E57B0000}"/>
    <cellStyle name="S21 4 2" xfId="31786" xr:uid="{00000000-0005-0000-0000-0000E67B0000}"/>
    <cellStyle name="S21 4 3" xfId="31787" xr:uid="{00000000-0005-0000-0000-0000E77B0000}"/>
    <cellStyle name="S21 5" xfId="31788" xr:uid="{00000000-0005-0000-0000-0000E87B0000}"/>
    <cellStyle name="S21 6" xfId="31789" xr:uid="{00000000-0005-0000-0000-0000E97B0000}"/>
    <cellStyle name="S21 7" xfId="31790" xr:uid="{00000000-0005-0000-0000-0000EA7B0000}"/>
    <cellStyle name="S21 8" xfId="31791" xr:uid="{00000000-0005-0000-0000-0000EB7B0000}"/>
    <cellStyle name="S22" xfId="31792" xr:uid="{00000000-0005-0000-0000-0000EC7B0000}"/>
    <cellStyle name="S22 2" xfId="31793" xr:uid="{00000000-0005-0000-0000-0000ED7B0000}"/>
    <cellStyle name="S22 2 2" xfId="31794" xr:uid="{00000000-0005-0000-0000-0000EE7B0000}"/>
    <cellStyle name="S22 2 3" xfId="31795" xr:uid="{00000000-0005-0000-0000-0000EF7B0000}"/>
    <cellStyle name="S22 3" xfId="31796" xr:uid="{00000000-0005-0000-0000-0000F07B0000}"/>
    <cellStyle name="S22 3 2" xfId="31797" xr:uid="{00000000-0005-0000-0000-0000F17B0000}"/>
    <cellStyle name="S22 3 3" xfId="31798" xr:uid="{00000000-0005-0000-0000-0000F27B0000}"/>
    <cellStyle name="S22 4" xfId="31799" xr:uid="{00000000-0005-0000-0000-0000F37B0000}"/>
    <cellStyle name="S22 4 2" xfId="31800" xr:uid="{00000000-0005-0000-0000-0000F47B0000}"/>
    <cellStyle name="S22 4 3" xfId="31801" xr:uid="{00000000-0005-0000-0000-0000F57B0000}"/>
    <cellStyle name="S22 5" xfId="31802" xr:uid="{00000000-0005-0000-0000-0000F67B0000}"/>
    <cellStyle name="S22 6" xfId="31803" xr:uid="{00000000-0005-0000-0000-0000F77B0000}"/>
    <cellStyle name="S22 7" xfId="31804" xr:uid="{00000000-0005-0000-0000-0000F87B0000}"/>
    <cellStyle name="S22 8" xfId="31805" xr:uid="{00000000-0005-0000-0000-0000F97B0000}"/>
    <cellStyle name="S23" xfId="31806" xr:uid="{00000000-0005-0000-0000-0000FA7B0000}"/>
    <cellStyle name="S23 2" xfId="31807" xr:uid="{00000000-0005-0000-0000-0000FB7B0000}"/>
    <cellStyle name="S23 2 2" xfId="31808" xr:uid="{00000000-0005-0000-0000-0000FC7B0000}"/>
    <cellStyle name="S23 2 3" xfId="31809" xr:uid="{00000000-0005-0000-0000-0000FD7B0000}"/>
    <cellStyle name="S23 3" xfId="31810" xr:uid="{00000000-0005-0000-0000-0000FE7B0000}"/>
    <cellStyle name="S23 3 2" xfId="31811" xr:uid="{00000000-0005-0000-0000-0000FF7B0000}"/>
    <cellStyle name="S23 3 3" xfId="31812" xr:uid="{00000000-0005-0000-0000-0000007C0000}"/>
    <cellStyle name="S23 4" xfId="31813" xr:uid="{00000000-0005-0000-0000-0000017C0000}"/>
    <cellStyle name="S23 4 2" xfId="31814" xr:uid="{00000000-0005-0000-0000-0000027C0000}"/>
    <cellStyle name="S23 4 3" xfId="31815" xr:uid="{00000000-0005-0000-0000-0000037C0000}"/>
    <cellStyle name="S23 5" xfId="31816" xr:uid="{00000000-0005-0000-0000-0000047C0000}"/>
    <cellStyle name="S23 6" xfId="31817" xr:uid="{00000000-0005-0000-0000-0000057C0000}"/>
    <cellStyle name="S23 7" xfId="31818" xr:uid="{00000000-0005-0000-0000-0000067C0000}"/>
    <cellStyle name="S23 8" xfId="31819" xr:uid="{00000000-0005-0000-0000-0000077C0000}"/>
    <cellStyle name="S24" xfId="31820" xr:uid="{00000000-0005-0000-0000-0000087C0000}"/>
    <cellStyle name="S24 2" xfId="31821" xr:uid="{00000000-0005-0000-0000-0000097C0000}"/>
    <cellStyle name="S24 2 2" xfId="31822" xr:uid="{00000000-0005-0000-0000-00000A7C0000}"/>
    <cellStyle name="S24 2 3" xfId="31823" xr:uid="{00000000-0005-0000-0000-00000B7C0000}"/>
    <cellStyle name="S24 3" xfId="31824" xr:uid="{00000000-0005-0000-0000-00000C7C0000}"/>
    <cellStyle name="S24 3 2" xfId="31825" xr:uid="{00000000-0005-0000-0000-00000D7C0000}"/>
    <cellStyle name="S24 3 3" xfId="31826" xr:uid="{00000000-0005-0000-0000-00000E7C0000}"/>
    <cellStyle name="S24 4" xfId="31827" xr:uid="{00000000-0005-0000-0000-00000F7C0000}"/>
    <cellStyle name="S24 4 2" xfId="31828" xr:uid="{00000000-0005-0000-0000-0000107C0000}"/>
    <cellStyle name="S24 4 3" xfId="31829" xr:uid="{00000000-0005-0000-0000-0000117C0000}"/>
    <cellStyle name="S24 5" xfId="31830" xr:uid="{00000000-0005-0000-0000-0000127C0000}"/>
    <cellStyle name="S24 6" xfId="31831" xr:uid="{00000000-0005-0000-0000-0000137C0000}"/>
    <cellStyle name="S24 7" xfId="31832" xr:uid="{00000000-0005-0000-0000-0000147C0000}"/>
    <cellStyle name="S24 8" xfId="31833" xr:uid="{00000000-0005-0000-0000-0000157C0000}"/>
    <cellStyle name="S25" xfId="31834" xr:uid="{00000000-0005-0000-0000-0000167C0000}"/>
    <cellStyle name="S25 2" xfId="31835" xr:uid="{00000000-0005-0000-0000-0000177C0000}"/>
    <cellStyle name="S25 2 2" xfId="31836" xr:uid="{00000000-0005-0000-0000-0000187C0000}"/>
    <cellStyle name="S25 2 3" xfId="31837" xr:uid="{00000000-0005-0000-0000-0000197C0000}"/>
    <cellStyle name="S25 3" xfId="31838" xr:uid="{00000000-0005-0000-0000-00001A7C0000}"/>
    <cellStyle name="S25 3 2" xfId="31839" xr:uid="{00000000-0005-0000-0000-00001B7C0000}"/>
    <cellStyle name="S25 3 3" xfId="31840" xr:uid="{00000000-0005-0000-0000-00001C7C0000}"/>
    <cellStyle name="S25 4" xfId="31841" xr:uid="{00000000-0005-0000-0000-00001D7C0000}"/>
    <cellStyle name="S25 4 2" xfId="31842" xr:uid="{00000000-0005-0000-0000-00001E7C0000}"/>
    <cellStyle name="S25 4 3" xfId="31843" xr:uid="{00000000-0005-0000-0000-00001F7C0000}"/>
    <cellStyle name="S25 5" xfId="31844" xr:uid="{00000000-0005-0000-0000-0000207C0000}"/>
    <cellStyle name="S25 6" xfId="31845" xr:uid="{00000000-0005-0000-0000-0000217C0000}"/>
    <cellStyle name="S25 7" xfId="31846" xr:uid="{00000000-0005-0000-0000-0000227C0000}"/>
    <cellStyle name="S25 8" xfId="31847" xr:uid="{00000000-0005-0000-0000-0000237C0000}"/>
    <cellStyle name="S26" xfId="31848" xr:uid="{00000000-0005-0000-0000-0000247C0000}"/>
    <cellStyle name="S26 2" xfId="31849" xr:uid="{00000000-0005-0000-0000-0000257C0000}"/>
    <cellStyle name="S26 2 2" xfId="31850" xr:uid="{00000000-0005-0000-0000-0000267C0000}"/>
    <cellStyle name="S26 2 3" xfId="31851" xr:uid="{00000000-0005-0000-0000-0000277C0000}"/>
    <cellStyle name="S26 3" xfId="31852" xr:uid="{00000000-0005-0000-0000-0000287C0000}"/>
    <cellStyle name="S26 3 2" xfId="31853" xr:uid="{00000000-0005-0000-0000-0000297C0000}"/>
    <cellStyle name="S26 3 3" xfId="31854" xr:uid="{00000000-0005-0000-0000-00002A7C0000}"/>
    <cellStyle name="S26 4" xfId="31855" xr:uid="{00000000-0005-0000-0000-00002B7C0000}"/>
    <cellStyle name="S26 4 2" xfId="31856" xr:uid="{00000000-0005-0000-0000-00002C7C0000}"/>
    <cellStyle name="S26 4 3" xfId="31857" xr:uid="{00000000-0005-0000-0000-00002D7C0000}"/>
    <cellStyle name="S26 5" xfId="31858" xr:uid="{00000000-0005-0000-0000-00002E7C0000}"/>
    <cellStyle name="S26 6" xfId="31859" xr:uid="{00000000-0005-0000-0000-00002F7C0000}"/>
    <cellStyle name="S26 7" xfId="31860" xr:uid="{00000000-0005-0000-0000-0000307C0000}"/>
    <cellStyle name="S26 8" xfId="31861" xr:uid="{00000000-0005-0000-0000-0000317C0000}"/>
    <cellStyle name="S27" xfId="31862" xr:uid="{00000000-0005-0000-0000-0000327C0000}"/>
    <cellStyle name="S27 2" xfId="31863" xr:uid="{00000000-0005-0000-0000-0000337C0000}"/>
    <cellStyle name="S27 2 2" xfId="31864" xr:uid="{00000000-0005-0000-0000-0000347C0000}"/>
    <cellStyle name="S27 2 3" xfId="31865" xr:uid="{00000000-0005-0000-0000-0000357C0000}"/>
    <cellStyle name="S27 3" xfId="31866" xr:uid="{00000000-0005-0000-0000-0000367C0000}"/>
    <cellStyle name="S27 3 2" xfId="31867" xr:uid="{00000000-0005-0000-0000-0000377C0000}"/>
    <cellStyle name="S27 3 3" xfId="31868" xr:uid="{00000000-0005-0000-0000-0000387C0000}"/>
    <cellStyle name="S27 4" xfId="31869" xr:uid="{00000000-0005-0000-0000-0000397C0000}"/>
    <cellStyle name="S27 4 2" xfId="31870" xr:uid="{00000000-0005-0000-0000-00003A7C0000}"/>
    <cellStyle name="S27 4 3" xfId="31871" xr:uid="{00000000-0005-0000-0000-00003B7C0000}"/>
    <cellStyle name="S27 5" xfId="31872" xr:uid="{00000000-0005-0000-0000-00003C7C0000}"/>
    <cellStyle name="S27 6" xfId="31873" xr:uid="{00000000-0005-0000-0000-00003D7C0000}"/>
    <cellStyle name="S27 7" xfId="31874" xr:uid="{00000000-0005-0000-0000-00003E7C0000}"/>
    <cellStyle name="S27 8" xfId="31875" xr:uid="{00000000-0005-0000-0000-00003F7C0000}"/>
    <cellStyle name="S28" xfId="31876" xr:uid="{00000000-0005-0000-0000-0000407C0000}"/>
    <cellStyle name="S28 2" xfId="31877" xr:uid="{00000000-0005-0000-0000-0000417C0000}"/>
    <cellStyle name="S28 2 2" xfId="31878" xr:uid="{00000000-0005-0000-0000-0000427C0000}"/>
    <cellStyle name="S28 2 3" xfId="31879" xr:uid="{00000000-0005-0000-0000-0000437C0000}"/>
    <cellStyle name="S28 3" xfId="31880" xr:uid="{00000000-0005-0000-0000-0000447C0000}"/>
    <cellStyle name="S28 3 2" xfId="31881" xr:uid="{00000000-0005-0000-0000-0000457C0000}"/>
    <cellStyle name="S28 3 3" xfId="31882" xr:uid="{00000000-0005-0000-0000-0000467C0000}"/>
    <cellStyle name="S28 4" xfId="31883" xr:uid="{00000000-0005-0000-0000-0000477C0000}"/>
    <cellStyle name="S28 4 2" xfId="31884" xr:uid="{00000000-0005-0000-0000-0000487C0000}"/>
    <cellStyle name="S28 4 3" xfId="31885" xr:uid="{00000000-0005-0000-0000-0000497C0000}"/>
    <cellStyle name="S28 5" xfId="31886" xr:uid="{00000000-0005-0000-0000-00004A7C0000}"/>
    <cellStyle name="S28 6" xfId="31887" xr:uid="{00000000-0005-0000-0000-00004B7C0000}"/>
    <cellStyle name="S28 7" xfId="31888" xr:uid="{00000000-0005-0000-0000-00004C7C0000}"/>
    <cellStyle name="S28 8" xfId="31889" xr:uid="{00000000-0005-0000-0000-00004D7C0000}"/>
    <cellStyle name="S29" xfId="31890" xr:uid="{00000000-0005-0000-0000-00004E7C0000}"/>
    <cellStyle name="S29 2" xfId="31891" xr:uid="{00000000-0005-0000-0000-00004F7C0000}"/>
    <cellStyle name="S29 2 2" xfId="31892" xr:uid="{00000000-0005-0000-0000-0000507C0000}"/>
    <cellStyle name="S29 2 3" xfId="31893" xr:uid="{00000000-0005-0000-0000-0000517C0000}"/>
    <cellStyle name="S29 3" xfId="31894" xr:uid="{00000000-0005-0000-0000-0000527C0000}"/>
    <cellStyle name="S29 3 2" xfId="31895" xr:uid="{00000000-0005-0000-0000-0000537C0000}"/>
    <cellStyle name="S29 3 3" xfId="31896" xr:uid="{00000000-0005-0000-0000-0000547C0000}"/>
    <cellStyle name="S29 4" xfId="31897" xr:uid="{00000000-0005-0000-0000-0000557C0000}"/>
    <cellStyle name="S29 4 2" xfId="31898" xr:uid="{00000000-0005-0000-0000-0000567C0000}"/>
    <cellStyle name="S29 4 3" xfId="31899" xr:uid="{00000000-0005-0000-0000-0000577C0000}"/>
    <cellStyle name="S29 5" xfId="31900" xr:uid="{00000000-0005-0000-0000-0000587C0000}"/>
    <cellStyle name="S29 6" xfId="31901" xr:uid="{00000000-0005-0000-0000-0000597C0000}"/>
    <cellStyle name="S29 7" xfId="31902" xr:uid="{00000000-0005-0000-0000-00005A7C0000}"/>
    <cellStyle name="S29 8" xfId="31903" xr:uid="{00000000-0005-0000-0000-00005B7C0000}"/>
    <cellStyle name="S3" xfId="31904" xr:uid="{00000000-0005-0000-0000-00005C7C0000}"/>
    <cellStyle name="S3 2" xfId="31905" xr:uid="{00000000-0005-0000-0000-00005D7C0000}"/>
    <cellStyle name="S3 2 2" xfId="31906" xr:uid="{00000000-0005-0000-0000-00005E7C0000}"/>
    <cellStyle name="S3 2 3" xfId="31907" xr:uid="{00000000-0005-0000-0000-00005F7C0000}"/>
    <cellStyle name="S3 3" xfId="31908" xr:uid="{00000000-0005-0000-0000-0000607C0000}"/>
    <cellStyle name="S3 3 2" xfId="31909" xr:uid="{00000000-0005-0000-0000-0000617C0000}"/>
    <cellStyle name="S3 3 3" xfId="31910" xr:uid="{00000000-0005-0000-0000-0000627C0000}"/>
    <cellStyle name="S3 4" xfId="31911" xr:uid="{00000000-0005-0000-0000-0000637C0000}"/>
    <cellStyle name="S3 4 2" xfId="31912" xr:uid="{00000000-0005-0000-0000-0000647C0000}"/>
    <cellStyle name="S3 4 3" xfId="31913" xr:uid="{00000000-0005-0000-0000-0000657C0000}"/>
    <cellStyle name="S3 5" xfId="31914" xr:uid="{00000000-0005-0000-0000-0000667C0000}"/>
    <cellStyle name="S3 6" xfId="31915" xr:uid="{00000000-0005-0000-0000-0000677C0000}"/>
    <cellStyle name="S3 7" xfId="31916" xr:uid="{00000000-0005-0000-0000-0000687C0000}"/>
    <cellStyle name="S3 8" xfId="31917" xr:uid="{00000000-0005-0000-0000-0000697C0000}"/>
    <cellStyle name="S30" xfId="31918" xr:uid="{00000000-0005-0000-0000-00006A7C0000}"/>
    <cellStyle name="S30 2" xfId="31919" xr:uid="{00000000-0005-0000-0000-00006B7C0000}"/>
    <cellStyle name="S30 2 2" xfId="31920" xr:uid="{00000000-0005-0000-0000-00006C7C0000}"/>
    <cellStyle name="S30 2 3" xfId="31921" xr:uid="{00000000-0005-0000-0000-00006D7C0000}"/>
    <cellStyle name="S30 3" xfId="31922" xr:uid="{00000000-0005-0000-0000-00006E7C0000}"/>
    <cellStyle name="S30 3 2" xfId="31923" xr:uid="{00000000-0005-0000-0000-00006F7C0000}"/>
    <cellStyle name="S30 3 3" xfId="31924" xr:uid="{00000000-0005-0000-0000-0000707C0000}"/>
    <cellStyle name="S30 4" xfId="31925" xr:uid="{00000000-0005-0000-0000-0000717C0000}"/>
    <cellStyle name="S30 4 2" xfId="31926" xr:uid="{00000000-0005-0000-0000-0000727C0000}"/>
    <cellStyle name="S30 4 3" xfId="31927" xr:uid="{00000000-0005-0000-0000-0000737C0000}"/>
    <cellStyle name="S30 5" xfId="31928" xr:uid="{00000000-0005-0000-0000-0000747C0000}"/>
    <cellStyle name="S30 6" xfId="31929" xr:uid="{00000000-0005-0000-0000-0000757C0000}"/>
    <cellStyle name="S30 7" xfId="31930" xr:uid="{00000000-0005-0000-0000-0000767C0000}"/>
    <cellStyle name="S30 8" xfId="31931" xr:uid="{00000000-0005-0000-0000-0000777C0000}"/>
    <cellStyle name="S31" xfId="31932" xr:uid="{00000000-0005-0000-0000-0000787C0000}"/>
    <cellStyle name="S31 2" xfId="31933" xr:uid="{00000000-0005-0000-0000-0000797C0000}"/>
    <cellStyle name="S31 2 2" xfId="31934" xr:uid="{00000000-0005-0000-0000-00007A7C0000}"/>
    <cellStyle name="S31 2 3" xfId="31935" xr:uid="{00000000-0005-0000-0000-00007B7C0000}"/>
    <cellStyle name="S31 3" xfId="31936" xr:uid="{00000000-0005-0000-0000-00007C7C0000}"/>
    <cellStyle name="S31 3 2" xfId="31937" xr:uid="{00000000-0005-0000-0000-00007D7C0000}"/>
    <cellStyle name="S31 3 3" xfId="31938" xr:uid="{00000000-0005-0000-0000-00007E7C0000}"/>
    <cellStyle name="S31 4" xfId="31939" xr:uid="{00000000-0005-0000-0000-00007F7C0000}"/>
    <cellStyle name="S31 4 2" xfId="31940" xr:uid="{00000000-0005-0000-0000-0000807C0000}"/>
    <cellStyle name="S31 4 3" xfId="31941" xr:uid="{00000000-0005-0000-0000-0000817C0000}"/>
    <cellStyle name="S31 5" xfId="31942" xr:uid="{00000000-0005-0000-0000-0000827C0000}"/>
    <cellStyle name="S31 6" xfId="31943" xr:uid="{00000000-0005-0000-0000-0000837C0000}"/>
    <cellStyle name="S31 7" xfId="31944" xr:uid="{00000000-0005-0000-0000-0000847C0000}"/>
    <cellStyle name="S31 8" xfId="31945" xr:uid="{00000000-0005-0000-0000-0000857C0000}"/>
    <cellStyle name="S32" xfId="31946" xr:uid="{00000000-0005-0000-0000-0000867C0000}"/>
    <cellStyle name="S32 2" xfId="31947" xr:uid="{00000000-0005-0000-0000-0000877C0000}"/>
    <cellStyle name="S32 2 2" xfId="31948" xr:uid="{00000000-0005-0000-0000-0000887C0000}"/>
    <cellStyle name="S32 2 3" xfId="31949" xr:uid="{00000000-0005-0000-0000-0000897C0000}"/>
    <cellStyle name="S32 3" xfId="31950" xr:uid="{00000000-0005-0000-0000-00008A7C0000}"/>
    <cellStyle name="S32 3 2" xfId="31951" xr:uid="{00000000-0005-0000-0000-00008B7C0000}"/>
    <cellStyle name="S32 3 3" xfId="31952" xr:uid="{00000000-0005-0000-0000-00008C7C0000}"/>
    <cellStyle name="S32 4" xfId="31953" xr:uid="{00000000-0005-0000-0000-00008D7C0000}"/>
    <cellStyle name="S32 4 2" xfId="31954" xr:uid="{00000000-0005-0000-0000-00008E7C0000}"/>
    <cellStyle name="S32 4 3" xfId="31955" xr:uid="{00000000-0005-0000-0000-00008F7C0000}"/>
    <cellStyle name="S32 5" xfId="31956" xr:uid="{00000000-0005-0000-0000-0000907C0000}"/>
    <cellStyle name="S32 6" xfId="31957" xr:uid="{00000000-0005-0000-0000-0000917C0000}"/>
    <cellStyle name="S32 7" xfId="31958" xr:uid="{00000000-0005-0000-0000-0000927C0000}"/>
    <cellStyle name="S32 8" xfId="31959" xr:uid="{00000000-0005-0000-0000-0000937C0000}"/>
    <cellStyle name="S33" xfId="31960" xr:uid="{00000000-0005-0000-0000-0000947C0000}"/>
    <cellStyle name="S33 2" xfId="31961" xr:uid="{00000000-0005-0000-0000-0000957C0000}"/>
    <cellStyle name="S33 2 2" xfId="31962" xr:uid="{00000000-0005-0000-0000-0000967C0000}"/>
    <cellStyle name="S33 2 3" xfId="31963" xr:uid="{00000000-0005-0000-0000-0000977C0000}"/>
    <cellStyle name="S33 3" xfId="31964" xr:uid="{00000000-0005-0000-0000-0000987C0000}"/>
    <cellStyle name="S33 3 2" xfId="31965" xr:uid="{00000000-0005-0000-0000-0000997C0000}"/>
    <cellStyle name="S33 3 3" xfId="31966" xr:uid="{00000000-0005-0000-0000-00009A7C0000}"/>
    <cellStyle name="S33 4" xfId="31967" xr:uid="{00000000-0005-0000-0000-00009B7C0000}"/>
    <cellStyle name="S33 4 2" xfId="31968" xr:uid="{00000000-0005-0000-0000-00009C7C0000}"/>
    <cellStyle name="S33 4 3" xfId="31969" xr:uid="{00000000-0005-0000-0000-00009D7C0000}"/>
    <cellStyle name="S33 5" xfId="31970" xr:uid="{00000000-0005-0000-0000-00009E7C0000}"/>
    <cellStyle name="S33 6" xfId="31971" xr:uid="{00000000-0005-0000-0000-00009F7C0000}"/>
    <cellStyle name="S33 7" xfId="31972" xr:uid="{00000000-0005-0000-0000-0000A07C0000}"/>
    <cellStyle name="S33 8" xfId="31973" xr:uid="{00000000-0005-0000-0000-0000A17C0000}"/>
    <cellStyle name="S34" xfId="31974" xr:uid="{00000000-0005-0000-0000-0000A27C0000}"/>
    <cellStyle name="S34 2" xfId="31975" xr:uid="{00000000-0005-0000-0000-0000A37C0000}"/>
    <cellStyle name="S34 3" xfId="31976" xr:uid="{00000000-0005-0000-0000-0000A47C0000}"/>
    <cellStyle name="S34 4" xfId="31977" xr:uid="{00000000-0005-0000-0000-0000A57C0000}"/>
    <cellStyle name="S34 5" xfId="31978" xr:uid="{00000000-0005-0000-0000-0000A67C0000}"/>
    <cellStyle name="S4" xfId="31979" xr:uid="{00000000-0005-0000-0000-0000A77C0000}"/>
    <cellStyle name="S4 2" xfId="31980" xr:uid="{00000000-0005-0000-0000-0000A87C0000}"/>
    <cellStyle name="S4 2 2" xfId="31981" xr:uid="{00000000-0005-0000-0000-0000A97C0000}"/>
    <cellStyle name="S4 2 3" xfId="31982" xr:uid="{00000000-0005-0000-0000-0000AA7C0000}"/>
    <cellStyle name="S4 3" xfId="31983" xr:uid="{00000000-0005-0000-0000-0000AB7C0000}"/>
    <cellStyle name="S4 3 2" xfId="31984" xr:uid="{00000000-0005-0000-0000-0000AC7C0000}"/>
    <cellStyle name="S4 3 3" xfId="31985" xr:uid="{00000000-0005-0000-0000-0000AD7C0000}"/>
    <cellStyle name="S4 4" xfId="31986" xr:uid="{00000000-0005-0000-0000-0000AE7C0000}"/>
    <cellStyle name="S4 4 2" xfId="31987" xr:uid="{00000000-0005-0000-0000-0000AF7C0000}"/>
    <cellStyle name="S4 4 3" xfId="31988" xr:uid="{00000000-0005-0000-0000-0000B07C0000}"/>
    <cellStyle name="S4 5" xfId="31989" xr:uid="{00000000-0005-0000-0000-0000B17C0000}"/>
    <cellStyle name="S4 6" xfId="31990" xr:uid="{00000000-0005-0000-0000-0000B27C0000}"/>
    <cellStyle name="S4 7" xfId="31991" xr:uid="{00000000-0005-0000-0000-0000B37C0000}"/>
    <cellStyle name="S4 8" xfId="31992" xr:uid="{00000000-0005-0000-0000-0000B47C0000}"/>
    <cellStyle name="S5" xfId="31993" xr:uid="{00000000-0005-0000-0000-0000B57C0000}"/>
    <cellStyle name="S5 2" xfId="31994" xr:uid="{00000000-0005-0000-0000-0000B67C0000}"/>
    <cellStyle name="S5 2 2" xfId="31995" xr:uid="{00000000-0005-0000-0000-0000B77C0000}"/>
    <cellStyle name="S5 2 3" xfId="31996" xr:uid="{00000000-0005-0000-0000-0000B87C0000}"/>
    <cellStyle name="S5 3" xfId="31997" xr:uid="{00000000-0005-0000-0000-0000B97C0000}"/>
    <cellStyle name="S5 3 2" xfId="31998" xr:uid="{00000000-0005-0000-0000-0000BA7C0000}"/>
    <cellStyle name="S5 3 3" xfId="31999" xr:uid="{00000000-0005-0000-0000-0000BB7C0000}"/>
    <cellStyle name="S5 4" xfId="32000" xr:uid="{00000000-0005-0000-0000-0000BC7C0000}"/>
    <cellStyle name="S5 4 2" xfId="32001" xr:uid="{00000000-0005-0000-0000-0000BD7C0000}"/>
    <cellStyle name="S5 4 3" xfId="32002" xr:uid="{00000000-0005-0000-0000-0000BE7C0000}"/>
    <cellStyle name="S5 5" xfId="32003" xr:uid="{00000000-0005-0000-0000-0000BF7C0000}"/>
    <cellStyle name="S5 6" xfId="32004" xr:uid="{00000000-0005-0000-0000-0000C07C0000}"/>
    <cellStyle name="S5 7" xfId="32005" xr:uid="{00000000-0005-0000-0000-0000C17C0000}"/>
    <cellStyle name="S5 8" xfId="32006" xr:uid="{00000000-0005-0000-0000-0000C27C0000}"/>
    <cellStyle name="S6" xfId="32007" xr:uid="{00000000-0005-0000-0000-0000C37C0000}"/>
    <cellStyle name="S6 2" xfId="32008" xr:uid="{00000000-0005-0000-0000-0000C47C0000}"/>
    <cellStyle name="S6 2 2" xfId="32009" xr:uid="{00000000-0005-0000-0000-0000C57C0000}"/>
    <cellStyle name="S6 2 3" xfId="32010" xr:uid="{00000000-0005-0000-0000-0000C67C0000}"/>
    <cellStyle name="S6 3" xfId="32011" xr:uid="{00000000-0005-0000-0000-0000C77C0000}"/>
    <cellStyle name="S6 3 2" xfId="32012" xr:uid="{00000000-0005-0000-0000-0000C87C0000}"/>
    <cellStyle name="S6 3 3" xfId="32013" xr:uid="{00000000-0005-0000-0000-0000C97C0000}"/>
    <cellStyle name="S6 4" xfId="32014" xr:uid="{00000000-0005-0000-0000-0000CA7C0000}"/>
    <cellStyle name="S6 4 2" xfId="32015" xr:uid="{00000000-0005-0000-0000-0000CB7C0000}"/>
    <cellStyle name="S6 4 3" xfId="32016" xr:uid="{00000000-0005-0000-0000-0000CC7C0000}"/>
    <cellStyle name="S6 5" xfId="32017" xr:uid="{00000000-0005-0000-0000-0000CD7C0000}"/>
    <cellStyle name="S6 6" xfId="32018" xr:uid="{00000000-0005-0000-0000-0000CE7C0000}"/>
    <cellStyle name="S6 7" xfId="32019" xr:uid="{00000000-0005-0000-0000-0000CF7C0000}"/>
    <cellStyle name="S6 8" xfId="32020" xr:uid="{00000000-0005-0000-0000-0000D07C0000}"/>
    <cellStyle name="S7" xfId="32021" xr:uid="{00000000-0005-0000-0000-0000D17C0000}"/>
    <cellStyle name="S7 2" xfId="32022" xr:uid="{00000000-0005-0000-0000-0000D27C0000}"/>
    <cellStyle name="S7 2 2" xfId="32023" xr:uid="{00000000-0005-0000-0000-0000D37C0000}"/>
    <cellStyle name="S7 2 3" xfId="32024" xr:uid="{00000000-0005-0000-0000-0000D47C0000}"/>
    <cellStyle name="S7 3" xfId="32025" xr:uid="{00000000-0005-0000-0000-0000D57C0000}"/>
    <cellStyle name="S7 3 2" xfId="32026" xr:uid="{00000000-0005-0000-0000-0000D67C0000}"/>
    <cellStyle name="S7 3 3" xfId="32027" xr:uid="{00000000-0005-0000-0000-0000D77C0000}"/>
    <cellStyle name="S7 4" xfId="32028" xr:uid="{00000000-0005-0000-0000-0000D87C0000}"/>
    <cellStyle name="S7 4 2" xfId="32029" xr:uid="{00000000-0005-0000-0000-0000D97C0000}"/>
    <cellStyle name="S7 4 3" xfId="32030" xr:uid="{00000000-0005-0000-0000-0000DA7C0000}"/>
    <cellStyle name="S7 5" xfId="32031" xr:uid="{00000000-0005-0000-0000-0000DB7C0000}"/>
    <cellStyle name="S7 6" xfId="32032" xr:uid="{00000000-0005-0000-0000-0000DC7C0000}"/>
    <cellStyle name="S7 7" xfId="32033" xr:uid="{00000000-0005-0000-0000-0000DD7C0000}"/>
    <cellStyle name="S7 8" xfId="32034" xr:uid="{00000000-0005-0000-0000-0000DE7C0000}"/>
    <cellStyle name="S8" xfId="32035" xr:uid="{00000000-0005-0000-0000-0000DF7C0000}"/>
    <cellStyle name="S8 2" xfId="32036" xr:uid="{00000000-0005-0000-0000-0000E07C0000}"/>
    <cellStyle name="S8 2 2" xfId="32037" xr:uid="{00000000-0005-0000-0000-0000E17C0000}"/>
    <cellStyle name="S8 2 3" xfId="32038" xr:uid="{00000000-0005-0000-0000-0000E27C0000}"/>
    <cellStyle name="S8 3" xfId="32039" xr:uid="{00000000-0005-0000-0000-0000E37C0000}"/>
    <cellStyle name="S8 3 2" xfId="32040" xr:uid="{00000000-0005-0000-0000-0000E47C0000}"/>
    <cellStyle name="S8 3 3" xfId="32041" xr:uid="{00000000-0005-0000-0000-0000E57C0000}"/>
    <cellStyle name="S8 4" xfId="32042" xr:uid="{00000000-0005-0000-0000-0000E67C0000}"/>
    <cellStyle name="S8 4 2" xfId="32043" xr:uid="{00000000-0005-0000-0000-0000E77C0000}"/>
    <cellStyle name="S8 4 3" xfId="32044" xr:uid="{00000000-0005-0000-0000-0000E87C0000}"/>
    <cellStyle name="S8 5" xfId="32045" xr:uid="{00000000-0005-0000-0000-0000E97C0000}"/>
    <cellStyle name="S8 6" xfId="32046" xr:uid="{00000000-0005-0000-0000-0000EA7C0000}"/>
    <cellStyle name="S8 7" xfId="32047" xr:uid="{00000000-0005-0000-0000-0000EB7C0000}"/>
    <cellStyle name="S8 8" xfId="32048" xr:uid="{00000000-0005-0000-0000-0000EC7C0000}"/>
    <cellStyle name="S9" xfId="32049" xr:uid="{00000000-0005-0000-0000-0000ED7C0000}"/>
    <cellStyle name="S9 2" xfId="32050" xr:uid="{00000000-0005-0000-0000-0000EE7C0000}"/>
    <cellStyle name="S9 2 2" xfId="32051" xr:uid="{00000000-0005-0000-0000-0000EF7C0000}"/>
    <cellStyle name="S9 2 3" xfId="32052" xr:uid="{00000000-0005-0000-0000-0000F07C0000}"/>
    <cellStyle name="S9 3" xfId="32053" xr:uid="{00000000-0005-0000-0000-0000F17C0000}"/>
    <cellStyle name="S9 3 2" xfId="32054" xr:uid="{00000000-0005-0000-0000-0000F27C0000}"/>
    <cellStyle name="S9 3 3" xfId="32055" xr:uid="{00000000-0005-0000-0000-0000F37C0000}"/>
    <cellStyle name="S9 4" xfId="32056" xr:uid="{00000000-0005-0000-0000-0000F47C0000}"/>
    <cellStyle name="S9 4 2" xfId="32057" xr:uid="{00000000-0005-0000-0000-0000F57C0000}"/>
    <cellStyle name="S9 4 3" xfId="32058" xr:uid="{00000000-0005-0000-0000-0000F67C0000}"/>
    <cellStyle name="S9 5" xfId="32059" xr:uid="{00000000-0005-0000-0000-0000F77C0000}"/>
    <cellStyle name="S9 6" xfId="32060" xr:uid="{00000000-0005-0000-0000-0000F87C0000}"/>
    <cellStyle name="S9 7" xfId="32061" xr:uid="{00000000-0005-0000-0000-0000F97C0000}"/>
    <cellStyle name="S9 8" xfId="32062" xr:uid="{00000000-0005-0000-0000-0000FA7C0000}"/>
    <cellStyle name="Sheet Title" xfId="32063" xr:uid="{00000000-0005-0000-0000-0000FB7C0000}"/>
    <cellStyle name="Sheet Title 2" xfId="32064" xr:uid="{00000000-0005-0000-0000-0000FC7C0000}"/>
    <cellStyle name="Sheet Title 3" xfId="32065" xr:uid="{00000000-0005-0000-0000-0000FD7C0000}"/>
    <cellStyle name="Sheet Title 4" xfId="32066" xr:uid="{00000000-0005-0000-0000-0000FE7C0000}"/>
    <cellStyle name="Sheet Title 5" xfId="32067" xr:uid="{00000000-0005-0000-0000-0000FF7C0000}"/>
    <cellStyle name="Skupaj" xfId="32068" xr:uid="{00000000-0005-0000-0000-0000007D0000}"/>
    <cellStyle name="Skupaj 2" xfId="32069" xr:uid="{00000000-0005-0000-0000-0000017D0000}"/>
    <cellStyle name="Skupaj cena" xfId="32070" xr:uid="{00000000-0005-0000-0000-0000027D0000}"/>
    <cellStyle name="Skupaj cena 10" xfId="32071" xr:uid="{00000000-0005-0000-0000-0000037D0000}"/>
    <cellStyle name="Skupaj cena 2" xfId="32072" xr:uid="{00000000-0005-0000-0000-0000047D0000}"/>
    <cellStyle name="Skupaj cena 2 2" xfId="32073" xr:uid="{00000000-0005-0000-0000-0000057D0000}"/>
    <cellStyle name="Skupaj cena 2 2 2" xfId="32074" xr:uid="{00000000-0005-0000-0000-0000067D0000}"/>
    <cellStyle name="Skupaj cena 2 2 2 2" xfId="32075" xr:uid="{00000000-0005-0000-0000-0000077D0000}"/>
    <cellStyle name="Skupaj cena 2 2 2 2 2" xfId="32076" xr:uid="{00000000-0005-0000-0000-0000087D0000}"/>
    <cellStyle name="Skupaj cena 2 2 2 3" xfId="32077" xr:uid="{00000000-0005-0000-0000-0000097D0000}"/>
    <cellStyle name="Skupaj cena 2 2 2 4" xfId="32078" xr:uid="{00000000-0005-0000-0000-00000A7D0000}"/>
    <cellStyle name="Skupaj cena 2 2 3" xfId="32079" xr:uid="{00000000-0005-0000-0000-00000B7D0000}"/>
    <cellStyle name="Skupaj cena 2 2 4" xfId="32080" xr:uid="{00000000-0005-0000-0000-00000C7D0000}"/>
    <cellStyle name="Skupaj cena 2 2_Miks-Axle center Koper-pvn-vvn-dostop-video_711" xfId="32081" xr:uid="{00000000-0005-0000-0000-00000D7D0000}"/>
    <cellStyle name="Skupaj cena 2 3" xfId="32082" xr:uid="{00000000-0005-0000-0000-00000E7D0000}"/>
    <cellStyle name="Skupaj cena 2 3 2" xfId="32083" xr:uid="{00000000-0005-0000-0000-00000F7D0000}"/>
    <cellStyle name="Skupaj cena 2 3 3" xfId="32084" xr:uid="{00000000-0005-0000-0000-0000107D0000}"/>
    <cellStyle name="Skupaj cena 2 4" xfId="32085" xr:uid="{00000000-0005-0000-0000-0000117D0000}"/>
    <cellStyle name="Skupaj cena 2 5" xfId="32086" xr:uid="{00000000-0005-0000-0000-0000127D0000}"/>
    <cellStyle name="Skupaj cena 2 6" xfId="32087" xr:uid="{00000000-0005-0000-0000-0000137D0000}"/>
    <cellStyle name="Skupaj cena 2_Apl-BS Pesnica-pvn-d7400-ozv_308" xfId="32088" xr:uid="{00000000-0005-0000-0000-0000147D0000}"/>
    <cellStyle name="Skupaj cena 3" xfId="32089" xr:uid="{00000000-0005-0000-0000-0000157D0000}"/>
    <cellStyle name="Skupaj cena 3 2" xfId="32090" xr:uid="{00000000-0005-0000-0000-0000167D0000}"/>
    <cellStyle name="Skupaj cena 3 3" xfId="32091" xr:uid="{00000000-0005-0000-0000-0000177D0000}"/>
    <cellStyle name="Skupaj cena 4" xfId="32092" xr:uid="{00000000-0005-0000-0000-0000187D0000}"/>
    <cellStyle name="Skupaj cena 4 2" xfId="32093" xr:uid="{00000000-0005-0000-0000-0000197D0000}"/>
    <cellStyle name="Skupaj cena 4 2 2" xfId="32094" xr:uid="{00000000-0005-0000-0000-00001A7D0000}"/>
    <cellStyle name="Skupaj cena 4 2 3" xfId="32095" xr:uid="{00000000-0005-0000-0000-00001B7D0000}"/>
    <cellStyle name="Skupaj cena 4 3" xfId="32096" xr:uid="{00000000-0005-0000-0000-00001C7D0000}"/>
    <cellStyle name="Skupaj cena 4 4" xfId="32097" xr:uid="{00000000-0005-0000-0000-00001D7D0000}"/>
    <cellStyle name="Skupaj cena 5" xfId="32098" xr:uid="{00000000-0005-0000-0000-00001E7D0000}"/>
    <cellStyle name="Skupaj cena 5 2" xfId="32099" xr:uid="{00000000-0005-0000-0000-00001F7D0000}"/>
    <cellStyle name="Skupaj cena 5 3" xfId="32100" xr:uid="{00000000-0005-0000-0000-0000207D0000}"/>
    <cellStyle name="Skupaj cena 6" xfId="32101" xr:uid="{00000000-0005-0000-0000-0000217D0000}"/>
    <cellStyle name="Skupaj cena 7" xfId="32102" xr:uid="{00000000-0005-0000-0000-0000227D0000}"/>
    <cellStyle name="Skupaj cena 8" xfId="32103" xr:uid="{00000000-0005-0000-0000-0000237D0000}"/>
    <cellStyle name="Skupaj cena 9" xfId="32104" xr:uid="{00000000-0005-0000-0000-0000247D0000}"/>
    <cellStyle name="Skupaj cena_2746-126-Apl-OŠ-SB-pvn-plin-vvn-video-ure-ozv" xfId="32105" xr:uid="{00000000-0005-0000-0000-0000257D0000}"/>
    <cellStyle name="Slabo 2" xfId="132" xr:uid="{00000000-0005-0000-0000-0000267D0000}"/>
    <cellStyle name="Slabo 2 2" xfId="32106" xr:uid="{00000000-0005-0000-0000-0000277D0000}"/>
    <cellStyle name="Slog 1" xfId="133" xr:uid="{00000000-0005-0000-0000-0000287D0000}"/>
    <cellStyle name="Slog 1 10" xfId="32107" xr:uid="{00000000-0005-0000-0000-0000297D0000}"/>
    <cellStyle name="Slog 1 10 2" xfId="32108" xr:uid="{00000000-0005-0000-0000-00002A7D0000}"/>
    <cellStyle name="Slog 1 10 2 2" xfId="32109" xr:uid="{00000000-0005-0000-0000-00002B7D0000}"/>
    <cellStyle name="Slog 1 11" xfId="32110" xr:uid="{00000000-0005-0000-0000-00002C7D0000}"/>
    <cellStyle name="Slog 1 11 2" xfId="32111" xr:uid="{00000000-0005-0000-0000-00002D7D0000}"/>
    <cellStyle name="Slog 1 11 2 2" xfId="32112" xr:uid="{00000000-0005-0000-0000-00002E7D0000}"/>
    <cellStyle name="Slog 1 12" xfId="32113" xr:uid="{00000000-0005-0000-0000-00002F7D0000}"/>
    <cellStyle name="Slog 1 12 2" xfId="32114" xr:uid="{00000000-0005-0000-0000-0000307D0000}"/>
    <cellStyle name="Slog 1 12 2 2" xfId="32115" xr:uid="{00000000-0005-0000-0000-0000317D0000}"/>
    <cellStyle name="Slog 1 13" xfId="32116" xr:uid="{00000000-0005-0000-0000-0000327D0000}"/>
    <cellStyle name="Slog 1 13 2" xfId="32117" xr:uid="{00000000-0005-0000-0000-0000337D0000}"/>
    <cellStyle name="Slog 1 13 2 2" xfId="32118" xr:uid="{00000000-0005-0000-0000-0000347D0000}"/>
    <cellStyle name="Slog 1 14" xfId="32119" xr:uid="{00000000-0005-0000-0000-0000357D0000}"/>
    <cellStyle name="Slog 1 14 2" xfId="32120" xr:uid="{00000000-0005-0000-0000-0000367D0000}"/>
    <cellStyle name="Slog 1 14 2 2" xfId="32121" xr:uid="{00000000-0005-0000-0000-0000377D0000}"/>
    <cellStyle name="Slog 1 15" xfId="32122" xr:uid="{00000000-0005-0000-0000-0000387D0000}"/>
    <cellStyle name="Slog 1 15 2" xfId="32123" xr:uid="{00000000-0005-0000-0000-0000397D0000}"/>
    <cellStyle name="Slog 1 15 2 2" xfId="32124" xr:uid="{00000000-0005-0000-0000-00003A7D0000}"/>
    <cellStyle name="Slog 1 16" xfId="32125" xr:uid="{00000000-0005-0000-0000-00003B7D0000}"/>
    <cellStyle name="Slog 1 16 2" xfId="32126" xr:uid="{00000000-0005-0000-0000-00003C7D0000}"/>
    <cellStyle name="Slog 1 17" xfId="32127" xr:uid="{00000000-0005-0000-0000-00003D7D0000}"/>
    <cellStyle name="Slog 1 18" xfId="32128" xr:uid="{00000000-0005-0000-0000-00003E7D0000}"/>
    <cellStyle name="Slog 1 19" xfId="32129" xr:uid="{00000000-0005-0000-0000-00003F7D0000}"/>
    <cellStyle name="Slog 1 2" xfId="32130" xr:uid="{00000000-0005-0000-0000-0000407D0000}"/>
    <cellStyle name="Slog 1 2 2" xfId="32131" xr:uid="{00000000-0005-0000-0000-0000417D0000}"/>
    <cellStyle name="Slog 1 2 2 2" xfId="32132" xr:uid="{00000000-0005-0000-0000-0000427D0000}"/>
    <cellStyle name="Slog 1 2 2 3" xfId="32133" xr:uid="{00000000-0005-0000-0000-0000437D0000}"/>
    <cellStyle name="Slog 1 2 3" xfId="32134" xr:uid="{00000000-0005-0000-0000-0000447D0000}"/>
    <cellStyle name="Slog 1 2 4" xfId="32135" xr:uid="{00000000-0005-0000-0000-0000457D0000}"/>
    <cellStyle name="Slog 1 20" xfId="34113" xr:uid="{00000000-0005-0000-0000-0000467D0000}"/>
    <cellStyle name="Slog 1 3" xfId="32136" xr:uid="{00000000-0005-0000-0000-0000477D0000}"/>
    <cellStyle name="Slog 1 3 2" xfId="32137" xr:uid="{00000000-0005-0000-0000-0000487D0000}"/>
    <cellStyle name="Slog 1 3 3" xfId="32138" xr:uid="{00000000-0005-0000-0000-0000497D0000}"/>
    <cellStyle name="Slog 1 4" xfId="32139" xr:uid="{00000000-0005-0000-0000-00004A7D0000}"/>
    <cellStyle name="Slog 1 4 2" xfId="32140" xr:uid="{00000000-0005-0000-0000-00004B7D0000}"/>
    <cellStyle name="Slog 1 4 2 2" xfId="32141" xr:uid="{00000000-0005-0000-0000-00004C7D0000}"/>
    <cellStyle name="Slog 1 5" xfId="32142" xr:uid="{00000000-0005-0000-0000-00004D7D0000}"/>
    <cellStyle name="Slog 1 5 2" xfId="32143" xr:uid="{00000000-0005-0000-0000-00004E7D0000}"/>
    <cellStyle name="Slog 1 5 2 2" xfId="32144" xr:uid="{00000000-0005-0000-0000-00004F7D0000}"/>
    <cellStyle name="Slog 1 6" xfId="32145" xr:uid="{00000000-0005-0000-0000-0000507D0000}"/>
    <cellStyle name="Slog 1 6 2" xfId="32146" xr:uid="{00000000-0005-0000-0000-0000517D0000}"/>
    <cellStyle name="Slog 1 6 2 2" xfId="32147" xr:uid="{00000000-0005-0000-0000-0000527D0000}"/>
    <cellStyle name="Slog 1 7" xfId="32148" xr:uid="{00000000-0005-0000-0000-0000537D0000}"/>
    <cellStyle name="Slog 1 7 2" xfId="32149" xr:uid="{00000000-0005-0000-0000-0000547D0000}"/>
    <cellStyle name="Slog 1 7 2 2" xfId="32150" xr:uid="{00000000-0005-0000-0000-0000557D0000}"/>
    <cellStyle name="Slog 1 8" xfId="32151" xr:uid="{00000000-0005-0000-0000-0000567D0000}"/>
    <cellStyle name="Slog 1 8 2" xfId="32152" xr:uid="{00000000-0005-0000-0000-0000577D0000}"/>
    <cellStyle name="Slog 1 8 2 2" xfId="32153" xr:uid="{00000000-0005-0000-0000-0000587D0000}"/>
    <cellStyle name="Slog 1 9" xfId="32154" xr:uid="{00000000-0005-0000-0000-0000597D0000}"/>
    <cellStyle name="Slog 1 9 2" xfId="32155" xr:uid="{00000000-0005-0000-0000-00005A7D0000}"/>
    <cellStyle name="Slog 1 9 2 2" xfId="32156" xr:uid="{00000000-0005-0000-0000-00005B7D0000}"/>
    <cellStyle name="Standard_Akt.Typen" xfId="32157" xr:uid="{00000000-0005-0000-0000-00005C7D0000}"/>
    <cellStyle name="Style 1" xfId="32158" xr:uid="{00000000-0005-0000-0000-00005D7D0000}"/>
    <cellStyle name="Style 1 2" xfId="32159" xr:uid="{00000000-0005-0000-0000-00005E7D0000}"/>
    <cellStyle name="Style 1 2 2" xfId="32160" xr:uid="{00000000-0005-0000-0000-00005F7D0000}"/>
    <cellStyle name="Style 1 2 2 2" xfId="32161" xr:uid="{00000000-0005-0000-0000-0000607D0000}"/>
    <cellStyle name="Style 1 2 2 3" xfId="32162" xr:uid="{00000000-0005-0000-0000-0000617D0000}"/>
    <cellStyle name="Style 1 2 3" xfId="32163" xr:uid="{00000000-0005-0000-0000-0000627D0000}"/>
    <cellStyle name="Style 1 2 4" xfId="32164" xr:uid="{00000000-0005-0000-0000-0000637D0000}"/>
    <cellStyle name="Style 1 3" xfId="32165" xr:uid="{00000000-0005-0000-0000-0000647D0000}"/>
    <cellStyle name="Style 1 3 2" xfId="32166" xr:uid="{00000000-0005-0000-0000-0000657D0000}"/>
    <cellStyle name="Style 1 3 2 2" xfId="32167" xr:uid="{00000000-0005-0000-0000-0000667D0000}"/>
    <cellStyle name="Style 1 3 2 2 2" xfId="32168" xr:uid="{00000000-0005-0000-0000-0000677D0000}"/>
    <cellStyle name="Style 1 3 2 2 3" xfId="32169" xr:uid="{00000000-0005-0000-0000-0000687D0000}"/>
    <cellStyle name="Style 1 3 2 3" xfId="32170" xr:uid="{00000000-0005-0000-0000-0000697D0000}"/>
    <cellStyle name="Style 1 3 2 4" xfId="32171" xr:uid="{00000000-0005-0000-0000-00006A7D0000}"/>
    <cellStyle name="Style 1 3 3" xfId="32172" xr:uid="{00000000-0005-0000-0000-00006B7D0000}"/>
    <cellStyle name="Style 1 3 3 2" xfId="32173" xr:uid="{00000000-0005-0000-0000-00006C7D0000}"/>
    <cellStyle name="Style 1 3 3 3" xfId="32174" xr:uid="{00000000-0005-0000-0000-00006D7D0000}"/>
    <cellStyle name="Style 1 3 4" xfId="32175" xr:uid="{00000000-0005-0000-0000-00006E7D0000}"/>
    <cellStyle name="Style 1 3 5" xfId="32176" xr:uid="{00000000-0005-0000-0000-00006F7D0000}"/>
    <cellStyle name="Style 1 4" xfId="32177" xr:uid="{00000000-0005-0000-0000-0000707D0000}"/>
    <cellStyle name="Style 1 4 2" xfId="32178" xr:uid="{00000000-0005-0000-0000-0000717D0000}"/>
    <cellStyle name="Style 1 4 2 2" xfId="32179" xr:uid="{00000000-0005-0000-0000-0000727D0000}"/>
    <cellStyle name="Style 1 4 2 3" xfId="32180" xr:uid="{00000000-0005-0000-0000-0000737D0000}"/>
    <cellStyle name="Style 1 4 3" xfId="32181" xr:uid="{00000000-0005-0000-0000-0000747D0000}"/>
    <cellStyle name="Style 1 4 4" xfId="32182" xr:uid="{00000000-0005-0000-0000-0000757D0000}"/>
    <cellStyle name="Style 1 5" xfId="32183" xr:uid="{00000000-0005-0000-0000-0000767D0000}"/>
    <cellStyle name="Style 1 6" xfId="32184" xr:uid="{00000000-0005-0000-0000-0000777D0000}"/>
    <cellStyle name="Style 1 7" xfId="32185" xr:uid="{00000000-0005-0000-0000-0000787D0000}"/>
    <cellStyle name="Style 1 8" xfId="32186" xr:uid="{00000000-0005-0000-0000-0000797D0000}"/>
    <cellStyle name="Style 1 9" xfId="32187" xr:uid="{00000000-0005-0000-0000-00007A7D0000}"/>
    <cellStyle name="tekst-levo" xfId="32188" xr:uid="{00000000-0005-0000-0000-00007B7D0000}"/>
    <cellStyle name="tekst-levo 2" xfId="32189" xr:uid="{00000000-0005-0000-0000-00007C7D0000}"/>
    <cellStyle name="tekst-levo 3" xfId="32190" xr:uid="{00000000-0005-0000-0000-00007D7D0000}"/>
    <cellStyle name="Title" xfId="32191" xr:uid="{00000000-0005-0000-0000-00007E7D0000}"/>
    <cellStyle name="Title 10" xfId="32192" xr:uid="{00000000-0005-0000-0000-00007F7D0000}"/>
    <cellStyle name="Title 10 2" xfId="32193" xr:uid="{00000000-0005-0000-0000-0000807D0000}"/>
    <cellStyle name="Title 11" xfId="32194" xr:uid="{00000000-0005-0000-0000-0000817D0000}"/>
    <cellStyle name="Title 11 2" xfId="32195" xr:uid="{00000000-0005-0000-0000-0000827D0000}"/>
    <cellStyle name="Title 12" xfId="32196" xr:uid="{00000000-0005-0000-0000-0000837D0000}"/>
    <cellStyle name="Title 12 2" xfId="32197" xr:uid="{00000000-0005-0000-0000-0000847D0000}"/>
    <cellStyle name="Title 13" xfId="32198" xr:uid="{00000000-0005-0000-0000-0000857D0000}"/>
    <cellStyle name="Title 13 2" xfId="32199" xr:uid="{00000000-0005-0000-0000-0000867D0000}"/>
    <cellStyle name="Title 14" xfId="32200" xr:uid="{00000000-0005-0000-0000-0000877D0000}"/>
    <cellStyle name="Title 14 2" xfId="32201" xr:uid="{00000000-0005-0000-0000-0000887D0000}"/>
    <cellStyle name="Title 15" xfId="32202" xr:uid="{00000000-0005-0000-0000-0000897D0000}"/>
    <cellStyle name="Title 15 2" xfId="32203" xr:uid="{00000000-0005-0000-0000-00008A7D0000}"/>
    <cellStyle name="Title 16" xfId="32204" xr:uid="{00000000-0005-0000-0000-00008B7D0000}"/>
    <cellStyle name="Title 17" xfId="32205" xr:uid="{00000000-0005-0000-0000-00008C7D0000}"/>
    <cellStyle name="Title 18" xfId="32206" xr:uid="{00000000-0005-0000-0000-00008D7D0000}"/>
    <cellStyle name="Title 2" xfId="32207" xr:uid="{00000000-0005-0000-0000-00008E7D0000}"/>
    <cellStyle name="Title 2 2" xfId="32208" xr:uid="{00000000-0005-0000-0000-00008F7D0000}"/>
    <cellStyle name="Title 2 2 2" xfId="32209" xr:uid="{00000000-0005-0000-0000-0000907D0000}"/>
    <cellStyle name="Title 2 2 3" xfId="32210" xr:uid="{00000000-0005-0000-0000-0000917D0000}"/>
    <cellStyle name="Title 2 2 4" xfId="32211" xr:uid="{00000000-0005-0000-0000-0000927D0000}"/>
    <cellStyle name="Title 2 2 5" xfId="32212" xr:uid="{00000000-0005-0000-0000-0000937D0000}"/>
    <cellStyle name="Title 2 3" xfId="32213" xr:uid="{00000000-0005-0000-0000-0000947D0000}"/>
    <cellStyle name="Title 2 3 2" xfId="32214" xr:uid="{00000000-0005-0000-0000-0000957D0000}"/>
    <cellStyle name="Title 2 3 3" xfId="32215" xr:uid="{00000000-0005-0000-0000-0000967D0000}"/>
    <cellStyle name="Title 2 3 4" xfId="32216" xr:uid="{00000000-0005-0000-0000-0000977D0000}"/>
    <cellStyle name="Title 2 3 5" xfId="32217" xr:uid="{00000000-0005-0000-0000-0000987D0000}"/>
    <cellStyle name="Title 2 4" xfId="32218" xr:uid="{00000000-0005-0000-0000-0000997D0000}"/>
    <cellStyle name="Title 2 5" xfId="32219" xr:uid="{00000000-0005-0000-0000-00009A7D0000}"/>
    <cellStyle name="Title 2 6" xfId="32220" xr:uid="{00000000-0005-0000-0000-00009B7D0000}"/>
    <cellStyle name="Title 2 7" xfId="32221" xr:uid="{00000000-0005-0000-0000-00009C7D0000}"/>
    <cellStyle name="Title 3" xfId="32222" xr:uid="{00000000-0005-0000-0000-00009D7D0000}"/>
    <cellStyle name="Title 3 2" xfId="32223" xr:uid="{00000000-0005-0000-0000-00009E7D0000}"/>
    <cellStyle name="Title 3 2 2" xfId="32224" xr:uid="{00000000-0005-0000-0000-00009F7D0000}"/>
    <cellStyle name="Title 3 2 3" xfId="32225" xr:uid="{00000000-0005-0000-0000-0000A07D0000}"/>
    <cellStyle name="Title 3 2 4" xfId="32226" xr:uid="{00000000-0005-0000-0000-0000A17D0000}"/>
    <cellStyle name="Title 3 2 5" xfId="32227" xr:uid="{00000000-0005-0000-0000-0000A27D0000}"/>
    <cellStyle name="Title 3 3" xfId="32228" xr:uid="{00000000-0005-0000-0000-0000A37D0000}"/>
    <cellStyle name="Title 3 3 2" xfId="32229" xr:uid="{00000000-0005-0000-0000-0000A47D0000}"/>
    <cellStyle name="Title 3 3 3" xfId="32230" xr:uid="{00000000-0005-0000-0000-0000A57D0000}"/>
    <cellStyle name="Title 3 3 4" xfId="32231" xr:uid="{00000000-0005-0000-0000-0000A67D0000}"/>
    <cellStyle name="Title 3 3 5" xfId="32232" xr:uid="{00000000-0005-0000-0000-0000A77D0000}"/>
    <cellStyle name="Title 3 4" xfId="32233" xr:uid="{00000000-0005-0000-0000-0000A87D0000}"/>
    <cellStyle name="Title 3 5" xfId="32234" xr:uid="{00000000-0005-0000-0000-0000A97D0000}"/>
    <cellStyle name="Title 3 6" xfId="32235" xr:uid="{00000000-0005-0000-0000-0000AA7D0000}"/>
    <cellStyle name="Title 3 7" xfId="32236" xr:uid="{00000000-0005-0000-0000-0000AB7D0000}"/>
    <cellStyle name="Title 4" xfId="32237" xr:uid="{00000000-0005-0000-0000-0000AC7D0000}"/>
    <cellStyle name="Title 4 2" xfId="32238" xr:uid="{00000000-0005-0000-0000-0000AD7D0000}"/>
    <cellStyle name="Title 4 2 2" xfId="32239" xr:uid="{00000000-0005-0000-0000-0000AE7D0000}"/>
    <cellStyle name="Title 4 2 3" xfId="32240" xr:uid="{00000000-0005-0000-0000-0000AF7D0000}"/>
    <cellStyle name="Title 4 2 4" xfId="32241" xr:uid="{00000000-0005-0000-0000-0000B07D0000}"/>
    <cellStyle name="Title 4 2 5" xfId="32242" xr:uid="{00000000-0005-0000-0000-0000B17D0000}"/>
    <cellStyle name="Title 4 3" xfId="32243" xr:uid="{00000000-0005-0000-0000-0000B27D0000}"/>
    <cellStyle name="Title 4 3 2" xfId="32244" xr:uid="{00000000-0005-0000-0000-0000B37D0000}"/>
    <cellStyle name="Title 4 3 3" xfId="32245" xr:uid="{00000000-0005-0000-0000-0000B47D0000}"/>
    <cellStyle name="Title 4 3 4" xfId="32246" xr:uid="{00000000-0005-0000-0000-0000B57D0000}"/>
    <cellStyle name="Title 4 3 5" xfId="32247" xr:uid="{00000000-0005-0000-0000-0000B67D0000}"/>
    <cellStyle name="Title 4 4" xfId="32248" xr:uid="{00000000-0005-0000-0000-0000B77D0000}"/>
    <cellStyle name="Title 4 4 2" xfId="32249" xr:uid="{00000000-0005-0000-0000-0000B87D0000}"/>
    <cellStyle name="Title 4 5" xfId="32250" xr:uid="{00000000-0005-0000-0000-0000B97D0000}"/>
    <cellStyle name="Title 4 6" xfId="32251" xr:uid="{00000000-0005-0000-0000-0000BA7D0000}"/>
    <cellStyle name="Title 5" xfId="32252" xr:uid="{00000000-0005-0000-0000-0000BB7D0000}"/>
    <cellStyle name="Title 5 2" xfId="32253" xr:uid="{00000000-0005-0000-0000-0000BC7D0000}"/>
    <cellStyle name="Title 5 2 2" xfId="32254" xr:uid="{00000000-0005-0000-0000-0000BD7D0000}"/>
    <cellStyle name="Title 5 2 3" xfId="32255" xr:uid="{00000000-0005-0000-0000-0000BE7D0000}"/>
    <cellStyle name="Title 5 2 4" xfId="32256" xr:uid="{00000000-0005-0000-0000-0000BF7D0000}"/>
    <cellStyle name="Title 5 2 5" xfId="32257" xr:uid="{00000000-0005-0000-0000-0000C07D0000}"/>
    <cellStyle name="Title 5 3" xfId="32258" xr:uid="{00000000-0005-0000-0000-0000C17D0000}"/>
    <cellStyle name="Title 5 3 2" xfId="32259" xr:uid="{00000000-0005-0000-0000-0000C27D0000}"/>
    <cellStyle name="Title 5 3 3" xfId="32260" xr:uid="{00000000-0005-0000-0000-0000C37D0000}"/>
    <cellStyle name="Title 5 3 4" xfId="32261" xr:uid="{00000000-0005-0000-0000-0000C47D0000}"/>
    <cellStyle name="Title 5 3 5" xfId="32262" xr:uid="{00000000-0005-0000-0000-0000C57D0000}"/>
    <cellStyle name="Title 5 4" xfId="32263" xr:uid="{00000000-0005-0000-0000-0000C67D0000}"/>
    <cellStyle name="Title 5 5" xfId="32264" xr:uid="{00000000-0005-0000-0000-0000C77D0000}"/>
    <cellStyle name="Title 5 6" xfId="32265" xr:uid="{00000000-0005-0000-0000-0000C87D0000}"/>
    <cellStyle name="Title 6" xfId="32266" xr:uid="{00000000-0005-0000-0000-0000C97D0000}"/>
    <cellStyle name="Title 6 2" xfId="32267" xr:uid="{00000000-0005-0000-0000-0000CA7D0000}"/>
    <cellStyle name="Title 7" xfId="32268" xr:uid="{00000000-0005-0000-0000-0000CB7D0000}"/>
    <cellStyle name="Title 7 2" xfId="32269" xr:uid="{00000000-0005-0000-0000-0000CC7D0000}"/>
    <cellStyle name="Title 8" xfId="32270" xr:uid="{00000000-0005-0000-0000-0000CD7D0000}"/>
    <cellStyle name="Title 8 2" xfId="32271" xr:uid="{00000000-0005-0000-0000-0000CE7D0000}"/>
    <cellStyle name="Title 9" xfId="32272" xr:uid="{00000000-0005-0000-0000-0000CF7D0000}"/>
    <cellStyle name="Title 9 2" xfId="32273" xr:uid="{00000000-0005-0000-0000-0000D07D0000}"/>
    <cellStyle name="Title_popis" xfId="32274" xr:uid="{00000000-0005-0000-0000-0000D17D0000}"/>
    <cellStyle name="Total" xfId="32275" xr:uid="{00000000-0005-0000-0000-0000D27D0000}"/>
    <cellStyle name="Total 10" xfId="32276" xr:uid="{00000000-0005-0000-0000-0000D37D0000}"/>
    <cellStyle name="Total 10 2" xfId="32277" xr:uid="{00000000-0005-0000-0000-0000D47D0000}"/>
    <cellStyle name="Total 10 2 2" xfId="32278" xr:uid="{00000000-0005-0000-0000-0000D57D0000}"/>
    <cellStyle name="Total 10 2 3" xfId="32279" xr:uid="{00000000-0005-0000-0000-0000D67D0000}"/>
    <cellStyle name="Total 10 2 4" xfId="32280" xr:uid="{00000000-0005-0000-0000-0000D77D0000}"/>
    <cellStyle name="Total 10 2 5" xfId="32281" xr:uid="{00000000-0005-0000-0000-0000D87D0000}"/>
    <cellStyle name="Total 10 3" xfId="32282" xr:uid="{00000000-0005-0000-0000-0000D97D0000}"/>
    <cellStyle name="Total 10 3 2" xfId="32283" xr:uid="{00000000-0005-0000-0000-0000DA7D0000}"/>
    <cellStyle name="Total 10 3 3" xfId="32284" xr:uid="{00000000-0005-0000-0000-0000DB7D0000}"/>
    <cellStyle name="Total 10 3 4" xfId="32285" xr:uid="{00000000-0005-0000-0000-0000DC7D0000}"/>
    <cellStyle name="Total 10 3 5" xfId="32286" xr:uid="{00000000-0005-0000-0000-0000DD7D0000}"/>
    <cellStyle name="Total 10 4" xfId="32287" xr:uid="{00000000-0005-0000-0000-0000DE7D0000}"/>
    <cellStyle name="Total 10 5" xfId="32288" xr:uid="{00000000-0005-0000-0000-0000DF7D0000}"/>
    <cellStyle name="Total 10 6" xfId="32289" xr:uid="{00000000-0005-0000-0000-0000E07D0000}"/>
    <cellStyle name="Total 11" xfId="32290" xr:uid="{00000000-0005-0000-0000-0000E17D0000}"/>
    <cellStyle name="Total 11 2" xfId="32291" xr:uid="{00000000-0005-0000-0000-0000E27D0000}"/>
    <cellStyle name="Total 12" xfId="32292" xr:uid="{00000000-0005-0000-0000-0000E37D0000}"/>
    <cellStyle name="Total 12 2" xfId="32293" xr:uid="{00000000-0005-0000-0000-0000E47D0000}"/>
    <cellStyle name="Total 13" xfId="32294" xr:uid="{00000000-0005-0000-0000-0000E57D0000}"/>
    <cellStyle name="Total 13 2" xfId="32295" xr:uid="{00000000-0005-0000-0000-0000E67D0000}"/>
    <cellStyle name="Total 14" xfId="32296" xr:uid="{00000000-0005-0000-0000-0000E77D0000}"/>
    <cellStyle name="Total 14 2" xfId="32297" xr:uid="{00000000-0005-0000-0000-0000E87D0000}"/>
    <cellStyle name="Total 15" xfId="32298" xr:uid="{00000000-0005-0000-0000-0000E97D0000}"/>
    <cellStyle name="Total 15 2" xfId="32299" xr:uid="{00000000-0005-0000-0000-0000EA7D0000}"/>
    <cellStyle name="Total 16" xfId="32300" xr:uid="{00000000-0005-0000-0000-0000EB7D0000}"/>
    <cellStyle name="Total 17" xfId="32301" xr:uid="{00000000-0005-0000-0000-0000EC7D0000}"/>
    <cellStyle name="Total 18" xfId="32302" xr:uid="{00000000-0005-0000-0000-0000ED7D0000}"/>
    <cellStyle name="Total 19" xfId="32303" xr:uid="{00000000-0005-0000-0000-0000EE7D0000}"/>
    <cellStyle name="Total 2" xfId="32304" xr:uid="{00000000-0005-0000-0000-0000EF7D0000}"/>
    <cellStyle name="Total 2 10" xfId="32305" xr:uid="{00000000-0005-0000-0000-0000F07D0000}"/>
    <cellStyle name="Total 2 2" xfId="32306" xr:uid="{00000000-0005-0000-0000-0000F17D0000}"/>
    <cellStyle name="Total 2 2 2" xfId="32307" xr:uid="{00000000-0005-0000-0000-0000F27D0000}"/>
    <cellStyle name="Total 2 2 2 2" xfId="32308" xr:uid="{00000000-0005-0000-0000-0000F37D0000}"/>
    <cellStyle name="Total 2 2 2 3" xfId="32309" xr:uid="{00000000-0005-0000-0000-0000F47D0000}"/>
    <cellStyle name="Total 2 2 3" xfId="32310" xr:uid="{00000000-0005-0000-0000-0000F57D0000}"/>
    <cellStyle name="Total 2 2 4" xfId="32311" xr:uid="{00000000-0005-0000-0000-0000F67D0000}"/>
    <cellStyle name="Total 2 2 5" xfId="32312" xr:uid="{00000000-0005-0000-0000-0000F77D0000}"/>
    <cellStyle name="Total 2 2 6" xfId="32313" xr:uid="{00000000-0005-0000-0000-0000F87D0000}"/>
    <cellStyle name="Total 2 2 7" xfId="32314" xr:uid="{00000000-0005-0000-0000-0000F97D0000}"/>
    <cellStyle name="Total 2 3" xfId="32315" xr:uid="{00000000-0005-0000-0000-0000FA7D0000}"/>
    <cellStyle name="Total 2 3 2" xfId="32316" xr:uid="{00000000-0005-0000-0000-0000FB7D0000}"/>
    <cellStyle name="Total 2 3 3" xfId="32317" xr:uid="{00000000-0005-0000-0000-0000FC7D0000}"/>
    <cellStyle name="Total 2 3 4" xfId="32318" xr:uid="{00000000-0005-0000-0000-0000FD7D0000}"/>
    <cellStyle name="Total 2 3 5" xfId="32319" xr:uid="{00000000-0005-0000-0000-0000FE7D0000}"/>
    <cellStyle name="Total 2 4" xfId="32320" xr:uid="{00000000-0005-0000-0000-0000FF7D0000}"/>
    <cellStyle name="Total 2 4 2" xfId="32321" xr:uid="{00000000-0005-0000-0000-0000007E0000}"/>
    <cellStyle name="Total 2 4 3" xfId="32322" xr:uid="{00000000-0005-0000-0000-0000017E0000}"/>
    <cellStyle name="Total 2 5" xfId="32323" xr:uid="{00000000-0005-0000-0000-0000027E0000}"/>
    <cellStyle name="Total 2 5 2" xfId="32324" xr:uid="{00000000-0005-0000-0000-0000037E0000}"/>
    <cellStyle name="Total 2 6" xfId="32325" xr:uid="{00000000-0005-0000-0000-0000047E0000}"/>
    <cellStyle name="Total 2 6 2" xfId="32326" xr:uid="{00000000-0005-0000-0000-0000057E0000}"/>
    <cellStyle name="Total 2 7" xfId="32327" xr:uid="{00000000-0005-0000-0000-0000067E0000}"/>
    <cellStyle name="Total 2 8" xfId="32328" xr:uid="{00000000-0005-0000-0000-0000077E0000}"/>
    <cellStyle name="Total 2 9" xfId="32329" xr:uid="{00000000-0005-0000-0000-0000087E0000}"/>
    <cellStyle name="Total 3" xfId="32330" xr:uid="{00000000-0005-0000-0000-0000097E0000}"/>
    <cellStyle name="Total 3 2" xfId="32331" xr:uid="{00000000-0005-0000-0000-00000A7E0000}"/>
    <cellStyle name="Total 3 2 2" xfId="32332" xr:uid="{00000000-0005-0000-0000-00000B7E0000}"/>
    <cellStyle name="Total 3 2 3" xfId="32333" xr:uid="{00000000-0005-0000-0000-00000C7E0000}"/>
    <cellStyle name="Total 3 2 4" xfId="32334" xr:uid="{00000000-0005-0000-0000-00000D7E0000}"/>
    <cellStyle name="Total 3 2 5" xfId="32335" xr:uid="{00000000-0005-0000-0000-00000E7E0000}"/>
    <cellStyle name="Total 3 3" xfId="32336" xr:uid="{00000000-0005-0000-0000-00000F7E0000}"/>
    <cellStyle name="Total 3 3 2" xfId="32337" xr:uid="{00000000-0005-0000-0000-0000107E0000}"/>
    <cellStyle name="Total 3 3 3" xfId="32338" xr:uid="{00000000-0005-0000-0000-0000117E0000}"/>
    <cellStyle name="Total 3 3 4" xfId="32339" xr:uid="{00000000-0005-0000-0000-0000127E0000}"/>
    <cellStyle name="Total 3 3 5" xfId="32340" xr:uid="{00000000-0005-0000-0000-0000137E0000}"/>
    <cellStyle name="Total 3 4" xfId="32341" xr:uid="{00000000-0005-0000-0000-0000147E0000}"/>
    <cellStyle name="Total 3 5" xfId="32342" xr:uid="{00000000-0005-0000-0000-0000157E0000}"/>
    <cellStyle name="Total 3 6" xfId="32343" xr:uid="{00000000-0005-0000-0000-0000167E0000}"/>
    <cellStyle name="Total 3 7" xfId="32344" xr:uid="{00000000-0005-0000-0000-0000177E0000}"/>
    <cellStyle name="Total 4" xfId="32345" xr:uid="{00000000-0005-0000-0000-0000187E0000}"/>
    <cellStyle name="Total 4 2" xfId="32346" xr:uid="{00000000-0005-0000-0000-0000197E0000}"/>
    <cellStyle name="Total 4 2 2" xfId="32347" xr:uid="{00000000-0005-0000-0000-00001A7E0000}"/>
    <cellStyle name="Total 4 2 3" xfId="32348" xr:uid="{00000000-0005-0000-0000-00001B7E0000}"/>
    <cellStyle name="Total 4 2 4" xfId="32349" xr:uid="{00000000-0005-0000-0000-00001C7E0000}"/>
    <cellStyle name="Total 4 2 5" xfId="32350" xr:uid="{00000000-0005-0000-0000-00001D7E0000}"/>
    <cellStyle name="Total 4 3" xfId="32351" xr:uid="{00000000-0005-0000-0000-00001E7E0000}"/>
    <cellStyle name="Total 4 3 2" xfId="32352" xr:uid="{00000000-0005-0000-0000-00001F7E0000}"/>
    <cellStyle name="Total 4 3 3" xfId="32353" xr:uid="{00000000-0005-0000-0000-0000207E0000}"/>
    <cellStyle name="Total 4 3 4" xfId="32354" xr:uid="{00000000-0005-0000-0000-0000217E0000}"/>
    <cellStyle name="Total 4 3 5" xfId="32355" xr:uid="{00000000-0005-0000-0000-0000227E0000}"/>
    <cellStyle name="Total 4 4" xfId="32356" xr:uid="{00000000-0005-0000-0000-0000237E0000}"/>
    <cellStyle name="Total 4 4 2" xfId="32357" xr:uid="{00000000-0005-0000-0000-0000247E0000}"/>
    <cellStyle name="Total 4 5" xfId="32358" xr:uid="{00000000-0005-0000-0000-0000257E0000}"/>
    <cellStyle name="Total 4 6" xfId="32359" xr:uid="{00000000-0005-0000-0000-0000267E0000}"/>
    <cellStyle name="Total 5" xfId="32360" xr:uid="{00000000-0005-0000-0000-0000277E0000}"/>
    <cellStyle name="Total 5 2" xfId="32361" xr:uid="{00000000-0005-0000-0000-0000287E0000}"/>
    <cellStyle name="Total 5 2 2" xfId="32362" xr:uid="{00000000-0005-0000-0000-0000297E0000}"/>
    <cellStyle name="Total 5 2 3" xfId="32363" xr:uid="{00000000-0005-0000-0000-00002A7E0000}"/>
    <cellStyle name="Total 5 2 4" xfId="32364" xr:uid="{00000000-0005-0000-0000-00002B7E0000}"/>
    <cellStyle name="Total 5 2 5" xfId="32365" xr:uid="{00000000-0005-0000-0000-00002C7E0000}"/>
    <cellStyle name="Total 5 3" xfId="32366" xr:uid="{00000000-0005-0000-0000-00002D7E0000}"/>
    <cellStyle name="Total 5 3 2" xfId="32367" xr:uid="{00000000-0005-0000-0000-00002E7E0000}"/>
    <cellStyle name="Total 5 3 3" xfId="32368" xr:uid="{00000000-0005-0000-0000-00002F7E0000}"/>
    <cellStyle name="Total 5 3 4" xfId="32369" xr:uid="{00000000-0005-0000-0000-0000307E0000}"/>
    <cellStyle name="Total 5 3 5" xfId="32370" xr:uid="{00000000-0005-0000-0000-0000317E0000}"/>
    <cellStyle name="Total 5 4" xfId="32371" xr:uid="{00000000-0005-0000-0000-0000327E0000}"/>
    <cellStyle name="Total 5 5" xfId="32372" xr:uid="{00000000-0005-0000-0000-0000337E0000}"/>
    <cellStyle name="Total 5 6" xfId="32373" xr:uid="{00000000-0005-0000-0000-0000347E0000}"/>
    <cellStyle name="Total 6" xfId="32374" xr:uid="{00000000-0005-0000-0000-0000357E0000}"/>
    <cellStyle name="Total 6 2" xfId="32375" xr:uid="{00000000-0005-0000-0000-0000367E0000}"/>
    <cellStyle name="Total 6 2 2" xfId="32376" xr:uid="{00000000-0005-0000-0000-0000377E0000}"/>
    <cellStyle name="Total 6 2 3" xfId="32377" xr:uid="{00000000-0005-0000-0000-0000387E0000}"/>
    <cellStyle name="Total 6 2 4" xfId="32378" xr:uid="{00000000-0005-0000-0000-0000397E0000}"/>
    <cellStyle name="Total 6 2 5" xfId="32379" xr:uid="{00000000-0005-0000-0000-00003A7E0000}"/>
    <cellStyle name="Total 6 3" xfId="32380" xr:uid="{00000000-0005-0000-0000-00003B7E0000}"/>
    <cellStyle name="Total 6 3 2" xfId="32381" xr:uid="{00000000-0005-0000-0000-00003C7E0000}"/>
    <cellStyle name="Total 6 3 3" xfId="32382" xr:uid="{00000000-0005-0000-0000-00003D7E0000}"/>
    <cellStyle name="Total 6 3 4" xfId="32383" xr:uid="{00000000-0005-0000-0000-00003E7E0000}"/>
    <cellStyle name="Total 6 3 5" xfId="32384" xr:uid="{00000000-0005-0000-0000-00003F7E0000}"/>
    <cellStyle name="Total 6 4" xfId="32385" xr:uid="{00000000-0005-0000-0000-0000407E0000}"/>
    <cellStyle name="Total 6 5" xfId="32386" xr:uid="{00000000-0005-0000-0000-0000417E0000}"/>
    <cellStyle name="Total 6 6" xfId="32387" xr:uid="{00000000-0005-0000-0000-0000427E0000}"/>
    <cellStyle name="Total 7" xfId="32388" xr:uid="{00000000-0005-0000-0000-0000437E0000}"/>
    <cellStyle name="Total 7 2" xfId="32389" xr:uid="{00000000-0005-0000-0000-0000447E0000}"/>
    <cellStyle name="Total 7 2 2" xfId="32390" xr:uid="{00000000-0005-0000-0000-0000457E0000}"/>
    <cellStyle name="Total 7 2 3" xfId="32391" xr:uid="{00000000-0005-0000-0000-0000467E0000}"/>
    <cellStyle name="Total 7 2 4" xfId="32392" xr:uid="{00000000-0005-0000-0000-0000477E0000}"/>
    <cellStyle name="Total 7 2 5" xfId="32393" xr:uid="{00000000-0005-0000-0000-0000487E0000}"/>
    <cellStyle name="Total 7 3" xfId="32394" xr:uid="{00000000-0005-0000-0000-0000497E0000}"/>
    <cellStyle name="Total 7 3 2" xfId="32395" xr:uid="{00000000-0005-0000-0000-00004A7E0000}"/>
    <cellStyle name="Total 7 3 3" xfId="32396" xr:uid="{00000000-0005-0000-0000-00004B7E0000}"/>
    <cellStyle name="Total 7 3 4" xfId="32397" xr:uid="{00000000-0005-0000-0000-00004C7E0000}"/>
    <cellStyle name="Total 7 3 5" xfId="32398" xr:uid="{00000000-0005-0000-0000-00004D7E0000}"/>
    <cellStyle name="Total 7 4" xfId="32399" xr:uid="{00000000-0005-0000-0000-00004E7E0000}"/>
    <cellStyle name="Total 7 5" xfId="32400" xr:uid="{00000000-0005-0000-0000-00004F7E0000}"/>
    <cellStyle name="Total 7 6" xfId="32401" xr:uid="{00000000-0005-0000-0000-0000507E0000}"/>
    <cellStyle name="Total 8" xfId="32402" xr:uid="{00000000-0005-0000-0000-0000517E0000}"/>
    <cellStyle name="Total 8 2" xfId="32403" xr:uid="{00000000-0005-0000-0000-0000527E0000}"/>
    <cellStyle name="Total 8 2 2" xfId="32404" xr:uid="{00000000-0005-0000-0000-0000537E0000}"/>
    <cellStyle name="Total 8 2 3" xfId="32405" xr:uid="{00000000-0005-0000-0000-0000547E0000}"/>
    <cellStyle name="Total 8 2 4" xfId="32406" xr:uid="{00000000-0005-0000-0000-0000557E0000}"/>
    <cellStyle name="Total 8 2 5" xfId="32407" xr:uid="{00000000-0005-0000-0000-0000567E0000}"/>
    <cellStyle name="Total 8 3" xfId="32408" xr:uid="{00000000-0005-0000-0000-0000577E0000}"/>
    <cellStyle name="Total 8 3 2" xfId="32409" xr:uid="{00000000-0005-0000-0000-0000587E0000}"/>
    <cellStyle name="Total 8 3 3" xfId="32410" xr:uid="{00000000-0005-0000-0000-0000597E0000}"/>
    <cellStyle name="Total 8 3 4" xfId="32411" xr:uid="{00000000-0005-0000-0000-00005A7E0000}"/>
    <cellStyle name="Total 8 3 5" xfId="32412" xr:uid="{00000000-0005-0000-0000-00005B7E0000}"/>
    <cellStyle name="Total 8 4" xfId="32413" xr:uid="{00000000-0005-0000-0000-00005C7E0000}"/>
    <cellStyle name="Total 8 5" xfId="32414" xr:uid="{00000000-0005-0000-0000-00005D7E0000}"/>
    <cellStyle name="Total 8 6" xfId="32415" xr:uid="{00000000-0005-0000-0000-00005E7E0000}"/>
    <cellStyle name="Total 9" xfId="32416" xr:uid="{00000000-0005-0000-0000-00005F7E0000}"/>
    <cellStyle name="Total 9 2" xfId="32417" xr:uid="{00000000-0005-0000-0000-0000607E0000}"/>
    <cellStyle name="Total 9 2 2" xfId="32418" xr:uid="{00000000-0005-0000-0000-0000617E0000}"/>
    <cellStyle name="Total 9 2 3" xfId="32419" xr:uid="{00000000-0005-0000-0000-0000627E0000}"/>
    <cellStyle name="Total 9 2 4" xfId="32420" xr:uid="{00000000-0005-0000-0000-0000637E0000}"/>
    <cellStyle name="Total 9 2 5" xfId="32421" xr:uid="{00000000-0005-0000-0000-0000647E0000}"/>
    <cellStyle name="Total 9 3" xfId="32422" xr:uid="{00000000-0005-0000-0000-0000657E0000}"/>
    <cellStyle name="Total 9 3 2" xfId="32423" xr:uid="{00000000-0005-0000-0000-0000667E0000}"/>
    <cellStyle name="Total 9 3 3" xfId="32424" xr:uid="{00000000-0005-0000-0000-0000677E0000}"/>
    <cellStyle name="Total 9 3 4" xfId="32425" xr:uid="{00000000-0005-0000-0000-0000687E0000}"/>
    <cellStyle name="Total 9 3 5" xfId="32426" xr:uid="{00000000-0005-0000-0000-0000697E0000}"/>
    <cellStyle name="Total 9 4" xfId="32427" xr:uid="{00000000-0005-0000-0000-00006A7E0000}"/>
    <cellStyle name="Total 9 5" xfId="32428" xr:uid="{00000000-0005-0000-0000-00006B7E0000}"/>
    <cellStyle name="Total 9 6" xfId="32429" xr:uid="{00000000-0005-0000-0000-00006C7E0000}"/>
    <cellStyle name="Total_aa osnova za ponudbe" xfId="32430" xr:uid="{00000000-0005-0000-0000-00006D7E0000}"/>
    <cellStyle name="Valuta" xfId="243" builtinId="4"/>
    <cellStyle name="Valuta (0)_344COMPU" xfId="32431" xr:uid="{00000000-0005-0000-0000-00006F7E0000}"/>
    <cellStyle name="Valuta 10" xfId="134" xr:uid="{00000000-0005-0000-0000-0000707E0000}"/>
    <cellStyle name="Valuta 10 2" xfId="135" xr:uid="{00000000-0005-0000-0000-0000717E0000}"/>
    <cellStyle name="Valuta 10 2 2" xfId="32432" xr:uid="{00000000-0005-0000-0000-0000727E0000}"/>
    <cellStyle name="Valuta 10 3" xfId="136" xr:uid="{00000000-0005-0000-0000-0000737E0000}"/>
    <cellStyle name="Valuta 100" xfId="32433" xr:uid="{00000000-0005-0000-0000-0000747E0000}"/>
    <cellStyle name="Valuta 100 2" xfId="32434" xr:uid="{00000000-0005-0000-0000-0000757E0000}"/>
    <cellStyle name="Valuta 101" xfId="32435" xr:uid="{00000000-0005-0000-0000-0000767E0000}"/>
    <cellStyle name="Valuta 101 2" xfId="32436" xr:uid="{00000000-0005-0000-0000-0000777E0000}"/>
    <cellStyle name="Valuta 102" xfId="32437" xr:uid="{00000000-0005-0000-0000-0000787E0000}"/>
    <cellStyle name="Valuta 102 2" xfId="32438" xr:uid="{00000000-0005-0000-0000-0000797E0000}"/>
    <cellStyle name="Valuta 103" xfId="32439" xr:uid="{00000000-0005-0000-0000-00007A7E0000}"/>
    <cellStyle name="Valuta 103 2" xfId="32440" xr:uid="{00000000-0005-0000-0000-00007B7E0000}"/>
    <cellStyle name="Valuta 104" xfId="32441" xr:uid="{00000000-0005-0000-0000-00007C7E0000}"/>
    <cellStyle name="Valuta 104 2" xfId="32442" xr:uid="{00000000-0005-0000-0000-00007D7E0000}"/>
    <cellStyle name="Valuta 105" xfId="32443" xr:uid="{00000000-0005-0000-0000-00007E7E0000}"/>
    <cellStyle name="Valuta 105 2" xfId="32444" xr:uid="{00000000-0005-0000-0000-00007F7E0000}"/>
    <cellStyle name="Valuta 106" xfId="32445" xr:uid="{00000000-0005-0000-0000-0000807E0000}"/>
    <cellStyle name="Valuta 106 2" xfId="32446" xr:uid="{00000000-0005-0000-0000-0000817E0000}"/>
    <cellStyle name="Valuta 107" xfId="32447" xr:uid="{00000000-0005-0000-0000-0000827E0000}"/>
    <cellStyle name="Valuta 107 2" xfId="32448" xr:uid="{00000000-0005-0000-0000-0000837E0000}"/>
    <cellStyle name="Valuta 108" xfId="32449" xr:uid="{00000000-0005-0000-0000-0000847E0000}"/>
    <cellStyle name="Valuta 108 2" xfId="32450" xr:uid="{00000000-0005-0000-0000-0000857E0000}"/>
    <cellStyle name="Valuta 109" xfId="32451" xr:uid="{00000000-0005-0000-0000-0000867E0000}"/>
    <cellStyle name="Valuta 109 2" xfId="32452" xr:uid="{00000000-0005-0000-0000-0000877E0000}"/>
    <cellStyle name="Valuta 11" xfId="32453" xr:uid="{00000000-0005-0000-0000-0000887E0000}"/>
    <cellStyle name="Valuta 11 2" xfId="137" xr:uid="{00000000-0005-0000-0000-0000897E0000}"/>
    <cellStyle name="Valuta 11 2 2" xfId="32454" xr:uid="{00000000-0005-0000-0000-00008A7E0000}"/>
    <cellStyle name="Valuta 11 2 2 2" xfId="32455" xr:uid="{00000000-0005-0000-0000-00008B7E0000}"/>
    <cellStyle name="Valuta 11 2 2 3" xfId="32456" xr:uid="{00000000-0005-0000-0000-00008C7E0000}"/>
    <cellStyle name="Valuta 11 2 3" xfId="32457" xr:uid="{00000000-0005-0000-0000-00008D7E0000}"/>
    <cellStyle name="Valuta 11 2 4" xfId="32458" xr:uid="{00000000-0005-0000-0000-00008E7E0000}"/>
    <cellStyle name="Valuta 11 2 5" xfId="32459" xr:uid="{00000000-0005-0000-0000-00008F7E0000}"/>
    <cellStyle name="Valuta 11 2 6" xfId="32460" xr:uid="{00000000-0005-0000-0000-0000907E0000}"/>
    <cellStyle name="Valuta 11 3" xfId="138" xr:uid="{00000000-0005-0000-0000-0000917E0000}"/>
    <cellStyle name="Valuta 11 3 2" xfId="32461" xr:uid="{00000000-0005-0000-0000-0000927E0000}"/>
    <cellStyle name="Valuta 11 3 2 2" xfId="32462" xr:uid="{00000000-0005-0000-0000-0000937E0000}"/>
    <cellStyle name="Valuta 11 3 2 3" xfId="32463" xr:uid="{00000000-0005-0000-0000-0000947E0000}"/>
    <cellStyle name="Valuta 11 3 3" xfId="32464" xr:uid="{00000000-0005-0000-0000-0000957E0000}"/>
    <cellStyle name="Valuta 11 3 4" xfId="32465" xr:uid="{00000000-0005-0000-0000-0000967E0000}"/>
    <cellStyle name="Valuta 11 4" xfId="32466" xr:uid="{00000000-0005-0000-0000-0000977E0000}"/>
    <cellStyle name="Valuta 11 4 2" xfId="32467" xr:uid="{00000000-0005-0000-0000-0000987E0000}"/>
    <cellStyle name="Valuta 11 4 3" xfId="32468" xr:uid="{00000000-0005-0000-0000-0000997E0000}"/>
    <cellStyle name="Valuta 11 5" xfId="32469" xr:uid="{00000000-0005-0000-0000-00009A7E0000}"/>
    <cellStyle name="Valuta 11 6" xfId="32470" xr:uid="{00000000-0005-0000-0000-00009B7E0000}"/>
    <cellStyle name="Valuta 11 7" xfId="32471" xr:uid="{00000000-0005-0000-0000-00009C7E0000}"/>
    <cellStyle name="Valuta 11 8" xfId="32472" xr:uid="{00000000-0005-0000-0000-00009D7E0000}"/>
    <cellStyle name="Valuta 110" xfId="32473" xr:uid="{00000000-0005-0000-0000-00009E7E0000}"/>
    <cellStyle name="Valuta 110 2" xfId="32474" xr:uid="{00000000-0005-0000-0000-00009F7E0000}"/>
    <cellStyle name="Valuta 111" xfId="32475" xr:uid="{00000000-0005-0000-0000-0000A07E0000}"/>
    <cellStyle name="Valuta 111 2" xfId="32476" xr:uid="{00000000-0005-0000-0000-0000A17E0000}"/>
    <cellStyle name="Valuta 112" xfId="32477" xr:uid="{00000000-0005-0000-0000-0000A27E0000}"/>
    <cellStyle name="Valuta 112 2" xfId="32478" xr:uid="{00000000-0005-0000-0000-0000A37E0000}"/>
    <cellStyle name="Valuta 113" xfId="32479" xr:uid="{00000000-0005-0000-0000-0000A47E0000}"/>
    <cellStyle name="Valuta 113 2" xfId="32480" xr:uid="{00000000-0005-0000-0000-0000A57E0000}"/>
    <cellStyle name="Valuta 114" xfId="32481" xr:uid="{00000000-0005-0000-0000-0000A67E0000}"/>
    <cellStyle name="Valuta 114 2" xfId="32482" xr:uid="{00000000-0005-0000-0000-0000A77E0000}"/>
    <cellStyle name="Valuta 115" xfId="32483" xr:uid="{00000000-0005-0000-0000-0000A87E0000}"/>
    <cellStyle name="Valuta 115 2" xfId="32484" xr:uid="{00000000-0005-0000-0000-0000A97E0000}"/>
    <cellStyle name="Valuta 116" xfId="32485" xr:uid="{00000000-0005-0000-0000-0000AA7E0000}"/>
    <cellStyle name="Valuta 116 2" xfId="32486" xr:uid="{00000000-0005-0000-0000-0000AB7E0000}"/>
    <cellStyle name="Valuta 117" xfId="32487" xr:uid="{00000000-0005-0000-0000-0000AC7E0000}"/>
    <cellStyle name="Valuta 117 2" xfId="32488" xr:uid="{00000000-0005-0000-0000-0000AD7E0000}"/>
    <cellStyle name="Valuta 118" xfId="32489" xr:uid="{00000000-0005-0000-0000-0000AE7E0000}"/>
    <cellStyle name="Valuta 118 2" xfId="32490" xr:uid="{00000000-0005-0000-0000-0000AF7E0000}"/>
    <cellStyle name="Valuta 119" xfId="32491" xr:uid="{00000000-0005-0000-0000-0000B07E0000}"/>
    <cellStyle name="Valuta 119 2" xfId="32492" xr:uid="{00000000-0005-0000-0000-0000B17E0000}"/>
    <cellStyle name="Valuta 12" xfId="32493" xr:uid="{00000000-0005-0000-0000-0000B27E0000}"/>
    <cellStyle name="Valuta 12 2" xfId="139" xr:uid="{00000000-0005-0000-0000-0000B37E0000}"/>
    <cellStyle name="Valuta 12 2 2" xfId="32494" xr:uid="{00000000-0005-0000-0000-0000B47E0000}"/>
    <cellStyle name="Valuta 12 3" xfId="140" xr:uid="{00000000-0005-0000-0000-0000B57E0000}"/>
    <cellStyle name="Valuta 120" xfId="32495" xr:uid="{00000000-0005-0000-0000-0000B67E0000}"/>
    <cellStyle name="Valuta 120 2" xfId="32496" xr:uid="{00000000-0005-0000-0000-0000B77E0000}"/>
    <cellStyle name="Valuta 121" xfId="32497" xr:uid="{00000000-0005-0000-0000-0000B87E0000}"/>
    <cellStyle name="Valuta 121 2" xfId="32498" xr:uid="{00000000-0005-0000-0000-0000B97E0000}"/>
    <cellStyle name="Valuta 122" xfId="32499" xr:uid="{00000000-0005-0000-0000-0000BA7E0000}"/>
    <cellStyle name="Valuta 122 2" xfId="32500" xr:uid="{00000000-0005-0000-0000-0000BB7E0000}"/>
    <cellStyle name="Valuta 123" xfId="32501" xr:uid="{00000000-0005-0000-0000-0000BC7E0000}"/>
    <cellStyle name="Valuta 123 2" xfId="32502" xr:uid="{00000000-0005-0000-0000-0000BD7E0000}"/>
    <cellStyle name="Valuta 124" xfId="32503" xr:uid="{00000000-0005-0000-0000-0000BE7E0000}"/>
    <cellStyle name="Valuta 124 2" xfId="32504" xr:uid="{00000000-0005-0000-0000-0000BF7E0000}"/>
    <cellStyle name="Valuta 125" xfId="32505" xr:uid="{00000000-0005-0000-0000-0000C07E0000}"/>
    <cellStyle name="Valuta 125 2" xfId="32506" xr:uid="{00000000-0005-0000-0000-0000C17E0000}"/>
    <cellStyle name="Valuta 126" xfId="32507" xr:uid="{00000000-0005-0000-0000-0000C27E0000}"/>
    <cellStyle name="Valuta 126 2" xfId="32508" xr:uid="{00000000-0005-0000-0000-0000C37E0000}"/>
    <cellStyle name="Valuta 127" xfId="32509" xr:uid="{00000000-0005-0000-0000-0000C47E0000}"/>
    <cellStyle name="Valuta 127 2" xfId="32510" xr:uid="{00000000-0005-0000-0000-0000C57E0000}"/>
    <cellStyle name="Valuta 128" xfId="32511" xr:uid="{00000000-0005-0000-0000-0000C67E0000}"/>
    <cellStyle name="Valuta 128 2" xfId="32512" xr:uid="{00000000-0005-0000-0000-0000C77E0000}"/>
    <cellStyle name="Valuta 129" xfId="32513" xr:uid="{00000000-0005-0000-0000-0000C87E0000}"/>
    <cellStyle name="Valuta 129 2" xfId="32514" xr:uid="{00000000-0005-0000-0000-0000C97E0000}"/>
    <cellStyle name="Valuta 13" xfId="32515" xr:uid="{00000000-0005-0000-0000-0000CA7E0000}"/>
    <cellStyle name="Valuta 13 2" xfId="141" xr:uid="{00000000-0005-0000-0000-0000CB7E0000}"/>
    <cellStyle name="Valuta 13 2 2" xfId="32516" xr:uid="{00000000-0005-0000-0000-0000CC7E0000}"/>
    <cellStyle name="Valuta 13 3" xfId="142" xr:uid="{00000000-0005-0000-0000-0000CD7E0000}"/>
    <cellStyle name="Valuta 130" xfId="32517" xr:uid="{00000000-0005-0000-0000-0000CE7E0000}"/>
    <cellStyle name="Valuta 130 2" xfId="32518" xr:uid="{00000000-0005-0000-0000-0000CF7E0000}"/>
    <cellStyle name="Valuta 131" xfId="32519" xr:uid="{00000000-0005-0000-0000-0000D07E0000}"/>
    <cellStyle name="Valuta 131 2" xfId="32520" xr:uid="{00000000-0005-0000-0000-0000D17E0000}"/>
    <cellStyle name="Valuta 132" xfId="32521" xr:uid="{00000000-0005-0000-0000-0000D27E0000}"/>
    <cellStyle name="Valuta 132 2" xfId="32522" xr:uid="{00000000-0005-0000-0000-0000D37E0000}"/>
    <cellStyle name="Valuta 133" xfId="32523" xr:uid="{00000000-0005-0000-0000-0000D47E0000}"/>
    <cellStyle name="Valuta 133 2" xfId="32524" xr:uid="{00000000-0005-0000-0000-0000D57E0000}"/>
    <cellStyle name="Valuta 134" xfId="32525" xr:uid="{00000000-0005-0000-0000-0000D67E0000}"/>
    <cellStyle name="Valuta 134 2" xfId="32526" xr:uid="{00000000-0005-0000-0000-0000D77E0000}"/>
    <cellStyle name="Valuta 135" xfId="32527" xr:uid="{00000000-0005-0000-0000-0000D87E0000}"/>
    <cellStyle name="Valuta 135 2" xfId="32528" xr:uid="{00000000-0005-0000-0000-0000D97E0000}"/>
    <cellStyle name="Valuta 136" xfId="32529" xr:uid="{00000000-0005-0000-0000-0000DA7E0000}"/>
    <cellStyle name="Valuta 136 2" xfId="32530" xr:uid="{00000000-0005-0000-0000-0000DB7E0000}"/>
    <cellStyle name="Valuta 137" xfId="32531" xr:uid="{00000000-0005-0000-0000-0000DC7E0000}"/>
    <cellStyle name="Valuta 137 2" xfId="32532" xr:uid="{00000000-0005-0000-0000-0000DD7E0000}"/>
    <cellStyle name="Valuta 138" xfId="32533" xr:uid="{00000000-0005-0000-0000-0000DE7E0000}"/>
    <cellStyle name="Valuta 138 2" xfId="32534" xr:uid="{00000000-0005-0000-0000-0000DF7E0000}"/>
    <cellStyle name="Valuta 139" xfId="32535" xr:uid="{00000000-0005-0000-0000-0000E07E0000}"/>
    <cellStyle name="Valuta 139 2" xfId="32536" xr:uid="{00000000-0005-0000-0000-0000E17E0000}"/>
    <cellStyle name="Valuta 14" xfId="32537" xr:uid="{00000000-0005-0000-0000-0000E27E0000}"/>
    <cellStyle name="Valuta 14 2" xfId="32538" xr:uid="{00000000-0005-0000-0000-0000E37E0000}"/>
    <cellStyle name="Valuta 14 2 2" xfId="32539" xr:uid="{00000000-0005-0000-0000-0000E47E0000}"/>
    <cellStyle name="Valuta 14 3" xfId="32540" xr:uid="{00000000-0005-0000-0000-0000E57E0000}"/>
    <cellStyle name="Valuta 140" xfId="32541" xr:uid="{00000000-0005-0000-0000-0000E67E0000}"/>
    <cellStyle name="Valuta 140 2" xfId="32542" xr:uid="{00000000-0005-0000-0000-0000E77E0000}"/>
    <cellStyle name="Valuta 141" xfId="32543" xr:uid="{00000000-0005-0000-0000-0000E87E0000}"/>
    <cellStyle name="Valuta 141 2" xfId="32544" xr:uid="{00000000-0005-0000-0000-0000E97E0000}"/>
    <cellStyle name="Valuta 142" xfId="32545" xr:uid="{00000000-0005-0000-0000-0000EA7E0000}"/>
    <cellStyle name="Valuta 142 2" xfId="32546" xr:uid="{00000000-0005-0000-0000-0000EB7E0000}"/>
    <cellStyle name="Valuta 143" xfId="32547" xr:uid="{00000000-0005-0000-0000-0000EC7E0000}"/>
    <cellStyle name="Valuta 143 2" xfId="32548" xr:uid="{00000000-0005-0000-0000-0000ED7E0000}"/>
    <cellStyle name="Valuta 144" xfId="32549" xr:uid="{00000000-0005-0000-0000-0000EE7E0000}"/>
    <cellStyle name="Valuta 144 2" xfId="32550" xr:uid="{00000000-0005-0000-0000-0000EF7E0000}"/>
    <cellStyle name="Valuta 145" xfId="32551" xr:uid="{00000000-0005-0000-0000-0000F07E0000}"/>
    <cellStyle name="Valuta 145 2" xfId="32552" xr:uid="{00000000-0005-0000-0000-0000F17E0000}"/>
    <cellStyle name="Valuta 146" xfId="32553" xr:uid="{00000000-0005-0000-0000-0000F27E0000}"/>
    <cellStyle name="Valuta 146 2" xfId="32554" xr:uid="{00000000-0005-0000-0000-0000F37E0000}"/>
    <cellStyle name="Valuta 147" xfId="32555" xr:uid="{00000000-0005-0000-0000-0000F47E0000}"/>
    <cellStyle name="Valuta 147 2" xfId="32556" xr:uid="{00000000-0005-0000-0000-0000F57E0000}"/>
    <cellStyle name="Valuta 148" xfId="32557" xr:uid="{00000000-0005-0000-0000-0000F67E0000}"/>
    <cellStyle name="Valuta 148 2" xfId="32558" xr:uid="{00000000-0005-0000-0000-0000F77E0000}"/>
    <cellStyle name="Valuta 149" xfId="32559" xr:uid="{00000000-0005-0000-0000-0000F87E0000}"/>
    <cellStyle name="Valuta 149 2" xfId="32560" xr:uid="{00000000-0005-0000-0000-0000F97E0000}"/>
    <cellStyle name="Valuta 15" xfId="143" xr:uid="{00000000-0005-0000-0000-0000FA7E0000}"/>
    <cellStyle name="Valuta 15 2" xfId="32561" xr:uid="{00000000-0005-0000-0000-0000FB7E0000}"/>
    <cellStyle name="Valuta 15 2 2" xfId="32562" xr:uid="{00000000-0005-0000-0000-0000FC7E0000}"/>
    <cellStyle name="Valuta 15 3" xfId="32563" xr:uid="{00000000-0005-0000-0000-0000FD7E0000}"/>
    <cellStyle name="Valuta 150" xfId="32564" xr:uid="{00000000-0005-0000-0000-0000FE7E0000}"/>
    <cellStyle name="Valuta 150 2" xfId="32565" xr:uid="{00000000-0005-0000-0000-0000FF7E0000}"/>
    <cellStyle name="Valuta 151" xfId="32566" xr:uid="{00000000-0005-0000-0000-0000007F0000}"/>
    <cellStyle name="Valuta 151 2" xfId="32567" xr:uid="{00000000-0005-0000-0000-0000017F0000}"/>
    <cellStyle name="Valuta 152" xfId="32568" xr:uid="{00000000-0005-0000-0000-0000027F0000}"/>
    <cellStyle name="Valuta 152 2" xfId="32569" xr:uid="{00000000-0005-0000-0000-0000037F0000}"/>
    <cellStyle name="Valuta 153" xfId="32570" xr:uid="{00000000-0005-0000-0000-0000047F0000}"/>
    <cellStyle name="Valuta 153 2" xfId="32571" xr:uid="{00000000-0005-0000-0000-0000057F0000}"/>
    <cellStyle name="Valuta 154" xfId="32572" xr:uid="{00000000-0005-0000-0000-0000067F0000}"/>
    <cellStyle name="Valuta 154 2" xfId="32573" xr:uid="{00000000-0005-0000-0000-0000077F0000}"/>
    <cellStyle name="Valuta 155" xfId="32574" xr:uid="{00000000-0005-0000-0000-0000087F0000}"/>
    <cellStyle name="Valuta 155 2" xfId="32575" xr:uid="{00000000-0005-0000-0000-0000097F0000}"/>
    <cellStyle name="Valuta 156" xfId="32576" xr:uid="{00000000-0005-0000-0000-00000A7F0000}"/>
    <cellStyle name="Valuta 156 2" xfId="32577" xr:uid="{00000000-0005-0000-0000-00000B7F0000}"/>
    <cellStyle name="Valuta 157" xfId="32578" xr:uid="{00000000-0005-0000-0000-00000C7F0000}"/>
    <cellStyle name="Valuta 157 2" xfId="32579" xr:uid="{00000000-0005-0000-0000-00000D7F0000}"/>
    <cellStyle name="Valuta 158" xfId="32580" xr:uid="{00000000-0005-0000-0000-00000E7F0000}"/>
    <cellStyle name="Valuta 158 2" xfId="32581" xr:uid="{00000000-0005-0000-0000-00000F7F0000}"/>
    <cellStyle name="Valuta 159" xfId="32582" xr:uid="{00000000-0005-0000-0000-0000107F0000}"/>
    <cellStyle name="Valuta 159 2" xfId="32583" xr:uid="{00000000-0005-0000-0000-0000117F0000}"/>
    <cellStyle name="Valuta 16" xfId="32584" xr:uid="{00000000-0005-0000-0000-0000127F0000}"/>
    <cellStyle name="Valuta 16 2" xfId="32585" xr:uid="{00000000-0005-0000-0000-0000137F0000}"/>
    <cellStyle name="Valuta 16 2 2" xfId="32586" xr:uid="{00000000-0005-0000-0000-0000147F0000}"/>
    <cellStyle name="Valuta 16 3" xfId="32587" xr:uid="{00000000-0005-0000-0000-0000157F0000}"/>
    <cellStyle name="Valuta 160" xfId="32588" xr:uid="{00000000-0005-0000-0000-0000167F0000}"/>
    <cellStyle name="Valuta 160 2" xfId="32589" xr:uid="{00000000-0005-0000-0000-0000177F0000}"/>
    <cellStyle name="Valuta 161" xfId="32590" xr:uid="{00000000-0005-0000-0000-0000187F0000}"/>
    <cellStyle name="Valuta 161 2" xfId="32591" xr:uid="{00000000-0005-0000-0000-0000197F0000}"/>
    <cellStyle name="Valuta 162" xfId="32592" xr:uid="{00000000-0005-0000-0000-00001A7F0000}"/>
    <cellStyle name="Valuta 162 2" xfId="32593" xr:uid="{00000000-0005-0000-0000-00001B7F0000}"/>
    <cellStyle name="Valuta 163" xfId="32594" xr:uid="{00000000-0005-0000-0000-00001C7F0000}"/>
    <cellStyle name="Valuta 163 2" xfId="32595" xr:uid="{00000000-0005-0000-0000-00001D7F0000}"/>
    <cellStyle name="Valuta 164" xfId="32596" xr:uid="{00000000-0005-0000-0000-00001E7F0000}"/>
    <cellStyle name="Valuta 164 2" xfId="32597" xr:uid="{00000000-0005-0000-0000-00001F7F0000}"/>
    <cellStyle name="Valuta 165" xfId="32598" xr:uid="{00000000-0005-0000-0000-0000207F0000}"/>
    <cellStyle name="Valuta 165 2" xfId="32599" xr:uid="{00000000-0005-0000-0000-0000217F0000}"/>
    <cellStyle name="Valuta 166" xfId="32600" xr:uid="{00000000-0005-0000-0000-0000227F0000}"/>
    <cellStyle name="Valuta 166 2" xfId="32601" xr:uid="{00000000-0005-0000-0000-0000237F0000}"/>
    <cellStyle name="Valuta 167" xfId="32602" xr:uid="{00000000-0005-0000-0000-0000247F0000}"/>
    <cellStyle name="Valuta 167 2" xfId="32603" xr:uid="{00000000-0005-0000-0000-0000257F0000}"/>
    <cellStyle name="Valuta 168" xfId="32604" xr:uid="{00000000-0005-0000-0000-0000267F0000}"/>
    <cellStyle name="Valuta 168 2" xfId="32605" xr:uid="{00000000-0005-0000-0000-0000277F0000}"/>
    <cellStyle name="Valuta 169" xfId="32606" xr:uid="{00000000-0005-0000-0000-0000287F0000}"/>
    <cellStyle name="Valuta 169 2" xfId="32607" xr:uid="{00000000-0005-0000-0000-0000297F0000}"/>
    <cellStyle name="Valuta 17" xfId="32608" xr:uid="{00000000-0005-0000-0000-00002A7F0000}"/>
    <cellStyle name="Valuta 17 2" xfId="32609" xr:uid="{00000000-0005-0000-0000-00002B7F0000}"/>
    <cellStyle name="Valuta 17 2 2" xfId="32610" xr:uid="{00000000-0005-0000-0000-00002C7F0000}"/>
    <cellStyle name="Valuta 17 3" xfId="32611" xr:uid="{00000000-0005-0000-0000-00002D7F0000}"/>
    <cellStyle name="Valuta 170" xfId="32612" xr:uid="{00000000-0005-0000-0000-00002E7F0000}"/>
    <cellStyle name="Valuta 170 2" xfId="32613" xr:uid="{00000000-0005-0000-0000-00002F7F0000}"/>
    <cellStyle name="Valuta 171" xfId="32614" xr:uid="{00000000-0005-0000-0000-0000307F0000}"/>
    <cellStyle name="Valuta 171 2" xfId="32615" xr:uid="{00000000-0005-0000-0000-0000317F0000}"/>
    <cellStyle name="Valuta 172" xfId="32616" xr:uid="{00000000-0005-0000-0000-0000327F0000}"/>
    <cellStyle name="Valuta 172 2" xfId="32617" xr:uid="{00000000-0005-0000-0000-0000337F0000}"/>
    <cellStyle name="Valuta 173" xfId="32618" xr:uid="{00000000-0005-0000-0000-0000347F0000}"/>
    <cellStyle name="Valuta 173 2" xfId="32619" xr:uid="{00000000-0005-0000-0000-0000357F0000}"/>
    <cellStyle name="Valuta 174" xfId="32620" xr:uid="{00000000-0005-0000-0000-0000367F0000}"/>
    <cellStyle name="Valuta 174 2" xfId="32621" xr:uid="{00000000-0005-0000-0000-0000377F0000}"/>
    <cellStyle name="Valuta 175" xfId="32622" xr:uid="{00000000-0005-0000-0000-0000387F0000}"/>
    <cellStyle name="Valuta 175 2" xfId="32623" xr:uid="{00000000-0005-0000-0000-0000397F0000}"/>
    <cellStyle name="Valuta 176" xfId="32624" xr:uid="{00000000-0005-0000-0000-00003A7F0000}"/>
    <cellStyle name="Valuta 176 2" xfId="32625" xr:uid="{00000000-0005-0000-0000-00003B7F0000}"/>
    <cellStyle name="Valuta 177" xfId="32626" xr:uid="{00000000-0005-0000-0000-00003C7F0000}"/>
    <cellStyle name="Valuta 177 2" xfId="32627" xr:uid="{00000000-0005-0000-0000-00003D7F0000}"/>
    <cellStyle name="Valuta 178" xfId="32628" xr:uid="{00000000-0005-0000-0000-00003E7F0000}"/>
    <cellStyle name="Valuta 178 2" xfId="32629" xr:uid="{00000000-0005-0000-0000-00003F7F0000}"/>
    <cellStyle name="Valuta 179" xfId="32630" xr:uid="{00000000-0005-0000-0000-0000407F0000}"/>
    <cellStyle name="Valuta 179 2" xfId="32631" xr:uid="{00000000-0005-0000-0000-0000417F0000}"/>
    <cellStyle name="Valuta 18" xfId="32632" xr:uid="{00000000-0005-0000-0000-0000427F0000}"/>
    <cellStyle name="Valuta 18 2" xfId="32633" xr:uid="{00000000-0005-0000-0000-0000437F0000}"/>
    <cellStyle name="Valuta 18 2 2" xfId="32634" xr:uid="{00000000-0005-0000-0000-0000447F0000}"/>
    <cellStyle name="Valuta 18 3" xfId="32635" xr:uid="{00000000-0005-0000-0000-0000457F0000}"/>
    <cellStyle name="Valuta 180" xfId="32636" xr:uid="{00000000-0005-0000-0000-0000467F0000}"/>
    <cellStyle name="Valuta 180 2" xfId="32637" xr:uid="{00000000-0005-0000-0000-0000477F0000}"/>
    <cellStyle name="Valuta 181" xfId="32638" xr:uid="{00000000-0005-0000-0000-0000487F0000}"/>
    <cellStyle name="Valuta 181 2" xfId="32639" xr:uid="{00000000-0005-0000-0000-0000497F0000}"/>
    <cellStyle name="Valuta 182" xfId="32640" xr:uid="{00000000-0005-0000-0000-00004A7F0000}"/>
    <cellStyle name="Valuta 182 2" xfId="32641" xr:uid="{00000000-0005-0000-0000-00004B7F0000}"/>
    <cellStyle name="Valuta 183" xfId="32642" xr:uid="{00000000-0005-0000-0000-00004C7F0000}"/>
    <cellStyle name="Valuta 183 2" xfId="32643" xr:uid="{00000000-0005-0000-0000-00004D7F0000}"/>
    <cellStyle name="Valuta 184" xfId="32644" xr:uid="{00000000-0005-0000-0000-00004E7F0000}"/>
    <cellStyle name="Valuta 184 2" xfId="32645" xr:uid="{00000000-0005-0000-0000-00004F7F0000}"/>
    <cellStyle name="Valuta 185" xfId="32646" xr:uid="{00000000-0005-0000-0000-0000507F0000}"/>
    <cellStyle name="Valuta 185 2" xfId="32647" xr:uid="{00000000-0005-0000-0000-0000517F0000}"/>
    <cellStyle name="Valuta 186" xfId="32648" xr:uid="{00000000-0005-0000-0000-0000527F0000}"/>
    <cellStyle name="Valuta 186 2" xfId="32649" xr:uid="{00000000-0005-0000-0000-0000537F0000}"/>
    <cellStyle name="Valuta 187" xfId="32650" xr:uid="{00000000-0005-0000-0000-0000547F0000}"/>
    <cellStyle name="Valuta 187 2" xfId="32651" xr:uid="{00000000-0005-0000-0000-0000557F0000}"/>
    <cellStyle name="Valuta 188" xfId="32652" xr:uid="{00000000-0005-0000-0000-0000567F0000}"/>
    <cellStyle name="Valuta 188 2" xfId="32653" xr:uid="{00000000-0005-0000-0000-0000577F0000}"/>
    <cellStyle name="Valuta 189" xfId="32654" xr:uid="{00000000-0005-0000-0000-0000587F0000}"/>
    <cellStyle name="Valuta 189 2" xfId="32655" xr:uid="{00000000-0005-0000-0000-0000597F0000}"/>
    <cellStyle name="Valuta 19" xfId="144" xr:uid="{00000000-0005-0000-0000-00005A7F0000}"/>
    <cellStyle name="Valuta 19 2" xfId="32656" xr:uid="{00000000-0005-0000-0000-00005B7F0000}"/>
    <cellStyle name="Valuta 19 2 2" xfId="32657" xr:uid="{00000000-0005-0000-0000-00005C7F0000}"/>
    <cellStyle name="Valuta 19 3" xfId="32658" xr:uid="{00000000-0005-0000-0000-00005D7F0000}"/>
    <cellStyle name="Valuta 190" xfId="32659" xr:uid="{00000000-0005-0000-0000-00005E7F0000}"/>
    <cellStyle name="Valuta 190 2" xfId="32660" xr:uid="{00000000-0005-0000-0000-00005F7F0000}"/>
    <cellStyle name="Valuta 191" xfId="32661" xr:uid="{00000000-0005-0000-0000-0000607F0000}"/>
    <cellStyle name="Valuta 191 2" xfId="32662" xr:uid="{00000000-0005-0000-0000-0000617F0000}"/>
    <cellStyle name="Valuta 192" xfId="32663" xr:uid="{00000000-0005-0000-0000-0000627F0000}"/>
    <cellStyle name="Valuta 192 2" xfId="32664" xr:uid="{00000000-0005-0000-0000-0000637F0000}"/>
    <cellStyle name="Valuta 193" xfId="32665" xr:uid="{00000000-0005-0000-0000-0000647F0000}"/>
    <cellStyle name="Valuta 193 2" xfId="32666" xr:uid="{00000000-0005-0000-0000-0000657F0000}"/>
    <cellStyle name="Valuta 194" xfId="32667" xr:uid="{00000000-0005-0000-0000-0000667F0000}"/>
    <cellStyle name="Valuta 194 2" xfId="32668" xr:uid="{00000000-0005-0000-0000-0000677F0000}"/>
    <cellStyle name="Valuta 195" xfId="32669" xr:uid="{00000000-0005-0000-0000-0000687F0000}"/>
    <cellStyle name="Valuta 195 2" xfId="32670" xr:uid="{00000000-0005-0000-0000-0000697F0000}"/>
    <cellStyle name="Valuta 196" xfId="32671" xr:uid="{00000000-0005-0000-0000-00006A7F0000}"/>
    <cellStyle name="Valuta 196 2" xfId="32672" xr:uid="{00000000-0005-0000-0000-00006B7F0000}"/>
    <cellStyle name="Valuta 197" xfId="32673" xr:uid="{00000000-0005-0000-0000-00006C7F0000}"/>
    <cellStyle name="Valuta 197 2" xfId="32674" xr:uid="{00000000-0005-0000-0000-00006D7F0000}"/>
    <cellStyle name="Valuta 198" xfId="32675" xr:uid="{00000000-0005-0000-0000-00006E7F0000}"/>
    <cellStyle name="Valuta 198 2" xfId="32676" xr:uid="{00000000-0005-0000-0000-00006F7F0000}"/>
    <cellStyle name="Valuta 199" xfId="32677" xr:uid="{00000000-0005-0000-0000-0000707F0000}"/>
    <cellStyle name="Valuta 199 2" xfId="32678" xr:uid="{00000000-0005-0000-0000-0000717F0000}"/>
    <cellStyle name="Valuta 2" xfId="145" xr:uid="{00000000-0005-0000-0000-0000727F0000}"/>
    <cellStyle name="Valuta 2 10" xfId="32679" xr:uid="{00000000-0005-0000-0000-0000737F0000}"/>
    <cellStyle name="Valuta 2 10 2" xfId="32680" xr:uid="{00000000-0005-0000-0000-0000747F0000}"/>
    <cellStyle name="Valuta 2 11" xfId="32681" xr:uid="{00000000-0005-0000-0000-0000757F0000}"/>
    <cellStyle name="Valuta 2 11 2" xfId="32682" xr:uid="{00000000-0005-0000-0000-0000767F0000}"/>
    <cellStyle name="Valuta 2 12" xfId="32683" xr:uid="{00000000-0005-0000-0000-0000777F0000}"/>
    <cellStyle name="Valuta 2 12 2" xfId="32684" xr:uid="{00000000-0005-0000-0000-0000787F0000}"/>
    <cellStyle name="Valuta 2 13" xfId="32685" xr:uid="{00000000-0005-0000-0000-0000797F0000}"/>
    <cellStyle name="Valuta 2 13 2" xfId="32686" xr:uid="{00000000-0005-0000-0000-00007A7F0000}"/>
    <cellStyle name="Valuta 2 14" xfId="32687" xr:uid="{00000000-0005-0000-0000-00007B7F0000}"/>
    <cellStyle name="Valuta 2 15" xfId="32688" xr:uid="{00000000-0005-0000-0000-00007C7F0000}"/>
    <cellStyle name="Valuta 2 16" xfId="32689" xr:uid="{00000000-0005-0000-0000-00007D7F0000}"/>
    <cellStyle name="Valuta 2 17" xfId="32690" xr:uid="{00000000-0005-0000-0000-00007E7F0000}"/>
    <cellStyle name="Valuta 2 2" xfId="146" xr:uid="{00000000-0005-0000-0000-00007F7F0000}"/>
    <cellStyle name="Valuta 2 2 2" xfId="32691" xr:uid="{00000000-0005-0000-0000-0000807F0000}"/>
    <cellStyle name="Valuta 2 2 2 2" xfId="32692" xr:uid="{00000000-0005-0000-0000-0000817F0000}"/>
    <cellStyle name="Valuta 2 2 2 2 2" xfId="32693" xr:uid="{00000000-0005-0000-0000-0000827F0000}"/>
    <cellStyle name="Valuta 2 2 2 3" xfId="32694" xr:uid="{00000000-0005-0000-0000-0000837F0000}"/>
    <cellStyle name="Valuta 2 2 3" xfId="32695" xr:uid="{00000000-0005-0000-0000-0000847F0000}"/>
    <cellStyle name="Valuta 2 2 3 2" xfId="32696" xr:uid="{00000000-0005-0000-0000-0000857F0000}"/>
    <cellStyle name="Valuta 2 2 4" xfId="32697" xr:uid="{00000000-0005-0000-0000-0000867F0000}"/>
    <cellStyle name="Valuta 2 2 5" xfId="32698" xr:uid="{00000000-0005-0000-0000-0000877F0000}"/>
    <cellStyle name="Valuta 2 2 6" xfId="32699" xr:uid="{00000000-0005-0000-0000-0000887F0000}"/>
    <cellStyle name="Valuta 2 3" xfId="147" xr:uid="{00000000-0005-0000-0000-0000897F0000}"/>
    <cellStyle name="Valuta 2 3 2" xfId="32700" xr:uid="{00000000-0005-0000-0000-00008A7F0000}"/>
    <cellStyle name="Valuta 2 3 2 2" xfId="32701" xr:uid="{00000000-0005-0000-0000-00008B7F0000}"/>
    <cellStyle name="Valuta 2 3 3" xfId="32702" xr:uid="{00000000-0005-0000-0000-00008C7F0000}"/>
    <cellStyle name="Valuta 2 3 4" xfId="32703" xr:uid="{00000000-0005-0000-0000-00008D7F0000}"/>
    <cellStyle name="Valuta 2 3 5" xfId="32704" xr:uid="{00000000-0005-0000-0000-00008E7F0000}"/>
    <cellStyle name="Valuta 2 4" xfId="32705" xr:uid="{00000000-0005-0000-0000-00008F7F0000}"/>
    <cellStyle name="Valuta 2 4 2" xfId="32706" xr:uid="{00000000-0005-0000-0000-0000907F0000}"/>
    <cellStyle name="Valuta 2 4 3" xfId="32707" xr:uid="{00000000-0005-0000-0000-0000917F0000}"/>
    <cellStyle name="Valuta 2 4 4" xfId="32708" xr:uid="{00000000-0005-0000-0000-0000927F0000}"/>
    <cellStyle name="Valuta 2 5" xfId="32709" xr:uid="{00000000-0005-0000-0000-0000937F0000}"/>
    <cellStyle name="Valuta 2 5 2" xfId="32710" xr:uid="{00000000-0005-0000-0000-0000947F0000}"/>
    <cellStyle name="Valuta 2 6" xfId="32711" xr:uid="{00000000-0005-0000-0000-0000957F0000}"/>
    <cellStyle name="Valuta 2 6 2" xfId="32712" xr:uid="{00000000-0005-0000-0000-0000967F0000}"/>
    <cellStyle name="Valuta 2 7" xfId="32713" xr:uid="{00000000-0005-0000-0000-0000977F0000}"/>
    <cellStyle name="Valuta 2 7 2" xfId="32714" xr:uid="{00000000-0005-0000-0000-0000987F0000}"/>
    <cellStyle name="Valuta 2 8" xfId="32715" xr:uid="{00000000-0005-0000-0000-0000997F0000}"/>
    <cellStyle name="Valuta 2 8 2" xfId="32716" xr:uid="{00000000-0005-0000-0000-00009A7F0000}"/>
    <cellStyle name="Valuta 2 9" xfId="32717" xr:uid="{00000000-0005-0000-0000-00009B7F0000}"/>
    <cellStyle name="Valuta 2 9 2" xfId="32718" xr:uid="{00000000-0005-0000-0000-00009C7F0000}"/>
    <cellStyle name="Valuta 20" xfId="32719" xr:uid="{00000000-0005-0000-0000-00009D7F0000}"/>
    <cellStyle name="Valuta 20 2" xfId="32720" xr:uid="{00000000-0005-0000-0000-00009E7F0000}"/>
    <cellStyle name="Valuta 20 2 2" xfId="32721" xr:uid="{00000000-0005-0000-0000-00009F7F0000}"/>
    <cellStyle name="Valuta 20 3" xfId="32722" xr:uid="{00000000-0005-0000-0000-0000A07F0000}"/>
    <cellStyle name="Valuta 200" xfId="32723" xr:uid="{00000000-0005-0000-0000-0000A17F0000}"/>
    <cellStyle name="Valuta 200 2" xfId="32724" xr:uid="{00000000-0005-0000-0000-0000A27F0000}"/>
    <cellStyle name="Valuta 201" xfId="32725" xr:uid="{00000000-0005-0000-0000-0000A37F0000}"/>
    <cellStyle name="Valuta 201 2" xfId="32726" xr:uid="{00000000-0005-0000-0000-0000A47F0000}"/>
    <cellStyle name="Valuta 202" xfId="32727" xr:uid="{00000000-0005-0000-0000-0000A57F0000}"/>
    <cellStyle name="Valuta 202 2" xfId="32728" xr:uid="{00000000-0005-0000-0000-0000A67F0000}"/>
    <cellStyle name="Valuta 203" xfId="32729" xr:uid="{00000000-0005-0000-0000-0000A77F0000}"/>
    <cellStyle name="Valuta 203 2" xfId="32730" xr:uid="{00000000-0005-0000-0000-0000A87F0000}"/>
    <cellStyle name="Valuta 204" xfId="32731" xr:uid="{00000000-0005-0000-0000-0000A97F0000}"/>
    <cellStyle name="Valuta 204 2" xfId="32732" xr:uid="{00000000-0005-0000-0000-0000AA7F0000}"/>
    <cellStyle name="Valuta 205" xfId="32733" xr:uid="{00000000-0005-0000-0000-0000AB7F0000}"/>
    <cellStyle name="Valuta 205 2" xfId="32734" xr:uid="{00000000-0005-0000-0000-0000AC7F0000}"/>
    <cellStyle name="Valuta 206" xfId="32735" xr:uid="{00000000-0005-0000-0000-0000AD7F0000}"/>
    <cellStyle name="Valuta 206 2" xfId="32736" xr:uid="{00000000-0005-0000-0000-0000AE7F0000}"/>
    <cellStyle name="Valuta 207" xfId="32737" xr:uid="{00000000-0005-0000-0000-0000AF7F0000}"/>
    <cellStyle name="Valuta 207 2" xfId="32738" xr:uid="{00000000-0005-0000-0000-0000B07F0000}"/>
    <cellStyle name="Valuta 208" xfId="32739" xr:uid="{00000000-0005-0000-0000-0000B17F0000}"/>
    <cellStyle name="Valuta 208 2" xfId="32740" xr:uid="{00000000-0005-0000-0000-0000B27F0000}"/>
    <cellStyle name="Valuta 209" xfId="32741" xr:uid="{00000000-0005-0000-0000-0000B37F0000}"/>
    <cellStyle name="Valuta 209 2" xfId="32742" xr:uid="{00000000-0005-0000-0000-0000B47F0000}"/>
    <cellStyle name="Valuta 21" xfId="32743" xr:uid="{00000000-0005-0000-0000-0000B57F0000}"/>
    <cellStyle name="Valuta 21 2" xfId="32744" xr:uid="{00000000-0005-0000-0000-0000B67F0000}"/>
    <cellStyle name="Valuta 21 2 2" xfId="32745" xr:uid="{00000000-0005-0000-0000-0000B77F0000}"/>
    <cellStyle name="Valuta 21 3" xfId="32746" xr:uid="{00000000-0005-0000-0000-0000B87F0000}"/>
    <cellStyle name="Valuta 210" xfId="32747" xr:uid="{00000000-0005-0000-0000-0000B97F0000}"/>
    <cellStyle name="Valuta 210 2" xfId="32748" xr:uid="{00000000-0005-0000-0000-0000BA7F0000}"/>
    <cellStyle name="Valuta 211" xfId="32749" xr:uid="{00000000-0005-0000-0000-0000BB7F0000}"/>
    <cellStyle name="Valuta 211 2" xfId="32750" xr:uid="{00000000-0005-0000-0000-0000BC7F0000}"/>
    <cellStyle name="Valuta 212" xfId="32751" xr:uid="{00000000-0005-0000-0000-0000BD7F0000}"/>
    <cellStyle name="Valuta 212 2" xfId="32752" xr:uid="{00000000-0005-0000-0000-0000BE7F0000}"/>
    <cellStyle name="Valuta 213" xfId="32753" xr:uid="{00000000-0005-0000-0000-0000BF7F0000}"/>
    <cellStyle name="Valuta 213 2" xfId="32754" xr:uid="{00000000-0005-0000-0000-0000C07F0000}"/>
    <cellStyle name="Valuta 214" xfId="32755" xr:uid="{00000000-0005-0000-0000-0000C17F0000}"/>
    <cellStyle name="Valuta 214 2" xfId="32756" xr:uid="{00000000-0005-0000-0000-0000C27F0000}"/>
    <cellStyle name="Valuta 215" xfId="32757" xr:uid="{00000000-0005-0000-0000-0000C37F0000}"/>
    <cellStyle name="Valuta 215 2" xfId="32758" xr:uid="{00000000-0005-0000-0000-0000C47F0000}"/>
    <cellStyle name="Valuta 216" xfId="32759" xr:uid="{00000000-0005-0000-0000-0000C57F0000}"/>
    <cellStyle name="Valuta 216 2" xfId="32760" xr:uid="{00000000-0005-0000-0000-0000C67F0000}"/>
    <cellStyle name="Valuta 217" xfId="32761" xr:uid="{00000000-0005-0000-0000-0000C77F0000}"/>
    <cellStyle name="Valuta 217 2" xfId="32762" xr:uid="{00000000-0005-0000-0000-0000C87F0000}"/>
    <cellStyle name="Valuta 218" xfId="32763" xr:uid="{00000000-0005-0000-0000-0000C97F0000}"/>
    <cellStyle name="Valuta 218 2" xfId="32764" xr:uid="{00000000-0005-0000-0000-0000CA7F0000}"/>
    <cellStyle name="Valuta 219" xfId="32765" xr:uid="{00000000-0005-0000-0000-0000CB7F0000}"/>
    <cellStyle name="Valuta 219 2" xfId="32766" xr:uid="{00000000-0005-0000-0000-0000CC7F0000}"/>
    <cellStyle name="Valuta 22" xfId="32767" xr:uid="{00000000-0005-0000-0000-0000CD7F0000}"/>
    <cellStyle name="Valuta 22 2" xfId="32768" xr:uid="{00000000-0005-0000-0000-0000CE7F0000}"/>
    <cellStyle name="Valuta 22 2 2" xfId="32769" xr:uid="{00000000-0005-0000-0000-0000CF7F0000}"/>
    <cellStyle name="Valuta 22 3" xfId="32770" xr:uid="{00000000-0005-0000-0000-0000D07F0000}"/>
    <cellStyle name="Valuta 220" xfId="32771" xr:uid="{00000000-0005-0000-0000-0000D17F0000}"/>
    <cellStyle name="Valuta 220 2" xfId="32772" xr:uid="{00000000-0005-0000-0000-0000D27F0000}"/>
    <cellStyle name="Valuta 221" xfId="32773" xr:uid="{00000000-0005-0000-0000-0000D37F0000}"/>
    <cellStyle name="Valuta 221 2" xfId="32774" xr:uid="{00000000-0005-0000-0000-0000D47F0000}"/>
    <cellStyle name="Valuta 222" xfId="32775" xr:uid="{00000000-0005-0000-0000-0000D57F0000}"/>
    <cellStyle name="Valuta 222 2" xfId="32776" xr:uid="{00000000-0005-0000-0000-0000D67F0000}"/>
    <cellStyle name="Valuta 223" xfId="32777" xr:uid="{00000000-0005-0000-0000-0000D77F0000}"/>
    <cellStyle name="Valuta 223 2" xfId="32778" xr:uid="{00000000-0005-0000-0000-0000D87F0000}"/>
    <cellStyle name="Valuta 224" xfId="32779" xr:uid="{00000000-0005-0000-0000-0000D97F0000}"/>
    <cellStyle name="Valuta 224 2" xfId="32780" xr:uid="{00000000-0005-0000-0000-0000DA7F0000}"/>
    <cellStyle name="Valuta 225" xfId="32781" xr:uid="{00000000-0005-0000-0000-0000DB7F0000}"/>
    <cellStyle name="Valuta 225 2" xfId="32782" xr:uid="{00000000-0005-0000-0000-0000DC7F0000}"/>
    <cellStyle name="Valuta 226" xfId="32783" xr:uid="{00000000-0005-0000-0000-0000DD7F0000}"/>
    <cellStyle name="Valuta 226 2" xfId="32784" xr:uid="{00000000-0005-0000-0000-0000DE7F0000}"/>
    <cellStyle name="Valuta 227" xfId="32785" xr:uid="{00000000-0005-0000-0000-0000DF7F0000}"/>
    <cellStyle name="Valuta 227 2" xfId="32786" xr:uid="{00000000-0005-0000-0000-0000E07F0000}"/>
    <cellStyle name="Valuta 228" xfId="32787" xr:uid="{00000000-0005-0000-0000-0000E17F0000}"/>
    <cellStyle name="Valuta 228 2" xfId="32788" xr:uid="{00000000-0005-0000-0000-0000E27F0000}"/>
    <cellStyle name="Valuta 229" xfId="32789" xr:uid="{00000000-0005-0000-0000-0000E37F0000}"/>
    <cellStyle name="Valuta 229 2" xfId="32790" xr:uid="{00000000-0005-0000-0000-0000E47F0000}"/>
    <cellStyle name="Valuta 23" xfId="32791" xr:uid="{00000000-0005-0000-0000-0000E57F0000}"/>
    <cellStyle name="Valuta 23 2" xfId="32792" xr:uid="{00000000-0005-0000-0000-0000E67F0000}"/>
    <cellStyle name="Valuta 23 2 2" xfId="32793" xr:uid="{00000000-0005-0000-0000-0000E77F0000}"/>
    <cellStyle name="Valuta 23 3" xfId="32794" xr:uid="{00000000-0005-0000-0000-0000E87F0000}"/>
    <cellStyle name="Valuta 230" xfId="32795" xr:uid="{00000000-0005-0000-0000-0000E97F0000}"/>
    <cellStyle name="Valuta 230 2" xfId="32796" xr:uid="{00000000-0005-0000-0000-0000EA7F0000}"/>
    <cellStyle name="Valuta 231" xfId="32797" xr:uid="{00000000-0005-0000-0000-0000EB7F0000}"/>
    <cellStyle name="Valuta 231 2" xfId="32798" xr:uid="{00000000-0005-0000-0000-0000EC7F0000}"/>
    <cellStyle name="Valuta 232" xfId="32799" xr:uid="{00000000-0005-0000-0000-0000ED7F0000}"/>
    <cellStyle name="Valuta 232 2" xfId="32800" xr:uid="{00000000-0005-0000-0000-0000EE7F0000}"/>
    <cellStyle name="Valuta 233" xfId="32801" xr:uid="{00000000-0005-0000-0000-0000EF7F0000}"/>
    <cellStyle name="Valuta 233 2" xfId="32802" xr:uid="{00000000-0005-0000-0000-0000F07F0000}"/>
    <cellStyle name="Valuta 234" xfId="32803" xr:uid="{00000000-0005-0000-0000-0000F17F0000}"/>
    <cellStyle name="Valuta 234 2" xfId="32804" xr:uid="{00000000-0005-0000-0000-0000F27F0000}"/>
    <cellStyle name="Valuta 235" xfId="32805" xr:uid="{00000000-0005-0000-0000-0000F37F0000}"/>
    <cellStyle name="Valuta 235 2" xfId="32806" xr:uid="{00000000-0005-0000-0000-0000F47F0000}"/>
    <cellStyle name="Valuta 236" xfId="32807" xr:uid="{00000000-0005-0000-0000-0000F57F0000}"/>
    <cellStyle name="Valuta 236 2" xfId="32808" xr:uid="{00000000-0005-0000-0000-0000F67F0000}"/>
    <cellStyle name="Valuta 237" xfId="32809" xr:uid="{00000000-0005-0000-0000-0000F77F0000}"/>
    <cellStyle name="Valuta 237 2" xfId="32810" xr:uid="{00000000-0005-0000-0000-0000F87F0000}"/>
    <cellStyle name="Valuta 238" xfId="32811" xr:uid="{00000000-0005-0000-0000-0000F97F0000}"/>
    <cellStyle name="Valuta 238 2" xfId="32812" xr:uid="{00000000-0005-0000-0000-0000FA7F0000}"/>
    <cellStyle name="Valuta 239" xfId="32813" xr:uid="{00000000-0005-0000-0000-0000FB7F0000}"/>
    <cellStyle name="Valuta 239 2" xfId="32814" xr:uid="{00000000-0005-0000-0000-0000FC7F0000}"/>
    <cellStyle name="Valuta 24" xfId="32815" xr:uid="{00000000-0005-0000-0000-0000FD7F0000}"/>
    <cellStyle name="Valuta 24 2" xfId="32816" xr:uid="{00000000-0005-0000-0000-0000FE7F0000}"/>
    <cellStyle name="Valuta 24 2 2" xfId="32817" xr:uid="{00000000-0005-0000-0000-0000FF7F0000}"/>
    <cellStyle name="Valuta 24 3" xfId="32818" xr:uid="{00000000-0005-0000-0000-000000800000}"/>
    <cellStyle name="Valuta 240" xfId="32819" xr:uid="{00000000-0005-0000-0000-000001800000}"/>
    <cellStyle name="Valuta 240 2" xfId="32820" xr:uid="{00000000-0005-0000-0000-000002800000}"/>
    <cellStyle name="Valuta 241" xfId="32821" xr:uid="{00000000-0005-0000-0000-000003800000}"/>
    <cellStyle name="Valuta 241 2" xfId="32822" xr:uid="{00000000-0005-0000-0000-000004800000}"/>
    <cellStyle name="Valuta 242" xfId="32823" xr:uid="{00000000-0005-0000-0000-000005800000}"/>
    <cellStyle name="Valuta 242 2" xfId="32824" xr:uid="{00000000-0005-0000-0000-000006800000}"/>
    <cellStyle name="Valuta 243" xfId="32825" xr:uid="{00000000-0005-0000-0000-000007800000}"/>
    <cellStyle name="Valuta 243 2" xfId="32826" xr:uid="{00000000-0005-0000-0000-000008800000}"/>
    <cellStyle name="Valuta 244" xfId="32827" xr:uid="{00000000-0005-0000-0000-000009800000}"/>
    <cellStyle name="Valuta 244 2" xfId="32828" xr:uid="{00000000-0005-0000-0000-00000A800000}"/>
    <cellStyle name="Valuta 245" xfId="32829" xr:uid="{00000000-0005-0000-0000-00000B800000}"/>
    <cellStyle name="Valuta 245 2" xfId="32830" xr:uid="{00000000-0005-0000-0000-00000C800000}"/>
    <cellStyle name="Valuta 246" xfId="32831" xr:uid="{00000000-0005-0000-0000-00000D800000}"/>
    <cellStyle name="Valuta 246 2" xfId="32832" xr:uid="{00000000-0005-0000-0000-00000E800000}"/>
    <cellStyle name="Valuta 247" xfId="32833" xr:uid="{00000000-0005-0000-0000-00000F800000}"/>
    <cellStyle name="Valuta 247 2" xfId="32834" xr:uid="{00000000-0005-0000-0000-000010800000}"/>
    <cellStyle name="Valuta 248" xfId="32835" xr:uid="{00000000-0005-0000-0000-000011800000}"/>
    <cellStyle name="Valuta 248 2" xfId="32836" xr:uid="{00000000-0005-0000-0000-000012800000}"/>
    <cellStyle name="Valuta 249" xfId="32837" xr:uid="{00000000-0005-0000-0000-000013800000}"/>
    <cellStyle name="Valuta 249 2" xfId="32838" xr:uid="{00000000-0005-0000-0000-000014800000}"/>
    <cellStyle name="Valuta 25" xfId="32839" xr:uid="{00000000-0005-0000-0000-000015800000}"/>
    <cellStyle name="Valuta 25 2" xfId="32840" xr:uid="{00000000-0005-0000-0000-000016800000}"/>
    <cellStyle name="Valuta 25 2 2" xfId="32841" xr:uid="{00000000-0005-0000-0000-000017800000}"/>
    <cellStyle name="Valuta 25 3" xfId="32842" xr:uid="{00000000-0005-0000-0000-000018800000}"/>
    <cellStyle name="Valuta 250" xfId="32843" xr:uid="{00000000-0005-0000-0000-000019800000}"/>
    <cellStyle name="Valuta 250 2" xfId="32844" xr:uid="{00000000-0005-0000-0000-00001A800000}"/>
    <cellStyle name="Valuta 251" xfId="32845" xr:uid="{00000000-0005-0000-0000-00001B800000}"/>
    <cellStyle name="Valuta 251 2" xfId="32846" xr:uid="{00000000-0005-0000-0000-00001C800000}"/>
    <cellStyle name="Valuta 252" xfId="32847" xr:uid="{00000000-0005-0000-0000-00001D800000}"/>
    <cellStyle name="Valuta 252 2" xfId="32848" xr:uid="{00000000-0005-0000-0000-00001E800000}"/>
    <cellStyle name="Valuta 253" xfId="32849" xr:uid="{00000000-0005-0000-0000-00001F800000}"/>
    <cellStyle name="Valuta 253 2" xfId="32850" xr:uid="{00000000-0005-0000-0000-000020800000}"/>
    <cellStyle name="Valuta 254" xfId="32851" xr:uid="{00000000-0005-0000-0000-000021800000}"/>
    <cellStyle name="Valuta 254 2" xfId="32852" xr:uid="{00000000-0005-0000-0000-000022800000}"/>
    <cellStyle name="Valuta 255" xfId="32853" xr:uid="{00000000-0005-0000-0000-000023800000}"/>
    <cellStyle name="Valuta 255 2" xfId="32854" xr:uid="{00000000-0005-0000-0000-000024800000}"/>
    <cellStyle name="Valuta 256" xfId="32855" xr:uid="{00000000-0005-0000-0000-000025800000}"/>
    <cellStyle name="Valuta 256 2" xfId="32856" xr:uid="{00000000-0005-0000-0000-000026800000}"/>
    <cellStyle name="Valuta 257" xfId="32857" xr:uid="{00000000-0005-0000-0000-000027800000}"/>
    <cellStyle name="Valuta 257 2" xfId="32858" xr:uid="{00000000-0005-0000-0000-000028800000}"/>
    <cellStyle name="Valuta 258" xfId="32859" xr:uid="{00000000-0005-0000-0000-000029800000}"/>
    <cellStyle name="Valuta 258 2" xfId="32860" xr:uid="{00000000-0005-0000-0000-00002A800000}"/>
    <cellStyle name="Valuta 259" xfId="32861" xr:uid="{00000000-0005-0000-0000-00002B800000}"/>
    <cellStyle name="Valuta 259 2" xfId="32862" xr:uid="{00000000-0005-0000-0000-00002C800000}"/>
    <cellStyle name="Valuta 26" xfId="32863" xr:uid="{00000000-0005-0000-0000-00002D800000}"/>
    <cellStyle name="Valuta 26 2" xfId="32864" xr:uid="{00000000-0005-0000-0000-00002E800000}"/>
    <cellStyle name="Valuta 26 2 2" xfId="32865" xr:uid="{00000000-0005-0000-0000-00002F800000}"/>
    <cellStyle name="Valuta 26 3" xfId="32866" xr:uid="{00000000-0005-0000-0000-000030800000}"/>
    <cellStyle name="Valuta 260" xfId="32867" xr:uid="{00000000-0005-0000-0000-000031800000}"/>
    <cellStyle name="Valuta 260 2" xfId="32868" xr:uid="{00000000-0005-0000-0000-000032800000}"/>
    <cellStyle name="Valuta 261" xfId="32869" xr:uid="{00000000-0005-0000-0000-000033800000}"/>
    <cellStyle name="Valuta 261 2" xfId="32870" xr:uid="{00000000-0005-0000-0000-000034800000}"/>
    <cellStyle name="Valuta 262" xfId="32871" xr:uid="{00000000-0005-0000-0000-000035800000}"/>
    <cellStyle name="Valuta 262 2" xfId="32872" xr:uid="{00000000-0005-0000-0000-000036800000}"/>
    <cellStyle name="Valuta 263" xfId="32873" xr:uid="{00000000-0005-0000-0000-000037800000}"/>
    <cellStyle name="Valuta 263 2" xfId="32874" xr:uid="{00000000-0005-0000-0000-000038800000}"/>
    <cellStyle name="Valuta 264" xfId="32875" xr:uid="{00000000-0005-0000-0000-000039800000}"/>
    <cellStyle name="Valuta 264 2" xfId="32876" xr:uid="{00000000-0005-0000-0000-00003A800000}"/>
    <cellStyle name="Valuta 265" xfId="32877" xr:uid="{00000000-0005-0000-0000-00003B800000}"/>
    <cellStyle name="Valuta 265 2" xfId="32878" xr:uid="{00000000-0005-0000-0000-00003C800000}"/>
    <cellStyle name="Valuta 266" xfId="32879" xr:uid="{00000000-0005-0000-0000-00003D800000}"/>
    <cellStyle name="Valuta 266 2" xfId="32880" xr:uid="{00000000-0005-0000-0000-00003E800000}"/>
    <cellStyle name="Valuta 267" xfId="32881" xr:uid="{00000000-0005-0000-0000-00003F800000}"/>
    <cellStyle name="Valuta 267 2" xfId="32882" xr:uid="{00000000-0005-0000-0000-000040800000}"/>
    <cellStyle name="Valuta 268" xfId="32883" xr:uid="{00000000-0005-0000-0000-000041800000}"/>
    <cellStyle name="Valuta 268 2" xfId="32884" xr:uid="{00000000-0005-0000-0000-000042800000}"/>
    <cellStyle name="Valuta 269" xfId="32885" xr:uid="{00000000-0005-0000-0000-000043800000}"/>
    <cellStyle name="Valuta 269 2" xfId="32886" xr:uid="{00000000-0005-0000-0000-000044800000}"/>
    <cellStyle name="Valuta 27" xfId="32887" xr:uid="{00000000-0005-0000-0000-000045800000}"/>
    <cellStyle name="Valuta 27 2" xfId="32888" xr:uid="{00000000-0005-0000-0000-000046800000}"/>
    <cellStyle name="Valuta 27 2 2" xfId="32889" xr:uid="{00000000-0005-0000-0000-000047800000}"/>
    <cellStyle name="Valuta 27 3" xfId="32890" xr:uid="{00000000-0005-0000-0000-000048800000}"/>
    <cellStyle name="Valuta 270" xfId="32891" xr:uid="{00000000-0005-0000-0000-000049800000}"/>
    <cellStyle name="Valuta 270 2" xfId="32892" xr:uid="{00000000-0005-0000-0000-00004A800000}"/>
    <cellStyle name="Valuta 271" xfId="32893" xr:uid="{00000000-0005-0000-0000-00004B800000}"/>
    <cellStyle name="Valuta 271 2" xfId="32894" xr:uid="{00000000-0005-0000-0000-00004C800000}"/>
    <cellStyle name="Valuta 272" xfId="32895" xr:uid="{00000000-0005-0000-0000-00004D800000}"/>
    <cellStyle name="Valuta 272 2" xfId="32896" xr:uid="{00000000-0005-0000-0000-00004E800000}"/>
    <cellStyle name="Valuta 273" xfId="32897" xr:uid="{00000000-0005-0000-0000-00004F800000}"/>
    <cellStyle name="Valuta 273 2" xfId="32898" xr:uid="{00000000-0005-0000-0000-000050800000}"/>
    <cellStyle name="Valuta 274" xfId="32899" xr:uid="{00000000-0005-0000-0000-000051800000}"/>
    <cellStyle name="Valuta 274 2" xfId="32900" xr:uid="{00000000-0005-0000-0000-000052800000}"/>
    <cellStyle name="Valuta 275" xfId="32901" xr:uid="{00000000-0005-0000-0000-000053800000}"/>
    <cellStyle name="Valuta 275 2" xfId="32902" xr:uid="{00000000-0005-0000-0000-000054800000}"/>
    <cellStyle name="Valuta 276" xfId="32903" xr:uid="{00000000-0005-0000-0000-000055800000}"/>
    <cellStyle name="Valuta 276 2" xfId="32904" xr:uid="{00000000-0005-0000-0000-000056800000}"/>
    <cellStyle name="Valuta 277" xfId="32905" xr:uid="{00000000-0005-0000-0000-000057800000}"/>
    <cellStyle name="Valuta 277 2" xfId="32906" xr:uid="{00000000-0005-0000-0000-000058800000}"/>
    <cellStyle name="Valuta 278" xfId="32907" xr:uid="{00000000-0005-0000-0000-000059800000}"/>
    <cellStyle name="Valuta 278 2" xfId="32908" xr:uid="{00000000-0005-0000-0000-00005A800000}"/>
    <cellStyle name="Valuta 279" xfId="32909" xr:uid="{00000000-0005-0000-0000-00005B800000}"/>
    <cellStyle name="Valuta 279 2" xfId="32910" xr:uid="{00000000-0005-0000-0000-00005C800000}"/>
    <cellStyle name="Valuta 28" xfId="32911" xr:uid="{00000000-0005-0000-0000-00005D800000}"/>
    <cellStyle name="Valuta 28 2" xfId="32912" xr:uid="{00000000-0005-0000-0000-00005E800000}"/>
    <cellStyle name="Valuta 28 2 2" xfId="32913" xr:uid="{00000000-0005-0000-0000-00005F800000}"/>
    <cellStyle name="Valuta 28 3" xfId="32914" xr:uid="{00000000-0005-0000-0000-000060800000}"/>
    <cellStyle name="Valuta 280" xfId="32915" xr:uid="{00000000-0005-0000-0000-000061800000}"/>
    <cellStyle name="Valuta 280 2" xfId="32916" xr:uid="{00000000-0005-0000-0000-000062800000}"/>
    <cellStyle name="Valuta 281" xfId="32917" xr:uid="{00000000-0005-0000-0000-000063800000}"/>
    <cellStyle name="Valuta 281 2" xfId="32918" xr:uid="{00000000-0005-0000-0000-000064800000}"/>
    <cellStyle name="Valuta 282" xfId="32919" xr:uid="{00000000-0005-0000-0000-000065800000}"/>
    <cellStyle name="Valuta 282 2" xfId="32920" xr:uid="{00000000-0005-0000-0000-000066800000}"/>
    <cellStyle name="Valuta 283" xfId="32921" xr:uid="{00000000-0005-0000-0000-000067800000}"/>
    <cellStyle name="Valuta 283 2" xfId="32922" xr:uid="{00000000-0005-0000-0000-000068800000}"/>
    <cellStyle name="Valuta 284" xfId="32923" xr:uid="{00000000-0005-0000-0000-000069800000}"/>
    <cellStyle name="Valuta 284 2" xfId="32924" xr:uid="{00000000-0005-0000-0000-00006A800000}"/>
    <cellStyle name="Valuta 285" xfId="32925" xr:uid="{00000000-0005-0000-0000-00006B800000}"/>
    <cellStyle name="Valuta 285 2" xfId="32926" xr:uid="{00000000-0005-0000-0000-00006C800000}"/>
    <cellStyle name="Valuta 286" xfId="32927" xr:uid="{00000000-0005-0000-0000-00006D800000}"/>
    <cellStyle name="Valuta 286 2" xfId="32928" xr:uid="{00000000-0005-0000-0000-00006E800000}"/>
    <cellStyle name="Valuta 287" xfId="32929" xr:uid="{00000000-0005-0000-0000-00006F800000}"/>
    <cellStyle name="Valuta 287 2" xfId="32930" xr:uid="{00000000-0005-0000-0000-000070800000}"/>
    <cellStyle name="Valuta 288" xfId="32931" xr:uid="{00000000-0005-0000-0000-000071800000}"/>
    <cellStyle name="Valuta 288 2" xfId="32932" xr:uid="{00000000-0005-0000-0000-000072800000}"/>
    <cellStyle name="Valuta 289" xfId="32933" xr:uid="{00000000-0005-0000-0000-000073800000}"/>
    <cellStyle name="Valuta 289 2" xfId="32934" xr:uid="{00000000-0005-0000-0000-000074800000}"/>
    <cellStyle name="Valuta 29" xfId="32935" xr:uid="{00000000-0005-0000-0000-000075800000}"/>
    <cellStyle name="Valuta 29 2" xfId="32936" xr:uid="{00000000-0005-0000-0000-000076800000}"/>
    <cellStyle name="Valuta 29 2 2" xfId="32937" xr:uid="{00000000-0005-0000-0000-000077800000}"/>
    <cellStyle name="Valuta 29 3" xfId="32938" xr:uid="{00000000-0005-0000-0000-000078800000}"/>
    <cellStyle name="Valuta 290" xfId="32939" xr:uid="{00000000-0005-0000-0000-000079800000}"/>
    <cellStyle name="Valuta 290 2" xfId="32940" xr:uid="{00000000-0005-0000-0000-00007A800000}"/>
    <cellStyle name="Valuta 291" xfId="32941" xr:uid="{00000000-0005-0000-0000-00007B800000}"/>
    <cellStyle name="Valuta 291 2" xfId="32942" xr:uid="{00000000-0005-0000-0000-00007C800000}"/>
    <cellStyle name="Valuta 292" xfId="32943" xr:uid="{00000000-0005-0000-0000-00007D800000}"/>
    <cellStyle name="Valuta 292 2" xfId="32944" xr:uid="{00000000-0005-0000-0000-00007E800000}"/>
    <cellStyle name="Valuta 293" xfId="32945" xr:uid="{00000000-0005-0000-0000-00007F800000}"/>
    <cellStyle name="Valuta 293 2" xfId="32946" xr:uid="{00000000-0005-0000-0000-000080800000}"/>
    <cellStyle name="Valuta 294" xfId="32947" xr:uid="{00000000-0005-0000-0000-000081800000}"/>
    <cellStyle name="Valuta 294 2" xfId="32948" xr:uid="{00000000-0005-0000-0000-000082800000}"/>
    <cellStyle name="Valuta 295" xfId="32949" xr:uid="{00000000-0005-0000-0000-000083800000}"/>
    <cellStyle name="Valuta 295 2" xfId="32950" xr:uid="{00000000-0005-0000-0000-000084800000}"/>
    <cellStyle name="Valuta 296" xfId="32951" xr:uid="{00000000-0005-0000-0000-000085800000}"/>
    <cellStyle name="Valuta 296 2" xfId="32952" xr:uid="{00000000-0005-0000-0000-000086800000}"/>
    <cellStyle name="Valuta 297" xfId="32953" xr:uid="{00000000-0005-0000-0000-000087800000}"/>
    <cellStyle name="Valuta 297 2" xfId="32954" xr:uid="{00000000-0005-0000-0000-000088800000}"/>
    <cellStyle name="Valuta 298" xfId="32955" xr:uid="{00000000-0005-0000-0000-000089800000}"/>
    <cellStyle name="Valuta 298 2" xfId="32956" xr:uid="{00000000-0005-0000-0000-00008A800000}"/>
    <cellStyle name="Valuta 299" xfId="32957" xr:uid="{00000000-0005-0000-0000-00008B800000}"/>
    <cellStyle name="Valuta 299 2" xfId="32958" xr:uid="{00000000-0005-0000-0000-00008C800000}"/>
    <cellStyle name="Valuta 3" xfId="222" xr:uid="{00000000-0005-0000-0000-00008D800000}"/>
    <cellStyle name="Valuta 3 2" xfId="148" xr:uid="{00000000-0005-0000-0000-00008E800000}"/>
    <cellStyle name="Valuta 3 2 2" xfId="32959" xr:uid="{00000000-0005-0000-0000-00008F800000}"/>
    <cellStyle name="Valuta 3 3" xfId="149" xr:uid="{00000000-0005-0000-0000-000090800000}"/>
    <cellStyle name="Valuta 3 4" xfId="150" xr:uid="{00000000-0005-0000-0000-000091800000}"/>
    <cellStyle name="Valuta 3 5" xfId="151" xr:uid="{00000000-0005-0000-0000-000092800000}"/>
    <cellStyle name="Valuta 3 6" xfId="152" xr:uid="{00000000-0005-0000-0000-000093800000}"/>
    <cellStyle name="Valuta 3 7" xfId="153" xr:uid="{00000000-0005-0000-0000-000094800000}"/>
    <cellStyle name="Valuta 3 8" xfId="154" xr:uid="{00000000-0005-0000-0000-000095800000}"/>
    <cellStyle name="Valuta 30" xfId="32960" xr:uid="{00000000-0005-0000-0000-000096800000}"/>
    <cellStyle name="Valuta 30 2" xfId="32961" xr:uid="{00000000-0005-0000-0000-000097800000}"/>
    <cellStyle name="Valuta 30 2 2" xfId="32962" xr:uid="{00000000-0005-0000-0000-000098800000}"/>
    <cellStyle name="Valuta 30 3" xfId="32963" xr:uid="{00000000-0005-0000-0000-000099800000}"/>
    <cellStyle name="Valuta 300" xfId="32964" xr:uid="{00000000-0005-0000-0000-00009A800000}"/>
    <cellStyle name="Valuta 300 2" xfId="32965" xr:uid="{00000000-0005-0000-0000-00009B800000}"/>
    <cellStyle name="Valuta 301" xfId="32966" xr:uid="{00000000-0005-0000-0000-00009C800000}"/>
    <cellStyle name="Valuta 301 2" xfId="32967" xr:uid="{00000000-0005-0000-0000-00009D800000}"/>
    <cellStyle name="Valuta 302" xfId="32968" xr:uid="{00000000-0005-0000-0000-00009E800000}"/>
    <cellStyle name="Valuta 302 2" xfId="32969" xr:uid="{00000000-0005-0000-0000-00009F800000}"/>
    <cellStyle name="Valuta 303" xfId="32970" xr:uid="{00000000-0005-0000-0000-0000A0800000}"/>
    <cellStyle name="Valuta 303 2" xfId="32971" xr:uid="{00000000-0005-0000-0000-0000A1800000}"/>
    <cellStyle name="Valuta 304" xfId="32972" xr:uid="{00000000-0005-0000-0000-0000A2800000}"/>
    <cellStyle name="Valuta 304 2" xfId="32973" xr:uid="{00000000-0005-0000-0000-0000A3800000}"/>
    <cellStyle name="Valuta 305" xfId="32974" xr:uid="{00000000-0005-0000-0000-0000A4800000}"/>
    <cellStyle name="Valuta 305 2" xfId="32975" xr:uid="{00000000-0005-0000-0000-0000A5800000}"/>
    <cellStyle name="Valuta 306" xfId="32976" xr:uid="{00000000-0005-0000-0000-0000A6800000}"/>
    <cellStyle name="Valuta 306 2" xfId="32977" xr:uid="{00000000-0005-0000-0000-0000A7800000}"/>
    <cellStyle name="Valuta 307" xfId="32978" xr:uid="{00000000-0005-0000-0000-0000A8800000}"/>
    <cellStyle name="Valuta 307 2" xfId="32979" xr:uid="{00000000-0005-0000-0000-0000A9800000}"/>
    <cellStyle name="Valuta 308" xfId="32980" xr:uid="{00000000-0005-0000-0000-0000AA800000}"/>
    <cellStyle name="Valuta 308 2" xfId="32981" xr:uid="{00000000-0005-0000-0000-0000AB800000}"/>
    <cellStyle name="Valuta 309" xfId="32982" xr:uid="{00000000-0005-0000-0000-0000AC800000}"/>
    <cellStyle name="Valuta 309 2" xfId="32983" xr:uid="{00000000-0005-0000-0000-0000AD800000}"/>
    <cellStyle name="Valuta 31" xfId="32984" xr:uid="{00000000-0005-0000-0000-0000AE800000}"/>
    <cellStyle name="Valuta 31 2" xfId="32985" xr:uid="{00000000-0005-0000-0000-0000AF800000}"/>
    <cellStyle name="Valuta 31 2 2" xfId="32986" xr:uid="{00000000-0005-0000-0000-0000B0800000}"/>
    <cellStyle name="Valuta 31 3" xfId="32987" xr:uid="{00000000-0005-0000-0000-0000B1800000}"/>
    <cellStyle name="Valuta 310" xfId="32988" xr:uid="{00000000-0005-0000-0000-0000B2800000}"/>
    <cellStyle name="Valuta 310 2" xfId="32989" xr:uid="{00000000-0005-0000-0000-0000B3800000}"/>
    <cellStyle name="Valuta 311" xfId="32990" xr:uid="{00000000-0005-0000-0000-0000B4800000}"/>
    <cellStyle name="Valuta 311 2" xfId="32991" xr:uid="{00000000-0005-0000-0000-0000B5800000}"/>
    <cellStyle name="Valuta 312" xfId="32992" xr:uid="{00000000-0005-0000-0000-0000B6800000}"/>
    <cellStyle name="Valuta 312 2" xfId="32993" xr:uid="{00000000-0005-0000-0000-0000B7800000}"/>
    <cellStyle name="Valuta 313" xfId="32994" xr:uid="{00000000-0005-0000-0000-0000B8800000}"/>
    <cellStyle name="Valuta 313 2" xfId="32995" xr:uid="{00000000-0005-0000-0000-0000B9800000}"/>
    <cellStyle name="Valuta 314" xfId="32996" xr:uid="{00000000-0005-0000-0000-0000BA800000}"/>
    <cellStyle name="Valuta 314 2" xfId="32997" xr:uid="{00000000-0005-0000-0000-0000BB800000}"/>
    <cellStyle name="Valuta 315" xfId="32998" xr:uid="{00000000-0005-0000-0000-0000BC800000}"/>
    <cellStyle name="Valuta 315 2" xfId="32999" xr:uid="{00000000-0005-0000-0000-0000BD800000}"/>
    <cellStyle name="Valuta 316" xfId="33000" xr:uid="{00000000-0005-0000-0000-0000BE800000}"/>
    <cellStyle name="Valuta 316 2" xfId="33001" xr:uid="{00000000-0005-0000-0000-0000BF800000}"/>
    <cellStyle name="Valuta 317" xfId="33002" xr:uid="{00000000-0005-0000-0000-0000C0800000}"/>
    <cellStyle name="Valuta 317 2" xfId="33003" xr:uid="{00000000-0005-0000-0000-0000C1800000}"/>
    <cellStyle name="Valuta 318" xfId="33004" xr:uid="{00000000-0005-0000-0000-0000C2800000}"/>
    <cellStyle name="Valuta 318 2" xfId="33005" xr:uid="{00000000-0005-0000-0000-0000C3800000}"/>
    <cellStyle name="Valuta 319" xfId="33006" xr:uid="{00000000-0005-0000-0000-0000C4800000}"/>
    <cellStyle name="Valuta 319 2" xfId="33007" xr:uid="{00000000-0005-0000-0000-0000C5800000}"/>
    <cellStyle name="Valuta 32" xfId="33008" xr:uid="{00000000-0005-0000-0000-0000C6800000}"/>
    <cellStyle name="Valuta 32 2" xfId="33009" xr:uid="{00000000-0005-0000-0000-0000C7800000}"/>
    <cellStyle name="Valuta 32 2 2" xfId="33010" xr:uid="{00000000-0005-0000-0000-0000C8800000}"/>
    <cellStyle name="Valuta 32 3" xfId="33011" xr:uid="{00000000-0005-0000-0000-0000C9800000}"/>
    <cellStyle name="Valuta 320" xfId="33012" xr:uid="{00000000-0005-0000-0000-0000CA800000}"/>
    <cellStyle name="Valuta 320 2" xfId="33013" xr:uid="{00000000-0005-0000-0000-0000CB800000}"/>
    <cellStyle name="Valuta 321" xfId="33014" xr:uid="{00000000-0005-0000-0000-0000CC800000}"/>
    <cellStyle name="Valuta 321 2" xfId="33015" xr:uid="{00000000-0005-0000-0000-0000CD800000}"/>
    <cellStyle name="Valuta 322" xfId="33016" xr:uid="{00000000-0005-0000-0000-0000CE800000}"/>
    <cellStyle name="Valuta 322 2" xfId="33017" xr:uid="{00000000-0005-0000-0000-0000CF800000}"/>
    <cellStyle name="Valuta 323" xfId="33018" xr:uid="{00000000-0005-0000-0000-0000D0800000}"/>
    <cellStyle name="Valuta 323 2" xfId="33019" xr:uid="{00000000-0005-0000-0000-0000D1800000}"/>
    <cellStyle name="Valuta 324" xfId="33020" xr:uid="{00000000-0005-0000-0000-0000D2800000}"/>
    <cellStyle name="Valuta 324 2" xfId="33021" xr:uid="{00000000-0005-0000-0000-0000D3800000}"/>
    <cellStyle name="Valuta 325" xfId="33022" xr:uid="{00000000-0005-0000-0000-0000D4800000}"/>
    <cellStyle name="Valuta 325 2" xfId="33023" xr:uid="{00000000-0005-0000-0000-0000D5800000}"/>
    <cellStyle name="Valuta 326" xfId="33024" xr:uid="{00000000-0005-0000-0000-0000D6800000}"/>
    <cellStyle name="Valuta 326 2" xfId="33025" xr:uid="{00000000-0005-0000-0000-0000D7800000}"/>
    <cellStyle name="Valuta 327" xfId="33026" xr:uid="{00000000-0005-0000-0000-0000D8800000}"/>
    <cellStyle name="Valuta 327 2" xfId="33027" xr:uid="{00000000-0005-0000-0000-0000D9800000}"/>
    <cellStyle name="Valuta 328" xfId="33028" xr:uid="{00000000-0005-0000-0000-0000DA800000}"/>
    <cellStyle name="Valuta 328 2" xfId="33029" xr:uid="{00000000-0005-0000-0000-0000DB800000}"/>
    <cellStyle name="Valuta 329" xfId="33030" xr:uid="{00000000-0005-0000-0000-0000DC800000}"/>
    <cellStyle name="Valuta 329 2" xfId="33031" xr:uid="{00000000-0005-0000-0000-0000DD800000}"/>
    <cellStyle name="Valuta 33" xfId="33032" xr:uid="{00000000-0005-0000-0000-0000DE800000}"/>
    <cellStyle name="Valuta 33 2" xfId="33033" xr:uid="{00000000-0005-0000-0000-0000DF800000}"/>
    <cellStyle name="Valuta 33 2 2" xfId="33034" xr:uid="{00000000-0005-0000-0000-0000E0800000}"/>
    <cellStyle name="Valuta 33 3" xfId="33035" xr:uid="{00000000-0005-0000-0000-0000E1800000}"/>
    <cellStyle name="Valuta 330" xfId="33036" xr:uid="{00000000-0005-0000-0000-0000E2800000}"/>
    <cellStyle name="Valuta 330 2" xfId="33037" xr:uid="{00000000-0005-0000-0000-0000E3800000}"/>
    <cellStyle name="Valuta 331" xfId="33038" xr:uid="{00000000-0005-0000-0000-0000E4800000}"/>
    <cellStyle name="Valuta 331 2" xfId="33039" xr:uid="{00000000-0005-0000-0000-0000E5800000}"/>
    <cellStyle name="Valuta 332" xfId="33040" xr:uid="{00000000-0005-0000-0000-0000E6800000}"/>
    <cellStyle name="Valuta 332 2" xfId="33041" xr:uid="{00000000-0005-0000-0000-0000E7800000}"/>
    <cellStyle name="Valuta 333" xfId="33042" xr:uid="{00000000-0005-0000-0000-0000E8800000}"/>
    <cellStyle name="Valuta 333 2" xfId="33043" xr:uid="{00000000-0005-0000-0000-0000E9800000}"/>
    <cellStyle name="Valuta 334" xfId="33044" xr:uid="{00000000-0005-0000-0000-0000EA800000}"/>
    <cellStyle name="Valuta 334 2" xfId="33045" xr:uid="{00000000-0005-0000-0000-0000EB800000}"/>
    <cellStyle name="Valuta 335" xfId="33046" xr:uid="{00000000-0005-0000-0000-0000EC800000}"/>
    <cellStyle name="Valuta 335 2" xfId="33047" xr:uid="{00000000-0005-0000-0000-0000ED800000}"/>
    <cellStyle name="Valuta 34" xfId="33048" xr:uid="{00000000-0005-0000-0000-0000EE800000}"/>
    <cellStyle name="Valuta 34 2" xfId="33049" xr:uid="{00000000-0005-0000-0000-0000EF800000}"/>
    <cellStyle name="Valuta 34 2 2" xfId="33050" xr:uid="{00000000-0005-0000-0000-0000F0800000}"/>
    <cellStyle name="Valuta 34 3" xfId="33051" xr:uid="{00000000-0005-0000-0000-0000F1800000}"/>
    <cellStyle name="Valuta 35" xfId="33052" xr:uid="{00000000-0005-0000-0000-0000F2800000}"/>
    <cellStyle name="Valuta 35 2" xfId="33053" xr:uid="{00000000-0005-0000-0000-0000F3800000}"/>
    <cellStyle name="Valuta 35 2 2" xfId="33054" xr:uid="{00000000-0005-0000-0000-0000F4800000}"/>
    <cellStyle name="Valuta 35 3" xfId="33055" xr:uid="{00000000-0005-0000-0000-0000F5800000}"/>
    <cellStyle name="Valuta 36" xfId="33056" xr:uid="{00000000-0005-0000-0000-0000F6800000}"/>
    <cellStyle name="Valuta 36 2" xfId="33057" xr:uid="{00000000-0005-0000-0000-0000F7800000}"/>
    <cellStyle name="Valuta 36 2 2" xfId="33058" xr:uid="{00000000-0005-0000-0000-0000F8800000}"/>
    <cellStyle name="Valuta 36 3" xfId="33059" xr:uid="{00000000-0005-0000-0000-0000F9800000}"/>
    <cellStyle name="Valuta 37" xfId="33060" xr:uid="{00000000-0005-0000-0000-0000FA800000}"/>
    <cellStyle name="Valuta 37 2" xfId="33061" xr:uid="{00000000-0005-0000-0000-0000FB800000}"/>
    <cellStyle name="Valuta 37 2 2" xfId="33062" xr:uid="{00000000-0005-0000-0000-0000FC800000}"/>
    <cellStyle name="Valuta 37 3" xfId="33063" xr:uid="{00000000-0005-0000-0000-0000FD800000}"/>
    <cellStyle name="Valuta 38" xfId="33064" xr:uid="{00000000-0005-0000-0000-0000FE800000}"/>
    <cellStyle name="Valuta 38 2" xfId="33065" xr:uid="{00000000-0005-0000-0000-0000FF800000}"/>
    <cellStyle name="Valuta 38 2 2" xfId="33066" xr:uid="{00000000-0005-0000-0000-000000810000}"/>
    <cellStyle name="Valuta 38 3" xfId="33067" xr:uid="{00000000-0005-0000-0000-000001810000}"/>
    <cellStyle name="Valuta 39" xfId="33068" xr:uid="{00000000-0005-0000-0000-000002810000}"/>
    <cellStyle name="Valuta 39 2" xfId="33069" xr:uid="{00000000-0005-0000-0000-000003810000}"/>
    <cellStyle name="Valuta 39 2 2" xfId="33070" xr:uid="{00000000-0005-0000-0000-000004810000}"/>
    <cellStyle name="Valuta 39 3" xfId="33071" xr:uid="{00000000-0005-0000-0000-000005810000}"/>
    <cellStyle name="Valuta 4" xfId="33072" xr:uid="{00000000-0005-0000-0000-000006810000}"/>
    <cellStyle name="Valuta 4 2" xfId="33073" xr:uid="{00000000-0005-0000-0000-000007810000}"/>
    <cellStyle name="Valuta 4 2 2" xfId="33074" xr:uid="{00000000-0005-0000-0000-000008810000}"/>
    <cellStyle name="Valuta 4 3" xfId="33075" xr:uid="{00000000-0005-0000-0000-000009810000}"/>
    <cellStyle name="Valuta 40" xfId="33076" xr:uid="{00000000-0005-0000-0000-00000A810000}"/>
    <cellStyle name="Valuta 40 2" xfId="33077" xr:uid="{00000000-0005-0000-0000-00000B810000}"/>
    <cellStyle name="Valuta 40 2 2" xfId="33078" xr:uid="{00000000-0005-0000-0000-00000C810000}"/>
    <cellStyle name="Valuta 40 3" xfId="33079" xr:uid="{00000000-0005-0000-0000-00000D810000}"/>
    <cellStyle name="Valuta 41" xfId="33080" xr:uid="{00000000-0005-0000-0000-00000E810000}"/>
    <cellStyle name="Valuta 41 2" xfId="33081" xr:uid="{00000000-0005-0000-0000-00000F810000}"/>
    <cellStyle name="Valuta 41 2 2" xfId="33082" xr:uid="{00000000-0005-0000-0000-000010810000}"/>
    <cellStyle name="Valuta 41 3" xfId="33083" xr:uid="{00000000-0005-0000-0000-000011810000}"/>
    <cellStyle name="Valuta 42" xfId="33084" xr:uid="{00000000-0005-0000-0000-000012810000}"/>
    <cellStyle name="Valuta 42 2" xfId="33085" xr:uid="{00000000-0005-0000-0000-000013810000}"/>
    <cellStyle name="Valuta 42 2 2" xfId="33086" xr:uid="{00000000-0005-0000-0000-000014810000}"/>
    <cellStyle name="Valuta 42 3" xfId="33087" xr:uid="{00000000-0005-0000-0000-000015810000}"/>
    <cellStyle name="Valuta 43" xfId="33088" xr:uid="{00000000-0005-0000-0000-000016810000}"/>
    <cellStyle name="Valuta 43 2" xfId="33089" xr:uid="{00000000-0005-0000-0000-000017810000}"/>
    <cellStyle name="Valuta 43 2 2" xfId="33090" xr:uid="{00000000-0005-0000-0000-000018810000}"/>
    <cellStyle name="Valuta 43 3" xfId="33091" xr:uid="{00000000-0005-0000-0000-000019810000}"/>
    <cellStyle name="Valuta 44" xfId="33092" xr:uid="{00000000-0005-0000-0000-00001A810000}"/>
    <cellStyle name="Valuta 44 2" xfId="33093" xr:uid="{00000000-0005-0000-0000-00001B810000}"/>
    <cellStyle name="Valuta 44 2 2" xfId="33094" xr:uid="{00000000-0005-0000-0000-00001C810000}"/>
    <cellStyle name="Valuta 44 3" xfId="33095" xr:uid="{00000000-0005-0000-0000-00001D810000}"/>
    <cellStyle name="Valuta 45" xfId="33096" xr:uid="{00000000-0005-0000-0000-00001E810000}"/>
    <cellStyle name="Valuta 45 2" xfId="33097" xr:uid="{00000000-0005-0000-0000-00001F810000}"/>
    <cellStyle name="Valuta 45 2 2" xfId="33098" xr:uid="{00000000-0005-0000-0000-000020810000}"/>
    <cellStyle name="Valuta 45 3" xfId="33099" xr:uid="{00000000-0005-0000-0000-000021810000}"/>
    <cellStyle name="Valuta 46" xfId="33100" xr:uid="{00000000-0005-0000-0000-000022810000}"/>
    <cellStyle name="Valuta 46 2" xfId="33101" xr:uid="{00000000-0005-0000-0000-000023810000}"/>
    <cellStyle name="Valuta 46 2 2" xfId="33102" xr:uid="{00000000-0005-0000-0000-000024810000}"/>
    <cellStyle name="Valuta 46 3" xfId="33103" xr:uid="{00000000-0005-0000-0000-000025810000}"/>
    <cellStyle name="Valuta 47" xfId="33104" xr:uid="{00000000-0005-0000-0000-000026810000}"/>
    <cellStyle name="Valuta 47 2" xfId="33105" xr:uid="{00000000-0005-0000-0000-000027810000}"/>
    <cellStyle name="Valuta 47 2 2" xfId="33106" xr:uid="{00000000-0005-0000-0000-000028810000}"/>
    <cellStyle name="Valuta 47 3" xfId="33107" xr:uid="{00000000-0005-0000-0000-000029810000}"/>
    <cellStyle name="Valuta 48" xfId="33108" xr:uid="{00000000-0005-0000-0000-00002A810000}"/>
    <cellStyle name="Valuta 48 2" xfId="33109" xr:uid="{00000000-0005-0000-0000-00002B810000}"/>
    <cellStyle name="Valuta 48 2 2" xfId="33110" xr:uid="{00000000-0005-0000-0000-00002C810000}"/>
    <cellStyle name="Valuta 48 3" xfId="33111" xr:uid="{00000000-0005-0000-0000-00002D810000}"/>
    <cellStyle name="Valuta 49" xfId="33112" xr:uid="{00000000-0005-0000-0000-00002E810000}"/>
    <cellStyle name="Valuta 49 2" xfId="33113" xr:uid="{00000000-0005-0000-0000-00002F810000}"/>
    <cellStyle name="Valuta 49 2 2" xfId="33114" xr:uid="{00000000-0005-0000-0000-000030810000}"/>
    <cellStyle name="Valuta 49 3" xfId="33115" xr:uid="{00000000-0005-0000-0000-000031810000}"/>
    <cellStyle name="Valuta 5" xfId="33116" xr:uid="{00000000-0005-0000-0000-000032810000}"/>
    <cellStyle name="Valuta 5 2" xfId="33117" xr:uid="{00000000-0005-0000-0000-000033810000}"/>
    <cellStyle name="Valuta 5 2 2" xfId="33118" xr:uid="{00000000-0005-0000-0000-000034810000}"/>
    <cellStyle name="Valuta 5 3" xfId="33119" xr:uid="{00000000-0005-0000-0000-000035810000}"/>
    <cellStyle name="Valuta 50" xfId="33120" xr:uid="{00000000-0005-0000-0000-000036810000}"/>
    <cellStyle name="Valuta 50 2" xfId="33121" xr:uid="{00000000-0005-0000-0000-000037810000}"/>
    <cellStyle name="Valuta 50 2 2" xfId="33122" xr:uid="{00000000-0005-0000-0000-000038810000}"/>
    <cellStyle name="Valuta 50 3" xfId="33123" xr:uid="{00000000-0005-0000-0000-000039810000}"/>
    <cellStyle name="Valuta 51" xfId="33124" xr:uid="{00000000-0005-0000-0000-00003A810000}"/>
    <cellStyle name="Valuta 51 2" xfId="33125" xr:uid="{00000000-0005-0000-0000-00003B810000}"/>
    <cellStyle name="Valuta 51 2 2" xfId="33126" xr:uid="{00000000-0005-0000-0000-00003C810000}"/>
    <cellStyle name="Valuta 51 3" xfId="33127" xr:uid="{00000000-0005-0000-0000-00003D810000}"/>
    <cellStyle name="Valuta 52" xfId="33128" xr:uid="{00000000-0005-0000-0000-00003E810000}"/>
    <cellStyle name="Valuta 52 2" xfId="33129" xr:uid="{00000000-0005-0000-0000-00003F810000}"/>
    <cellStyle name="Valuta 52 2 2" xfId="33130" xr:uid="{00000000-0005-0000-0000-000040810000}"/>
    <cellStyle name="Valuta 52 3" xfId="33131" xr:uid="{00000000-0005-0000-0000-000041810000}"/>
    <cellStyle name="Valuta 53" xfId="33132" xr:uid="{00000000-0005-0000-0000-000042810000}"/>
    <cellStyle name="Valuta 53 2" xfId="33133" xr:uid="{00000000-0005-0000-0000-000043810000}"/>
    <cellStyle name="Valuta 53 2 2" xfId="33134" xr:uid="{00000000-0005-0000-0000-000044810000}"/>
    <cellStyle name="Valuta 53 3" xfId="33135" xr:uid="{00000000-0005-0000-0000-000045810000}"/>
    <cellStyle name="Valuta 54" xfId="33136" xr:uid="{00000000-0005-0000-0000-000046810000}"/>
    <cellStyle name="Valuta 54 2" xfId="33137" xr:uid="{00000000-0005-0000-0000-000047810000}"/>
    <cellStyle name="Valuta 54 2 2" xfId="33138" xr:uid="{00000000-0005-0000-0000-000048810000}"/>
    <cellStyle name="Valuta 54 3" xfId="33139" xr:uid="{00000000-0005-0000-0000-000049810000}"/>
    <cellStyle name="Valuta 55" xfId="33140" xr:uid="{00000000-0005-0000-0000-00004A810000}"/>
    <cellStyle name="Valuta 55 2" xfId="33141" xr:uid="{00000000-0005-0000-0000-00004B810000}"/>
    <cellStyle name="Valuta 55 2 2" xfId="33142" xr:uid="{00000000-0005-0000-0000-00004C810000}"/>
    <cellStyle name="Valuta 55 3" xfId="33143" xr:uid="{00000000-0005-0000-0000-00004D810000}"/>
    <cellStyle name="Valuta 56" xfId="33144" xr:uid="{00000000-0005-0000-0000-00004E810000}"/>
    <cellStyle name="Valuta 56 2" xfId="33145" xr:uid="{00000000-0005-0000-0000-00004F810000}"/>
    <cellStyle name="Valuta 56 2 2" xfId="33146" xr:uid="{00000000-0005-0000-0000-000050810000}"/>
    <cellStyle name="Valuta 56 3" xfId="33147" xr:uid="{00000000-0005-0000-0000-000051810000}"/>
    <cellStyle name="Valuta 57" xfId="33148" xr:uid="{00000000-0005-0000-0000-000052810000}"/>
    <cellStyle name="Valuta 57 2" xfId="33149" xr:uid="{00000000-0005-0000-0000-000053810000}"/>
    <cellStyle name="Valuta 57 2 2" xfId="33150" xr:uid="{00000000-0005-0000-0000-000054810000}"/>
    <cellStyle name="Valuta 57 3" xfId="33151" xr:uid="{00000000-0005-0000-0000-000055810000}"/>
    <cellStyle name="Valuta 58" xfId="33152" xr:uid="{00000000-0005-0000-0000-000056810000}"/>
    <cellStyle name="Valuta 58 2" xfId="33153" xr:uid="{00000000-0005-0000-0000-000057810000}"/>
    <cellStyle name="Valuta 58 2 2" xfId="33154" xr:uid="{00000000-0005-0000-0000-000058810000}"/>
    <cellStyle name="Valuta 58 3" xfId="33155" xr:uid="{00000000-0005-0000-0000-000059810000}"/>
    <cellStyle name="Valuta 59" xfId="33156" xr:uid="{00000000-0005-0000-0000-00005A810000}"/>
    <cellStyle name="Valuta 59 2" xfId="33157" xr:uid="{00000000-0005-0000-0000-00005B810000}"/>
    <cellStyle name="Valuta 59 2 2" xfId="33158" xr:uid="{00000000-0005-0000-0000-00005C810000}"/>
    <cellStyle name="Valuta 59 3" xfId="33159" xr:uid="{00000000-0005-0000-0000-00005D810000}"/>
    <cellStyle name="Valuta 6" xfId="33160" xr:uid="{00000000-0005-0000-0000-00005E810000}"/>
    <cellStyle name="Valuta 6 2" xfId="33161" xr:uid="{00000000-0005-0000-0000-00005F810000}"/>
    <cellStyle name="Valuta 6 2 2" xfId="33162" xr:uid="{00000000-0005-0000-0000-000060810000}"/>
    <cellStyle name="Valuta 6 3" xfId="33163" xr:uid="{00000000-0005-0000-0000-000061810000}"/>
    <cellStyle name="Valuta 60" xfId="33164" xr:uid="{00000000-0005-0000-0000-000062810000}"/>
    <cellStyle name="Valuta 60 2" xfId="33165" xr:uid="{00000000-0005-0000-0000-000063810000}"/>
    <cellStyle name="Valuta 60 2 2" xfId="33166" xr:uid="{00000000-0005-0000-0000-000064810000}"/>
    <cellStyle name="Valuta 60 3" xfId="33167" xr:uid="{00000000-0005-0000-0000-000065810000}"/>
    <cellStyle name="Valuta 61" xfId="33168" xr:uid="{00000000-0005-0000-0000-000066810000}"/>
    <cellStyle name="Valuta 61 2" xfId="33169" xr:uid="{00000000-0005-0000-0000-000067810000}"/>
    <cellStyle name="Valuta 61 2 2" xfId="33170" xr:uid="{00000000-0005-0000-0000-000068810000}"/>
    <cellStyle name="Valuta 61 3" xfId="33171" xr:uid="{00000000-0005-0000-0000-000069810000}"/>
    <cellStyle name="Valuta 62" xfId="33172" xr:uid="{00000000-0005-0000-0000-00006A810000}"/>
    <cellStyle name="Valuta 62 2" xfId="33173" xr:uid="{00000000-0005-0000-0000-00006B810000}"/>
    <cellStyle name="Valuta 62 2 2" xfId="33174" xr:uid="{00000000-0005-0000-0000-00006C810000}"/>
    <cellStyle name="Valuta 62 3" xfId="33175" xr:uid="{00000000-0005-0000-0000-00006D810000}"/>
    <cellStyle name="Valuta 63" xfId="33176" xr:uid="{00000000-0005-0000-0000-00006E810000}"/>
    <cellStyle name="Valuta 63 2" xfId="33177" xr:uid="{00000000-0005-0000-0000-00006F810000}"/>
    <cellStyle name="Valuta 64" xfId="33178" xr:uid="{00000000-0005-0000-0000-000070810000}"/>
    <cellStyle name="Valuta 64 2" xfId="33179" xr:uid="{00000000-0005-0000-0000-000071810000}"/>
    <cellStyle name="Valuta 65" xfId="33180" xr:uid="{00000000-0005-0000-0000-000072810000}"/>
    <cellStyle name="Valuta 65 2" xfId="33181" xr:uid="{00000000-0005-0000-0000-000073810000}"/>
    <cellStyle name="Valuta 66" xfId="33182" xr:uid="{00000000-0005-0000-0000-000074810000}"/>
    <cellStyle name="Valuta 66 2" xfId="33183" xr:uid="{00000000-0005-0000-0000-000075810000}"/>
    <cellStyle name="Valuta 67" xfId="33184" xr:uid="{00000000-0005-0000-0000-000076810000}"/>
    <cellStyle name="Valuta 67 2" xfId="33185" xr:uid="{00000000-0005-0000-0000-000077810000}"/>
    <cellStyle name="Valuta 68" xfId="33186" xr:uid="{00000000-0005-0000-0000-000078810000}"/>
    <cellStyle name="Valuta 68 2" xfId="33187" xr:uid="{00000000-0005-0000-0000-000079810000}"/>
    <cellStyle name="Valuta 69" xfId="33188" xr:uid="{00000000-0005-0000-0000-00007A810000}"/>
    <cellStyle name="Valuta 69 2" xfId="33189" xr:uid="{00000000-0005-0000-0000-00007B810000}"/>
    <cellStyle name="Valuta 69 2 2" xfId="33190" xr:uid="{00000000-0005-0000-0000-00007C810000}"/>
    <cellStyle name="Valuta 69 3" xfId="33191" xr:uid="{00000000-0005-0000-0000-00007D810000}"/>
    <cellStyle name="Valuta 7" xfId="33192" xr:uid="{00000000-0005-0000-0000-00007E810000}"/>
    <cellStyle name="Valuta 7 2" xfId="33193" xr:uid="{00000000-0005-0000-0000-00007F810000}"/>
    <cellStyle name="Valuta 7 2 2" xfId="33194" xr:uid="{00000000-0005-0000-0000-000080810000}"/>
    <cellStyle name="Valuta 7 3" xfId="33195" xr:uid="{00000000-0005-0000-0000-000081810000}"/>
    <cellStyle name="Valuta 70" xfId="33196" xr:uid="{00000000-0005-0000-0000-000082810000}"/>
    <cellStyle name="Valuta 70 2" xfId="33197" xr:uid="{00000000-0005-0000-0000-000083810000}"/>
    <cellStyle name="Valuta 70 2 2" xfId="33198" xr:uid="{00000000-0005-0000-0000-000084810000}"/>
    <cellStyle name="Valuta 70 3" xfId="33199" xr:uid="{00000000-0005-0000-0000-000085810000}"/>
    <cellStyle name="Valuta 71" xfId="33200" xr:uid="{00000000-0005-0000-0000-000086810000}"/>
    <cellStyle name="Valuta 71 2" xfId="33201" xr:uid="{00000000-0005-0000-0000-000087810000}"/>
    <cellStyle name="Valuta 71 2 2" xfId="33202" xr:uid="{00000000-0005-0000-0000-000088810000}"/>
    <cellStyle name="Valuta 71 3" xfId="33203" xr:uid="{00000000-0005-0000-0000-000089810000}"/>
    <cellStyle name="Valuta 72" xfId="33204" xr:uid="{00000000-0005-0000-0000-00008A810000}"/>
    <cellStyle name="Valuta 72 2" xfId="33205" xr:uid="{00000000-0005-0000-0000-00008B810000}"/>
    <cellStyle name="Valuta 72 2 2" xfId="33206" xr:uid="{00000000-0005-0000-0000-00008C810000}"/>
    <cellStyle name="Valuta 72 3" xfId="33207" xr:uid="{00000000-0005-0000-0000-00008D810000}"/>
    <cellStyle name="Valuta 73" xfId="33208" xr:uid="{00000000-0005-0000-0000-00008E810000}"/>
    <cellStyle name="Valuta 73 10" xfId="33209" xr:uid="{00000000-0005-0000-0000-00008F810000}"/>
    <cellStyle name="Valuta 73 10 2" xfId="33210" xr:uid="{00000000-0005-0000-0000-000090810000}"/>
    <cellStyle name="Valuta 73 11" xfId="33211" xr:uid="{00000000-0005-0000-0000-000091810000}"/>
    <cellStyle name="Valuta 73 2" xfId="33212" xr:uid="{00000000-0005-0000-0000-000092810000}"/>
    <cellStyle name="Valuta 73 2 2" xfId="33213" xr:uid="{00000000-0005-0000-0000-000093810000}"/>
    <cellStyle name="Valuta 73 2 2 2" xfId="33214" xr:uid="{00000000-0005-0000-0000-000094810000}"/>
    <cellStyle name="Valuta 73 2 3" xfId="33215" xr:uid="{00000000-0005-0000-0000-000095810000}"/>
    <cellStyle name="Valuta 73 3" xfId="33216" xr:uid="{00000000-0005-0000-0000-000096810000}"/>
    <cellStyle name="Valuta 73 3 2" xfId="33217" xr:uid="{00000000-0005-0000-0000-000097810000}"/>
    <cellStyle name="Valuta 73 3 2 2" xfId="33218" xr:uid="{00000000-0005-0000-0000-000098810000}"/>
    <cellStyle name="Valuta 73 3 3" xfId="33219" xr:uid="{00000000-0005-0000-0000-000099810000}"/>
    <cellStyle name="Valuta 73 4" xfId="33220" xr:uid="{00000000-0005-0000-0000-00009A810000}"/>
    <cellStyle name="Valuta 73 4 2" xfId="33221" xr:uid="{00000000-0005-0000-0000-00009B810000}"/>
    <cellStyle name="Valuta 73 4 2 2" xfId="33222" xr:uid="{00000000-0005-0000-0000-00009C810000}"/>
    <cellStyle name="Valuta 73 4 3" xfId="33223" xr:uid="{00000000-0005-0000-0000-00009D810000}"/>
    <cellStyle name="Valuta 73 5" xfId="33224" xr:uid="{00000000-0005-0000-0000-00009E810000}"/>
    <cellStyle name="Valuta 73 5 2" xfId="33225" xr:uid="{00000000-0005-0000-0000-00009F810000}"/>
    <cellStyle name="Valuta 73 5 2 2" xfId="33226" xr:uid="{00000000-0005-0000-0000-0000A0810000}"/>
    <cellStyle name="Valuta 73 5 3" xfId="33227" xr:uid="{00000000-0005-0000-0000-0000A1810000}"/>
    <cellStyle name="Valuta 73 6" xfId="33228" xr:uid="{00000000-0005-0000-0000-0000A2810000}"/>
    <cellStyle name="Valuta 73 6 2" xfId="33229" xr:uid="{00000000-0005-0000-0000-0000A3810000}"/>
    <cellStyle name="Valuta 73 6 2 2" xfId="33230" xr:uid="{00000000-0005-0000-0000-0000A4810000}"/>
    <cellStyle name="Valuta 73 6 3" xfId="33231" xr:uid="{00000000-0005-0000-0000-0000A5810000}"/>
    <cellStyle name="Valuta 73 7" xfId="33232" xr:uid="{00000000-0005-0000-0000-0000A6810000}"/>
    <cellStyle name="Valuta 73 7 2" xfId="33233" xr:uid="{00000000-0005-0000-0000-0000A7810000}"/>
    <cellStyle name="Valuta 73 7 2 2" xfId="33234" xr:uid="{00000000-0005-0000-0000-0000A8810000}"/>
    <cellStyle name="Valuta 73 7 3" xfId="33235" xr:uid="{00000000-0005-0000-0000-0000A9810000}"/>
    <cellStyle name="Valuta 73 8" xfId="33236" xr:uid="{00000000-0005-0000-0000-0000AA810000}"/>
    <cellStyle name="Valuta 73 8 2" xfId="33237" xr:uid="{00000000-0005-0000-0000-0000AB810000}"/>
    <cellStyle name="Valuta 73 8 2 2" xfId="33238" xr:uid="{00000000-0005-0000-0000-0000AC810000}"/>
    <cellStyle name="Valuta 73 8 3" xfId="33239" xr:uid="{00000000-0005-0000-0000-0000AD810000}"/>
    <cellStyle name="Valuta 73 9" xfId="33240" xr:uid="{00000000-0005-0000-0000-0000AE810000}"/>
    <cellStyle name="Valuta 73 9 2" xfId="33241" xr:uid="{00000000-0005-0000-0000-0000AF810000}"/>
    <cellStyle name="Valuta 73 9 2 2" xfId="33242" xr:uid="{00000000-0005-0000-0000-0000B0810000}"/>
    <cellStyle name="Valuta 73 9 3" xfId="33243" xr:uid="{00000000-0005-0000-0000-0000B1810000}"/>
    <cellStyle name="Valuta 74" xfId="33244" xr:uid="{00000000-0005-0000-0000-0000B2810000}"/>
    <cellStyle name="Valuta 74 2" xfId="33245" xr:uid="{00000000-0005-0000-0000-0000B3810000}"/>
    <cellStyle name="Valuta 75" xfId="33246" xr:uid="{00000000-0005-0000-0000-0000B4810000}"/>
    <cellStyle name="Valuta 75 2" xfId="33247" xr:uid="{00000000-0005-0000-0000-0000B5810000}"/>
    <cellStyle name="Valuta 76" xfId="33248" xr:uid="{00000000-0005-0000-0000-0000B6810000}"/>
    <cellStyle name="Valuta 76 2" xfId="33249" xr:uid="{00000000-0005-0000-0000-0000B7810000}"/>
    <cellStyle name="Valuta 77" xfId="33250" xr:uid="{00000000-0005-0000-0000-0000B8810000}"/>
    <cellStyle name="Valuta 77 2" xfId="33251" xr:uid="{00000000-0005-0000-0000-0000B9810000}"/>
    <cellStyle name="Valuta 78" xfId="33252" xr:uid="{00000000-0005-0000-0000-0000BA810000}"/>
    <cellStyle name="Valuta 78 2" xfId="33253" xr:uid="{00000000-0005-0000-0000-0000BB810000}"/>
    <cellStyle name="Valuta 79" xfId="33254" xr:uid="{00000000-0005-0000-0000-0000BC810000}"/>
    <cellStyle name="Valuta 79 2" xfId="33255" xr:uid="{00000000-0005-0000-0000-0000BD810000}"/>
    <cellStyle name="Valuta 8" xfId="33256" xr:uid="{00000000-0005-0000-0000-0000BE810000}"/>
    <cellStyle name="Valuta 8 2" xfId="33257" xr:uid="{00000000-0005-0000-0000-0000BF810000}"/>
    <cellStyle name="Valuta 8 2 2" xfId="33258" xr:uid="{00000000-0005-0000-0000-0000C0810000}"/>
    <cellStyle name="Valuta 8 3" xfId="33259" xr:uid="{00000000-0005-0000-0000-0000C1810000}"/>
    <cellStyle name="Valuta 80" xfId="33260" xr:uid="{00000000-0005-0000-0000-0000C2810000}"/>
    <cellStyle name="Valuta 80 2" xfId="33261" xr:uid="{00000000-0005-0000-0000-0000C3810000}"/>
    <cellStyle name="Valuta 81" xfId="33262" xr:uid="{00000000-0005-0000-0000-0000C4810000}"/>
    <cellStyle name="Valuta 81 2" xfId="33263" xr:uid="{00000000-0005-0000-0000-0000C5810000}"/>
    <cellStyle name="Valuta 82" xfId="33264" xr:uid="{00000000-0005-0000-0000-0000C6810000}"/>
    <cellStyle name="Valuta 82 2" xfId="33265" xr:uid="{00000000-0005-0000-0000-0000C7810000}"/>
    <cellStyle name="Valuta 83" xfId="33266" xr:uid="{00000000-0005-0000-0000-0000C8810000}"/>
    <cellStyle name="Valuta 83 2" xfId="33267" xr:uid="{00000000-0005-0000-0000-0000C9810000}"/>
    <cellStyle name="Valuta 84" xfId="33268" xr:uid="{00000000-0005-0000-0000-0000CA810000}"/>
    <cellStyle name="Valuta 84 2" xfId="33269" xr:uid="{00000000-0005-0000-0000-0000CB810000}"/>
    <cellStyle name="Valuta 85" xfId="33270" xr:uid="{00000000-0005-0000-0000-0000CC810000}"/>
    <cellStyle name="Valuta 85 2" xfId="33271" xr:uid="{00000000-0005-0000-0000-0000CD810000}"/>
    <cellStyle name="Valuta 86" xfId="33272" xr:uid="{00000000-0005-0000-0000-0000CE810000}"/>
    <cellStyle name="Valuta 86 2" xfId="33273" xr:uid="{00000000-0005-0000-0000-0000CF810000}"/>
    <cellStyle name="Valuta 87" xfId="33274" xr:uid="{00000000-0005-0000-0000-0000D0810000}"/>
    <cellStyle name="Valuta 87 2" xfId="33275" xr:uid="{00000000-0005-0000-0000-0000D1810000}"/>
    <cellStyle name="Valuta 88" xfId="33276" xr:uid="{00000000-0005-0000-0000-0000D2810000}"/>
    <cellStyle name="Valuta 88 2" xfId="33277" xr:uid="{00000000-0005-0000-0000-0000D3810000}"/>
    <cellStyle name="Valuta 89" xfId="33278" xr:uid="{00000000-0005-0000-0000-0000D4810000}"/>
    <cellStyle name="Valuta 89 2" xfId="33279" xr:uid="{00000000-0005-0000-0000-0000D5810000}"/>
    <cellStyle name="Valuta 9" xfId="33280" xr:uid="{00000000-0005-0000-0000-0000D6810000}"/>
    <cellStyle name="Valuta 9 2" xfId="33281" xr:uid="{00000000-0005-0000-0000-0000D7810000}"/>
    <cellStyle name="Valuta 9 2 2" xfId="33282" xr:uid="{00000000-0005-0000-0000-0000D8810000}"/>
    <cellStyle name="Valuta 9 3" xfId="33283" xr:uid="{00000000-0005-0000-0000-0000D9810000}"/>
    <cellStyle name="Valuta 90" xfId="33284" xr:uid="{00000000-0005-0000-0000-0000DA810000}"/>
    <cellStyle name="Valuta 90 2" xfId="33285" xr:uid="{00000000-0005-0000-0000-0000DB810000}"/>
    <cellStyle name="Valuta 91" xfId="33286" xr:uid="{00000000-0005-0000-0000-0000DC810000}"/>
    <cellStyle name="Valuta 91 2" xfId="33287" xr:uid="{00000000-0005-0000-0000-0000DD810000}"/>
    <cellStyle name="Valuta 92" xfId="33288" xr:uid="{00000000-0005-0000-0000-0000DE810000}"/>
    <cellStyle name="Valuta 92 2" xfId="33289" xr:uid="{00000000-0005-0000-0000-0000DF810000}"/>
    <cellStyle name="Valuta 93" xfId="33290" xr:uid="{00000000-0005-0000-0000-0000E0810000}"/>
    <cellStyle name="Valuta 93 2" xfId="33291" xr:uid="{00000000-0005-0000-0000-0000E1810000}"/>
    <cellStyle name="Valuta 94" xfId="33292" xr:uid="{00000000-0005-0000-0000-0000E2810000}"/>
    <cellStyle name="Valuta 94 2" xfId="33293" xr:uid="{00000000-0005-0000-0000-0000E3810000}"/>
    <cellStyle name="Valuta 95" xfId="33294" xr:uid="{00000000-0005-0000-0000-0000E4810000}"/>
    <cellStyle name="Valuta 95 2" xfId="33295" xr:uid="{00000000-0005-0000-0000-0000E5810000}"/>
    <cellStyle name="Valuta 96" xfId="33296" xr:uid="{00000000-0005-0000-0000-0000E6810000}"/>
    <cellStyle name="Valuta 96 2" xfId="33297" xr:uid="{00000000-0005-0000-0000-0000E7810000}"/>
    <cellStyle name="Valuta 97" xfId="33298" xr:uid="{00000000-0005-0000-0000-0000E8810000}"/>
    <cellStyle name="Valuta 97 2" xfId="33299" xr:uid="{00000000-0005-0000-0000-0000E9810000}"/>
    <cellStyle name="Valuta 98" xfId="33300" xr:uid="{00000000-0005-0000-0000-0000EA810000}"/>
    <cellStyle name="Valuta 98 2" xfId="33301" xr:uid="{00000000-0005-0000-0000-0000EB810000}"/>
    <cellStyle name="Valuta 99" xfId="33302" xr:uid="{00000000-0005-0000-0000-0000EC810000}"/>
    <cellStyle name="Valuta 99 2" xfId="33303" xr:uid="{00000000-0005-0000-0000-0000ED810000}"/>
    <cellStyle name="Vejica [0] 2" xfId="155" xr:uid="{00000000-0005-0000-0000-0000EE810000}"/>
    <cellStyle name="Vejica 10" xfId="156" xr:uid="{00000000-0005-0000-0000-0000EF810000}"/>
    <cellStyle name="Vejica 10 2" xfId="157" xr:uid="{00000000-0005-0000-0000-0000F0810000}"/>
    <cellStyle name="Vejica 10 2 2" xfId="33304" xr:uid="{00000000-0005-0000-0000-0000F1810000}"/>
    <cellStyle name="Vejica 10 2 2 2" xfId="33305" xr:uid="{00000000-0005-0000-0000-0000F2810000}"/>
    <cellStyle name="Vejica 10 2 3" xfId="33306" xr:uid="{00000000-0005-0000-0000-0000F3810000}"/>
    <cellStyle name="Vejica 10 3" xfId="158" xr:uid="{00000000-0005-0000-0000-0000F4810000}"/>
    <cellStyle name="Vejica 10 3 2" xfId="33307" xr:uid="{00000000-0005-0000-0000-0000F5810000}"/>
    <cellStyle name="Vejica 10 4" xfId="33308" xr:uid="{00000000-0005-0000-0000-0000F6810000}"/>
    <cellStyle name="Vejica 11" xfId="159" xr:uid="{00000000-0005-0000-0000-0000F7810000}"/>
    <cellStyle name="Vejica 11 2" xfId="160" xr:uid="{00000000-0005-0000-0000-0000F8810000}"/>
    <cellStyle name="Vejica 11 2 2" xfId="33309" xr:uid="{00000000-0005-0000-0000-0000F9810000}"/>
    <cellStyle name="Vejica 11 2 2 2" xfId="33310" xr:uid="{00000000-0005-0000-0000-0000FA810000}"/>
    <cellStyle name="Vejica 11 2 3" xfId="33311" xr:uid="{00000000-0005-0000-0000-0000FB810000}"/>
    <cellStyle name="Vejica 11 3" xfId="161" xr:uid="{00000000-0005-0000-0000-0000FC810000}"/>
    <cellStyle name="Vejica 11 3 2" xfId="33312" xr:uid="{00000000-0005-0000-0000-0000FD810000}"/>
    <cellStyle name="Vejica 11 4" xfId="33313" xr:uid="{00000000-0005-0000-0000-0000FE810000}"/>
    <cellStyle name="Vejica 12" xfId="162" xr:uid="{00000000-0005-0000-0000-0000FF810000}"/>
    <cellStyle name="Vejica 12 2" xfId="163" xr:uid="{00000000-0005-0000-0000-000000820000}"/>
    <cellStyle name="Vejica 12 2 2" xfId="33314" xr:uid="{00000000-0005-0000-0000-000001820000}"/>
    <cellStyle name="Vejica 12 2 2 2" xfId="33315" xr:uid="{00000000-0005-0000-0000-000002820000}"/>
    <cellStyle name="Vejica 12 2 3" xfId="33316" xr:uid="{00000000-0005-0000-0000-000003820000}"/>
    <cellStyle name="Vejica 12 3" xfId="164" xr:uid="{00000000-0005-0000-0000-000004820000}"/>
    <cellStyle name="Vejica 12 3 2" xfId="33317" xr:uid="{00000000-0005-0000-0000-000005820000}"/>
    <cellStyle name="Vejica 12 4" xfId="33318" xr:uid="{00000000-0005-0000-0000-000006820000}"/>
    <cellStyle name="Vejica 13" xfId="165" xr:uid="{00000000-0005-0000-0000-000007820000}"/>
    <cellStyle name="Vejica 13 2" xfId="166" xr:uid="{00000000-0005-0000-0000-000008820000}"/>
    <cellStyle name="Vejica 13 2 2" xfId="33319" xr:uid="{00000000-0005-0000-0000-000009820000}"/>
    <cellStyle name="Vejica 13 2 2 2" xfId="33320" xr:uid="{00000000-0005-0000-0000-00000A820000}"/>
    <cellStyle name="Vejica 13 2 3" xfId="33321" xr:uid="{00000000-0005-0000-0000-00000B820000}"/>
    <cellStyle name="Vejica 13 3" xfId="167" xr:uid="{00000000-0005-0000-0000-00000C820000}"/>
    <cellStyle name="Vejica 13 3 2" xfId="33322" xr:uid="{00000000-0005-0000-0000-00000D820000}"/>
    <cellStyle name="Vejica 13 4" xfId="33323" xr:uid="{00000000-0005-0000-0000-00000E820000}"/>
    <cellStyle name="Vejica 14" xfId="168" xr:uid="{00000000-0005-0000-0000-00000F820000}"/>
    <cellStyle name="Vejica 14 10" xfId="33324" xr:uid="{00000000-0005-0000-0000-000010820000}"/>
    <cellStyle name="Vejica 14 10 2" xfId="33325" xr:uid="{00000000-0005-0000-0000-000011820000}"/>
    <cellStyle name="Vejica 14 10 2 2" xfId="33326" xr:uid="{00000000-0005-0000-0000-000012820000}"/>
    <cellStyle name="Vejica 14 10 3" xfId="33327" xr:uid="{00000000-0005-0000-0000-000013820000}"/>
    <cellStyle name="Vejica 14 11" xfId="33328" xr:uid="{00000000-0005-0000-0000-000014820000}"/>
    <cellStyle name="Vejica 14 11 2" xfId="33329" xr:uid="{00000000-0005-0000-0000-000015820000}"/>
    <cellStyle name="Vejica 14 11 2 2" xfId="33330" xr:uid="{00000000-0005-0000-0000-000016820000}"/>
    <cellStyle name="Vejica 14 11 3" xfId="33331" xr:uid="{00000000-0005-0000-0000-000017820000}"/>
    <cellStyle name="Vejica 14 12" xfId="33332" xr:uid="{00000000-0005-0000-0000-000018820000}"/>
    <cellStyle name="Vejica 14 12 2" xfId="33333" xr:uid="{00000000-0005-0000-0000-000019820000}"/>
    <cellStyle name="Vejica 14 13" xfId="33334" xr:uid="{00000000-0005-0000-0000-00001A820000}"/>
    <cellStyle name="Vejica 14 2" xfId="33335" xr:uid="{00000000-0005-0000-0000-00001B820000}"/>
    <cellStyle name="Vejica 14 2 10" xfId="33336" xr:uid="{00000000-0005-0000-0000-00001C820000}"/>
    <cellStyle name="Vejica 14 2 10 2" xfId="33337" xr:uid="{00000000-0005-0000-0000-00001D820000}"/>
    <cellStyle name="Vejica 14 2 10 2 2" xfId="33338" xr:uid="{00000000-0005-0000-0000-00001E820000}"/>
    <cellStyle name="Vejica 14 2 10 3" xfId="33339" xr:uid="{00000000-0005-0000-0000-00001F820000}"/>
    <cellStyle name="Vejica 14 2 11" xfId="33340" xr:uid="{00000000-0005-0000-0000-000020820000}"/>
    <cellStyle name="Vejica 14 2 11 2" xfId="33341" xr:uid="{00000000-0005-0000-0000-000021820000}"/>
    <cellStyle name="Vejica 14 2 12" xfId="33342" xr:uid="{00000000-0005-0000-0000-000022820000}"/>
    <cellStyle name="Vejica 14 2 2" xfId="33343" xr:uid="{00000000-0005-0000-0000-000023820000}"/>
    <cellStyle name="Vejica 14 2 2 10" xfId="33344" xr:uid="{00000000-0005-0000-0000-000024820000}"/>
    <cellStyle name="Vejica 14 2 2 10 2" xfId="33345" xr:uid="{00000000-0005-0000-0000-000025820000}"/>
    <cellStyle name="Vejica 14 2 2 11" xfId="33346" xr:uid="{00000000-0005-0000-0000-000026820000}"/>
    <cellStyle name="Vejica 14 2 2 2" xfId="33347" xr:uid="{00000000-0005-0000-0000-000027820000}"/>
    <cellStyle name="Vejica 14 2 2 2 10" xfId="33348" xr:uid="{00000000-0005-0000-0000-000028820000}"/>
    <cellStyle name="Vejica 14 2 2 2 2" xfId="33349" xr:uid="{00000000-0005-0000-0000-000029820000}"/>
    <cellStyle name="Vejica 14 2 2 2 2 2" xfId="33350" xr:uid="{00000000-0005-0000-0000-00002A820000}"/>
    <cellStyle name="Vejica 14 2 2 2 2 2 2" xfId="33351" xr:uid="{00000000-0005-0000-0000-00002B820000}"/>
    <cellStyle name="Vejica 14 2 2 2 2 3" xfId="33352" xr:uid="{00000000-0005-0000-0000-00002C820000}"/>
    <cellStyle name="Vejica 14 2 2 2 3" xfId="33353" xr:uid="{00000000-0005-0000-0000-00002D820000}"/>
    <cellStyle name="Vejica 14 2 2 2 3 2" xfId="33354" xr:uid="{00000000-0005-0000-0000-00002E820000}"/>
    <cellStyle name="Vejica 14 2 2 2 3 2 2" xfId="33355" xr:uid="{00000000-0005-0000-0000-00002F820000}"/>
    <cellStyle name="Vejica 14 2 2 2 3 3" xfId="33356" xr:uid="{00000000-0005-0000-0000-000030820000}"/>
    <cellStyle name="Vejica 14 2 2 2 4" xfId="33357" xr:uid="{00000000-0005-0000-0000-000031820000}"/>
    <cellStyle name="Vejica 14 2 2 2 4 2" xfId="33358" xr:uid="{00000000-0005-0000-0000-000032820000}"/>
    <cellStyle name="Vejica 14 2 2 2 4 2 2" xfId="33359" xr:uid="{00000000-0005-0000-0000-000033820000}"/>
    <cellStyle name="Vejica 14 2 2 2 4 3" xfId="33360" xr:uid="{00000000-0005-0000-0000-000034820000}"/>
    <cellStyle name="Vejica 14 2 2 2 5" xfId="33361" xr:uid="{00000000-0005-0000-0000-000035820000}"/>
    <cellStyle name="Vejica 14 2 2 2 5 2" xfId="33362" xr:uid="{00000000-0005-0000-0000-000036820000}"/>
    <cellStyle name="Vejica 14 2 2 2 5 2 2" xfId="33363" xr:uid="{00000000-0005-0000-0000-000037820000}"/>
    <cellStyle name="Vejica 14 2 2 2 5 3" xfId="33364" xr:uid="{00000000-0005-0000-0000-000038820000}"/>
    <cellStyle name="Vejica 14 2 2 2 6" xfId="33365" xr:uid="{00000000-0005-0000-0000-000039820000}"/>
    <cellStyle name="Vejica 14 2 2 2 6 2" xfId="33366" xr:uid="{00000000-0005-0000-0000-00003A820000}"/>
    <cellStyle name="Vejica 14 2 2 2 6 2 2" xfId="33367" xr:uid="{00000000-0005-0000-0000-00003B820000}"/>
    <cellStyle name="Vejica 14 2 2 2 6 3" xfId="33368" xr:uid="{00000000-0005-0000-0000-00003C820000}"/>
    <cellStyle name="Vejica 14 2 2 2 7" xfId="33369" xr:uid="{00000000-0005-0000-0000-00003D820000}"/>
    <cellStyle name="Vejica 14 2 2 2 7 2" xfId="33370" xr:uid="{00000000-0005-0000-0000-00003E820000}"/>
    <cellStyle name="Vejica 14 2 2 2 7 2 2" xfId="33371" xr:uid="{00000000-0005-0000-0000-00003F820000}"/>
    <cellStyle name="Vejica 14 2 2 2 7 3" xfId="33372" xr:uid="{00000000-0005-0000-0000-000040820000}"/>
    <cellStyle name="Vejica 14 2 2 2 8" xfId="33373" xr:uid="{00000000-0005-0000-0000-000041820000}"/>
    <cellStyle name="Vejica 14 2 2 2 8 2" xfId="33374" xr:uid="{00000000-0005-0000-0000-000042820000}"/>
    <cellStyle name="Vejica 14 2 2 2 8 2 2" xfId="33375" xr:uid="{00000000-0005-0000-0000-000043820000}"/>
    <cellStyle name="Vejica 14 2 2 2 8 3" xfId="33376" xr:uid="{00000000-0005-0000-0000-000044820000}"/>
    <cellStyle name="Vejica 14 2 2 2 9" xfId="33377" xr:uid="{00000000-0005-0000-0000-000045820000}"/>
    <cellStyle name="Vejica 14 2 2 2 9 2" xfId="33378" xr:uid="{00000000-0005-0000-0000-000046820000}"/>
    <cellStyle name="Vejica 14 2 2 3" xfId="33379" xr:uid="{00000000-0005-0000-0000-000047820000}"/>
    <cellStyle name="Vejica 14 2 2 3 2" xfId="33380" xr:uid="{00000000-0005-0000-0000-000048820000}"/>
    <cellStyle name="Vejica 14 2 2 3 2 2" xfId="33381" xr:uid="{00000000-0005-0000-0000-000049820000}"/>
    <cellStyle name="Vejica 14 2 2 3 3" xfId="33382" xr:uid="{00000000-0005-0000-0000-00004A820000}"/>
    <cellStyle name="Vejica 14 2 2 4" xfId="33383" xr:uid="{00000000-0005-0000-0000-00004B820000}"/>
    <cellStyle name="Vejica 14 2 2 4 2" xfId="33384" xr:uid="{00000000-0005-0000-0000-00004C820000}"/>
    <cellStyle name="Vejica 14 2 2 4 2 2" xfId="33385" xr:uid="{00000000-0005-0000-0000-00004D820000}"/>
    <cellStyle name="Vejica 14 2 2 4 3" xfId="33386" xr:uid="{00000000-0005-0000-0000-00004E820000}"/>
    <cellStyle name="Vejica 14 2 2 5" xfId="33387" xr:uid="{00000000-0005-0000-0000-00004F820000}"/>
    <cellStyle name="Vejica 14 2 2 5 2" xfId="33388" xr:uid="{00000000-0005-0000-0000-000050820000}"/>
    <cellStyle name="Vejica 14 2 2 5 2 2" xfId="33389" xr:uid="{00000000-0005-0000-0000-000051820000}"/>
    <cellStyle name="Vejica 14 2 2 5 3" xfId="33390" xr:uid="{00000000-0005-0000-0000-000052820000}"/>
    <cellStyle name="Vejica 14 2 2 6" xfId="33391" xr:uid="{00000000-0005-0000-0000-000053820000}"/>
    <cellStyle name="Vejica 14 2 2 6 2" xfId="33392" xr:uid="{00000000-0005-0000-0000-000054820000}"/>
    <cellStyle name="Vejica 14 2 2 6 2 2" xfId="33393" xr:uid="{00000000-0005-0000-0000-000055820000}"/>
    <cellStyle name="Vejica 14 2 2 6 3" xfId="33394" xr:uid="{00000000-0005-0000-0000-000056820000}"/>
    <cellStyle name="Vejica 14 2 2 7" xfId="33395" xr:uid="{00000000-0005-0000-0000-000057820000}"/>
    <cellStyle name="Vejica 14 2 2 7 2" xfId="33396" xr:uid="{00000000-0005-0000-0000-000058820000}"/>
    <cellStyle name="Vejica 14 2 2 7 2 2" xfId="33397" xr:uid="{00000000-0005-0000-0000-000059820000}"/>
    <cellStyle name="Vejica 14 2 2 7 3" xfId="33398" xr:uid="{00000000-0005-0000-0000-00005A820000}"/>
    <cellStyle name="Vejica 14 2 2 8" xfId="33399" xr:uid="{00000000-0005-0000-0000-00005B820000}"/>
    <cellStyle name="Vejica 14 2 2 8 2" xfId="33400" xr:uid="{00000000-0005-0000-0000-00005C820000}"/>
    <cellStyle name="Vejica 14 2 2 8 2 2" xfId="33401" xr:uid="{00000000-0005-0000-0000-00005D820000}"/>
    <cellStyle name="Vejica 14 2 2 8 3" xfId="33402" xr:uid="{00000000-0005-0000-0000-00005E820000}"/>
    <cellStyle name="Vejica 14 2 2 9" xfId="33403" xr:uid="{00000000-0005-0000-0000-00005F820000}"/>
    <cellStyle name="Vejica 14 2 2 9 2" xfId="33404" xr:uid="{00000000-0005-0000-0000-000060820000}"/>
    <cellStyle name="Vejica 14 2 2 9 2 2" xfId="33405" xr:uid="{00000000-0005-0000-0000-000061820000}"/>
    <cellStyle name="Vejica 14 2 2 9 3" xfId="33406" xr:uid="{00000000-0005-0000-0000-000062820000}"/>
    <cellStyle name="Vejica 14 2 3" xfId="33407" xr:uid="{00000000-0005-0000-0000-000063820000}"/>
    <cellStyle name="Vejica 14 2 3 10" xfId="33408" xr:uid="{00000000-0005-0000-0000-000064820000}"/>
    <cellStyle name="Vejica 14 2 3 2" xfId="33409" xr:uid="{00000000-0005-0000-0000-000065820000}"/>
    <cellStyle name="Vejica 14 2 3 2 2" xfId="33410" xr:uid="{00000000-0005-0000-0000-000066820000}"/>
    <cellStyle name="Vejica 14 2 3 2 2 2" xfId="33411" xr:uid="{00000000-0005-0000-0000-000067820000}"/>
    <cellStyle name="Vejica 14 2 3 2 3" xfId="33412" xr:uid="{00000000-0005-0000-0000-000068820000}"/>
    <cellStyle name="Vejica 14 2 3 3" xfId="33413" xr:uid="{00000000-0005-0000-0000-000069820000}"/>
    <cellStyle name="Vejica 14 2 3 3 2" xfId="33414" xr:uid="{00000000-0005-0000-0000-00006A820000}"/>
    <cellStyle name="Vejica 14 2 3 3 2 2" xfId="33415" xr:uid="{00000000-0005-0000-0000-00006B820000}"/>
    <cellStyle name="Vejica 14 2 3 3 3" xfId="33416" xr:uid="{00000000-0005-0000-0000-00006C820000}"/>
    <cellStyle name="Vejica 14 2 3 4" xfId="33417" xr:uid="{00000000-0005-0000-0000-00006D820000}"/>
    <cellStyle name="Vejica 14 2 3 4 2" xfId="33418" xr:uid="{00000000-0005-0000-0000-00006E820000}"/>
    <cellStyle name="Vejica 14 2 3 4 2 2" xfId="33419" xr:uid="{00000000-0005-0000-0000-00006F820000}"/>
    <cellStyle name="Vejica 14 2 3 4 3" xfId="33420" xr:uid="{00000000-0005-0000-0000-000070820000}"/>
    <cellStyle name="Vejica 14 2 3 5" xfId="33421" xr:uid="{00000000-0005-0000-0000-000071820000}"/>
    <cellStyle name="Vejica 14 2 3 5 2" xfId="33422" xr:uid="{00000000-0005-0000-0000-000072820000}"/>
    <cellStyle name="Vejica 14 2 3 5 2 2" xfId="33423" xr:uid="{00000000-0005-0000-0000-000073820000}"/>
    <cellStyle name="Vejica 14 2 3 5 3" xfId="33424" xr:uid="{00000000-0005-0000-0000-000074820000}"/>
    <cellStyle name="Vejica 14 2 3 6" xfId="33425" xr:uid="{00000000-0005-0000-0000-000075820000}"/>
    <cellStyle name="Vejica 14 2 3 6 2" xfId="33426" xr:uid="{00000000-0005-0000-0000-000076820000}"/>
    <cellStyle name="Vejica 14 2 3 6 2 2" xfId="33427" xr:uid="{00000000-0005-0000-0000-000077820000}"/>
    <cellStyle name="Vejica 14 2 3 6 3" xfId="33428" xr:uid="{00000000-0005-0000-0000-000078820000}"/>
    <cellStyle name="Vejica 14 2 3 7" xfId="33429" xr:uid="{00000000-0005-0000-0000-000079820000}"/>
    <cellStyle name="Vejica 14 2 3 7 2" xfId="33430" xr:uid="{00000000-0005-0000-0000-00007A820000}"/>
    <cellStyle name="Vejica 14 2 3 7 2 2" xfId="33431" xr:uid="{00000000-0005-0000-0000-00007B820000}"/>
    <cellStyle name="Vejica 14 2 3 7 3" xfId="33432" xr:uid="{00000000-0005-0000-0000-00007C820000}"/>
    <cellStyle name="Vejica 14 2 3 8" xfId="33433" xr:uid="{00000000-0005-0000-0000-00007D820000}"/>
    <cellStyle name="Vejica 14 2 3 8 2" xfId="33434" xr:uid="{00000000-0005-0000-0000-00007E820000}"/>
    <cellStyle name="Vejica 14 2 3 8 2 2" xfId="33435" xr:uid="{00000000-0005-0000-0000-00007F820000}"/>
    <cellStyle name="Vejica 14 2 3 8 3" xfId="33436" xr:uid="{00000000-0005-0000-0000-000080820000}"/>
    <cellStyle name="Vejica 14 2 3 9" xfId="33437" xr:uid="{00000000-0005-0000-0000-000081820000}"/>
    <cellStyle name="Vejica 14 2 3 9 2" xfId="33438" xr:uid="{00000000-0005-0000-0000-000082820000}"/>
    <cellStyle name="Vejica 14 2 4" xfId="33439" xr:uid="{00000000-0005-0000-0000-000083820000}"/>
    <cellStyle name="Vejica 14 2 4 2" xfId="33440" xr:uid="{00000000-0005-0000-0000-000084820000}"/>
    <cellStyle name="Vejica 14 2 4 2 2" xfId="33441" xr:uid="{00000000-0005-0000-0000-000085820000}"/>
    <cellStyle name="Vejica 14 2 4 3" xfId="33442" xr:uid="{00000000-0005-0000-0000-000086820000}"/>
    <cellStyle name="Vejica 14 2 5" xfId="33443" xr:uid="{00000000-0005-0000-0000-000087820000}"/>
    <cellStyle name="Vejica 14 2 5 2" xfId="33444" xr:uid="{00000000-0005-0000-0000-000088820000}"/>
    <cellStyle name="Vejica 14 2 5 2 2" xfId="33445" xr:uid="{00000000-0005-0000-0000-000089820000}"/>
    <cellStyle name="Vejica 14 2 5 3" xfId="33446" xr:uid="{00000000-0005-0000-0000-00008A820000}"/>
    <cellStyle name="Vejica 14 2 6" xfId="33447" xr:uid="{00000000-0005-0000-0000-00008B820000}"/>
    <cellStyle name="Vejica 14 2 6 2" xfId="33448" xr:uid="{00000000-0005-0000-0000-00008C820000}"/>
    <cellStyle name="Vejica 14 2 6 2 2" xfId="33449" xr:uid="{00000000-0005-0000-0000-00008D820000}"/>
    <cellStyle name="Vejica 14 2 6 3" xfId="33450" xr:uid="{00000000-0005-0000-0000-00008E820000}"/>
    <cellStyle name="Vejica 14 2 7" xfId="33451" xr:uid="{00000000-0005-0000-0000-00008F820000}"/>
    <cellStyle name="Vejica 14 2 7 2" xfId="33452" xr:uid="{00000000-0005-0000-0000-000090820000}"/>
    <cellStyle name="Vejica 14 2 7 2 2" xfId="33453" xr:uid="{00000000-0005-0000-0000-000091820000}"/>
    <cellStyle name="Vejica 14 2 7 3" xfId="33454" xr:uid="{00000000-0005-0000-0000-000092820000}"/>
    <cellStyle name="Vejica 14 2 8" xfId="33455" xr:uid="{00000000-0005-0000-0000-000093820000}"/>
    <cellStyle name="Vejica 14 2 8 2" xfId="33456" xr:uid="{00000000-0005-0000-0000-000094820000}"/>
    <cellStyle name="Vejica 14 2 8 2 2" xfId="33457" xr:uid="{00000000-0005-0000-0000-000095820000}"/>
    <cellStyle name="Vejica 14 2 8 3" xfId="33458" xr:uid="{00000000-0005-0000-0000-000096820000}"/>
    <cellStyle name="Vejica 14 2 9" xfId="33459" xr:uid="{00000000-0005-0000-0000-000097820000}"/>
    <cellStyle name="Vejica 14 2 9 2" xfId="33460" xr:uid="{00000000-0005-0000-0000-000098820000}"/>
    <cellStyle name="Vejica 14 2 9 2 2" xfId="33461" xr:uid="{00000000-0005-0000-0000-000099820000}"/>
    <cellStyle name="Vejica 14 2 9 3" xfId="33462" xr:uid="{00000000-0005-0000-0000-00009A820000}"/>
    <cellStyle name="Vejica 14 3" xfId="33463" xr:uid="{00000000-0005-0000-0000-00009B820000}"/>
    <cellStyle name="Vejica 14 3 10" xfId="33464" xr:uid="{00000000-0005-0000-0000-00009C820000}"/>
    <cellStyle name="Vejica 14 3 10 2" xfId="33465" xr:uid="{00000000-0005-0000-0000-00009D820000}"/>
    <cellStyle name="Vejica 14 3 11" xfId="33466" xr:uid="{00000000-0005-0000-0000-00009E820000}"/>
    <cellStyle name="Vejica 14 3 2" xfId="33467" xr:uid="{00000000-0005-0000-0000-00009F820000}"/>
    <cellStyle name="Vejica 14 3 2 10" xfId="33468" xr:uid="{00000000-0005-0000-0000-0000A0820000}"/>
    <cellStyle name="Vejica 14 3 2 2" xfId="33469" xr:uid="{00000000-0005-0000-0000-0000A1820000}"/>
    <cellStyle name="Vejica 14 3 2 2 2" xfId="33470" xr:uid="{00000000-0005-0000-0000-0000A2820000}"/>
    <cellStyle name="Vejica 14 3 2 2 2 2" xfId="33471" xr:uid="{00000000-0005-0000-0000-0000A3820000}"/>
    <cellStyle name="Vejica 14 3 2 2 3" xfId="33472" xr:uid="{00000000-0005-0000-0000-0000A4820000}"/>
    <cellStyle name="Vejica 14 3 2 3" xfId="33473" xr:uid="{00000000-0005-0000-0000-0000A5820000}"/>
    <cellStyle name="Vejica 14 3 2 3 2" xfId="33474" xr:uid="{00000000-0005-0000-0000-0000A6820000}"/>
    <cellStyle name="Vejica 14 3 2 3 2 2" xfId="33475" xr:uid="{00000000-0005-0000-0000-0000A7820000}"/>
    <cellStyle name="Vejica 14 3 2 3 3" xfId="33476" xr:uid="{00000000-0005-0000-0000-0000A8820000}"/>
    <cellStyle name="Vejica 14 3 2 4" xfId="33477" xr:uid="{00000000-0005-0000-0000-0000A9820000}"/>
    <cellStyle name="Vejica 14 3 2 4 2" xfId="33478" xr:uid="{00000000-0005-0000-0000-0000AA820000}"/>
    <cellStyle name="Vejica 14 3 2 4 2 2" xfId="33479" xr:uid="{00000000-0005-0000-0000-0000AB820000}"/>
    <cellStyle name="Vejica 14 3 2 4 3" xfId="33480" xr:uid="{00000000-0005-0000-0000-0000AC820000}"/>
    <cellStyle name="Vejica 14 3 2 5" xfId="33481" xr:uid="{00000000-0005-0000-0000-0000AD820000}"/>
    <cellStyle name="Vejica 14 3 2 5 2" xfId="33482" xr:uid="{00000000-0005-0000-0000-0000AE820000}"/>
    <cellStyle name="Vejica 14 3 2 5 2 2" xfId="33483" xr:uid="{00000000-0005-0000-0000-0000AF820000}"/>
    <cellStyle name="Vejica 14 3 2 5 3" xfId="33484" xr:uid="{00000000-0005-0000-0000-0000B0820000}"/>
    <cellStyle name="Vejica 14 3 2 6" xfId="33485" xr:uid="{00000000-0005-0000-0000-0000B1820000}"/>
    <cellStyle name="Vejica 14 3 2 6 2" xfId="33486" xr:uid="{00000000-0005-0000-0000-0000B2820000}"/>
    <cellStyle name="Vejica 14 3 2 6 2 2" xfId="33487" xr:uid="{00000000-0005-0000-0000-0000B3820000}"/>
    <cellStyle name="Vejica 14 3 2 6 3" xfId="33488" xr:uid="{00000000-0005-0000-0000-0000B4820000}"/>
    <cellStyle name="Vejica 14 3 2 7" xfId="33489" xr:uid="{00000000-0005-0000-0000-0000B5820000}"/>
    <cellStyle name="Vejica 14 3 2 7 2" xfId="33490" xr:uid="{00000000-0005-0000-0000-0000B6820000}"/>
    <cellStyle name="Vejica 14 3 2 7 2 2" xfId="33491" xr:uid="{00000000-0005-0000-0000-0000B7820000}"/>
    <cellStyle name="Vejica 14 3 2 7 3" xfId="33492" xr:uid="{00000000-0005-0000-0000-0000B8820000}"/>
    <cellStyle name="Vejica 14 3 2 8" xfId="33493" xr:uid="{00000000-0005-0000-0000-0000B9820000}"/>
    <cellStyle name="Vejica 14 3 2 8 2" xfId="33494" xr:uid="{00000000-0005-0000-0000-0000BA820000}"/>
    <cellStyle name="Vejica 14 3 2 8 2 2" xfId="33495" xr:uid="{00000000-0005-0000-0000-0000BB820000}"/>
    <cellStyle name="Vejica 14 3 2 8 3" xfId="33496" xr:uid="{00000000-0005-0000-0000-0000BC820000}"/>
    <cellStyle name="Vejica 14 3 2 9" xfId="33497" xr:uid="{00000000-0005-0000-0000-0000BD820000}"/>
    <cellStyle name="Vejica 14 3 2 9 2" xfId="33498" xr:uid="{00000000-0005-0000-0000-0000BE820000}"/>
    <cellStyle name="Vejica 14 3 3" xfId="33499" xr:uid="{00000000-0005-0000-0000-0000BF820000}"/>
    <cellStyle name="Vejica 14 3 3 2" xfId="33500" xr:uid="{00000000-0005-0000-0000-0000C0820000}"/>
    <cellStyle name="Vejica 14 3 3 2 2" xfId="33501" xr:uid="{00000000-0005-0000-0000-0000C1820000}"/>
    <cellStyle name="Vejica 14 3 3 3" xfId="33502" xr:uid="{00000000-0005-0000-0000-0000C2820000}"/>
    <cellStyle name="Vejica 14 3 4" xfId="33503" xr:uid="{00000000-0005-0000-0000-0000C3820000}"/>
    <cellStyle name="Vejica 14 3 4 2" xfId="33504" xr:uid="{00000000-0005-0000-0000-0000C4820000}"/>
    <cellStyle name="Vejica 14 3 4 2 2" xfId="33505" xr:uid="{00000000-0005-0000-0000-0000C5820000}"/>
    <cellStyle name="Vejica 14 3 4 3" xfId="33506" xr:uid="{00000000-0005-0000-0000-0000C6820000}"/>
    <cellStyle name="Vejica 14 3 5" xfId="33507" xr:uid="{00000000-0005-0000-0000-0000C7820000}"/>
    <cellStyle name="Vejica 14 3 5 2" xfId="33508" xr:uid="{00000000-0005-0000-0000-0000C8820000}"/>
    <cellStyle name="Vejica 14 3 5 2 2" xfId="33509" xr:uid="{00000000-0005-0000-0000-0000C9820000}"/>
    <cellStyle name="Vejica 14 3 5 3" xfId="33510" xr:uid="{00000000-0005-0000-0000-0000CA820000}"/>
    <cellStyle name="Vejica 14 3 6" xfId="33511" xr:uid="{00000000-0005-0000-0000-0000CB820000}"/>
    <cellStyle name="Vejica 14 3 6 2" xfId="33512" xr:uid="{00000000-0005-0000-0000-0000CC820000}"/>
    <cellStyle name="Vejica 14 3 6 2 2" xfId="33513" xr:uid="{00000000-0005-0000-0000-0000CD820000}"/>
    <cellStyle name="Vejica 14 3 6 3" xfId="33514" xr:uid="{00000000-0005-0000-0000-0000CE820000}"/>
    <cellStyle name="Vejica 14 3 7" xfId="33515" xr:uid="{00000000-0005-0000-0000-0000CF820000}"/>
    <cellStyle name="Vejica 14 3 7 2" xfId="33516" xr:uid="{00000000-0005-0000-0000-0000D0820000}"/>
    <cellStyle name="Vejica 14 3 7 2 2" xfId="33517" xr:uid="{00000000-0005-0000-0000-0000D1820000}"/>
    <cellStyle name="Vejica 14 3 7 3" xfId="33518" xr:uid="{00000000-0005-0000-0000-0000D2820000}"/>
    <cellStyle name="Vejica 14 3 8" xfId="33519" xr:uid="{00000000-0005-0000-0000-0000D3820000}"/>
    <cellStyle name="Vejica 14 3 8 2" xfId="33520" xr:uid="{00000000-0005-0000-0000-0000D4820000}"/>
    <cellStyle name="Vejica 14 3 8 2 2" xfId="33521" xr:uid="{00000000-0005-0000-0000-0000D5820000}"/>
    <cellStyle name="Vejica 14 3 8 3" xfId="33522" xr:uid="{00000000-0005-0000-0000-0000D6820000}"/>
    <cellStyle name="Vejica 14 3 9" xfId="33523" xr:uid="{00000000-0005-0000-0000-0000D7820000}"/>
    <cellStyle name="Vejica 14 3 9 2" xfId="33524" xr:uid="{00000000-0005-0000-0000-0000D8820000}"/>
    <cellStyle name="Vejica 14 3 9 2 2" xfId="33525" xr:uid="{00000000-0005-0000-0000-0000D9820000}"/>
    <cellStyle name="Vejica 14 3 9 3" xfId="33526" xr:uid="{00000000-0005-0000-0000-0000DA820000}"/>
    <cellStyle name="Vejica 14 4" xfId="33527" xr:uid="{00000000-0005-0000-0000-0000DB820000}"/>
    <cellStyle name="Vejica 14 4 10" xfId="33528" xr:uid="{00000000-0005-0000-0000-0000DC820000}"/>
    <cellStyle name="Vejica 14 4 2" xfId="33529" xr:uid="{00000000-0005-0000-0000-0000DD820000}"/>
    <cellStyle name="Vejica 14 4 2 2" xfId="33530" xr:uid="{00000000-0005-0000-0000-0000DE820000}"/>
    <cellStyle name="Vejica 14 4 2 2 2" xfId="33531" xr:uid="{00000000-0005-0000-0000-0000DF820000}"/>
    <cellStyle name="Vejica 14 4 2 3" xfId="33532" xr:uid="{00000000-0005-0000-0000-0000E0820000}"/>
    <cellStyle name="Vejica 14 4 3" xfId="33533" xr:uid="{00000000-0005-0000-0000-0000E1820000}"/>
    <cellStyle name="Vejica 14 4 3 2" xfId="33534" xr:uid="{00000000-0005-0000-0000-0000E2820000}"/>
    <cellStyle name="Vejica 14 4 3 2 2" xfId="33535" xr:uid="{00000000-0005-0000-0000-0000E3820000}"/>
    <cellStyle name="Vejica 14 4 3 3" xfId="33536" xr:uid="{00000000-0005-0000-0000-0000E4820000}"/>
    <cellStyle name="Vejica 14 4 4" xfId="33537" xr:uid="{00000000-0005-0000-0000-0000E5820000}"/>
    <cellStyle name="Vejica 14 4 4 2" xfId="33538" xr:uid="{00000000-0005-0000-0000-0000E6820000}"/>
    <cellStyle name="Vejica 14 4 4 2 2" xfId="33539" xr:uid="{00000000-0005-0000-0000-0000E7820000}"/>
    <cellStyle name="Vejica 14 4 4 3" xfId="33540" xr:uid="{00000000-0005-0000-0000-0000E8820000}"/>
    <cellStyle name="Vejica 14 4 5" xfId="33541" xr:uid="{00000000-0005-0000-0000-0000E9820000}"/>
    <cellStyle name="Vejica 14 4 5 2" xfId="33542" xr:uid="{00000000-0005-0000-0000-0000EA820000}"/>
    <cellStyle name="Vejica 14 4 5 2 2" xfId="33543" xr:uid="{00000000-0005-0000-0000-0000EB820000}"/>
    <cellStyle name="Vejica 14 4 5 3" xfId="33544" xr:uid="{00000000-0005-0000-0000-0000EC820000}"/>
    <cellStyle name="Vejica 14 4 6" xfId="33545" xr:uid="{00000000-0005-0000-0000-0000ED820000}"/>
    <cellStyle name="Vejica 14 4 6 2" xfId="33546" xr:uid="{00000000-0005-0000-0000-0000EE820000}"/>
    <cellStyle name="Vejica 14 4 6 2 2" xfId="33547" xr:uid="{00000000-0005-0000-0000-0000EF820000}"/>
    <cellStyle name="Vejica 14 4 6 3" xfId="33548" xr:uid="{00000000-0005-0000-0000-0000F0820000}"/>
    <cellStyle name="Vejica 14 4 7" xfId="33549" xr:uid="{00000000-0005-0000-0000-0000F1820000}"/>
    <cellStyle name="Vejica 14 4 7 2" xfId="33550" xr:uid="{00000000-0005-0000-0000-0000F2820000}"/>
    <cellStyle name="Vejica 14 4 7 2 2" xfId="33551" xr:uid="{00000000-0005-0000-0000-0000F3820000}"/>
    <cellStyle name="Vejica 14 4 7 3" xfId="33552" xr:uid="{00000000-0005-0000-0000-0000F4820000}"/>
    <cellStyle name="Vejica 14 4 8" xfId="33553" xr:uid="{00000000-0005-0000-0000-0000F5820000}"/>
    <cellStyle name="Vejica 14 4 8 2" xfId="33554" xr:uid="{00000000-0005-0000-0000-0000F6820000}"/>
    <cellStyle name="Vejica 14 4 8 2 2" xfId="33555" xr:uid="{00000000-0005-0000-0000-0000F7820000}"/>
    <cellStyle name="Vejica 14 4 8 3" xfId="33556" xr:uid="{00000000-0005-0000-0000-0000F8820000}"/>
    <cellStyle name="Vejica 14 4 9" xfId="33557" xr:uid="{00000000-0005-0000-0000-0000F9820000}"/>
    <cellStyle name="Vejica 14 4 9 2" xfId="33558" xr:uid="{00000000-0005-0000-0000-0000FA820000}"/>
    <cellStyle name="Vejica 14 5" xfId="33559" xr:uid="{00000000-0005-0000-0000-0000FB820000}"/>
    <cellStyle name="Vejica 14 5 2" xfId="33560" xr:uid="{00000000-0005-0000-0000-0000FC820000}"/>
    <cellStyle name="Vejica 14 5 2 2" xfId="33561" xr:uid="{00000000-0005-0000-0000-0000FD820000}"/>
    <cellStyle name="Vejica 14 5 3" xfId="33562" xr:uid="{00000000-0005-0000-0000-0000FE820000}"/>
    <cellStyle name="Vejica 14 6" xfId="33563" xr:uid="{00000000-0005-0000-0000-0000FF820000}"/>
    <cellStyle name="Vejica 14 6 2" xfId="33564" xr:uid="{00000000-0005-0000-0000-000000830000}"/>
    <cellStyle name="Vejica 14 6 2 2" xfId="33565" xr:uid="{00000000-0005-0000-0000-000001830000}"/>
    <cellStyle name="Vejica 14 6 3" xfId="33566" xr:uid="{00000000-0005-0000-0000-000002830000}"/>
    <cellStyle name="Vejica 14 7" xfId="33567" xr:uid="{00000000-0005-0000-0000-000003830000}"/>
    <cellStyle name="Vejica 14 7 2" xfId="33568" xr:uid="{00000000-0005-0000-0000-000004830000}"/>
    <cellStyle name="Vejica 14 7 2 2" xfId="33569" xr:uid="{00000000-0005-0000-0000-000005830000}"/>
    <cellStyle name="Vejica 14 7 3" xfId="33570" xr:uid="{00000000-0005-0000-0000-000006830000}"/>
    <cellStyle name="Vejica 14 8" xfId="33571" xr:uid="{00000000-0005-0000-0000-000007830000}"/>
    <cellStyle name="Vejica 14 8 2" xfId="33572" xr:uid="{00000000-0005-0000-0000-000008830000}"/>
    <cellStyle name="Vejica 14 8 2 2" xfId="33573" xr:uid="{00000000-0005-0000-0000-000009830000}"/>
    <cellStyle name="Vejica 14 8 3" xfId="33574" xr:uid="{00000000-0005-0000-0000-00000A830000}"/>
    <cellStyle name="Vejica 14 9" xfId="33575" xr:uid="{00000000-0005-0000-0000-00000B830000}"/>
    <cellStyle name="Vejica 14 9 2" xfId="33576" xr:uid="{00000000-0005-0000-0000-00000C830000}"/>
    <cellStyle name="Vejica 14 9 2 2" xfId="33577" xr:uid="{00000000-0005-0000-0000-00000D830000}"/>
    <cellStyle name="Vejica 14 9 3" xfId="33578" xr:uid="{00000000-0005-0000-0000-00000E830000}"/>
    <cellStyle name="Vejica 15" xfId="169" xr:uid="{00000000-0005-0000-0000-00000F830000}"/>
    <cellStyle name="Vejica 15 2" xfId="170" xr:uid="{00000000-0005-0000-0000-000010830000}"/>
    <cellStyle name="Vejica 15 2 2" xfId="33579" xr:uid="{00000000-0005-0000-0000-000011830000}"/>
    <cellStyle name="Vejica 15 2 2 2" xfId="33580" xr:uid="{00000000-0005-0000-0000-000012830000}"/>
    <cellStyle name="Vejica 15 2 3" xfId="33581" xr:uid="{00000000-0005-0000-0000-000013830000}"/>
    <cellStyle name="Vejica 15 3" xfId="33582" xr:uid="{00000000-0005-0000-0000-000014830000}"/>
    <cellStyle name="Vejica 15 3 2" xfId="33583" xr:uid="{00000000-0005-0000-0000-000015830000}"/>
    <cellStyle name="Vejica 15 4" xfId="33584" xr:uid="{00000000-0005-0000-0000-000016830000}"/>
    <cellStyle name="Vejica 16" xfId="171" xr:uid="{00000000-0005-0000-0000-000017830000}"/>
    <cellStyle name="Vejica 16 2" xfId="33585" xr:uid="{00000000-0005-0000-0000-000018830000}"/>
    <cellStyle name="Vejica 16 2 2" xfId="33586" xr:uid="{00000000-0005-0000-0000-000019830000}"/>
    <cellStyle name="Vejica 16 2 2 2" xfId="33587" xr:uid="{00000000-0005-0000-0000-00001A830000}"/>
    <cellStyle name="Vejica 16 2 3" xfId="33588" xr:uid="{00000000-0005-0000-0000-00001B830000}"/>
    <cellStyle name="Vejica 16 3" xfId="33589" xr:uid="{00000000-0005-0000-0000-00001C830000}"/>
    <cellStyle name="Vejica 16 3 2" xfId="33590" xr:uid="{00000000-0005-0000-0000-00001D830000}"/>
    <cellStyle name="Vejica 16 4" xfId="33591" xr:uid="{00000000-0005-0000-0000-00001E830000}"/>
    <cellStyle name="Vejica 17" xfId="223" xr:uid="{00000000-0005-0000-0000-00001F830000}"/>
    <cellStyle name="Vejica 17 2" xfId="33592" xr:uid="{00000000-0005-0000-0000-000020830000}"/>
    <cellStyle name="Vejica 18" xfId="224" xr:uid="{00000000-0005-0000-0000-000021830000}"/>
    <cellStyle name="Vejica 19" xfId="34111" xr:uid="{00000000-0005-0000-0000-000022830000}"/>
    <cellStyle name="Vejica 2" xfId="172" xr:uid="{00000000-0005-0000-0000-000023830000}"/>
    <cellStyle name="Vejica 2 10" xfId="173" xr:uid="{00000000-0005-0000-0000-000024830000}"/>
    <cellStyle name="Vejica 2 10 2" xfId="33593" xr:uid="{00000000-0005-0000-0000-000025830000}"/>
    <cellStyle name="Vejica 2 11" xfId="174" xr:uid="{00000000-0005-0000-0000-000026830000}"/>
    <cellStyle name="Vejica 2 11 2" xfId="33594" xr:uid="{00000000-0005-0000-0000-000027830000}"/>
    <cellStyle name="Vejica 2 12" xfId="175" xr:uid="{00000000-0005-0000-0000-000028830000}"/>
    <cellStyle name="Vejica 2 12 2" xfId="33595" xr:uid="{00000000-0005-0000-0000-000029830000}"/>
    <cellStyle name="Vejica 2 13" xfId="33596" xr:uid="{00000000-0005-0000-0000-00002A830000}"/>
    <cellStyle name="Vejica 2 13 2" xfId="33597" xr:uid="{00000000-0005-0000-0000-00002B830000}"/>
    <cellStyle name="Vejica 2 14" xfId="33598" xr:uid="{00000000-0005-0000-0000-00002C830000}"/>
    <cellStyle name="Vejica 2 14 2" xfId="33599" xr:uid="{00000000-0005-0000-0000-00002D830000}"/>
    <cellStyle name="Vejica 2 15" xfId="33600" xr:uid="{00000000-0005-0000-0000-00002E830000}"/>
    <cellStyle name="Vejica 2 16" xfId="33601" xr:uid="{00000000-0005-0000-0000-00002F830000}"/>
    <cellStyle name="Vejica 2 17" xfId="33602" xr:uid="{00000000-0005-0000-0000-000030830000}"/>
    <cellStyle name="Vejica 2 18" xfId="33603" xr:uid="{00000000-0005-0000-0000-000031830000}"/>
    <cellStyle name="Vejica 2 19" xfId="33604" xr:uid="{00000000-0005-0000-0000-000032830000}"/>
    <cellStyle name="Vejica 2 2" xfId="176" xr:uid="{00000000-0005-0000-0000-000033830000}"/>
    <cellStyle name="Vejica 2 2 10" xfId="33605" xr:uid="{00000000-0005-0000-0000-000034830000}"/>
    <cellStyle name="Vejica 2 2 10 2" xfId="33606" xr:uid="{00000000-0005-0000-0000-000035830000}"/>
    <cellStyle name="Vejica 2 2 10 2 2" xfId="33607" xr:uid="{00000000-0005-0000-0000-000036830000}"/>
    <cellStyle name="Vejica 2 2 10 3" xfId="33608" xr:uid="{00000000-0005-0000-0000-000037830000}"/>
    <cellStyle name="Vejica 2 2 11" xfId="33609" xr:uid="{00000000-0005-0000-0000-000038830000}"/>
    <cellStyle name="Vejica 2 2 11 2" xfId="33610" xr:uid="{00000000-0005-0000-0000-000039830000}"/>
    <cellStyle name="Vejica 2 2 11 2 2" xfId="33611" xr:uid="{00000000-0005-0000-0000-00003A830000}"/>
    <cellStyle name="Vejica 2 2 11 3" xfId="33612" xr:uid="{00000000-0005-0000-0000-00003B830000}"/>
    <cellStyle name="Vejica 2 2 12" xfId="33613" xr:uid="{00000000-0005-0000-0000-00003C830000}"/>
    <cellStyle name="Vejica 2 2 12 2" xfId="33614" xr:uid="{00000000-0005-0000-0000-00003D830000}"/>
    <cellStyle name="Vejica 2 2 13" xfId="33615" xr:uid="{00000000-0005-0000-0000-00003E830000}"/>
    <cellStyle name="Vejica 2 2 14" xfId="33616" xr:uid="{00000000-0005-0000-0000-00003F830000}"/>
    <cellStyle name="Vejica 2 2 15" xfId="33617" xr:uid="{00000000-0005-0000-0000-000040830000}"/>
    <cellStyle name="Vejica 2 2 2" xfId="177" xr:uid="{00000000-0005-0000-0000-000041830000}"/>
    <cellStyle name="Vejica 2 2 2 10" xfId="33618" xr:uid="{00000000-0005-0000-0000-000042830000}"/>
    <cellStyle name="Vejica 2 2 2 10 2" xfId="33619" xr:uid="{00000000-0005-0000-0000-000043830000}"/>
    <cellStyle name="Vejica 2 2 2 10 2 2" xfId="33620" xr:uid="{00000000-0005-0000-0000-000044830000}"/>
    <cellStyle name="Vejica 2 2 2 10 3" xfId="33621" xr:uid="{00000000-0005-0000-0000-000045830000}"/>
    <cellStyle name="Vejica 2 2 2 11" xfId="33622" xr:uid="{00000000-0005-0000-0000-000046830000}"/>
    <cellStyle name="Vejica 2 2 2 11 2" xfId="33623" xr:uid="{00000000-0005-0000-0000-000047830000}"/>
    <cellStyle name="Vejica 2 2 2 12" xfId="33624" xr:uid="{00000000-0005-0000-0000-000048830000}"/>
    <cellStyle name="Vejica 2 2 2 2" xfId="33625" xr:uid="{00000000-0005-0000-0000-000049830000}"/>
    <cellStyle name="Vejica 2 2 2 2 10" xfId="33626" xr:uid="{00000000-0005-0000-0000-00004A830000}"/>
    <cellStyle name="Vejica 2 2 2 2 10 2" xfId="33627" xr:uid="{00000000-0005-0000-0000-00004B830000}"/>
    <cellStyle name="Vejica 2 2 2 2 11" xfId="33628" xr:uid="{00000000-0005-0000-0000-00004C830000}"/>
    <cellStyle name="Vejica 2 2 2 2 2" xfId="33629" xr:uid="{00000000-0005-0000-0000-00004D830000}"/>
    <cellStyle name="Vejica 2 2 2 2 2 10" xfId="33630" xr:uid="{00000000-0005-0000-0000-00004E830000}"/>
    <cellStyle name="Vejica 2 2 2 2 2 2" xfId="33631" xr:uid="{00000000-0005-0000-0000-00004F830000}"/>
    <cellStyle name="Vejica 2 2 2 2 2 2 2" xfId="33632" xr:uid="{00000000-0005-0000-0000-000050830000}"/>
    <cellStyle name="Vejica 2 2 2 2 2 2 2 2" xfId="33633" xr:uid="{00000000-0005-0000-0000-000051830000}"/>
    <cellStyle name="Vejica 2 2 2 2 2 2 3" xfId="33634" xr:uid="{00000000-0005-0000-0000-000052830000}"/>
    <cellStyle name="Vejica 2 2 2 2 2 3" xfId="33635" xr:uid="{00000000-0005-0000-0000-000053830000}"/>
    <cellStyle name="Vejica 2 2 2 2 2 3 2" xfId="33636" xr:uid="{00000000-0005-0000-0000-000054830000}"/>
    <cellStyle name="Vejica 2 2 2 2 2 3 2 2" xfId="33637" xr:uid="{00000000-0005-0000-0000-000055830000}"/>
    <cellStyle name="Vejica 2 2 2 2 2 3 3" xfId="33638" xr:uid="{00000000-0005-0000-0000-000056830000}"/>
    <cellStyle name="Vejica 2 2 2 2 2 4" xfId="33639" xr:uid="{00000000-0005-0000-0000-000057830000}"/>
    <cellStyle name="Vejica 2 2 2 2 2 4 2" xfId="33640" xr:uid="{00000000-0005-0000-0000-000058830000}"/>
    <cellStyle name="Vejica 2 2 2 2 2 4 2 2" xfId="33641" xr:uid="{00000000-0005-0000-0000-000059830000}"/>
    <cellStyle name="Vejica 2 2 2 2 2 4 3" xfId="33642" xr:uid="{00000000-0005-0000-0000-00005A830000}"/>
    <cellStyle name="Vejica 2 2 2 2 2 5" xfId="33643" xr:uid="{00000000-0005-0000-0000-00005B830000}"/>
    <cellStyle name="Vejica 2 2 2 2 2 5 2" xfId="33644" xr:uid="{00000000-0005-0000-0000-00005C830000}"/>
    <cellStyle name="Vejica 2 2 2 2 2 5 2 2" xfId="33645" xr:uid="{00000000-0005-0000-0000-00005D830000}"/>
    <cellStyle name="Vejica 2 2 2 2 2 5 3" xfId="33646" xr:uid="{00000000-0005-0000-0000-00005E830000}"/>
    <cellStyle name="Vejica 2 2 2 2 2 6" xfId="33647" xr:uid="{00000000-0005-0000-0000-00005F830000}"/>
    <cellStyle name="Vejica 2 2 2 2 2 6 2" xfId="33648" xr:uid="{00000000-0005-0000-0000-000060830000}"/>
    <cellStyle name="Vejica 2 2 2 2 2 6 2 2" xfId="33649" xr:uid="{00000000-0005-0000-0000-000061830000}"/>
    <cellStyle name="Vejica 2 2 2 2 2 6 3" xfId="33650" xr:uid="{00000000-0005-0000-0000-000062830000}"/>
    <cellStyle name="Vejica 2 2 2 2 2 7" xfId="33651" xr:uid="{00000000-0005-0000-0000-000063830000}"/>
    <cellStyle name="Vejica 2 2 2 2 2 7 2" xfId="33652" xr:uid="{00000000-0005-0000-0000-000064830000}"/>
    <cellStyle name="Vejica 2 2 2 2 2 7 2 2" xfId="33653" xr:uid="{00000000-0005-0000-0000-000065830000}"/>
    <cellStyle name="Vejica 2 2 2 2 2 7 3" xfId="33654" xr:uid="{00000000-0005-0000-0000-000066830000}"/>
    <cellStyle name="Vejica 2 2 2 2 2 8" xfId="33655" xr:uid="{00000000-0005-0000-0000-000067830000}"/>
    <cellStyle name="Vejica 2 2 2 2 2 8 2" xfId="33656" xr:uid="{00000000-0005-0000-0000-000068830000}"/>
    <cellStyle name="Vejica 2 2 2 2 2 8 2 2" xfId="33657" xr:uid="{00000000-0005-0000-0000-000069830000}"/>
    <cellStyle name="Vejica 2 2 2 2 2 8 3" xfId="33658" xr:uid="{00000000-0005-0000-0000-00006A830000}"/>
    <cellStyle name="Vejica 2 2 2 2 2 9" xfId="33659" xr:uid="{00000000-0005-0000-0000-00006B830000}"/>
    <cellStyle name="Vejica 2 2 2 2 2 9 2" xfId="33660" xr:uid="{00000000-0005-0000-0000-00006C830000}"/>
    <cellStyle name="Vejica 2 2 2 2 3" xfId="33661" xr:uid="{00000000-0005-0000-0000-00006D830000}"/>
    <cellStyle name="Vejica 2 2 2 2 3 2" xfId="33662" xr:uid="{00000000-0005-0000-0000-00006E830000}"/>
    <cellStyle name="Vejica 2 2 2 2 3 2 2" xfId="33663" xr:uid="{00000000-0005-0000-0000-00006F830000}"/>
    <cellStyle name="Vejica 2 2 2 2 3 3" xfId="33664" xr:uid="{00000000-0005-0000-0000-000070830000}"/>
    <cellStyle name="Vejica 2 2 2 2 4" xfId="33665" xr:uid="{00000000-0005-0000-0000-000071830000}"/>
    <cellStyle name="Vejica 2 2 2 2 4 2" xfId="33666" xr:uid="{00000000-0005-0000-0000-000072830000}"/>
    <cellStyle name="Vejica 2 2 2 2 4 2 2" xfId="33667" xr:uid="{00000000-0005-0000-0000-000073830000}"/>
    <cellStyle name="Vejica 2 2 2 2 4 3" xfId="33668" xr:uid="{00000000-0005-0000-0000-000074830000}"/>
    <cellStyle name="Vejica 2 2 2 2 5" xfId="33669" xr:uid="{00000000-0005-0000-0000-000075830000}"/>
    <cellStyle name="Vejica 2 2 2 2 5 2" xfId="33670" xr:uid="{00000000-0005-0000-0000-000076830000}"/>
    <cellStyle name="Vejica 2 2 2 2 5 2 2" xfId="33671" xr:uid="{00000000-0005-0000-0000-000077830000}"/>
    <cellStyle name="Vejica 2 2 2 2 5 3" xfId="33672" xr:uid="{00000000-0005-0000-0000-000078830000}"/>
    <cellStyle name="Vejica 2 2 2 2 6" xfId="33673" xr:uid="{00000000-0005-0000-0000-000079830000}"/>
    <cellStyle name="Vejica 2 2 2 2 6 2" xfId="33674" xr:uid="{00000000-0005-0000-0000-00007A830000}"/>
    <cellStyle name="Vejica 2 2 2 2 6 2 2" xfId="33675" xr:uid="{00000000-0005-0000-0000-00007B830000}"/>
    <cellStyle name="Vejica 2 2 2 2 6 3" xfId="33676" xr:uid="{00000000-0005-0000-0000-00007C830000}"/>
    <cellStyle name="Vejica 2 2 2 2 7" xfId="33677" xr:uid="{00000000-0005-0000-0000-00007D830000}"/>
    <cellStyle name="Vejica 2 2 2 2 7 2" xfId="33678" xr:uid="{00000000-0005-0000-0000-00007E830000}"/>
    <cellStyle name="Vejica 2 2 2 2 7 2 2" xfId="33679" xr:uid="{00000000-0005-0000-0000-00007F830000}"/>
    <cellStyle name="Vejica 2 2 2 2 7 3" xfId="33680" xr:uid="{00000000-0005-0000-0000-000080830000}"/>
    <cellStyle name="Vejica 2 2 2 2 8" xfId="33681" xr:uid="{00000000-0005-0000-0000-000081830000}"/>
    <cellStyle name="Vejica 2 2 2 2 8 2" xfId="33682" xr:uid="{00000000-0005-0000-0000-000082830000}"/>
    <cellStyle name="Vejica 2 2 2 2 8 2 2" xfId="33683" xr:uid="{00000000-0005-0000-0000-000083830000}"/>
    <cellStyle name="Vejica 2 2 2 2 8 3" xfId="33684" xr:uid="{00000000-0005-0000-0000-000084830000}"/>
    <cellStyle name="Vejica 2 2 2 2 9" xfId="33685" xr:uid="{00000000-0005-0000-0000-000085830000}"/>
    <cellStyle name="Vejica 2 2 2 2 9 2" xfId="33686" xr:uid="{00000000-0005-0000-0000-000086830000}"/>
    <cellStyle name="Vejica 2 2 2 2 9 2 2" xfId="33687" xr:uid="{00000000-0005-0000-0000-000087830000}"/>
    <cellStyle name="Vejica 2 2 2 2 9 3" xfId="33688" xr:uid="{00000000-0005-0000-0000-000088830000}"/>
    <cellStyle name="Vejica 2 2 2 3" xfId="33689" xr:uid="{00000000-0005-0000-0000-000089830000}"/>
    <cellStyle name="Vejica 2 2 2 3 10" xfId="33690" xr:uid="{00000000-0005-0000-0000-00008A830000}"/>
    <cellStyle name="Vejica 2 2 2 3 2" xfId="33691" xr:uid="{00000000-0005-0000-0000-00008B830000}"/>
    <cellStyle name="Vejica 2 2 2 3 2 2" xfId="33692" xr:uid="{00000000-0005-0000-0000-00008C830000}"/>
    <cellStyle name="Vejica 2 2 2 3 2 2 2" xfId="33693" xr:uid="{00000000-0005-0000-0000-00008D830000}"/>
    <cellStyle name="Vejica 2 2 2 3 2 3" xfId="33694" xr:uid="{00000000-0005-0000-0000-00008E830000}"/>
    <cellStyle name="Vejica 2 2 2 3 3" xfId="33695" xr:uid="{00000000-0005-0000-0000-00008F830000}"/>
    <cellStyle name="Vejica 2 2 2 3 3 2" xfId="33696" xr:uid="{00000000-0005-0000-0000-000090830000}"/>
    <cellStyle name="Vejica 2 2 2 3 3 2 2" xfId="33697" xr:uid="{00000000-0005-0000-0000-000091830000}"/>
    <cellStyle name="Vejica 2 2 2 3 3 3" xfId="33698" xr:uid="{00000000-0005-0000-0000-000092830000}"/>
    <cellStyle name="Vejica 2 2 2 3 4" xfId="33699" xr:uid="{00000000-0005-0000-0000-000093830000}"/>
    <cellStyle name="Vejica 2 2 2 3 4 2" xfId="33700" xr:uid="{00000000-0005-0000-0000-000094830000}"/>
    <cellStyle name="Vejica 2 2 2 3 4 2 2" xfId="33701" xr:uid="{00000000-0005-0000-0000-000095830000}"/>
    <cellStyle name="Vejica 2 2 2 3 4 3" xfId="33702" xr:uid="{00000000-0005-0000-0000-000096830000}"/>
    <cellStyle name="Vejica 2 2 2 3 5" xfId="33703" xr:uid="{00000000-0005-0000-0000-000097830000}"/>
    <cellStyle name="Vejica 2 2 2 3 5 2" xfId="33704" xr:uid="{00000000-0005-0000-0000-000098830000}"/>
    <cellStyle name="Vejica 2 2 2 3 5 2 2" xfId="33705" xr:uid="{00000000-0005-0000-0000-000099830000}"/>
    <cellStyle name="Vejica 2 2 2 3 5 3" xfId="33706" xr:uid="{00000000-0005-0000-0000-00009A830000}"/>
    <cellStyle name="Vejica 2 2 2 3 6" xfId="33707" xr:uid="{00000000-0005-0000-0000-00009B830000}"/>
    <cellStyle name="Vejica 2 2 2 3 6 2" xfId="33708" xr:uid="{00000000-0005-0000-0000-00009C830000}"/>
    <cellStyle name="Vejica 2 2 2 3 6 2 2" xfId="33709" xr:uid="{00000000-0005-0000-0000-00009D830000}"/>
    <cellStyle name="Vejica 2 2 2 3 6 3" xfId="33710" xr:uid="{00000000-0005-0000-0000-00009E830000}"/>
    <cellStyle name="Vejica 2 2 2 3 7" xfId="33711" xr:uid="{00000000-0005-0000-0000-00009F830000}"/>
    <cellStyle name="Vejica 2 2 2 3 7 2" xfId="33712" xr:uid="{00000000-0005-0000-0000-0000A0830000}"/>
    <cellStyle name="Vejica 2 2 2 3 7 2 2" xfId="33713" xr:uid="{00000000-0005-0000-0000-0000A1830000}"/>
    <cellStyle name="Vejica 2 2 2 3 7 3" xfId="33714" xr:uid="{00000000-0005-0000-0000-0000A2830000}"/>
    <cellStyle name="Vejica 2 2 2 3 8" xfId="33715" xr:uid="{00000000-0005-0000-0000-0000A3830000}"/>
    <cellStyle name="Vejica 2 2 2 3 8 2" xfId="33716" xr:uid="{00000000-0005-0000-0000-0000A4830000}"/>
    <cellStyle name="Vejica 2 2 2 3 8 2 2" xfId="33717" xr:uid="{00000000-0005-0000-0000-0000A5830000}"/>
    <cellStyle name="Vejica 2 2 2 3 8 3" xfId="33718" xr:uid="{00000000-0005-0000-0000-0000A6830000}"/>
    <cellStyle name="Vejica 2 2 2 3 9" xfId="33719" xr:uid="{00000000-0005-0000-0000-0000A7830000}"/>
    <cellStyle name="Vejica 2 2 2 3 9 2" xfId="33720" xr:uid="{00000000-0005-0000-0000-0000A8830000}"/>
    <cellStyle name="Vejica 2 2 2 4" xfId="33721" xr:uid="{00000000-0005-0000-0000-0000A9830000}"/>
    <cellStyle name="Vejica 2 2 2 4 2" xfId="33722" xr:uid="{00000000-0005-0000-0000-0000AA830000}"/>
    <cellStyle name="Vejica 2 2 2 4 2 2" xfId="33723" xr:uid="{00000000-0005-0000-0000-0000AB830000}"/>
    <cellStyle name="Vejica 2 2 2 4 3" xfId="33724" xr:uid="{00000000-0005-0000-0000-0000AC830000}"/>
    <cellStyle name="Vejica 2 2 2 5" xfId="33725" xr:uid="{00000000-0005-0000-0000-0000AD830000}"/>
    <cellStyle name="Vejica 2 2 2 5 2" xfId="33726" xr:uid="{00000000-0005-0000-0000-0000AE830000}"/>
    <cellStyle name="Vejica 2 2 2 5 2 2" xfId="33727" xr:uid="{00000000-0005-0000-0000-0000AF830000}"/>
    <cellStyle name="Vejica 2 2 2 5 3" xfId="33728" xr:uid="{00000000-0005-0000-0000-0000B0830000}"/>
    <cellStyle name="Vejica 2 2 2 6" xfId="33729" xr:uid="{00000000-0005-0000-0000-0000B1830000}"/>
    <cellStyle name="Vejica 2 2 2 6 2" xfId="33730" xr:uid="{00000000-0005-0000-0000-0000B2830000}"/>
    <cellStyle name="Vejica 2 2 2 6 2 2" xfId="33731" xr:uid="{00000000-0005-0000-0000-0000B3830000}"/>
    <cellStyle name="Vejica 2 2 2 6 3" xfId="33732" xr:uid="{00000000-0005-0000-0000-0000B4830000}"/>
    <cellStyle name="Vejica 2 2 2 7" xfId="33733" xr:uid="{00000000-0005-0000-0000-0000B5830000}"/>
    <cellStyle name="Vejica 2 2 2 7 2" xfId="33734" xr:uid="{00000000-0005-0000-0000-0000B6830000}"/>
    <cellStyle name="Vejica 2 2 2 7 2 2" xfId="33735" xr:uid="{00000000-0005-0000-0000-0000B7830000}"/>
    <cellStyle name="Vejica 2 2 2 7 3" xfId="33736" xr:uid="{00000000-0005-0000-0000-0000B8830000}"/>
    <cellStyle name="Vejica 2 2 2 8" xfId="33737" xr:uid="{00000000-0005-0000-0000-0000B9830000}"/>
    <cellStyle name="Vejica 2 2 2 8 2" xfId="33738" xr:uid="{00000000-0005-0000-0000-0000BA830000}"/>
    <cellStyle name="Vejica 2 2 2 8 2 2" xfId="33739" xr:uid="{00000000-0005-0000-0000-0000BB830000}"/>
    <cellStyle name="Vejica 2 2 2 8 3" xfId="33740" xr:uid="{00000000-0005-0000-0000-0000BC830000}"/>
    <cellStyle name="Vejica 2 2 2 9" xfId="33741" xr:uid="{00000000-0005-0000-0000-0000BD830000}"/>
    <cellStyle name="Vejica 2 2 2 9 2" xfId="33742" xr:uid="{00000000-0005-0000-0000-0000BE830000}"/>
    <cellStyle name="Vejica 2 2 2 9 2 2" xfId="33743" xr:uid="{00000000-0005-0000-0000-0000BF830000}"/>
    <cellStyle name="Vejica 2 2 2 9 3" xfId="33744" xr:uid="{00000000-0005-0000-0000-0000C0830000}"/>
    <cellStyle name="Vejica 2 2 3" xfId="33745" xr:uid="{00000000-0005-0000-0000-0000C1830000}"/>
    <cellStyle name="Vejica 2 2 3 10" xfId="33746" xr:uid="{00000000-0005-0000-0000-0000C2830000}"/>
    <cellStyle name="Vejica 2 2 3 10 2" xfId="33747" xr:uid="{00000000-0005-0000-0000-0000C3830000}"/>
    <cellStyle name="Vejica 2 2 3 11" xfId="33748" xr:uid="{00000000-0005-0000-0000-0000C4830000}"/>
    <cellStyle name="Vejica 2 2 3 2" xfId="33749" xr:uid="{00000000-0005-0000-0000-0000C5830000}"/>
    <cellStyle name="Vejica 2 2 3 2 10" xfId="33750" xr:uid="{00000000-0005-0000-0000-0000C6830000}"/>
    <cellStyle name="Vejica 2 2 3 2 2" xfId="33751" xr:uid="{00000000-0005-0000-0000-0000C7830000}"/>
    <cellStyle name="Vejica 2 2 3 2 2 2" xfId="33752" xr:uid="{00000000-0005-0000-0000-0000C8830000}"/>
    <cellStyle name="Vejica 2 2 3 2 2 2 2" xfId="33753" xr:uid="{00000000-0005-0000-0000-0000C9830000}"/>
    <cellStyle name="Vejica 2 2 3 2 2 3" xfId="33754" xr:uid="{00000000-0005-0000-0000-0000CA830000}"/>
    <cellStyle name="Vejica 2 2 3 2 3" xfId="33755" xr:uid="{00000000-0005-0000-0000-0000CB830000}"/>
    <cellStyle name="Vejica 2 2 3 2 3 2" xfId="33756" xr:uid="{00000000-0005-0000-0000-0000CC830000}"/>
    <cellStyle name="Vejica 2 2 3 2 3 2 2" xfId="33757" xr:uid="{00000000-0005-0000-0000-0000CD830000}"/>
    <cellStyle name="Vejica 2 2 3 2 3 3" xfId="33758" xr:uid="{00000000-0005-0000-0000-0000CE830000}"/>
    <cellStyle name="Vejica 2 2 3 2 4" xfId="33759" xr:uid="{00000000-0005-0000-0000-0000CF830000}"/>
    <cellStyle name="Vejica 2 2 3 2 4 2" xfId="33760" xr:uid="{00000000-0005-0000-0000-0000D0830000}"/>
    <cellStyle name="Vejica 2 2 3 2 4 2 2" xfId="33761" xr:uid="{00000000-0005-0000-0000-0000D1830000}"/>
    <cellStyle name="Vejica 2 2 3 2 4 3" xfId="33762" xr:uid="{00000000-0005-0000-0000-0000D2830000}"/>
    <cellStyle name="Vejica 2 2 3 2 5" xfId="33763" xr:uid="{00000000-0005-0000-0000-0000D3830000}"/>
    <cellStyle name="Vejica 2 2 3 2 5 2" xfId="33764" xr:uid="{00000000-0005-0000-0000-0000D4830000}"/>
    <cellStyle name="Vejica 2 2 3 2 5 2 2" xfId="33765" xr:uid="{00000000-0005-0000-0000-0000D5830000}"/>
    <cellStyle name="Vejica 2 2 3 2 5 3" xfId="33766" xr:uid="{00000000-0005-0000-0000-0000D6830000}"/>
    <cellStyle name="Vejica 2 2 3 2 6" xfId="33767" xr:uid="{00000000-0005-0000-0000-0000D7830000}"/>
    <cellStyle name="Vejica 2 2 3 2 6 2" xfId="33768" xr:uid="{00000000-0005-0000-0000-0000D8830000}"/>
    <cellStyle name="Vejica 2 2 3 2 6 2 2" xfId="33769" xr:uid="{00000000-0005-0000-0000-0000D9830000}"/>
    <cellStyle name="Vejica 2 2 3 2 6 3" xfId="33770" xr:uid="{00000000-0005-0000-0000-0000DA830000}"/>
    <cellStyle name="Vejica 2 2 3 2 7" xfId="33771" xr:uid="{00000000-0005-0000-0000-0000DB830000}"/>
    <cellStyle name="Vejica 2 2 3 2 7 2" xfId="33772" xr:uid="{00000000-0005-0000-0000-0000DC830000}"/>
    <cellStyle name="Vejica 2 2 3 2 7 2 2" xfId="33773" xr:uid="{00000000-0005-0000-0000-0000DD830000}"/>
    <cellStyle name="Vejica 2 2 3 2 7 3" xfId="33774" xr:uid="{00000000-0005-0000-0000-0000DE830000}"/>
    <cellStyle name="Vejica 2 2 3 2 8" xfId="33775" xr:uid="{00000000-0005-0000-0000-0000DF830000}"/>
    <cellStyle name="Vejica 2 2 3 2 8 2" xfId="33776" xr:uid="{00000000-0005-0000-0000-0000E0830000}"/>
    <cellStyle name="Vejica 2 2 3 2 8 2 2" xfId="33777" xr:uid="{00000000-0005-0000-0000-0000E1830000}"/>
    <cellStyle name="Vejica 2 2 3 2 8 3" xfId="33778" xr:uid="{00000000-0005-0000-0000-0000E2830000}"/>
    <cellStyle name="Vejica 2 2 3 2 9" xfId="33779" xr:uid="{00000000-0005-0000-0000-0000E3830000}"/>
    <cellStyle name="Vejica 2 2 3 2 9 2" xfId="33780" xr:uid="{00000000-0005-0000-0000-0000E4830000}"/>
    <cellStyle name="Vejica 2 2 3 3" xfId="33781" xr:uid="{00000000-0005-0000-0000-0000E5830000}"/>
    <cellStyle name="Vejica 2 2 3 3 2" xfId="33782" xr:uid="{00000000-0005-0000-0000-0000E6830000}"/>
    <cellStyle name="Vejica 2 2 3 3 2 2" xfId="33783" xr:uid="{00000000-0005-0000-0000-0000E7830000}"/>
    <cellStyle name="Vejica 2 2 3 3 3" xfId="33784" xr:uid="{00000000-0005-0000-0000-0000E8830000}"/>
    <cellStyle name="Vejica 2 2 3 4" xfId="33785" xr:uid="{00000000-0005-0000-0000-0000E9830000}"/>
    <cellStyle name="Vejica 2 2 3 4 2" xfId="33786" xr:uid="{00000000-0005-0000-0000-0000EA830000}"/>
    <cellStyle name="Vejica 2 2 3 4 2 2" xfId="33787" xr:uid="{00000000-0005-0000-0000-0000EB830000}"/>
    <cellStyle name="Vejica 2 2 3 4 3" xfId="33788" xr:uid="{00000000-0005-0000-0000-0000EC830000}"/>
    <cellStyle name="Vejica 2 2 3 5" xfId="33789" xr:uid="{00000000-0005-0000-0000-0000ED830000}"/>
    <cellStyle name="Vejica 2 2 3 5 2" xfId="33790" xr:uid="{00000000-0005-0000-0000-0000EE830000}"/>
    <cellStyle name="Vejica 2 2 3 5 2 2" xfId="33791" xr:uid="{00000000-0005-0000-0000-0000EF830000}"/>
    <cellStyle name="Vejica 2 2 3 5 3" xfId="33792" xr:uid="{00000000-0005-0000-0000-0000F0830000}"/>
    <cellStyle name="Vejica 2 2 3 6" xfId="33793" xr:uid="{00000000-0005-0000-0000-0000F1830000}"/>
    <cellStyle name="Vejica 2 2 3 6 2" xfId="33794" xr:uid="{00000000-0005-0000-0000-0000F2830000}"/>
    <cellStyle name="Vejica 2 2 3 6 2 2" xfId="33795" xr:uid="{00000000-0005-0000-0000-0000F3830000}"/>
    <cellStyle name="Vejica 2 2 3 6 3" xfId="33796" xr:uid="{00000000-0005-0000-0000-0000F4830000}"/>
    <cellStyle name="Vejica 2 2 3 7" xfId="33797" xr:uid="{00000000-0005-0000-0000-0000F5830000}"/>
    <cellStyle name="Vejica 2 2 3 7 2" xfId="33798" xr:uid="{00000000-0005-0000-0000-0000F6830000}"/>
    <cellStyle name="Vejica 2 2 3 7 2 2" xfId="33799" xr:uid="{00000000-0005-0000-0000-0000F7830000}"/>
    <cellStyle name="Vejica 2 2 3 7 3" xfId="33800" xr:uid="{00000000-0005-0000-0000-0000F8830000}"/>
    <cellStyle name="Vejica 2 2 3 8" xfId="33801" xr:uid="{00000000-0005-0000-0000-0000F9830000}"/>
    <cellStyle name="Vejica 2 2 3 8 2" xfId="33802" xr:uid="{00000000-0005-0000-0000-0000FA830000}"/>
    <cellStyle name="Vejica 2 2 3 8 2 2" xfId="33803" xr:uid="{00000000-0005-0000-0000-0000FB830000}"/>
    <cellStyle name="Vejica 2 2 3 8 3" xfId="33804" xr:uid="{00000000-0005-0000-0000-0000FC830000}"/>
    <cellStyle name="Vejica 2 2 3 9" xfId="33805" xr:uid="{00000000-0005-0000-0000-0000FD830000}"/>
    <cellStyle name="Vejica 2 2 3 9 2" xfId="33806" xr:uid="{00000000-0005-0000-0000-0000FE830000}"/>
    <cellStyle name="Vejica 2 2 3 9 2 2" xfId="33807" xr:uid="{00000000-0005-0000-0000-0000FF830000}"/>
    <cellStyle name="Vejica 2 2 3 9 3" xfId="33808" xr:uid="{00000000-0005-0000-0000-000000840000}"/>
    <cellStyle name="Vejica 2 2 4" xfId="33809" xr:uid="{00000000-0005-0000-0000-000001840000}"/>
    <cellStyle name="Vejica 2 2 4 10" xfId="33810" xr:uid="{00000000-0005-0000-0000-000002840000}"/>
    <cellStyle name="Vejica 2 2 4 2" xfId="33811" xr:uid="{00000000-0005-0000-0000-000003840000}"/>
    <cellStyle name="Vejica 2 2 4 2 2" xfId="33812" xr:uid="{00000000-0005-0000-0000-000004840000}"/>
    <cellStyle name="Vejica 2 2 4 2 2 2" xfId="33813" xr:uid="{00000000-0005-0000-0000-000005840000}"/>
    <cellStyle name="Vejica 2 2 4 2 3" xfId="33814" xr:uid="{00000000-0005-0000-0000-000006840000}"/>
    <cellStyle name="Vejica 2 2 4 3" xfId="33815" xr:uid="{00000000-0005-0000-0000-000007840000}"/>
    <cellStyle name="Vejica 2 2 4 3 2" xfId="33816" xr:uid="{00000000-0005-0000-0000-000008840000}"/>
    <cellStyle name="Vejica 2 2 4 3 2 2" xfId="33817" xr:uid="{00000000-0005-0000-0000-000009840000}"/>
    <cellStyle name="Vejica 2 2 4 3 3" xfId="33818" xr:uid="{00000000-0005-0000-0000-00000A840000}"/>
    <cellStyle name="Vejica 2 2 4 4" xfId="33819" xr:uid="{00000000-0005-0000-0000-00000B840000}"/>
    <cellStyle name="Vejica 2 2 4 4 2" xfId="33820" xr:uid="{00000000-0005-0000-0000-00000C840000}"/>
    <cellStyle name="Vejica 2 2 4 4 2 2" xfId="33821" xr:uid="{00000000-0005-0000-0000-00000D840000}"/>
    <cellStyle name="Vejica 2 2 4 4 3" xfId="33822" xr:uid="{00000000-0005-0000-0000-00000E840000}"/>
    <cellStyle name="Vejica 2 2 4 5" xfId="33823" xr:uid="{00000000-0005-0000-0000-00000F840000}"/>
    <cellStyle name="Vejica 2 2 4 5 2" xfId="33824" xr:uid="{00000000-0005-0000-0000-000010840000}"/>
    <cellStyle name="Vejica 2 2 4 5 2 2" xfId="33825" xr:uid="{00000000-0005-0000-0000-000011840000}"/>
    <cellStyle name="Vejica 2 2 4 5 3" xfId="33826" xr:uid="{00000000-0005-0000-0000-000012840000}"/>
    <cellStyle name="Vejica 2 2 4 6" xfId="33827" xr:uid="{00000000-0005-0000-0000-000013840000}"/>
    <cellStyle name="Vejica 2 2 4 6 2" xfId="33828" xr:uid="{00000000-0005-0000-0000-000014840000}"/>
    <cellStyle name="Vejica 2 2 4 6 2 2" xfId="33829" xr:uid="{00000000-0005-0000-0000-000015840000}"/>
    <cellStyle name="Vejica 2 2 4 6 3" xfId="33830" xr:uid="{00000000-0005-0000-0000-000016840000}"/>
    <cellStyle name="Vejica 2 2 4 7" xfId="33831" xr:uid="{00000000-0005-0000-0000-000017840000}"/>
    <cellStyle name="Vejica 2 2 4 7 2" xfId="33832" xr:uid="{00000000-0005-0000-0000-000018840000}"/>
    <cellStyle name="Vejica 2 2 4 7 2 2" xfId="33833" xr:uid="{00000000-0005-0000-0000-000019840000}"/>
    <cellStyle name="Vejica 2 2 4 7 3" xfId="33834" xr:uid="{00000000-0005-0000-0000-00001A840000}"/>
    <cellStyle name="Vejica 2 2 4 8" xfId="33835" xr:uid="{00000000-0005-0000-0000-00001B840000}"/>
    <cellStyle name="Vejica 2 2 4 8 2" xfId="33836" xr:uid="{00000000-0005-0000-0000-00001C840000}"/>
    <cellStyle name="Vejica 2 2 4 8 2 2" xfId="33837" xr:uid="{00000000-0005-0000-0000-00001D840000}"/>
    <cellStyle name="Vejica 2 2 4 8 3" xfId="33838" xr:uid="{00000000-0005-0000-0000-00001E840000}"/>
    <cellStyle name="Vejica 2 2 4 9" xfId="33839" xr:uid="{00000000-0005-0000-0000-00001F840000}"/>
    <cellStyle name="Vejica 2 2 4 9 2" xfId="33840" xr:uid="{00000000-0005-0000-0000-000020840000}"/>
    <cellStyle name="Vejica 2 2 5" xfId="33841" xr:uid="{00000000-0005-0000-0000-000021840000}"/>
    <cellStyle name="Vejica 2 2 5 2" xfId="33842" xr:uid="{00000000-0005-0000-0000-000022840000}"/>
    <cellStyle name="Vejica 2 2 5 2 2" xfId="33843" xr:uid="{00000000-0005-0000-0000-000023840000}"/>
    <cellStyle name="Vejica 2 2 5 3" xfId="33844" xr:uid="{00000000-0005-0000-0000-000024840000}"/>
    <cellStyle name="Vejica 2 2 6" xfId="33845" xr:uid="{00000000-0005-0000-0000-000025840000}"/>
    <cellStyle name="Vejica 2 2 6 2" xfId="33846" xr:uid="{00000000-0005-0000-0000-000026840000}"/>
    <cellStyle name="Vejica 2 2 6 2 2" xfId="33847" xr:uid="{00000000-0005-0000-0000-000027840000}"/>
    <cellStyle name="Vejica 2 2 6 3" xfId="33848" xr:uid="{00000000-0005-0000-0000-000028840000}"/>
    <cellStyle name="Vejica 2 2 7" xfId="33849" xr:uid="{00000000-0005-0000-0000-000029840000}"/>
    <cellStyle name="Vejica 2 2 7 2" xfId="33850" xr:uid="{00000000-0005-0000-0000-00002A840000}"/>
    <cellStyle name="Vejica 2 2 7 2 2" xfId="33851" xr:uid="{00000000-0005-0000-0000-00002B840000}"/>
    <cellStyle name="Vejica 2 2 7 3" xfId="33852" xr:uid="{00000000-0005-0000-0000-00002C840000}"/>
    <cellStyle name="Vejica 2 2 8" xfId="33853" xr:uid="{00000000-0005-0000-0000-00002D840000}"/>
    <cellStyle name="Vejica 2 2 8 2" xfId="33854" xr:uid="{00000000-0005-0000-0000-00002E840000}"/>
    <cellStyle name="Vejica 2 2 8 2 2" xfId="33855" xr:uid="{00000000-0005-0000-0000-00002F840000}"/>
    <cellStyle name="Vejica 2 2 8 3" xfId="33856" xr:uid="{00000000-0005-0000-0000-000030840000}"/>
    <cellStyle name="Vejica 2 2 9" xfId="33857" xr:uid="{00000000-0005-0000-0000-000031840000}"/>
    <cellStyle name="Vejica 2 2 9 2" xfId="33858" xr:uid="{00000000-0005-0000-0000-000032840000}"/>
    <cellStyle name="Vejica 2 2 9 2 2" xfId="33859" xr:uid="{00000000-0005-0000-0000-000033840000}"/>
    <cellStyle name="Vejica 2 2 9 3" xfId="33860" xr:uid="{00000000-0005-0000-0000-000034840000}"/>
    <cellStyle name="Vejica 2 20" xfId="33861" xr:uid="{00000000-0005-0000-0000-000035840000}"/>
    <cellStyle name="Vejica 2 3" xfId="178" xr:uid="{00000000-0005-0000-0000-000036840000}"/>
    <cellStyle name="Vejica 2 3 2" xfId="179" xr:uid="{00000000-0005-0000-0000-000037840000}"/>
    <cellStyle name="Vejica 2 3 2 2" xfId="33862" xr:uid="{00000000-0005-0000-0000-000038840000}"/>
    <cellStyle name="Vejica 2 3 3" xfId="33863" xr:uid="{00000000-0005-0000-0000-000039840000}"/>
    <cellStyle name="Vejica 2 3 4" xfId="33864" xr:uid="{00000000-0005-0000-0000-00003A840000}"/>
    <cellStyle name="Vejica 2 3 5" xfId="33865" xr:uid="{00000000-0005-0000-0000-00003B840000}"/>
    <cellStyle name="Vejica 2 4" xfId="180" xr:uid="{00000000-0005-0000-0000-00003C840000}"/>
    <cellStyle name="Vejica 2 4 2" xfId="33866" xr:uid="{00000000-0005-0000-0000-00003D840000}"/>
    <cellStyle name="Vejica 2 4 2 2" xfId="33867" xr:uid="{00000000-0005-0000-0000-00003E840000}"/>
    <cellStyle name="Vejica 2 4 3" xfId="33868" xr:uid="{00000000-0005-0000-0000-00003F840000}"/>
    <cellStyle name="Vejica 2 5" xfId="181" xr:uid="{00000000-0005-0000-0000-000040840000}"/>
    <cellStyle name="Vejica 2 5 2" xfId="33869" xr:uid="{00000000-0005-0000-0000-000041840000}"/>
    <cellStyle name="Vejica 2 5 3" xfId="33870" xr:uid="{00000000-0005-0000-0000-000042840000}"/>
    <cellStyle name="Vejica 2 5 4" xfId="33871" xr:uid="{00000000-0005-0000-0000-000043840000}"/>
    <cellStyle name="Vejica 2 6" xfId="182" xr:uid="{00000000-0005-0000-0000-000044840000}"/>
    <cellStyle name="Vejica 2 6 2" xfId="33872" xr:uid="{00000000-0005-0000-0000-000045840000}"/>
    <cellStyle name="Vejica 2 7" xfId="183" xr:uid="{00000000-0005-0000-0000-000046840000}"/>
    <cellStyle name="Vejica 2 7 2" xfId="33873" xr:uid="{00000000-0005-0000-0000-000047840000}"/>
    <cellStyle name="Vejica 2 8" xfId="184" xr:uid="{00000000-0005-0000-0000-000048840000}"/>
    <cellStyle name="Vejica 2 8 2" xfId="33874" xr:uid="{00000000-0005-0000-0000-000049840000}"/>
    <cellStyle name="Vejica 2 9" xfId="185" xr:uid="{00000000-0005-0000-0000-00004A840000}"/>
    <cellStyle name="Vejica 2 9 2" xfId="186" xr:uid="{00000000-0005-0000-0000-00004B840000}"/>
    <cellStyle name="Vejica 2 9 3" xfId="187" xr:uid="{00000000-0005-0000-0000-00004C840000}"/>
    <cellStyle name="Vejica 3" xfId="188" xr:uid="{00000000-0005-0000-0000-00004D840000}"/>
    <cellStyle name="Vejica 3 10" xfId="33875" xr:uid="{00000000-0005-0000-0000-00004E840000}"/>
    <cellStyle name="Vejica 3 10 2" xfId="33876" xr:uid="{00000000-0005-0000-0000-00004F840000}"/>
    <cellStyle name="Vejica 3 11" xfId="33877" xr:uid="{00000000-0005-0000-0000-000050840000}"/>
    <cellStyle name="Vejica 3 11 2" xfId="33878" xr:uid="{00000000-0005-0000-0000-000051840000}"/>
    <cellStyle name="Vejica 3 12" xfId="33879" xr:uid="{00000000-0005-0000-0000-000052840000}"/>
    <cellStyle name="Vejica 3 12 2" xfId="33880" xr:uid="{00000000-0005-0000-0000-000053840000}"/>
    <cellStyle name="Vejica 3 13" xfId="33881" xr:uid="{00000000-0005-0000-0000-000054840000}"/>
    <cellStyle name="Vejica 3 13 2" xfId="33882" xr:uid="{00000000-0005-0000-0000-000055840000}"/>
    <cellStyle name="Vejica 3 14" xfId="33883" xr:uid="{00000000-0005-0000-0000-000056840000}"/>
    <cellStyle name="Vejica 3 15" xfId="33884" xr:uid="{00000000-0005-0000-0000-000057840000}"/>
    <cellStyle name="Vejica 3 16" xfId="33885" xr:uid="{00000000-0005-0000-0000-000058840000}"/>
    <cellStyle name="Vejica 3 17" xfId="33886" xr:uid="{00000000-0005-0000-0000-000059840000}"/>
    <cellStyle name="Vejica 3 18" xfId="33887" xr:uid="{00000000-0005-0000-0000-00005A840000}"/>
    <cellStyle name="Vejica 3 2" xfId="189" xr:uid="{00000000-0005-0000-0000-00005B840000}"/>
    <cellStyle name="Vejica 3 2 2" xfId="190" xr:uid="{00000000-0005-0000-0000-00005C840000}"/>
    <cellStyle name="Vejica 3 2 2 2" xfId="33888" xr:uid="{00000000-0005-0000-0000-00005D840000}"/>
    <cellStyle name="Vejica 3 2 2 2 2" xfId="33889" xr:uid="{00000000-0005-0000-0000-00005E840000}"/>
    <cellStyle name="Vejica 3 2 2 2 2 2" xfId="33890" xr:uid="{00000000-0005-0000-0000-00005F840000}"/>
    <cellStyle name="Vejica 3 2 2 2 2 2 2" xfId="33891" xr:uid="{00000000-0005-0000-0000-000060840000}"/>
    <cellStyle name="Vejica 3 2 2 2 2 2 2 2" xfId="33892" xr:uid="{00000000-0005-0000-0000-000061840000}"/>
    <cellStyle name="Vejica 3 2 2 2 2 2 2 2 2" xfId="33893" xr:uid="{00000000-0005-0000-0000-000062840000}"/>
    <cellStyle name="Vejica 3 2 2 2 2 2 2 3" xfId="33894" xr:uid="{00000000-0005-0000-0000-000063840000}"/>
    <cellStyle name="Vejica 3 2 2 2 2 2 3" xfId="33895" xr:uid="{00000000-0005-0000-0000-000064840000}"/>
    <cellStyle name="Vejica 3 2 2 2 2 2 3 2" xfId="33896" xr:uid="{00000000-0005-0000-0000-000065840000}"/>
    <cellStyle name="Vejica 3 2 2 2 2 2 4" xfId="33897" xr:uid="{00000000-0005-0000-0000-000066840000}"/>
    <cellStyle name="Vejica 3 2 2 2 2 3" xfId="33898" xr:uid="{00000000-0005-0000-0000-000067840000}"/>
    <cellStyle name="Vejica 3 2 2 2 2 3 2" xfId="33899" xr:uid="{00000000-0005-0000-0000-000068840000}"/>
    <cellStyle name="Vejica 3 2 2 2 2 3 2 2" xfId="33900" xr:uid="{00000000-0005-0000-0000-000069840000}"/>
    <cellStyle name="Vejica 3 2 2 2 2 3 3" xfId="33901" xr:uid="{00000000-0005-0000-0000-00006A840000}"/>
    <cellStyle name="Vejica 3 2 2 2 2 4" xfId="33902" xr:uid="{00000000-0005-0000-0000-00006B840000}"/>
    <cellStyle name="Vejica 3 2 2 2 2 4 2" xfId="33903" xr:uid="{00000000-0005-0000-0000-00006C840000}"/>
    <cellStyle name="Vejica 3 2 2 2 2 5" xfId="33904" xr:uid="{00000000-0005-0000-0000-00006D840000}"/>
    <cellStyle name="Vejica 3 2 2 2 3" xfId="33905" xr:uid="{00000000-0005-0000-0000-00006E840000}"/>
    <cellStyle name="Vejica 3 2 2 2 3 2" xfId="33906" xr:uid="{00000000-0005-0000-0000-00006F840000}"/>
    <cellStyle name="Vejica 3 2 2 2 3 2 2" xfId="33907" xr:uid="{00000000-0005-0000-0000-000070840000}"/>
    <cellStyle name="Vejica 3 2 2 2 3 3" xfId="33908" xr:uid="{00000000-0005-0000-0000-000071840000}"/>
    <cellStyle name="Vejica 3 2 2 2 4" xfId="33909" xr:uid="{00000000-0005-0000-0000-000072840000}"/>
    <cellStyle name="Vejica 3 2 2 2 4 2" xfId="33910" xr:uid="{00000000-0005-0000-0000-000073840000}"/>
    <cellStyle name="Vejica 3 2 2 2 5" xfId="33911" xr:uid="{00000000-0005-0000-0000-000074840000}"/>
    <cellStyle name="Vejica 3 2 2 3" xfId="33912" xr:uid="{00000000-0005-0000-0000-000075840000}"/>
    <cellStyle name="Vejica 3 2 2 3 2" xfId="33913" xr:uid="{00000000-0005-0000-0000-000076840000}"/>
    <cellStyle name="Vejica 3 2 2 3 2 2" xfId="33914" xr:uid="{00000000-0005-0000-0000-000077840000}"/>
    <cellStyle name="Vejica 3 2 2 3 3" xfId="33915" xr:uid="{00000000-0005-0000-0000-000078840000}"/>
    <cellStyle name="Vejica 3 2 2 4" xfId="33916" xr:uid="{00000000-0005-0000-0000-000079840000}"/>
    <cellStyle name="Vejica 3 2 2 4 2" xfId="33917" xr:uid="{00000000-0005-0000-0000-00007A840000}"/>
    <cellStyle name="Vejica 3 2 2 5" xfId="33918" xr:uid="{00000000-0005-0000-0000-00007B840000}"/>
    <cellStyle name="Vejica 3 2 3" xfId="33919" xr:uid="{00000000-0005-0000-0000-00007C840000}"/>
    <cellStyle name="Vejica 3 2 3 2" xfId="33920" xr:uid="{00000000-0005-0000-0000-00007D840000}"/>
    <cellStyle name="Vejica 3 2 3 2 2" xfId="33921" xr:uid="{00000000-0005-0000-0000-00007E840000}"/>
    <cellStyle name="Vejica 3 2 3 3" xfId="33922" xr:uid="{00000000-0005-0000-0000-00007F840000}"/>
    <cellStyle name="Vejica 3 2 4" xfId="33923" xr:uid="{00000000-0005-0000-0000-000080840000}"/>
    <cellStyle name="Vejica 3 2 4 2" xfId="33924" xr:uid="{00000000-0005-0000-0000-000081840000}"/>
    <cellStyle name="Vejica 3 2 5" xfId="33925" xr:uid="{00000000-0005-0000-0000-000082840000}"/>
    <cellStyle name="Vejica 3 2 6" xfId="33926" xr:uid="{00000000-0005-0000-0000-000083840000}"/>
    <cellStyle name="Vejica 3 2 7" xfId="33927" xr:uid="{00000000-0005-0000-0000-000084840000}"/>
    <cellStyle name="Vejica 3 3" xfId="191" xr:uid="{00000000-0005-0000-0000-000085840000}"/>
    <cellStyle name="Vejica 3 3 2" xfId="33928" xr:uid="{00000000-0005-0000-0000-000086840000}"/>
    <cellStyle name="Vejica 3 3 2 2" xfId="33929" xr:uid="{00000000-0005-0000-0000-000087840000}"/>
    <cellStyle name="Vejica 3 3 3" xfId="33930" xr:uid="{00000000-0005-0000-0000-000088840000}"/>
    <cellStyle name="Vejica 3 3 4" xfId="33931" xr:uid="{00000000-0005-0000-0000-000089840000}"/>
    <cellStyle name="Vejica 3 3 5" xfId="33932" xr:uid="{00000000-0005-0000-0000-00008A840000}"/>
    <cellStyle name="Vejica 3 4" xfId="192" xr:uid="{00000000-0005-0000-0000-00008B840000}"/>
    <cellStyle name="Vejica 3 4 2" xfId="33933" xr:uid="{00000000-0005-0000-0000-00008C840000}"/>
    <cellStyle name="Vejica 3 4 3" xfId="33934" xr:uid="{00000000-0005-0000-0000-00008D840000}"/>
    <cellStyle name="Vejica 3 4 4" xfId="33935" xr:uid="{00000000-0005-0000-0000-00008E840000}"/>
    <cellStyle name="Vejica 3 5" xfId="193" xr:uid="{00000000-0005-0000-0000-00008F840000}"/>
    <cellStyle name="Vejica 3 5 2" xfId="33936" xr:uid="{00000000-0005-0000-0000-000090840000}"/>
    <cellStyle name="Vejica 3 6" xfId="194" xr:uid="{00000000-0005-0000-0000-000091840000}"/>
    <cellStyle name="Vejica 3 6 2" xfId="33937" xr:uid="{00000000-0005-0000-0000-000092840000}"/>
    <cellStyle name="Vejica 3 7" xfId="195" xr:uid="{00000000-0005-0000-0000-000093840000}"/>
    <cellStyle name="Vejica 3 7 2" xfId="33938" xr:uid="{00000000-0005-0000-0000-000094840000}"/>
    <cellStyle name="Vejica 3 8" xfId="196" xr:uid="{00000000-0005-0000-0000-000095840000}"/>
    <cellStyle name="Vejica 3 8 2" xfId="33939" xr:uid="{00000000-0005-0000-0000-000096840000}"/>
    <cellStyle name="Vejica 3 9" xfId="33940" xr:uid="{00000000-0005-0000-0000-000097840000}"/>
    <cellStyle name="Vejica 3 9 2" xfId="33941" xr:uid="{00000000-0005-0000-0000-000098840000}"/>
    <cellStyle name="Vejica 4" xfId="197" xr:uid="{00000000-0005-0000-0000-000099840000}"/>
    <cellStyle name="Vejica 4 2" xfId="198" xr:uid="{00000000-0005-0000-0000-00009A840000}"/>
    <cellStyle name="Vejica 4 2 2" xfId="33942" xr:uid="{00000000-0005-0000-0000-00009B840000}"/>
    <cellStyle name="Vejica 4 2 2 2" xfId="33943" xr:uid="{00000000-0005-0000-0000-00009C840000}"/>
    <cellStyle name="Vejica 4 2 2 2 2" xfId="33944" xr:uid="{00000000-0005-0000-0000-00009D840000}"/>
    <cellStyle name="Vejica 4 2 2 3" xfId="33945" xr:uid="{00000000-0005-0000-0000-00009E840000}"/>
    <cellStyle name="Vejica 4 2 3" xfId="33946" xr:uid="{00000000-0005-0000-0000-00009F840000}"/>
    <cellStyle name="Vejica 4 2 3 2" xfId="33947" xr:uid="{00000000-0005-0000-0000-0000A0840000}"/>
    <cellStyle name="Vejica 4 2 4" xfId="33948" xr:uid="{00000000-0005-0000-0000-0000A1840000}"/>
    <cellStyle name="Vejica 4 2 5" xfId="33949" xr:uid="{00000000-0005-0000-0000-0000A2840000}"/>
    <cellStyle name="Vejica 4 2 6" xfId="33950" xr:uid="{00000000-0005-0000-0000-0000A3840000}"/>
    <cellStyle name="Vejica 4 2 7" xfId="33951" xr:uid="{00000000-0005-0000-0000-0000A4840000}"/>
    <cellStyle name="Vejica 4 3" xfId="199" xr:uid="{00000000-0005-0000-0000-0000A5840000}"/>
    <cellStyle name="Vejica 4 3 2" xfId="33952" xr:uid="{00000000-0005-0000-0000-0000A6840000}"/>
    <cellStyle name="Vejica 4 3 2 2" xfId="33953" xr:uid="{00000000-0005-0000-0000-0000A7840000}"/>
    <cellStyle name="Vejica 4 3 3" xfId="33954" xr:uid="{00000000-0005-0000-0000-0000A8840000}"/>
    <cellStyle name="Vejica 4 4" xfId="200" xr:uid="{00000000-0005-0000-0000-0000A9840000}"/>
    <cellStyle name="Vejica 4 4 2" xfId="33955" xr:uid="{00000000-0005-0000-0000-0000AA840000}"/>
    <cellStyle name="Vejica 4 5" xfId="201" xr:uid="{00000000-0005-0000-0000-0000AB840000}"/>
    <cellStyle name="Vejica 4 6" xfId="202" xr:uid="{00000000-0005-0000-0000-0000AC840000}"/>
    <cellStyle name="Vejica 4 7" xfId="203" xr:uid="{00000000-0005-0000-0000-0000AD840000}"/>
    <cellStyle name="Vejica 4 8" xfId="204" xr:uid="{00000000-0005-0000-0000-0000AE840000}"/>
    <cellStyle name="Vejica 5" xfId="205" xr:uid="{00000000-0005-0000-0000-0000AF840000}"/>
    <cellStyle name="Vejica 5 2" xfId="33956" xr:uid="{00000000-0005-0000-0000-0000B0840000}"/>
    <cellStyle name="Vejica 5 2 2" xfId="33957" xr:uid="{00000000-0005-0000-0000-0000B1840000}"/>
    <cellStyle name="Vejica 5 2 2 2" xfId="33958" xr:uid="{00000000-0005-0000-0000-0000B2840000}"/>
    <cellStyle name="Vejica 5 2 3" xfId="33959" xr:uid="{00000000-0005-0000-0000-0000B3840000}"/>
    <cellStyle name="Vejica 5 3" xfId="33960" xr:uid="{00000000-0005-0000-0000-0000B4840000}"/>
    <cellStyle name="Vejica 5 3 2" xfId="33961" xr:uid="{00000000-0005-0000-0000-0000B5840000}"/>
    <cellStyle name="Vejica 5 4" xfId="33962" xr:uid="{00000000-0005-0000-0000-0000B6840000}"/>
    <cellStyle name="Vejica 6" xfId="206" xr:uid="{00000000-0005-0000-0000-0000B7840000}"/>
    <cellStyle name="Vejica 6 2" xfId="33963" xr:uid="{00000000-0005-0000-0000-0000B8840000}"/>
    <cellStyle name="Vejica 6 2 2" xfId="33964" xr:uid="{00000000-0005-0000-0000-0000B9840000}"/>
    <cellStyle name="Vejica 6 2 2 2" xfId="33965" xr:uid="{00000000-0005-0000-0000-0000BA840000}"/>
    <cellStyle name="Vejica 6 2 3" xfId="33966" xr:uid="{00000000-0005-0000-0000-0000BB840000}"/>
    <cellStyle name="Vejica 6 2 4" xfId="33967" xr:uid="{00000000-0005-0000-0000-0000BC840000}"/>
    <cellStyle name="Vejica 6 2 5" xfId="33968" xr:uid="{00000000-0005-0000-0000-0000BD840000}"/>
    <cellStyle name="Vejica 6 2 6" xfId="33969" xr:uid="{00000000-0005-0000-0000-0000BE840000}"/>
    <cellStyle name="Vejica 6 3" xfId="33970" xr:uid="{00000000-0005-0000-0000-0000BF840000}"/>
    <cellStyle name="Vejica 6 3 2" xfId="33971" xr:uid="{00000000-0005-0000-0000-0000C0840000}"/>
    <cellStyle name="Vejica 6 3 3" xfId="33972" xr:uid="{00000000-0005-0000-0000-0000C1840000}"/>
    <cellStyle name="Vejica 6 3 4" xfId="33973" xr:uid="{00000000-0005-0000-0000-0000C2840000}"/>
    <cellStyle name="Vejica 6 3 5" xfId="33974" xr:uid="{00000000-0005-0000-0000-0000C3840000}"/>
    <cellStyle name="Vejica 6 4" xfId="33975" xr:uid="{00000000-0005-0000-0000-0000C4840000}"/>
    <cellStyle name="Vejica 6 4 2" xfId="33976" xr:uid="{00000000-0005-0000-0000-0000C5840000}"/>
    <cellStyle name="Vejica 6 5" xfId="33977" xr:uid="{00000000-0005-0000-0000-0000C6840000}"/>
    <cellStyle name="Vejica 6 6" xfId="33978" xr:uid="{00000000-0005-0000-0000-0000C7840000}"/>
    <cellStyle name="Vejica 7" xfId="207" xr:uid="{00000000-0005-0000-0000-0000C8840000}"/>
    <cellStyle name="Vejica 7 2" xfId="208" xr:uid="{00000000-0005-0000-0000-0000C9840000}"/>
    <cellStyle name="Vejica 7 2 2" xfId="33979" xr:uid="{00000000-0005-0000-0000-0000CA840000}"/>
    <cellStyle name="Vejica 7 2 2 2" xfId="33980" xr:uid="{00000000-0005-0000-0000-0000CB840000}"/>
    <cellStyle name="Vejica 7 2 3" xfId="33981" xr:uid="{00000000-0005-0000-0000-0000CC840000}"/>
    <cellStyle name="Vejica 7 3" xfId="209" xr:uid="{00000000-0005-0000-0000-0000CD840000}"/>
    <cellStyle name="Vejica 7 3 2" xfId="33982" xr:uid="{00000000-0005-0000-0000-0000CE840000}"/>
    <cellStyle name="Vejica 7 4" xfId="33983" xr:uid="{00000000-0005-0000-0000-0000CF840000}"/>
    <cellStyle name="Vejica 8" xfId="210" xr:uid="{00000000-0005-0000-0000-0000D0840000}"/>
    <cellStyle name="Vejica 8 2" xfId="211" xr:uid="{00000000-0005-0000-0000-0000D1840000}"/>
    <cellStyle name="Vejica 8 2 2" xfId="33984" xr:uid="{00000000-0005-0000-0000-0000D2840000}"/>
    <cellStyle name="Vejica 8 2 2 2" xfId="33985" xr:uid="{00000000-0005-0000-0000-0000D3840000}"/>
    <cellStyle name="Vejica 8 2 3" xfId="33986" xr:uid="{00000000-0005-0000-0000-0000D4840000}"/>
    <cellStyle name="Vejica 8 3" xfId="212" xr:uid="{00000000-0005-0000-0000-0000D5840000}"/>
    <cellStyle name="Vejica 8 3 2" xfId="33987" xr:uid="{00000000-0005-0000-0000-0000D6840000}"/>
    <cellStyle name="Vejica 8 4" xfId="33988" xr:uid="{00000000-0005-0000-0000-0000D7840000}"/>
    <cellStyle name="Vejica 9" xfId="213" xr:uid="{00000000-0005-0000-0000-0000D8840000}"/>
    <cellStyle name="Vejica 9 2" xfId="214" xr:uid="{00000000-0005-0000-0000-0000D9840000}"/>
    <cellStyle name="Vejica 9 2 2" xfId="33989" xr:uid="{00000000-0005-0000-0000-0000DA840000}"/>
    <cellStyle name="Vejica 9 2 2 2" xfId="33990" xr:uid="{00000000-0005-0000-0000-0000DB840000}"/>
    <cellStyle name="Vejica 9 2 2 2 2" xfId="33991" xr:uid="{00000000-0005-0000-0000-0000DC840000}"/>
    <cellStyle name="Vejica 9 2 2 3" xfId="33992" xr:uid="{00000000-0005-0000-0000-0000DD840000}"/>
    <cellStyle name="Vejica 9 2 3" xfId="33993" xr:uid="{00000000-0005-0000-0000-0000DE840000}"/>
    <cellStyle name="Vejica 9 2 3 2" xfId="33994" xr:uid="{00000000-0005-0000-0000-0000DF840000}"/>
    <cellStyle name="Vejica 9 2 4" xfId="33995" xr:uid="{00000000-0005-0000-0000-0000E0840000}"/>
    <cellStyle name="Vejica 9 3" xfId="215" xr:uid="{00000000-0005-0000-0000-0000E1840000}"/>
    <cellStyle name="Vejica 9 3 2" xfId="33996" xr:uid="{00000000-0005-0000-0000-0000E2840000}"/>
    <cellStyle name="Vejica 9 3 2 2" xfId="33997" xr:uid="{00000000-0005-0000-0000-0000E3840000}"/>
    <cellStyle name="Vejica 9 3 3" xfId="33998" xr:uid="{00000000-0005-0000-0000-0000E4840000}"/>
    <cellStyle name="Vejica 9 4" xfId="33999" xr:uid="{00000000-0005-0000-0000-0000E5840000}"/>
    <cellStyle name="Vejica 9 4 2" xfId="34000" xr:uid="{00000000-0005-0000-0000-0000E6840000}"/>
    <cellStyle name="Vejica 9 5" xfId="34001" xr:uid="{00000000-0005-0000-0000-0000E7840000}"/>
    <cellStyle name="Vejica_List1" xfId="248" xr:uid="{00000000-0005-0000-0000-0000E8840000}"/>
    <cellStyle name="Vnos 2" xfId="216" xr:uid="{00000000-0005-0000-0000-0000E9840000}"/>
    <cellStyle name="Vnos 2 2" xfId="34002" xr:uid="{00000000-0005-0000-0000-0000EA840000}"/>
    <cellStyle name="Vsota 2" xfId="217" xr:uid="{00000000-0005-0000-0000-0000EB840000}"/>
    <cellStyle name="Vsota 2 2" xfId="34003" xr:uid="{00000000-0005-0000-0000-0000EC840000}"/>
    <cellStyle name="Währung [0]_Akt.Typen" xfId="34004" xr:uid="{00000000-0005-0000-0000-0000ED840000}"/>
    <cellStyle name="Währung_Akt.Typen" xfId="34005" xr:uid="{00000000-0005-0000-0000-0000EE840000}"/>
    <cellStyle name="Warning Text" xfId="34006" xr:uid="{00000000-0005-0000-0000-0000EF840000}"/>
    <cellStyle name="Warning Text 10" xfId="34007" xr:uid="{00000000-0005-0000-0000-0000F0840000}"/>
    <cellStyle name="Warning Text 10 2" xfId="34008" xr:uid="{00000000-0005-0000-0000-0000F1840000}"/>
    <cellStyle name="Warning Text 11" xfId="34009" xr:uid="{00000000-0005-0000-0000-0000F2840000}"/>
    <cellStyle name="Warning Text 11 2" xfId="34010" xr:uid="{00000000-0005-0000-0000-0000F3840000}"/>
    <cellStyle name="Warning Text 12" xfId="34011" xr:uid="{00000000-0005-0000-0000-0000F4840000}"/>
    <cellStyle name="Warning Text 12 2" xfId="34012" xr:uid="{00000000-0005-0000-0000-0000F5840000}"/>
    <cellStyle name="Warning Text 13" xfId="34013" xr:uid="{00000000-0005-0000-0000-0000F6840000}"/>
    <cellStyle name="Warning Text 13 2" xfId="34014" xr:uid="{00000000-0005-0000-0000-0000F7840000}"/>
    <cellStyle name="Warning Text 14" xfId="34015" xr:uid="{00000000-0005-0000-0000-0000F8840000}"/>
    <cellStyle name="Warning Text 14 2" xfId="34016" xr:uid="{00000000-0005-0000-0000-0000F9840000}"/>
    <cellStyle name="Warning Text 15" xfId="34017" xr:uid="{00000000-0005-0000-0000-0000FA840000}"/>
    <cellStyle name="Warning Text 16" xfId="34018" xr:uid="{00000000-0005-0000-0000-0000FB840000}"/>
    <cellStyle name="Warning Text 17" xfId="34019" xr:uid="{00000000-0005-0000-0000-0000FC840000}"/>
    <cellStyle name="Warning Text 2" xfId="34020" xr:uid="{00000000-0005-0000-0000-0000FD840000}"/>
    <cellStyle name="Warning Text 2 2" xfId="34021" xr:uid="{00000000-0005-0000-0000-0000FE840000}"/>
    <cellStyle name="Warning Text 2 2 2" xfId="34022" xr:uid="{00000000-0005-0000-0000-0000FF840000}"/>
    <cellStyle name="Warning Text 2 2 3" xfId="34023" xr:uid="{00000000-0005-0000-0000-000000850000}"/>
    <cellStyle name="Warning Text 2 2 4" xfId="34024" xr:uid="{00000000-0005-0000-0000-000001850000}"/>
    <cellStyle name="Warning Text 2 2 5" xfId="34025" xr:uid="{00000000-0005-0000-0000-000002850000}"/>
    <cellStyle name="Warning Text 2 3" xfId="34026" xr:uid="{00000000-0005-0000-0000-000003850000}"/>
    <cellStyle name="Warning Text 2 3 2" xfId="34027" xr:uid="{00000000-0005-0000-0000-000004850000}"/>
    <cellStyle name="Warning Text 2 3 3" xfId="34028" xr:uid="{00000000-0005-0000-0000-000005850000}"/>
    <cellStyle name="Warning Text 2 3 4" xfId="34029" xr:uid="{00000000-0005-0000-0000-000006850000}"/>
    <cellStyle name="Warning Text 2 3 5" xfId="34030" xr:uid="{00000000-0005-0000-0000-000007850000}"/>
    <cellStyle name="Warning Text 2 4" xfId="34031" xr:uid="{00000000-0005-0000-0000-000008850000}"/>
    <cellStyle name="Warning Text 2 5" xfId="34032" xr:uid="{00000000-0005-0000-0000-000009850000}"/>
    <cellStyle name="Warning Text 2 6" xfId="34033" xr:uid="{00000000-0005-0000-0000-00000A850000}"/>
    <cellStyle name="Warning Text 2 7" xfId="34034" xr:uid="{00000000-0005-0000-0000-00000B850000}"/>
    <cellStyle name="Warning Text 3" xfId="34035" xr:uid="{00000000-0005-0000-0000-00000C850000}"/>
    <cellStyle name="Warning Text 3 2" xfId="34036" xr:uid="{00000000-0005-0000-0000-00000D850000}"/>
    <cellStyle name="Warning Text 3 2 2" xfId="34037" xr:uid="{00000000-0005-0000-0000-00000E850000}"/>
    <cellStyle name="Warning Text 3 2 3" xfId="34038" xr:uid="{00000000-0005-0000-0000-00000F850000}"/>
    <cellStyle name="Warning Text 3 2 4" xfId="34039" xr:uid="{00000000-0005-0000-0000-000010850000}"/>
    <cellStyle name="Warning Text 3 2 5" xfId="34040" xr:uid="{00000000-0005-0000-0000-000011850000}"/>
    <cellStyle name="Warning Text 3 3" xfId="34041" xr:uid="{00000000-0005-0000-0000-000012850000}"/>
    <cellStyle name="Warning Text 3 3 2" xfId="34042" xr:uid="{00000000-0005-0000-0000-000013850000}"/>
    <cellStyle name="Warning Text 3 3 3" xfId="34043" xr:uid="{00000000-0005-0000-0000-000014850000}"/>
    <cellStyle name="Warning Text 3 3 4" xfId="34044" xr:uid="{00000000-0005-0000-0000-000015850000}"/>
    <cellStyle name="Warning Text 3 3 5" xfId="34045" xr:uid="{00000000-0005-0000-0000-000016850000}"/>
    <cellStyle name="Warning Text 3 4" xfId="34046" xr:uid="{00000000-0005-0000-0000-000017850000}"/>
    <cellStyle name="Warning Text 3 4 2" xfId="34047" xr:uid="{00000000-0005-0000-0000-000018850000}"/>
    <cellStyle name="Warning Text 3 5" xfId="34048" xr:uid="{00000000-0005-0000-0000-000019850000}"/>
    <cellStyle name="Warning Text 3 6" xfId="34049" xr:uid="{00000000-0005-0000-0000-00001A850000}"/>
    <cellStyle name="Warning Text 4" xfId="34050" xr:uid="{00000000-0005-0000-0000-00001B850000}"/>
    <cellStyle name="Warning Text 4 2" xfId="34051" xr:uid="{00000000-0005-0000-0000-00001C850000}"/>
    <cellStyle name="Warning Text 4 2 2" xfId="34052" xr:uid="{00000000-0005-0000-0000-00001D850000}"/>
    <cellStyle name="Warning Text 4 2 3" xfId="34053" xr:uid="{00000000-0005-0000-0000-00001E850000}"/>
    <cellStyle name="Warning Text 4 2 4" xfId="34054" xr:uid="{00000000-0005-0000-0000-00001F850000}"/>
    <cellStyle name="Warning Text 4 2 5" xfId="34055" xr:uid="{00000000-0005-0000-0000-000020850000}"/>
    <cellStyle name="Warning Text 4 3" xfId="34056" xr:uid="{00000000-0005-0000-0000-000021850000}"/>
    <cellStyle name="Warning Text 4 3 2" xfId="34057" xr:uid="{00000000-0005-0000-0000-000022850000}"/>
    <cellStyle name="Warning Text 4 3 3" xfId="34058" xr:uid="{00000000-0005-0000-0000-000023850000}"/>
    <cellStyle name="Warning Text 4 3 4" xfId="34059" xr:uid="{00000000-0005-0000-0000-000024850000}"/>
    <cellStyle name="Warning Text 4 3 5" xfId="34060" xr:uid="{00000000-0005-0000-0000-000025850000}"/>
    <cellStyle name="Warning Text 4 4" xfId="34061" xr:uid="{00000000-0005-0000-0000-000026850000}"/>
    <cellStyle name="Warning Text 4 5" xfId="34062" xr:uid="{00000000-0005-0000-0000-000027850000}"/>
    <cellStyle name="Warning Text 4 6" xfId="34063" xr:uid="{00000000-0005-0000-0000-000028850000}"/>
    <cellStyle name="Warning Text 5" xfId="34064" xr:uid="{00000000-0005-0000-0000-000029850000}"/>
    <cellStyle name="Warning Text 5 2" xfId="34065" xr:uid="{00000000-0005-0000-0000-00002A850000}"/>
    <cellStyle name="Warning Text 5 2 2" xfId="34066" xr:uid="{00000000-0005-0000-0000-00002B850000}"/>
    <cellStyle name="Warning Text 5 2 3" xfId="34067" xr:uid="{00000000-0005-0000-0000-00002C850000}"/>
    <cellStyle name="Warning Text 5 2 4" xfId="34068" xr:uid="{00000000-0005-0000-0000-00002D850000}"/>
    <cellStyle name="Warning Text 5 2 5" xfId="34069" xr:uid="{00000000-0005-0000-0000-00002E850000}"/>
    <cellStyle name="Warning Text 5 3" xfId="34070" xr:uid="{00000000-0005-0000-0000-00002F850000}"/>
    <cellStyle name="Warning Text 5 3 2" xfId="34071" xr:uid="{00000000-0005-0000-0000-000030850000}"/>
    <cellStyle name="Warning Text 5 3 3" xfId="34072" xr:uid="{00000000-0005-0000-0000-000031850000}"/>
    <cellStyle name="Warning Text 5 3 4" xfId="34073" xr:uid="{00000000-0005-0000-0000-000032850000}"/>
    <cellStyle name="Warning Text 5 3 5" xfId="34074" xr:uid="{00000000-0005-0000-0000-000033850000}"/>
    <cellStyle name="Warning Text 5 4" xfId="34075" xr:uid="{00000000-0005-0000-0000-000034850000}"/>
    <cellStyle name="Warning Text 5 5" xfId="34076" xr:uid="{00000000-0005-0000-0000-000035850000}"/>
    <cellStyle name="Warning Text 5 6" xfId="34077" xr:uid="{00000000-0005-0000-0000-000036850000}"/>
    <cellStyle name="Warning Text 6" xfId="34078" xr:uid="{00000000-0005-0000-0000-000037850000}"/>
    <cellStyle name="Warning Text 6 2" xfId="34079" xr:uid="{00000000-0005-0000-0000-000038850000}"/>
    <cellStyle name="Warning Text 7" xfId="34080" xr:uid="{00000000-0005-0000-0000-000039850000}"/>
    <cellStyle name="Warning Text 7 2" xfId="34081" xr:uid="{00000000-0005-0000-0000-00003A850000}"/>
    <cellStyle name="Warning Text 8" xfId="34082" xr:uid="{00000000-0005-0000-0000-00003B850000}"/>
    <cellStyle name="Warning Text 8 2" xfId="34083" xr:uid="{00000000-0005-0000-0000-00003C850000}"/>
    <cellStyle name="Warning Text 9" xfId="34084" xr:uid="{00000000-0005-0000-0000-00003D850000}"/>
    <cellStyle name="Warning Text 9 2" xfId="34085" xr:uid="{00000000-0005-0000-0000-00003E850000}"/>
    <cellStyle name="Warning Text_aa osnova za ponudbe" xfId="34086" xr:uid="{00000000-0005-0000-0000-00003F850000}"/>
    <cellStyle name="Zboží" xfId="34087" xr:uid="{00000000-0005-0000-0000-000040850000}"/>
    <cellStyle name="Zboží 2" xfId="34088" xr:uid="{00000000-0005-0000-0000-000041850000}"/>
  </cellStyles>
  <dxfs count="11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strike val="0"/>
        <color theme="0"/>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25337</xdr:colOff>
      <xdr:row>609</xdr:row>
      <xdr:rowOff>3026856</xdr:rowOff>
    </xdr:from>
    <xdr:ext cx="2061292" cy="1853315"/>
    <xdr:pic>
      <xdr:nvPicPr>
        <xdr:cNvPr id="2" name="Slika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34937" y="116202906"/>
          <a:ext cx="2061292" cy="1853315"/>
        </a:xfrm>
        <a:prstGeom prst="rect">
          <a:avLst/>
        </a:prstGeom>
      </xdr:spPr>
    </xdr:pic>
    <xdr:clientData/>
  </xdr:oneCellAnchor>
  <xdr:oneCellAnchor>
    <xdr:from>
      <xdr:col>1</xdr:col>
      <xdr:colOff>16703</xdr:colOff>
      <xdr:row>609</xdr:row>
      <xdr:rowOff>1354448</xdr:rowOff>
    </xdr:from>
    <xdr:ext cx="2081504" cy="1600896"/>
    <xdr:pic>
      <xdr:nvPicPr>
        <xdr:cNvPr id="3" name="Slika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26303" y="116206898"/>
          <a:ext cx="2081504" cy="1600896"/>
        </a:xfrm>
        <a:prstGeom prst="rect">
          <a:avLst/>
        </a:prstGeom>
      </xdr:spPr>
    </xdr:pic>
    <xdr:clientData/>
  </xdr:oneCellAnchor>
</xdr:wsDr>
</file>

<file path=xl/theme/theme1.xml><?xml version="1.0" encoding="utf-8"?>
<a:theme xmlns:a="http://schemas.openxmlformats.org/drawingml/2006/main" name="Officeova tema">
  <a:themeElements>
    <a:clrScheme name="Papi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odul">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8"/>
  <sheetViews>
    <sheetView view="pageBreakPreview" topLeftCell="A7" zoomScaleNormal="100" zoomScaleSheetLayoutView="100" zoomScalePageLayoutView="70" workbookViewId="0">
      <selection activeCell="C16" sqref="C16"/>
    </sheetView>
  </sheetViews>
  <sheetFormatPr defaultColWidth="9.109375" defaultRowHeight="13.8"/>
  <cols>
    <col min="1" max="1" width="3" style="4" customWidth="1"/>
    <col min="2" max="2" width="3.109375" style="1" customWidth="1"/>
    <col min="3" max="3" width="36.44140625" style="16" customWidth="1"/>
    <col min="4" max="4" width="9.44140625" style="16" customWidth="1"/>
    <col min="5" max="5" width="11.33203125" style="1050" customWidth="1"/>
    <col min="6" max="16384" width="9.109375" style="4"/>
  </cols>
  <sheetData>
    <row r="1" spans="2:5">
      <c r="C1" s="2"/>
      <c r="D1" s="2"/>
    </row>
    <row r="2" spans="2:5" s="19" customFormat="1" ht="55.2">
      <c r="B2" s="17"/>
      <c r="C2" s="18" t="s">
        <v>7</v>
      </c>
      <c r="D2" s="18"/>
      <c r="E2" s="1051"/>
    </row>
    <row r="3" spans="2:5">
      <c r="C3" s="5" t="s">
        <v>3</v>
      </c>
      <c r="D3" s="5"/>
    </row>
    <row r="4" spans="2:5">
      <c r="C4" s="6"/>
      <c r="D4" s="6"/>
    </row>
    <row r="5" spans="2:5">
      <c r="B5" s="7"/>
      <c r="C5" s="8"/>
      <c r="D5" s="999"/>
      <c r="E5" s="1052"/>
    </row>
    <row r="6" spans="2:5" ht="38.25" customHeight="1">
      <c r="B6" s="23">
        <v>1</v>
      </c>
      <c r="C6" s="9" t="s">
        <v>1</v>
      </c>
      <c r="D6" s="9"/>
      <c r="E6" s="1053">
        <f>'GRADBENA DELA'!F18</f>
        <v>0</v>
      </c>
    </row>
    <row r="7" spans="2:5" ht="38.25" customHeight="1">
      <c r="B7" s="23">
        <v>2</v>
      </c>
      <c r="C7" s="9" t="s">
        <v>2</v>
      </c>
      <c r="D7" s="9"/>
      <c r="E7" s="1053">
        <f>'OBRTNIŠKA DELA'!F22</f>
        <v>0</v>
      </c>
    </row>
    <row r="8" spans="2:5" ht="38.25" customHeight="1">
      <c r="B8" s="23">
        <v>3</v>
      </c>
      <c r="C8" s="9" t="s">
        <v>0</v>
      </c>
      <c r="D8" s="9"/>
      <c r="E8" s="1053">
        <f>'ZUNANJA UREDITEV'!F18</f>
        <v>0</v>
      </c>
    </row>
    <row r="9" spans="2:5" ht="38.25" customHeight="1">
      <c r="B9" s="23">
        <v>4</v>
      </c>
      <c r="C9" s="9" t="s">
        <v>4</v>
      </c>
      <c r="D9" s="9"/>
      <c r="E9" s="1053">
        <f>'Rek. EI'!D33</f>
        <v>0</v>
      </c>
    </row>
    <row r="10" spans="2:5" ht="38.25" customHeight="1">
      <c r="B10" s="23">
        <v>5</v>
      </c>
      <c r="C10" s="9" t="s">
        <v>9</v>
      </c>
      <c r="D10" s="9"/>
      <c r="E10" s="1053">
        <f>'NN priključek'!F48</f>
        <v>0</v>
      </c>
    </row>
    <row r="11" spans="2:5" ht="38.25" customHeight="1">
      <c r="B11" s="23">
        <v>6</v>
      </c>
      <c r="C11" s="9" t="s">
        <v>5</v>
      </c>
      <c r="D11" s="9"/>
      <c r="E11" s="1053">
        <f>'Rek. SI'!F44</f>
        <v>0</v>
      </c>
    </row>
    <row r="12" spans="2:5">
      <c r="B12" s="20"/>
      <c r="C12" s="21"/>
      <c r="D12" s="21"/>
      <c r="E12" s="1054"/>
    </row>
    <row r="13" spans="2:5">
      <c r="B13" s="7"/>
      <c r="C13" s="8"/>
      <c r="D13" s="999"/>
      <c r="E13" s="1052"/>
    </row>
    <row r="14" spans="2:5" s="13" customFormat="1" ht="30" customHeight="1">
      <c r="B14" s="11"/>
      <c r="C14" s="12" t="s">
        <v>6</v>
      </c>
      <c r="D14" s="12"/>
      <c r="E14" s="1055">
        <f>SUM(E6:E11)</f>
        <v>0</v>
      </c>
    </row>
    <row r="15" spans="2:5" s="13" customFormat="1" ht="30" customHeight="1">
      <c r="B15" s="11"/>
      <c r="C15" s="12"/>
      <c r="D15" s="12"/>
      <c r="E15" s="1055"/>
    </row>
    <row r="16" spans="2:5" ht="30" customHeight="1">
      <c r="B16" s="1085"/>
      <c r="C16" s="9" t="s">
        <v>1925</v>
      </c>
      <c r="D16" s="1086"/>
      <c r="E16" s="1053">
        <f>-D16*E14</f>
        <v>0</v>
      </c>
    </row>
    <row r="17" spans="2:5" s="13" customFormat="1" ht="30" customHeight="1">
      <c r="B17" s="11"/>
      <c r="C17" s="12"/>
      <c r="D17" s="1083"/>
      <c r="E17" s="1055"/>
    </row>
    <row r="18" spans="2:5" s="13" customFormat="1" ht="30" customHeight="1" thickBot="1">
      <c r="B18" s="1087"/>
      <c r="C18" s="1088" t="s">
        <v>1926</v>
      </c>
      <c r="D18" s="1088"/>
      <c r="E18" s="1089">
        <f>SUM(E14:E16)</f>
        <v>0</v>
      </c>
    </row>
    <row r="19" spans="2:5" ht="14.4" thickTop="1">
      <c r="B19" s="11"/>
      <c r="C19" s="14"/>
      <c r="D19" s="14"/>
      <c r="E19" s="1056"/>
    </row>
    <row r="20" spans="2:5">
      <c r="B20" s="11"/>
      <c r="C20" s="14" t="s">
        <v>1927</v>
      </c>
      <c r="D20" s="1084">
        <v>9.5000000000000001E-2</v>
      </c>
      <c r="E20" s="1056">
        <f>D20*E18</f>
        <v>0</v>
      </c>
    </row>
    <row r="21" spans="2:5">
      <c r="B21" s="20"/>
      <c r="C21" s="22"/>
      <c r="D21" s="22"/>
      <c r="E21" s="1057"/>
    </row>
    <row r="22" spans="2:5">
      <c r="B22" s="11"/>
      <c r="C22" s="14"/>
      <c r="D22" s="14"/>
      <c r="E22" s="1056"/>
    </row>
    <row r="23" spans="2:5">
      <c r="B23" s="11"/>
      <c r="C23" s="14" t="s">
        <v>8</v>
      </c>
      <c r="D23" s="14"/>
      <c r="E23" s="1056">
        <f>SUM(E18:E20)</f>
        <v>0</v>
      </c>
    </row>
    <row r="24" spans="2:5">
      <c r="B24" s="11"/>
      <c r="C24" s="14"/>
      <c r="D24" s="14"/>
      <c r="E24" s="1056"/>
    </row>
    <row r="25" spans="2:5">
      <c r="C25" s="2"/>
      <c r="D25" s="2"/>
    </row>
    <row r="26" spans="2:5">
      <c r="C26" s="2"/>
      <c r="D26" s="2"/>
    </row>
    <row r="27" spans="2:5">
      <c r="C27" s="2"/>
      <c r="D27" s="2"/>
    </row>
    <row r="28" spans="2:5">
      <c r="C28" s="2"/>
      <c r="D28" s="2"/>
    </row>
  </sheetData>
  <pageMargins left="0.98425196850393704" right="1.5808823529411764" top="0.74803149606299213" bottom="0.78740157480314965" header="0.19685039370078741" footer="0.51181102362204722"/>
  <pageSetup paperSize="9" scale="99" firstPageNumber="3" fitToHeight="0" orientation="portrait" useFirstPageNumber="1" r:id="rId1"/>
  <headerFooter>
    <oddFooter>&amp;L&amp;"Arial Narrow,Navadno"&amp;9&amp;K00-027GRAD BORL / rekapitulacija&amp;R&amp;"Arial Narrow,Navadno"&amp;9&amp;K00-026november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573"/>
  <sheetViews>
    <sheetView view="pageBreakPreview" zoomScaleNormal="115" zoomScaleSheetLayoutView="100" workbookViewId="0">
      <selection activeCell="F48" sqref="F48"/>
    </sheetView>
  </sheetViews>
  <sheetFormatPr defaultColWidth="9.109375" defaultRowHeight="13.2"/>
  <cols>
    <col min="1" max="1" width="4.109375" style="333" customWidth="1"/>
    <col min="2" max="2" width="42.33203125" style="329" customWidth="1"/>
    <col min="3" max="3" width="4.88671875" style="332" customWidth="1"/>
    <col min="4" max="4" width="5.44140625" style="332" customWidth="1"/>
    <col min="5" max="5" width="10" style="1076" customWidth="1"/>
    <col min="6" max="6" width="10.44140625" style="1076" customWidth="1"/>
    <col min="7" max="7" width="10" style="331" customWidth="1"/>
    <col min="8" max="8" width="8.109375" style="329" customWidth="1"/>
    <col min="9" max="9" width="5" style="329" customWidth="1"/>
    <col min="10" max="12" width="9.109375" style="329"/>
    <col min="13" max="13" width="16.44140625" style="330" customWidth="1"/>
    <col min="14" max="16384" width="9.109375" style="329"/>
  </cols>
  <sheetData>
    <row r="1" spans="1:8" ht="26.4">
      <c r="B1" s="349" t="s">
        <v>1243</v>
      </c>
      <c r="C1" s="366"/>
      <c r="D1" s="366"/>
      <c r="E1" s="1075"/>
      <c r="F1" s="1075"/>
    </row>
    <row r="2" spans="1:8" ht="26.4">
      <c r="B2" s="349" t="s">
        <v>1242</v>
      </c>
      <c r="C2" s="366"/>
      <c r="D2" s="366"/>
      <c r="E2" s="1075"/>
      <c r="F2" s="1075"/>
    </row>
    <row r="3" spans="1:8">
      <c r="B3" s="349"/>
      <c r="C3" s="366"/>
      <c r="D3" s="366"/>
      <c r="E3" s="1075"/>
      <c r="F3" s="1075"/>
    </row>
    <row r="4" spans="1:8">
      <c r="B4" s="343"/>
      <c r="G4" s="365"/>
      <c r="H4" s="365"/>
    </row>
    <row r="5" spans="1:8">
      <c r="A5" s="333">
        <v>1</v>
      </c>
      <c r="B5" s="338" t="s">
        <v>1241</v>
      </c>
      <c r="G5" s="330"/>
      <c r="H5" s="330"/>
    </row>
    <row r="6" spans="1:8" s="357" customFormat="1" ht="79.2">
      <c r="A6" s="359" t="s">
        <v>982</v>
      </c>
      <c r="B6" s="364" t="s">
        <v>1240</v>
      </c>
      <c r="C6" s="358">
        <v>1</v>
      </c>
      <c r="D6" s="358" t="s">
        <v>1022</v>
      </c>
      <c r="E6" s="1077"/>
      <c r="F6" s="1077">
        <f>$C6*E6</f>
        <v>0</v>
      </c>
    </row>
    <row r="7" spans="1:8" s="357" customFormat="1" ht="26.4">
      <c r="A7" s="363" t="s">
        <v>982</v>
      </c>
      <c r="B7" s="362" t="s">
        <v>1239</v>
      </c>
      <c r="C7" s="360">
        <v>4</v>
      </c>
      <c r="D7" s="360" t="s">
        <v>51</v>
      </c>
      <c r="E7" s="1077"/>
      <c r="F7" s="1077">
        <f t="shared" ref="F7:F13" si="0">$C7*E7</f>
        <v>0</v>
      </c>
      <c r="G7" s="361"/>
      <c r="H7" s="360"/>
    </row>
    <row r="8" spans="1:8" s="357" customFormat="1" ht="26.4">
      <c r="A8" s="359" t="s">
        <v>982</v>
      </c>
      <c r="B8" s="357" t="s">
        <v>1238</v>
      </c>
      <c r="C8" s="358">
        <v>4</v>
      </c>
      <c r="D8" s="358" t="s">
        <v>1022</v>
      </c>
      <c r="E8" s="1077"/>
      <c r="F8" s="1077">
        <f t="shared" si="0"/>
        <v>0</v>
      </c>
    </row>
    <row r="9" spans="1:8" s="357" customFormat="1" ht="158.4">
      <c r="A9" s="359" t="s">
        <v>982</v>
      </c>
      <c r="B9" s="357" t="s">
        <v>1237</v>
      </c>
      <c r="C9" s="358">
        <v>1</v>
      </c>
      <c r="D9" s="358" t="s">
        <v>1022</v>
      </c>
      <c r="E9" s="1077"/>
      <c r="F9" s="1077">
        <f t="shared" si="0"/>
        <v>0</v>
      </c>
    </row>
    <row r="10" spans="1:8" s="357" customFormat="1" ht="26.4">
      <c r="A10" s="359" t="s">
        <v>982</v>
      </c>
      <c r="B10" s="357" t="s">
        <v>1236</v>
      </c>
      <c r="C10" s="358">
        <v>1</v>
      </c>
      <c r="D10" s="358" t="s">
        <v>1022</v>
      </c>
      <c r="E10" s="1077"/>
      <c r="F10" s="1077">
        <f t="shared" si="0"/>
        <v>0</v>
      </c>
    </row>
    <row r="11" spans="1:8" s="357" customFormat="1">
      <c r="A11" s="359" t="s">
        <v>982</v>
      </c>
      <c r="B11" s="357" t="s">
        <v>1235</v>
      </c>
      <c r="C11" s="358">
        <v>2</v>
      </c>
      <c r="D11" s="358" t="s">
        <v>51</v>
      </c>
      <c r="E11" s="1077"/>
      <c r="F11" s="1077">
        <f t="shared" si="0"/>
        <v>0</v>
      </c>
    </row>
    <row r="12" spans="1:8" s="357" customFormat="1" ht="26.4">
      <c r="A12" s="359" t="s">
        <v>982</v>
      </c>
      <c r="B12" s="357" t="s">
        <v>1234</v>
      </c>
      <c r="C12" s="358">
        <v>2</v>
      </c>
      <c r="D12" s="358" t="s">
        <v>51</v>
      </c>
      <c r="E12" s="1077"/>
      <c r="F12" s="1077">
        <f>$C12*E12</f>
        <v>0</v>
      </c>
    </row>
    <row r="13" spans="1:8" s="357" customFormat="1" ht="39.6">
      <c r="A13" s="333" t="s">
        <v>982</v>
      </c>
      <c r="B13" s="338" t="s">
        <v>1120</v>
      </c>
      <c r="C13" s="337">
        <v>1</v>
      </c>
      <c r="D13" s="337" t="s">
        <v>1022</v>
      </c>
      <c r="E13" s="1077"/>
      <c r="F13" s="1077">
        <f t="shared" si="0"/>
        <v>0</v>
      </c>
    </row>
    <row r="14" spans="1:8" s="357" customFormat="1">
      <c r="A14" s="333"/>
      <c r="B14" s="338"/>
      <c r="C14" s="337"/>
      <c r="D14" s="337"/>
      <c r="E14" s="1077"/>
      <c r="F14" s="1077"/>
    </row>
    <row r="15" spans="1:8" s="357" customFormat="1">
      <c r="A15" s="333"/>
      <c r="B15" s="338" t="s">
        <v>1233</v>
      </c>
      <c r="C15" s="337"/>
      <c r="D15" s="337"/>
      <c r="E15" s="1077"/>
      <c r="F15" s="1077">
        <f>SUM(F6:F13)</f>
        <v>0</v>
      </c>
    </row>
    <row r="16" spans="1:8" s="357" customFormat="1">
      <c r="A16" s="333"/>
      <c r="B16" s="338"/>
      <c r="C16" s="337"/>
      <c r="D16" s="337"/>
      <c r="E16" s="1077"/>
      <c r="F16" s="1077"/>
    </row>
    <row r="17" spans="1:14" s="357" customFormat="1">
      <c r="A17" s="333"/>
      <c r="B17" s="338"/>
      <c r="C17" s="337"/>
      <c r="D17" s="337"/>
      <c r="E17" s="1077"/>
      <c r="F17" s="1077"/>
    </row>
    <row r="18" spans="1:14">
      <c r="A18" s="333">
        <v>2</v>
      </c>
      <c r="B18" s="338" t="s">
        <v>1232</v>
      </c>
      <c r="C18" s="337"/>
      <c r="D18" s="337"/>
      <c r="G18" s="352"/>
      <c r="H18" s="334"/>
      <c r="I18" s="334"/>
      <c r="J18" s="351"/>
      <c r="K18" s="351"/>
      <c r="L18" s="351"/>
      <c r="M18" s="335"/>
      <c r="N18" s="334"/>
    </row>
    <row r="19" spans="1:14">
      <c r="B19" s="338"/>
      <c r="C19" s="337"/>
      <c r="D19" s="337"/>
      <c r="G19" s="352"/>
      <c r="H19" s="334"/>
      <c r="I19" s="334"/>
      <c r="J19" s="351"/>
      <c r="K19" s="351"/>
      <c r="L19" s="351"/>
      <c r="M19" s="335"/>
      <c r="N19" s="334"/>
    </row>
    <row r="20" spans="1:14">
      <c r="A20" s="333" t="s">
        <v>982</v>
      </c>
      <c r="B20" s="338" t="s">
        <v>1231</v>
      </c>
      <c r="C20" s="337">
        <v>70</v>
      </c>
      <c r="D20" s="337" t="s">
        <v>312</v>
      </c>
      <c r="F20" s="1076">
        <f>$C20*E20</f>
        <v>0</v>
      </c>
      <c r="G20" s="352"/>
      <c r="H20" s="334"/>
      <c r="I20" s="334"/>
      <c r="J20" s="351"/>
      <c r="K20" s="351"/>
      <c r="L20" s="351"/>
      <c r="M20" s="335"/>
      <c r="N20" s="334"/>
    </row>
    <row r="21" spans="1:14">
      <c r="A21" s="333" t="s">
        <v>982</v>
      </c>
      <c r="B21" s="338" t="s">
        <v>1230</v>
      </c>
      <c r="C21" s="337">
        <v>3</v>
      </c>
      <c r="D21" s="337" t="s">
        <v>51</v>
      </c>
      <c r="F21" s="1076">
        <f>$C21*E21</f>
        <v>0</v>
      </c>
      <c r="G21" s="352"/>
      <c r="H21" s="334"/>
      <c r="I21" s="334"/>
      <c r="J21" s="351"/>
      <c r="K21" s="351"/>
      <c r="L21" s="351"/>
      <c r="M21" s="335"/>
      <c r="N21" s="334"/>
    </row>
    <row r="22" spans="1:14">
      <c r="A22" s="333" t="s">
        <v>982</v>
      </c>
      <c r="B22" s="338" t="s">
        <v>1229</v>
      </c>
      <c r="C22" s="337">
        <v>5</v>
      </c>
      <c r="D22" s="337" t="s">
        <v>312</v>
      </c>
      <c r="F22" s="1076">
        <f t="shared" ref="F22:F23" si="1">$C22*E22</f>
        <v>0</v>
      </c>
      <c r="G22" s="352"/>
      <c r="H22" s="334"/>
      <c r="I22" s="334"/>
      <c r="J22" s="339"/>
      <c r="K22" s="335"/>
      <c r="L22" s="335"/>
      <c r="M22" s="335"/>
      <c r="N22" s="334"/>
    </row>
    <row r="23" spans="1:14" ht="39.6">
      <c r="A23" s="333" t="s">
        <v>982</v>
      </c>
      <c r="B23" s="338" t="s">
        <v>1228</v>
      </c>
      <c r="C23" s="337">
        <v>1</v>
      </c>
      <c r="D23" s="337" t="s">
        <v>1022</v>
      </c>
      <c r="F23" s="1076">
        <f t="shared" si="1"/>
        <v>0</v>
      </c>
      <c r="G23" s="352"/>
      <c r="H23" s="334"/>
      <c r="I23" s="334"/>
      <c r="J23" s="351"/>
      <c r="K23" s="351"/>
      <c r="L23" s="351"/>
      <c r="M23" s="335"/>
      <c r="N23" s="334"/>
    </row>
    <row r="24" spans="1:14" ht="39.6">
      <c r="A24" s="333" t="s">
        <v>982</v>
      </c>
      <c r="B24" s="338" t="s">
        <v>1227</v>
      </c>
      <c r="C24" s="337">
        <v>1</v>
      </c>
      <c r="D24" s="337" t="s">
        <v>1022</v>
      </c>
      <c r="F24" s="1076">
        <f>$C24*E24</f>
        <v>0</v>
      </c>
      <c r="G24" s="352"/>
      <c r="H24" s="334"/>
      <c r="I24" s="334"/>
      <c r="J24" s="351"/>
      <c r="K24" s="351"/>
      <c r="L24" s="351"/>
      <c r="M24" s="335"/>
      <c r="N24" s="334"/>
    </row>
    <row r="25" spans="1:14" ht="39.6">
      <c r="A25" s="333" t="s">
        <v>982</v>
      </c>
      <c r="B25" s="338" t="s">
        <v>1226</v>
      </c>
      <c r="C25" s="337">
        <v>1</v>
      </c>
      <c r="D25" s="337" t="s">
        <v>1022</v>
      </c>
      <c r="F25" s="1076">
        <f>$C25*E25</f>
        <v>0</v>
      </c>
      <c r="G25" s="356"/>
      <c r="H25" s="353"/>
      <c r="I25" s="353"/>
      <c r="J25" s="355"/>
      <c r="K25" s="355"/>
      <c r="L25" s="355"/>
      <c r="M25" s="354"/>
      <c r="N25" s="353"/>
    </row>
    <row r="26" spans="1:14">
      <c r="B26" s="338"/>
      <c r="C26" s="337"/>
      <c r="D26" s="337"/>
      <c r="G26" s="352"/>
      <c r="H26" s="334"/>
      <c r="I26" s="334"/>
      <c r="J26" s="351"/>
      <c r="K26" s="351"/>
      <c r="L26" s="351"/>
      <c r="M26" s="335"/>
      <c r="N26" s="334"/>
    </row>
    <row r="27" spans="1:14">
      <c r="B27" s="338" t="s">
        <v>1225</v>
      </c>
      <c r="C27" s="337"/>
      <c r="D27" s="337"/>
      <c r="F27" s="1076">
        <f>SUM(F20:F25)</f>
        <v>0</v>
      </c>
      <c r="G27" s="352"/>
      <c r="H27" s="334"/>
      <c r="I27" s="334"/>
      <c r="J27" s="351"/>
      <c r="K27" s="351"/>
      <c r="L27" s="351"/>
      <c r="M27" s="335"/>
      <c r="N27" s="334"/>
    </row>
    <row r="28" spans="1:14">
      <c r="B28" s="338"/>
      <c r="C28" s="337"/>
      <c r="D28" s="337"/>
      <c r="G28" s="352"/>
      <c r="H28" s="334"/>
      <c r="I28" s="334"/>
      <c r="J28" s="351"/>
      <c r="K28" s="351"/>
      <c r="L28" s="351"/>
      <c r="M28" s="335"/>
      <c r="N28" s="334"/>
    </row>
    <row r="29" spans="1:14">
      <c r="B29" s="338"/>
      <c r="C29" s="337"/>
      <c r="D29" s="337"/>
      <c r="G29" s="352"/>
      <c r="H29" s="334"/>
      <c r="I29" s="334"/>
      <c r="J29" s="351"/>
      <c r="K29" s="351"/>
      <c r="L29" s="351"/>
      <c r="M29" s="335"/>
      <c r="N29" s="334"/>
    </row>
    <row r="30" spans="1:14">
      <c r="A30" s="333">
        <v>3</v>
      </c>
      <c r="B30" s="338" t="s">
        <v>1</v>
      </c>
      <c r="C30" s="337"/>
      <c r="D30" s="337"/>
      <c r="G30" s="352"/>
      <c r="H30" s="334"/>
      <c r="I30" s="334"/>
      <c r="J30" s="351"/>
      <c r="K30" s="351"/>
      <c r="L30" s="351"/>
      <c r="M30" s="335"/>
      <c r="N30" s="334"/>
    </row>
    <row r="31" spans="1:14">
      <c r="B31" s="338"/>
      <c r="C31" s="337"/>
      <c r="D31" s="337"/>
      <c r="G31" s="352"/>
      <c r="H31" s="334"/>
      <c r="I31" s="334"/>
      <c r="J31" s="351"/>
      <c r="K31" s="351"/>
      <c r="L31" s="351"/>
      <c r="M31" s="335"/>
      <c r="N31" s="334"/>
    </row>
    <row r="32" spans="1:14" ht="26.4">
      <c r="A32" s="333" t="s">
        <v>982</v>
      </c>
      <c r="B32" s="338" t="s">
        <v>1224</v>
      </c>
      <c r="C32" s="337">
        <v>1</v>
      </c>
      <c r="D32" s="337" t="s">
        <v>1022</v>
      </c>
      <c r="F32" s="1076">
        <f>$C32*E32</f>
        <v>0</v>
      </c>
      <c r="G32" s="352"/>
      <c r="H32" s="334"/>
      <c r="I32" s="334"/>
      <c r="J32" s="351"/>
      <c r="K32" s="351"/>
      <c r="L32" s="351"/>
      <c r="M32" s="335"/>
      <c r="N32" s="334"/>
    </row>
    <row r="33" spans="1:14" ht="26.4">
      <c r="A33" s="333" t="s">
        <v>982</v>
      </c>
      <c r="B33" s="338" t="s">
        <v>1223</v>
      </c>
      <c r="C33" s="337">
        <v>2</v>
      </c>
      <c r="D33" s="337" t="s">
        <v>1221</v>
      </c>
      <c r="F33" s="1076">
        <f t="shared" ref="F33:F36" si="2">$C33*E33</f>
        <v>0</v>
      </c>
      <c r="G33" s="352"/>
      <c r="H33" s="334"/>
      <c r="I33" s="334"/>
      <c r="J33" s="351"/>
      <c r="K33" s="351"/>
      <c r="L33" s="351"/>
      <c r="M33" s="335"/>
      <c r="N33" s="334"/>
    </row>
    <row r="34" spans="1:14">
      <c r="A34" s="333" t="s">
        <v>982</v>
      </c>
      <c r="B34" s="338" t="s">
        <v>1222</v>
      </c>
      <c r="C34" s="337">
        <v>2</v>
      </c>
      <c r="D34" s="337" t="s">
        <v>1221</v>
      </c>
      <c r="F34" s="1076">
        <f t="shared" si="2"/>
        <v>0</v>
      </c>
      <c r="G34" s="352"/>
      <c r="H34" s="334"/>
      <c r="I34" s="334"/>
      <c r="J34" s="351"/>
      <c r="K34" s="351"/>
      <c r="L34" s="351"/>
      <c r="M34" s="335"/>
      <c r="N34" s="334"/>
    </row>
    <row r="35" spans="1:14" ht="26.4">
      <c r="A35" s="333" t="s">
        <v>982</v>
      </c>
      <c r="B35" s="338" t="s">
        <v>1220</v>
      </c>
      <c r="C35" s="337">
        <v>1</v>
      </c>
      <c r="D35" s="337" t="s">
        <v>1022</v>
      </c>
      <c r="F35" s="1076">
        <f t="shared" si="2"/>
        <v>0</v>
      </c>
      <c r="G35" s="352"/>
      <c r="H35" s="334"/>
      <c r="I35" s="334"/>
      <c r="J35" s="351"/>
      <c r="K35" s="351"/>
      <c r="L35" s="351"/>
      <c r="M35" s="335"/>
      <c r="N35" s="334"/>
    </row>
    <row r="36" spans="1:14" ht="39.6">
      <c r="A36" s="333" t="s">
        <v>982</v>
      </c>
      <c r="B36" s="338" t="s">
        <v>1219</v>
      </c>
      <c r="C36" s="337">
        <v>1</v>
      </c>
      <c r="D36" s="337" t="s">
        <v>1022</v>
      </c>
      <c r="F36" s="1076">
        <f t="shared" si="2"/>
        <v>0</v>
      </c>
      <c r="G36" s="352"/>
      <c r="H36" s="334"/>
      <c r="I36" s="334"/>
      <c r="J36" s="351"/>
      <c r="K36" s="351"/>
      <c r="L36" s="351"/>
      <c r="M36" s="335"/>
      <c r="N36" s="334"/>
    </row>
    <row r="37" spans="1:14">
      <c r="B37" s="338"/>
      <c r="C37" s="337"/>
      <c r="D37" s="337"/>
      <c r="G37" s="352"/>
      <c r="H37" s="334"/>
      <c r="I37" s="334"/>
      <c r="J37" s="351"/>
      <c r="K37" s="351"/>
      <c r="L37" s="351"/>
      <c r="M37" s="335"/>
      <c r="N37" s="334"/>
    </row>
    <row r="38" spans="1:14">
      <c r="B38" s="338" t="s">
        <v>1218</v>
      </c>
      <c r="C38" s="337"/>
      <c r="D38" s="337"/>
      <c r="F38" s="1076">
        <f>SUM(F32:F36)</f>
        <v>0</v>
      </c>
      <c r="G38" s="352"/>
      <c r="H38" s="334"/>
      <c r="I38" s="334"/>
      <c r="J38" s="351"/>
      <c r="K38" s="351"/>
      <c r="L38" s="351"/>
      <c r="M38" s="335"/>
      <c r="N38" s="334"/>
    </row>
    <row r="39" spans="1:14">
      <c r="B39" s="338"/>
      <c r="C39" s="337"/>
      <c r="D39" s="337"/>
      <c r="G39" s="352"/>
      <c r="H39" s="334"/>
      <c r="I39" s="334"/>
      <c r="J39" s="351"/>
      <c r="K39" s="351"/>
      <c r="L39" s="351"/>
      <c r="M39" s="335"/>
      <c r="N39" s="334"/>
    </row>
    <row r="40" spans="1:14">
      <c r="D40" s="337"/>
      <c r="G40" s="352"/>
      <c r="H40" s="334"/>
      <c r="I40" s="334"/>
      <c r="J40" s="351"/>
      <c r="K40" s="351"/>
      <c r="L40" s="351"/>
      <c r="M40" s="335"/>
      <c r="N40" s="334"/>
    </row>
    <row r="41" spans="1:14">
      <c r="A41" s="333">
        <v>4</v>
      </c>
      <c r="B41" s="338" t="s">
        <v>1217</v>
      </c>
      <c r="C41" s="337">
        <v>1</v>
      </c>
      <c r="D41" s="337" t="s">
        <v>1022</v>
      </c>
      <c r="F41" s="1076">
        <f>$C41*E41</f>
        <v>0</v>
      </c>
      <c r="G41" s="352"/>
      <c r="H41" s="334"/>
      <c r="I41" s="334"/>
      <c r="J41" s="351"/>
      <c r="K41" s="351"/>
      <c r="L41" s="351"/>
      <c r="M41" s="335"/>
      <c r="N41" s="334"/>
    </row>
    <row r="42" spans="1:14">
      <c r="A42" s="333">
        <v>5</v>
      </c>
      <c r="B42" s="338" t="s">
        <v>1216</v>
      </c>
      <c r="C42" s="337">
        <v>1</v>
      </c>
      <c r="D42" s="337" t="s">
        <v>1022</v>
      </c>
      <c r="F42" s="1076">
        <f>$C42*E42</f>
        <v>0</v>
      </c>
      <c r="G42" s="352"/>
      <c r="H42" s="334"/>
      <c r="I42" s="334"/>
      <c r="J42" s="351"/>
      <c r="K42" s="351"/>
      <c r="L42" s="351"/>
      <c r="M42" s="335"/>
      <c r="N42" s="334"/>
    </row>
    <row r="43" spans="1:14" ht="52.8">
      <c r="A43" s="333">
        <v>6</v>
      </c>
      <c r="B43" s="338" t="s">
        <v>1215</v>
      </c>
      <c r="C43" s="337">
        <v>1</v>
      </c>
      <c r="D43" s="337" t="s">
        <v>1022</v>
      </c>
      <c r="F43" s="1076">
        <f>$C43*E43</f>
        <v>0</v>
      </c>
      <c r="G43" s="352"/>
      <c r="H43" s="334"/>
      <c r="I43" s="334"/>
      <c r="J43" s="351"/>
      <c r="K43" s="351"/>
      <c r="L43" s="351"/>
      <c r="M43" s="335"/>
      <c r="N43" s="334"/>
    </row>
    <row r="44" spans="1:14">
      <c r="A44" s="333">
        <v>7</v>
      </c>
      <c r="B44" s="338" t="s">
        <v>1214</v>
      </c>
      <c r="C44" s="337">
        <v>1</v>
      </c>
      <c r="D44" s="337" t="s">
        <v>1022</v>
      </c>
      <c r="F44" s="1076">
        <f>$C44*E44</f>
        <v>0</v>
      </c>
      <c r="G44" s="352"/>
      <c r="H44" s="334"/>
      <c r="I44" s="334"/>
      <c r="J44" s="351"/>
      <c r="K44" s="351"/>
      <c r="L44" s="351"/>
      <c r="M44" s="335"/>
      <c r="N44" s="334"/>
    </row>
    <row r="45" spans="1:14">
      <c r="A45" s="333">
        <v>8</v>
      </c>
      <c r="B45" s="338" t="s">
        <v>1213</v>
      </c>
      <c r="C45" s="1082">
        <v>0.05</v>
      </c>
      <c r="D45" s="337"/>
      <c r="F45" s="1076">
        <f>0.05*SUM(F41:F44,F27,F15)</f>
        <v>0</v>
      </c>
      <c r="G45" s="352"/>
      <c r="H45" s="334"/>
      <c r="I45" s="334"/>
      <c r="J45" s="351"/>
      <c r="K45" s="351"/>
      <c r="L45" s="351"/>
      <c r="M45" s="335"/>
      <c r="N45" s="334"/>
    </row>
    <row r="46" spans="1:14">
      <c r="B46" s="338"/>
      <c r="C46" s="337"/>
      <c r="D46" s="337"/>
      <c r="E46" s="1078"/>
      <c r="F46" s="1078"/>
      <c r="G46" s="336"/>
      <c r="H46" s="334"/>
      <c r="I46" s="334"/>
      <c r="J46" s="339"/>
      <c r="K46" s="335"/>
      <c r="L46" s="335"/>
      <c r="M46" s="335"/>
      <c r="N46" s="334"/>
    </row>
    <row r="47" spans="1:14" ht="6.75" customHeight="1">
      <c r="A47" s="342"/>
      <c r="B47" s="341"/>
      <c r="C47" s="340"/>
      <c r="D47" s="340"/>
      <c r="E47" s="1079"/>
      <c r="F47" s="1080"/>
      <c r="G47" s="329"/>
      <c r="M47" s="329"/>
    </row>
    <row r="48" spans="1:14" s="343" customFormat="1">
      <c r="A48" s="350"/>
      <c r="B48" s="349" t="s">
        <v>1212</v>
      </c>
      <c r="C48" s="348"/>
      <c r="D48" s="348" t="s">
        <v>996</v>
      </c>
      <c r="E48" s="1081"/>
      <c r="F48" s="1081">
        <f>SUM(F41:F45,F38,F27,F15)</f>
        <v>0</v>
      </c>
      <c r="G48" s="347"/>
      <c r="H48" s="344"/>
      <c r="I48" s="344"/>
      <c r="J48" s="346"/>
      <c r="K48" s="345"/>
      <c r="L48" s="345"/>
      <c r="M48" s="345"/>
      <c r="N48" s="344"/>
    </row>
    <row r="49" spans="1:14" ht="6.75" customHeight="1">
      <c r="A49" s="342"/>
      <c r="B49" s="341"/>
      <c r="C49" s="340"/>
      <c r="D49" s="340"/>
      <c r="E49" s="1079"/>
      <c r="F49" s="1080"/>
      <c r="G49" s="329"/>
      <c r="M49" s="329"/>
    </row>
    <row r="50" spans="1:14">
      <c r="B50" s="338" t="s">
        <v>1211</v>
      </c>
      <c r="C50" s="337"/>
      <c r="D50" s="337"/>
      <c r="E50" s="1078"/>
      <c r="F50" s="1078"/>
      <c r="G50" s="336"/>
      <c r="H50" s="334"/>
      <c r="I50" s="334"/>
      <c r="J50" s="339"/>
      <c r="K50" s="335"/>
      <c r="L50" s="335"/>
      <c r="M50" s="335"/>
      <c r="N50" s="334"/>
    </row>
    <row r="51" spans="1:14" ht="26.4">
      <c r="A51" s="333" t="s">
        <v>982</v>
      </c>
      <c r="B51" s="338" t="s">
        <v>1210</v>
      </c>
      <c r="C51" s="337"/>
      <c r="D51" s="337"/>
      <c r="E51" s="1078"/>
      <c r="F51" s="1078"/>
      <c r="G51" s="336"/>
      <c r="H51" s="334"/>
      <c r="I51" s="334"/>
      <c r="J51" s="334"/>
      <c r="K51" s="334"/>
      <c r="L51" s="334"/>
      <c r="M51" s="335"/>
      <c r="N51" s="334"/>
    </row>
    <row r="52" spans="1:14">
      <c r="B52" s="338"/>
      <c r="C52" s="337"/>
      <c r="D52" s="337"/>
      <c r="E52" s="1078"/>
      <c r="F52" s="1078"/>
      <c r="G52" s="336"/>
      <c r="H52" s="334"/>
      <c r="I52" s="334"/>
      <c r="J52" s="334"/>
      <c r="K52" s="334"/>
      <c r="L52" s="334"/>
      <c r="M52" s="335"/>
      <c r="N52" s="334"/>
    </row>
    <row r="53" spans="1:14">
      <c r="B53" s="334"/>
      <c r="G53" s="336"/>
      <c r="H53" s="334"/>
      <c r="I53" s="334"/>
      <c r="J53" s="334"/>
      <c r="K53" s="334"/>
      <c r="L53" s="334"/>
      <c r="M53" s="335"/>
      <c r="N53" s="334"/>
    </row>
    <row r="54" spans="1:14">
      <c r="B54" s="334"/>
      <c r="G54" s="336"/>
      <c r="H54" s="334"/>
      <c r="I54" s="334"/>
      <c r="J54" s="334"/>
      <c r="K54" s="334"/>
      <c r="L54" s="334"/>
      <c r="M54" s="335"/>
      <c r="N54" s="334"/>
    </row>
    <row r="55" spans="1:14">
      <c r="B55" s="334"/>
      <c r="G55" s="336"/>
      <c r="H55" s="334"/>
      <c r="I55" s="334"/>
      <c r="J55" s="334"/>
      <c r="K55" s="334"/>
      <c r="L55" s="334"/>
      <c r="M55" s="335"/>
      <c r="N55" s="334"/>
    </row>
    <row r="56" spans="1:14">
      <c r="B56" s="334"/>
      <c r="G56" s="336"/>
      <c r="H56" s="334"/>
      <c r="I56" s="334"/>
      <c r="J56" s="334"/>
      <c r="K56" s="334"/>
      <c r="L56" s="334"/>
      <c r="M56" s="335"/>
      <c r="N56" s="334"/>
    </row>
    <row r="57" spans="1:14">
      <c r="B57" s="334"/>
      <c r="G57" s="336"/>
      <c r="H57" s="334"/>
      <c r="I57" s="334"/>
      <c r="J57" s="334"/>
      <c r="K57" s="334"/>
      <c r="L57" s="334"/>
      <c r="M57" s="335"/>
      <c r="N57" s="334"/>
    </row>
    <row r="58" spans="1:14">
      <c r="B58" s="334"/>
      <c r="G58" s="336"/>
      <c r="H58" s="334"/>
      <c r="I58" s="334"/>
      <c r="J58" s="334"/>
      <c r="K58" s="334"/>
      <c r="L58" s="334"/>
      <c r="M58" s="335"/>
      <c r="N58" s="334"/>
    </row>
    <row r="59" spans="1:14">
      <c r="B59" s="334"/>
      <c r="G59" s="336"/>
      <c r="H59" s="334"/>
      <c r="I59" s="334"/>
      <c r="J59" s="334"/>
      <c r="K59" s="334"/>
      <c r="L59" s="334"/>
      <c r="M59" s="335"/>
      <c r="N59" s="334"/>
    </row>
    <row r="60" spans="1:14">
      <c r="B60" s="334"/>
      <c r="G60" s="336"/>
      <c r="H60" s="334"/>
      <c r="I60" s="334"/>
      <c r="J60" s="334"/>
      <c r="K60" s="334"/>
      <c r="L60" s="334"/>
      <c r="M60" s="335"/>
      <c r="N60" s="334"/>
    </row>
    <row r="61" spans="1:14">
      <c r="B61" s="334"/>
      <c r="G61" s="336"/>
      <c r="H61" s="334"/>
      <c r="I61" s="334"/>
      <c r="J61" s="334"/>
      <c r="K61" s="334"/>
      <c r="L61" s="334"/>
      <c r="M61" s="335"/>
      <c r="N61" s="334"/>
    </row>
    <row r="62" spans="1:14">
      <c r="B62" s="334"/>
      <c r="G62" s="336"/>
      <c r="H62" s="334"/>
      <c r="I62" s="334"/>
      <c r="J62" s="334"/>
      <c r="K62" s="334"/>
      <c r="L62" s="334"/>
      <c r="M62" s="335"/>
      <c r="N62" s="334"/>
    </row>
    <row r="63" spans="1:14">
      <c r="B63" s="334"/>
      <c r="G63" s="336"/>
      <c r="H63" s="334"/>
      <c r="I63" s="334"/>
      <c r="J63" s="334"/>
      <c r="K63" s="334"/>
      <c r="L63" s="334"/>
      <c r="M63" s="335"/>
      <c r="N63" s="334"/>
    </row>
    <row r="64" spans="1:14">
      <c r="B64" s="334"/>
      <c r="G64" s="336"/>
      <c r="H64" s="334"/>
      <c r="I64" s="334"/>
      <c r="J64" s="334"/>
      <c r="K64" s="334"/>
      <c r="L64" s="334"/>
      <c r="M64" s="335"/>
      <c r="N64" s="334"/>
    </row>
    <row r="65" spans="2:14">
      <c r="B65" s="334"/>
      <c r="G65" s="336"/>
      <c r="H65" s="334"/>
      <c r="I65" s="334"/>
      <c r="J65" s="334"/>
      <c r="K65" s="334"/>
      <c r="L65" s="334"/>
      <c r="M65" s="335"/>
      <c r="N65" s="334"/>
    </row>
    <row r="66" spans="2:14">
      <c r="B66" s="334"/>
      <c r="G66" s="336"/>
      <c r="H66" s="334"/>
      <c r="I66" s="334"/>
      <c r="J66" s="334"/>
      <c r="K66" s="334"/>
      <c r="L66" s="334"/>
      <c r="M66" s="335"/>
      <c r="N66" s="334"/>
    </row>
    <row r="67" spans="2:14">
      <c r="B67" s="334"/>
      <c r="G67" s="336"/>
      <c r="H67" s="334"/>
      <c r="I67" s="334"/>
      <c r="J67" s="334"/>
      <c r="K67" s="334"/>
      <c r="L67" s="334"/>
      <c r="M67" s="335"/>
      <c r="N67" s="334"/>
    </row>
    <row r="68" spans="2:14">
      <c r="B68" s="334"/>
      <c r="G68" s="336"/>
      <c r="H68" s="334"/>
      <c r="I68" s="334"/>
      <c r="J68" s="334"/>
      <c r="K68" s="334"/>
      <c r="L68" s="334"/>
      <c r="M68" s="335"/>
      <c r="N68" s="334"/>
    </row>
    <row r="69" spans="2:14">
      <c r="B69" s="334"/>
      <c r="G69" s="336"/>
      <c r="H69" s="334"/>
      <c r="I69" s="334"/>
      <c r="J69" s="334"/>
      <c r="K69" s="334"/>
      <c r="L69" s="334"/>
      <c r="M69" s="335"/>
      <c r="N69" s="334"/>
    </row>
    <row r="70" spans="2:14">
      <c r="B70" s="334"/>
      <c r="G70" s="336"/>
      <c r="H70" s="334"/>
      <c r="I70" s="334"/>
      <c r="J70" s="334"/>
      <c r="K70" s="334"/>
      <c r="L70" s="334"/>
      <c r="M70" s="335"/>
      <c r="N70" s="334"/>
    </row>
    <row r="71" spans="2:14">
      <c r="B71" s="334"/>
      <c r="G71" s="336"/>
      <c r="H71" s="334"/>
      <c r="I71" s="334"/>
      <c r="J71" s="334"/>
      <c r="K71" s="334"/>
      <c r="L71" s="334"/>
      <c r="M71" s="335"/>
      <c r="N71" s="334"/>
    </row>
    <row r="72" spans="2:14">
      <c r="B72" s="334"/>
      <c r="G72" s="336"/>
      <c r="H72" s="334"/>
      <c r="I72" s="334"/>
      <c r="J72" s="334"/>
      <c r="K72" s="334"/>
      <c r="L72" s="334"/>
      <c r="M72" s="335"/>
      <c r="N72" s="334"/>
    </row>
    <row r="73" spans="2:14">
      <c r="B73" s="334"/>
      <c r="G73" s="336"/>
      <c r="H73" s="334"/>
      <c r="I73" s="334"/>
      <c r="J73" s="334"/>
      <c r="K73" s="334"/>
      <c r="L73" s="334"/>
      <c r="M73" s="335"/>
      <c r="N73" s="334"/>
    </row>
    <row r="74" spans="2:14">
      <c r="B74" s="334"/>
      <c r="G74" s="336"/>
      <c r="H74" s="334"/>
      <c r="I74" s="334"/>
      <c r="J74" s="334"/>
      <c r="K74" s="334"/>
      <c r="L74" s="334"/>
      <c r="M74" s="335"/>
      <c r="N74" s="334"/>
    </row>
    <row r="75" spans="2:14">
      <c r="B75" s="334"/>
      <c r="G75" s="336"/>
      <c r="H75" s="334"/>
      <c r="I75" s="334"/>
      <c r="J75" s="334"/>
      <c r="K75" s="334"/>
      <c r="L75" s="334"/>
      <c r="M75" s="335"/>
      <c r="N75" s="334"/>
    </row>
    <row r="76" spans="2:14">
      <c r="B76" s="334"/>
      <c r="G76" s="336"/>
      <c r="H76" s="334"/>
      <c r="I76" s="334"/>
      <c r="J76" s="334"/>
      <c r="K76" s="334"/>
      <c r="L76" s="334"/>
      <c r="M76" s="335"/>
      <c r="N76" s="334"/>
    </row>
    <row r="77" spans="2:14">
      <c r="B77" s="334"/>
      <c r="G77" s="336"/>
      <c r="H77" s="334"/>
      <c r="I77" s="334"/>
      <c r="J77" s="334"/>
      <c r="K77" s="334"/>
      <c r="L77" s="334"/>
      <c r="M77" s="335"/>
      <c r="N77" s="334"/>
    </row>
    <row r="78" spans="2:14">
      <c r="B78" s="334"/>
      <c r="G78" s="336"/>
      <c r="H78" s="334"/>
      <c r="I78" s="334"/>
      <c r="J78" s="334"/>
      <c r="K78" s="334"/>
      <c r="L78" s="334"/>
      <c r="M78" s="335"/>
      <c r="N78" s="334"/>
    </row>
    <row r="79" spans="2:14">
      <c r="B79" s="334"/>
      <c r="G79" s="336"/>
      <c r="H79" s="334"/>
      <c r="I79" s="334"/>
      <c r="J79" s="334"/>
      <c r="K79" s="334"/>
      <c r="L79" s="334"/>
      <c r="M79" s="335"/>
      <c r="N79" s="334"/>
    </row>
    <row r="80" spans="2:14">
      <c r="B80" s="334"/>
      <c r="G80" s="336"/>
      <c r="H80" s="334"/>
      <c r="I80" s="334"/>
      <c r="J80" s="334"/>
      <c r="K80" s="334"/>
      <c r="L80" s="334"/>
      <c r="M80" s="335"/>
      <c r="N80" s="334"/>
    </row>
    <row r="81" spans="2:14">
      <c r="B81" s="334"/>
      <c r="G81" s="336"/>
      <c r="H81" s="334"/>
      <c r="I81" s="334"/>
      <c r="J81" s="334"/>
      <c r="K81" s="334"/>
      <c r="L81" s="334"/>
      <c r="M81" s="335"/>
      <c r="N81" s="334"/>
    </row>
    <row r="82" spans="2:14">
      <c r="B82" s="334"/>
      <c r="G82" s="336"/>
      <c r="H82" s="334"/>
      <c r="I82" s="334"/>
      <c r="J82" s="334"/>
      <c r="K82" s="334"/>
      <c r="L82" s="334"/>
      <c r="M82" s="335"/>
      <c r="N82" s="334"/>
    </row>
    <row r="83" spans="2:14">
      <c r="B83" s="334"/>
      <c r="G83" s="336"/>
      <c r="H83" s="334"/>
      <c r="I83" s="334"/>
      <c r="J83" s="334"/>
      <c r="K83" s="334"/>
      <c r="L83" s="334"/>
      <c r="M83" s="335"/>
      <c r="N83" s="334"/>
    </row>
    <row r="84" spans="2:14">
      <c r="B84" s="334"/>
      <c r="G84" s="336"/>
      <c r="H84" s="334"/>
      <c r="I84" s="334"/>
      <c r="J84" s="334"/>
      <c r="K84" s="334"/>
      <c r="L84" s="334"/>
      <c r="M84" s="335"/>
      <c r="N84" s="334"/>
    </row>
    <row r="85" spans="2:14">
      <c r="B85" s="334"/>
      <c r="G85" s="336"/>
      <c r="H85" s="334"/>
      <c r="I85" s="334"/>
      <c r="J85" s="334"/>
      <c r="K85" s="334"/>
      <c r="L85" s="334"/>
      <c r="M85" s="335"/>
      <c r="N85" s="334"/>
    </row>
    <row r="86" spans="2:14">
      <c r="B86" s="334"/>
      <c r="G86" s="336"/>
      <c r="H86" s="334"/>
      <c r="I86" s="334"/>
      <c r="J86" s="334"/>
      <c r="K86" s="334"/>
      <c r="L86" s="334"/>
      <c r="M86" s="335"/>
      <c r="N86" s="334"/>
    </row>
    <row r="87" spans="2:14">
      <c r="B87" s="334"/>
      <c r="G87" s="336"/>
      <c r="H87" s="334"/>
      <c r="I87" s="334"/>
      <c r="J87" s="334"/>
      <c r="K87" s="334"/>
      <c r="L87" s="334"/>
      <c r="M87" s="335"/>
      <c r="N87" s="334"/>
    </row>
    <row r="88" spans="2:14">
      <c r="B88" s="334"/>
      <c r="G88" s="336"/>
      <c r="H88" s="334"/>
      <c r="I88" s="334"/>
      <c r="J88" s="334"/>
      <c r="K88" s="334"/>
      <c r="L88" s="334"/>
      <c r="M88" s="335"/>
      <c r="N88" s="334"/>
    </row>
    <row r="89" spans="2:14">
      <c r="B89" s="334"/>
      <c r="G89" s="336"/>
      <c r="H89" s="334"/>
      <c r="I89" s="334"/>
      <c r="J89" s="334"/>
      <c r="K89" s="334"/>
      <c r="L89" s="334"/>
      <c r="M89" s="335"/>
      <c r="N89" s="334"/>
    </row>
    <row r="90" spans="2:14">
      <c r="B90" s="334"/>
      <c r="G90" s="336"/>
      <c r="H90" s="334"/>
      <c r="I90" s="334"/>
      <c r="J90" s="334"/>
      <c r="K90" s="334"/>
      <c r="L90" s="334"/>
      <c r="M90" s="335"/>
      <c r="N90" s="334"/>
    </row>
    <row r="91" spans="2:14">
      <c r="B91" s="334"/>
      <c r="G91" s="336"/>
      <c r="H91" s="334"/>
      <c r="I91" s="334"/>
      <c r="J91" s="334"/>
      <c r="K91" s="334"/>
      <c r="L91" s="334"/>
      <c r="M91" s="335"/>
      <c r="N91" s="334"/>
    </row>
    <row r="92" spans="2:14">
      <c r="B92" s="334"/>
      <c r="G92" s="336"/>
      <c r="H92" s="334"/>
      <c r="I92" s="334"/>
      <c r="J92" s="334"/>
      <c r="K92" s="334"/>
      <c r="L92" s="334"/>
      <c r="M92" s="335"/>
      <c r="N92" s="334"/>
    </row>
    <row r="93" spans="2:14">
      <c r="B93" s="334"/>
      <c r="G93" s="336"/>
      <c r="H93" s="334"/>
      <c r="I93" s="334"/>
      <c r="J93" s="334"/>
      <c r="K93" s="334"/>
      <c r="L93" s="334"/>
      <c r="M93" s="335"/>
      <c r="N93" s="334"/>
    </row>
    <row r="94" spans="2:14">
      <c r="B94" s="334"/>
      <c r="G94" s="336"/>
      <c r="H94" s="334"/>
      <c r="I94" s="334"/>
      <c r="J94" s="334"/>
      <c r="K94" s="334"/>
      <c r="L94" s="334"/>
      <c r="M94" s="335"/>
      <c r="N94" s="334"/>
    </row>
    <row r="95" spans="2:14">
      <c r="B95" s="334"/>
      <c r="G95" s="336"/>
      <c r="H95" s="334"/>
      <c r="I95" s="334"/>
      <c r="J95" s="334"/>
      <c r="K95" s="334"/>
      <c r="L95" s="334"/>
      <c r="M95" s="335"/>
      <c r="N95" s="334"/>
    </row>
    <row r="96" spans="2:14">
      <c r="B96" s="334"/>
      <c r="G96" s="336"/>
      <c r="H96" s="334"/>
      <c r="I96" s="334"/>
      <c r="J96" s="334"/>
      <c r="K96" s="334"/>
      <c r="L96" s="334"/>
      <c r="M96" s="335"/>
      <c r="N96" s="334"/>
    </row>
    <row r="97" spans="2:14">
      <c r="B97" s="334"/>
      <c r="G97" s="336"/>
      <c r="H97" s="334"/>
      <c r="I97" s="334"/>
      <c r="J97" s="334"/>
      <c r="K97" s="334"/>
      <c r="L97" s="334"/>
      <c r="M97" s="335"/>
      <c r="N97" s="334"/>
    </row>
    <row r="98" spans="2:14">
      <c r="B98" s="334"/>
      <c r="G98" s="336"/>
      <c r="H98" s="334"/>
      <c r="I98" s="334"/>
      <c r="J98" s="334"/>
      <c r="K98" s="334"/>
      <c r="L98" s="334"/>
      <c r="M98" s="335"/>
      <c r="N98" s="334"/>
    </row>
    <row r="99" spans="2:14">
      <c r="B99" s="334"/>
      <c r="G99" s="336"/>
      <c r="H99" s="334"/>
      <c r="I99" s="334"/>
      <c r="J99" s="334"/>
      <c r="K99" s="334"/>
      <c r="L99" s="334"/>
      <c r="M99" s="335"/>
      <c r="N99" s="334"/>
    </row>
    <row r="100" spans="2:14">
      <c r="B100" s="334"/>
      <c r="G100" s="336"/>
      <c r="H100" s="334"/>
      <c r="I100" s="334"/>
      <c r="J100" s="334"/>
      <c r="K100" s="334"/>
      <c r="L100" s="334"/>
      <c r="M100" s="335"/>
      <c r="N100" s="334"/>
    </row>
    <row r="101" spans="2:14">
      <c r="B101" s="334"/>
      <c r="G101" s="336"/>
      <c r="H101" s="334"/>
      <c r="I101" s="334"/>
      <c r="J101" s="334"/>
      <c r="K101" s="334"/>
      <c r="L101" s="334"/>
      <c r="M101" s="335"/>
      <c r="N101" s="334"/>
    </row>
    <row r="102" spans="2:14">
      <c r="B102" s="334"/>
      <c r="G102" s="336"/>
      <c r="H102" s="334"/>
      <c r="I102" s="334"/>
      <c r="J102" s="334"/>
      <c r="K102" s="334"/>
      <c r="L102" s="334"/>
      <c r="M102" s="335"/>
      <c r="N102" s="334"/>
    </row>
    <row r="103" spans="2:14">
      <c r="B103" s="334"/>
      <c r="G103" s="336"/>
      <c r="H103" s="334"/>
      <c r="I103" s="334"/>
      <c r="J103" s="334"/>
      <c r="K103" s="334"/>
      <c r="L103" s="334"/>
      <c r="M103" s="335"/>
      <c r="N103" s="334"/>
    </row>
    <row r="104" spans="2:14">
      <c r="B104" s="334"/>
      <c r="G104" s="336"/>
      <c r="H104" s="334"/>
      <c r="I104" s="334"/>
      <c r="J104" s="334"/>
      <c r="K104" s="334"/>
      <c r="L104" s="334"/>
      <c r="M104" s="335"/>
      <c r="N104" s="334"/>
    </row>
    <row r="105" spans="2:14">
      <c r="B105" s="334"/>
      <c r="G105" s="336"/>
      <c r="H105" s="334"/>
      <c r="I105" s="334"/>
      <c r="J105" s="334"/>
      <c r="K105" s="334"/>
      <c r="L105" s="334"/>
      <c r="M105" s="335"/>
      <c r="N105" s="334"/>
    </row>
    <row r="106" spans="2:14">
      <c r="B106" s="334"/>
      <c r="G106" s="336"/>
      <c r="H106" s="334"/>
      <c r="I106" s="334"/>
      <c r="J106" s="334"/>
      <c r="K106" s="334"/>
      <c r="L106" s="334"/>
      <c r="M106" s="335"/>
      <c r="N106" s="334"/>
    </row>
    <row r="107" spans="2:14">
      <c r="B107" s="334"/>
      <c r="G107" s="336"/>
      <c r="H107" s="334"/>
      <c r="I107" s="334"/>
      <c r="J107" s="334"/>
      <c r="K107" s="334"/>
      <c r="L107" s="334"/>
      <c r="M107" s="335"/>
      <c r="N107" s="334"/>
    </row>
    <row r="108" spans="2:14">
      <c r="B108" s="334"/>
      <c r="G108" s="336"/>
      <c r="H108" s="334"/>
      <c r="I108" s="334"/>
      <c r="J108" s="334"/>
      <c r="K108" s="334"/>
      <c r="L108" s="334"/>
      <c r="M108" s="335"/>
      <c r="N108" s="334"/>
    </row>
    <row r="109" spans="2:14">
      <c r="B109" s="334"/>
      <c r="G109" s="336"/>
      <c r="H109" s="334"/>
      <c r="I109" s="334"/>
      <c r="J109" s="334"/>
      <c r="K109" s="334"/>
      <c r="L109" s="334"/>
      <c r="M109" s="335"/>
      <c r="N109" s="334"/>
    </row>
    <row r="110" spans="2:14">
      <c r="B110" s="334"/>
      <c r="G110" s="336"/>
      <c r="H110" s="334"/>
      <c r="I110" s="334"/>
      <c r="J110" s="334"/>
      <c r="K110" s="334"/>
      <c r="L110" s="334"/>
      <c r="M110" s="335"/>
      <c r="N110" s="334"/>
    </row>
    <row r="111" spans="2:14">
      <c r="B111" s="334"/>
      <c r="G111" s="336"/>
      <c r="H111" s="334"/>
      <c r="I111" s="334"/>
      <c r="J111" s="334"/>
      <c r="K111" s="334"/>
      <c r="L111" s="334"/>
      <c r="M111" s="335"/>
      <c r="N111" s="334"/>
    </row>
    <row r="112" spans="2:14">
      <c r="B112" s="334"/>
      <c r="G112" s="336"/>
      <c r="H112" s="334"/>
      <c r="I112" s="334"/>
      <c r="J112" s="334"/>
      <c r="K112" s="334"/>
      <c r="L112" s="334"/>
      <c r="M112" s="335"/>
      <c r="N112" s="334"/>
    </row>
    <row r="113" spans="2:14">
      <c r="B113" s="334"/>
      <c r="G113" s="336"/>
      <c r="H113" s="334"/>
      <c r="I113" s="334"/>
      <c r="J113" s="334"/>
      <c r="K113" s="334"/>
      <c r="L113" s="334"/>
      <c r="M113" s="335"/>
      <c r="N113" s="334"/>
    </row>
    <row r="114" spans="2:14">
      <c r="B114" s="334"/>
      <c r="G114" s="336"/>
      <c r="H114" s="334"/>
      <c r="I114" s="334"/>
      <c r="J114" s="334"/>
      <c r="K114" s="334"/>
      <c r="L114" s="334"/>
      <c r="M114" s="335"/>
      <c r="N114" s="334"/>
    </row>
    <row r="115" spans="2:14">
      <c r="B115" s="334"/>
      <c r="G115" s="336"/>
      <c r="H115" s="334"/>
      <c r="I115" s="334"/>
      <c r="J115" s="334"/>
      <c r="K115" s="334"/>
      <c r="L115" s="334"/>
      <c r="M115" s="335"/>
      <c r="N115" s="334"/>
    </row>
    <row r="116" spans="2:14">
      <c r="B116" s="334"/>
      <c r="G116" s="336"/>
      <c r="H116" s="334"/>
      <c r="I116" s="334"/>
      <c r="J116" s="334"/>
      <c r="K116" s="334"/>
      <c r="L116" s="334"/>
      <c r="M116" s="335"/>
      <c r="N116" s="334"/>
    </row>
    <row r="117" spans="2:14">
      <c r="B117" s="334"/>
      <c r="G117" s="336"/>
      <c r="H117" s="334"/>
      <c r="I117" s="334"/>
      <c r="J117" s="334"/>
      <c r="K117" s="334"/>
      <c r="L117" s="334"/>
      <c r="M117" s="335"/>
      <c r="N117" s="334"/>
    </row>
    <row r="118" spans="2:14">
      <c r="B118" s="334"/>
      <c r="G118" s="336"/>
      <c r="H118" s="334"/>
      <c r="I118" s="334"/>
      <c r="J118" s="334"/>
      <c r="K118" s="334"/>
      <c r="L118" s="334"/>
      <c r="M118" s="335"/>
      <c r="N118" s="334"/>
    </row>
    <row r="119" spans="2:14">
      <c r="B119" s="334"/>
      <c r="G119" s="336"/>
      <c r="H119" s="334"/>
      <c r="I119" s="334"/>
      <c r="J119" s="334"/>
      <c r="K119" s="334"/>
      <c r="L119" s="334"/>
      <c r="M119" s="335"/>
      <c r="N119" s="334"/>
    </row>
    <row r="120" spans="2:14">
      <c r="B120" s="334"/>
      <c r="G120" s="336"/>
      <c r="H120" s="334"/>
      <c r="I120" s="334"/>
      <c r="J120" s="334"/>
      <c r="K120" s="334"/>
      <c r="L120" s="334"/>
      <c r="M120" s="335"/>
      <c r="N120" s="334"/>
    </row>
    <row r="121" spans="2:14">
      <c r="B121" s="334"/>
      <c r="G121" s="336"/>
      <c r="H121" s="334"/>
      <c r="I121" s="334"/>
      <c r="J121" s="334"/>
      <c r="K121" s="334"/>
      <c r="L121" s="334"/>
      <c r="M121" s="335"/>
      <c r="N121" s="334"/>
    </row>
    <row r="122" spans="2:14">
      <c r="B122" s="334"/>
      <c r="G122" s="336"/>
      <c r="H122" s="334"/>
      <c r="I122" s="334"/>
      <c r="J122" s="334"/>
      <c r="K122" s="334"/>
      <c r="L122" s="334"/>
      <c r="M122" s="335"/>
      <c r="N122" s="334"/>
    </row>
    <row r="123" spans="2:14">
      <c r="B123" s="334"/>
      <c r="G123" s="336"/>
      <c r="H123" s="334"/>
      <c r="I123" s="334"/>
      <c r="J123" s="334"/>
      <c r="K123" s="334"/>
      <c r="L123" s="334"/>
      <c r="M123" s="335"/>
      <c r="N123" s="334"/>
    </row>
    <row r="124" spans="2:14">
      <c r="B124" s="334"/>
      <c r="G124" s="336"/>
      <c r="H124" s="334"/>
      <c r="I124" s="334"/>
      <c r="J124" s="334"/>
      <c r="K124" s="334"/>
      <c r="L124" s="334"/>
      <c r="M124" s="335"/>
      <c r="N124" s="334"/>
    </row>
    <row r="125" spans="2:14">
      <c r="B125" s="334"/>
      <c r="G125" s="336"/>
      <c r="H125" s="334"/>
      <c r="I125" s="334"/>
      <c r="J125" s="334"/>
      <c r="K125" s="334"/>
      <c r="L125" s="334"/>
      <c r="M125" s="335"/>
      <c r="N125" s="334"/>
    </row>
    <row r="126" spans="2:14">
      <c r="B126" s="334"/>
      <c r="G126" s="336"/>
      <c r="H126" s="334"/>
      <c r="I126" s="334"/>
      <c r="J126" s="334"/>
      <c r="K126" s="334"/>
      <c r="L126" s="334"/>
      <c r="M126" s="335"/>
      <c r="N126" s="334"/>
    </row>
    <row r="127" spans="2:14">
      <c r="B127" s="334"/>
      <c r="G127" s="336"/>
      <c r="H127" s="334"/>
      <c r="I127" s="334"/>
      <c r="J127" s="334"/>
      <c r="K127" s="334"/>
      <c r="L127" s="334"/>
      <c r="M127" s="335"/>
      <c r="N127" s="334"/>
    </row>
    <row r="128" spans="2:14">
      <c r="B128" s="334"/>
      <c r="G128" s="336"/>
      <c r="H128" s="334"/>
      <c r="I128" s="334"/>
      <c r="J128" s="334"/>
      <c r="K128" s="334"/>
      <c r="L128" s="334"/>
      <c r="M128" s="335"/>
      <c r="N128" s="334"/>
    </row>
    <row r="129" spans="2:14">
      <c r="B129" s="334"/>
      <c r="G129" s="336"/>
      <c r="H129" s="334"/>
      <c r="I129" s="334"/>
      <c r="J129" s="334"/>
      <c r="K129" s="334"/>
      <c r="L129" s="334"/>
      <c r="M129" s="335"/>
      <c r="N129" s="334"/>
    </row>
    <row r="130" spans="2:14">
      <c r="B130" s="334"/>
      <c r="G130" s="336"/>
      <c r="H130" s="334"/>
      <c r="I130" s="334"/>
      <c r="J130" s="334"/>
      <c r="K130" s="334"/>
      <c r="L130" s="334"/>
      <c r="M130" s="335"/>
      <c r="N130" s="334"/>
    </row>
    <row r="131" spans="2:14">
      <c r="B131" s="334"/>
      <c r="G131" s="336"/>
      <c r="H131" s="334"/>
      <c r="I131" s="334"/>
      <c r="J131" s="334"/>
      <c r="K131" s="334"/>
      <c r="L131" s="334"/>
      <c r="M131" s="335"/>
      <c r="N131" s="334"/>
    </row>
    <row r="132" spans="2:14">
      <c r="B132" s="334"/>
      <c r="G132" s="336"/>
      <c r="H132" s="334"/>
      <c r="I132" s="334"/>
      <c r="J132" s="334"/>
      <c r="K132" s="334"/>
      <c r="L132" s="334"/>
      <c r="M132" s="335"/>
      <c r="N132" s="334"/>
    </row>
    <row r="133" spans="2:14">
      <c r="B133" s="334"/>
      <c r="G133" s="336"/>
      <c r="H133" s="334"/>
      <c r="I133" s="334"/>
      <c r="J133" s="334"/>
      <c r="K133" s="334"/>
      <c r="L133" s="334"/>
      <c r="M133" s="335"/>
      <c r="N133" s="334"/>
    </row>
    <row r="134" spans="2:14">
      <c r="B134" s="334"/>
      <c r="G134" s="336"/>
      <c r="H134" s="334"/>
      <c r="I134" s="334"/>
      <c r="J134" s="334"/>
      <c r="K134" s="334"/>
      <c r="L134" s="334"/>
      <c r="M134" s="335"/>
      <c r="N134" s="334"/>
    </row>
    <row r="135" spans="2:14">
      <c r="B135" s="334"/>
      <c r="G135" s="336"/>
      <c r="H135" s="334"/>
      <c r="I135" s="334"/>
      <c r="J135" s="334"/>
      <c r="K135" s="334"/>
      <c r="L135" s="334"/>
      <c r="M135" s="335"/>
      <c r="N135" s="334"/>
    </row>
    <row r="136" spans="2:14">
      <c r="B136" s="334"/>
      <c r="G136" s="336"/>
      <c r="H136" s="334"/>
      <c r="I136" s="334"/>
      <c r="J136" s="334"/>
      <c r="K136" s="334"/>
      <c r="L136" s="334"/>
      <c r="M136" s="335"/>
      <c r="N136" s="334"/>
    </row>
    <row r="137" spans="2:14">
      <c r="B137" s="334"/>
      <c r="G137" s="336"/>
      <c r="H137" s="334"/>
      <c r="I137" s="334"/>
      <c r="J137" s="334"/>
      <c r="K137" s="334"/>
      <c r="L137" s="334"/>
      <c r="M137" s="335"/>
      <c r="N137" s="334"/>
    </row>
    <row r="138" spans="2:14">
      <c r="B138" s="334"/>
      <c r="G138" s="336"/>
      <c r="H138" s="334"/>
      <c r="I138" s="334"/>
      <c r="J138" s="334"/>
      <c r="K138" s="334"/>
      <c r="L138" s="334"/>
      <c r="M138" s="335"/>
      <c r="N138" s="334"/>
    </row>
    <row r="139" spans="2:14">
      <c r="B139" s="334"/>
      <c r="G139" s="336"/>
      <c r="H139" s="334"/>
      <c r="I139" s="334"/>
      <c r="J139" s="334"/>
      <c r="K139" s="334"/>
      <c r="L139" s="334"/>
      <c r="M139" s="335"/>
      <c r="N139" s="334"/>
    </row>
    <row r="140" spans="2:14">
      <c r="B140" s="334"/>
      <c r="G140" s="336"/>
      <c r="H140" s="334"/>
      <c r="I140" s="334"/>
      <c r="J140" s="334"/>
      <c r="K140" s="334"/>
      <c r="L140" s="334"/>
      <c r="M140" s="335"/>
      <c r="N140" s="334"/>
    </row>
    <row r="141" spans="2:14">
      <c r="B141" s="334"/>
      <c r="G141" s="336"/>
      <c r="H141" s="334"/>
      <c r="I141" s="334"/>
      <c r="J141" s="334"/>
      <c r="K141" s="334"/>
      <c r="L141" s="334"/>
      <c r="M141" s="335"/>
      <c r="N141" s="334"/>
    </row>
    <row r="142" spans="2:14">
      <c r="B142" s="334"/>
      <c r="G142" s="336"/>
      <c r="H142" s="334"/>
      <c r="I142" s="334"/>
      <c r="J142" s="334"/>
      <c r="K142" s="334"/>
      <c r="L142" s="334"/>
      <c r="M142" s="335"/>
      <c r="N142" s="334"/>
    </row>
    <row r="143" spans="2:14">
      <c r="B143" s="334"/>
      <c r="G143" s="336"/>
      <c r="H143" s="334"/>
      <c r="I143" s="334"/>
      <c r="J143" s="334"/>
      <c r="K143" s="334"/>
      <c r="L143" s="334"/>
      <c r="M143" s="335"/>
      <c r="N143" s="334"/>
    </row>
    <row r="144" spans="2:14">
      <c r="B144" s="334"/>
      <c r="G144" s="336"/>
      <c r="H144" s="334"/>
      <c r="I144" s="334"/>
      <c r="J144" s="334"/>
      <c r="K144" s="334"/>
      <c r="L144" s="334"/>
      <c r="M144" s="335"/>
      <c r="N144" s="334"/>
    </row>
    <row r="145" spans="2:14">
      <c r="B145" s="334"/>
      <c r="G145" s="336"/>
      <c r="H145" s="334"/>
      <c r="I145" s="334"/>
      <c r="J145" s="334"/>
      <c r="K145" s="334"/>
      <c r="L145" s="334"/>
      <c r="M145" s="335"/>
      <c r="N145" s="334"/>
    </row>
    <row r="146" spans="2:14">
      <c r="B146" s="334"/>
      <c r="G146" s="336"/>
      <c r="H146" s="334"/>
      <c r="I146" s="334"/>
      <c r="J146" s="334"/>
      <c r="K146" s="334"/>
      <c r="L146" s="334"/>
      <c r="M146" s="335"/>
      <c r="N146" s="334"/>
    </row>
    <row r="147" spans="2:14">
      <c r="B147" s="334"/>
      <c r="G147" s="336"/>
      <c r="H147" s="334"/>
      <c r="I147" s="334"/>
      <c r="J147" s="334"/>
      <c r="K147" s="334"/>
      <c r="L147" s="334"/>
      <c r="M147" s="335"/>
      <c r="N147" s="334"/>
    </row>
    <row r="148" spans="2:14">
      <c r="B148" s="334"/>
      <c r="G148" s="336"/>
      <c r="H148" s="334"/>
      <c r="I148" s="334"/>
      <c r="J148" s="334"/>
      <c r="K148" s="334"/>
      <c r="L148" s="334"/>
      <c r="M148" s="335"/>
      <c r="N148" s="334"/>
    </row>
    <row r="149" spans="2:14">
      <c r="B149" s="334"/>
      <c r="G149" s="336"/>
      <c r="H149" s="334"/>
      <c r="I149" s="334"/>
      <c r="J149" s="334"/>
      <c r="K149" s="334"/>
      <c r="L149" s="334"/>
      <c r="M149" s="335"/>
      <c r="N149" s="334"/>
    </row>
    <row r="150" spans="2:14">
      <c r="B150" s="334"/>
      <c r="G150" s="336"/>
      <c r="H150" s="334"/>
      <c r="I150" s="334"/>
      <c r="J150" s="334"/>
      <c r="K150" s="334"/>
      <c r="L150" s="334"/>
      <c r="M150" s="335"/>
      <c r="N150" s="334"/>
    </row>
    <row r="151" spans="2:14">
      <c r="B151" s="334"/>
      <c r="G151" s="336"/>
      <c r="H151" s="334"/>
      <c r="I151" s="334"/>
      <c r="J151" s="334"/>
      <c r="K151" s="334"/>
      <c r="L151" s="334"/>
      <c r="M151" s="335"/>
      <c r="N151" s="334"/>
    </row>
    <row r="152" spans="2:14">
      <c r="B152" s="334"/>
      <c r="G152" s="336"/>
      <c r="H152" s="334"/>
      <c r="I152" s="334"/>
      <c r="J152" s="334"/>
      <c r="K152" s="334"/>
      <c r="L152" s="334"/>
      <c r="M152" s="335"/>
      <c r="N152" s="334"/>
    </row>
    <row r="153" spans="2:14">
      <c r="B153" s="334"/>
      <c r="G153" s="336"/>
      <c r="H153" s="334"/>
      <c r="I153" s="334"/>
      <c r="J153" s="334"/>
      <c r="K153" s="334"/>
      <c r="L153" s="334"/>
      <c r="M153" s="335"/>
      <c r="N153" s="334"/>
    </row>
    <row r="154" spans="2:14">
      <c r="B154" s="334"/>
      <c r="G154" s="336"/>
      <c r="H154" s="334"/>
      <c r="I154" s="334"/>
      <c r="J154" s="334"/>
      <c r="K154" s="334"/>
      <c r="L154" s="334"/>
      <c r="M154" s="335"/>
      <c r="N154" s="334"/>
    </row>
    <row r="155" spans="2:14">
      <c r="B155" s="334"/>
      <c r="G155" s="336"/>
      <c r="H155" s="334"/>
      <c r="I155" s="334"/>
      <c r="J155" s="334"/>
      <c r="K155" s="334"/>
      <c r="L155" s="334"/>
      <c r="M155" s="335"/>
      <c r="N155" s="334"/>
    </row>
    <row r="156" spans="2:14">
      <c r="B156" s="334"/>
      <c r="G156" s="336"/>
      <c r="H156" s="334"/>
      <c r="I156" s="334"/>
      <c r="J156" s="334"/>
      <c r="K156" s="334"/>
      <c r="L156" s="334"/>
      <c r="M156" s="335"/>
      <c r="N156" s="334"/>
    </row>
    <row r="157" spans="2:14">
      <c r="B157" s="334"/>
      <c r="G157" s="336"/>
      <c r="H157" s="334"/>
      <c r="I157" s="334"/>
      <c r="J157" s="334"/>
      <c r="K157" s="334"/>
      <c r="L157" s="334"/>
      <c r="M157" s="335"/>
      <c r="N157" s="334"/>
    </row>
    <row r="158" spans="2:14">
      <c r="B158" s="334"/>
      <c r="G158" s="336"/>
      <c r="H158" s="334"/>
      <c r="I158" s="334"/>
      <c r="J158" s="334"/>
      <c r="K158" s="334"/>
      <c r="L158" s="334"/>
      <c r="M158" s="335"/>
      <c r="N158" s="334"/>
    </row>
    <row r="159" spans="2:14">
      <c r="B159" s="334"/>
      <c r="G159" s="336"/>
      <c r="H159" s="334"/>
      <c r="I159" s="334"/>
      <c r="J159" s="334"/>
      <c r="K159" s="334"/>
      <c r="L159" s="334"/>
      <c r="M159" s="335"/>
      <c r="N159" s="334"/>
    </row>
    <row r="160" spans="2:14">
      <c r="B160" s="334"/>
      <c r="G160" s="336"/>
      <c r="H160" s="334"/>
      <c r="I160" s="334"/>
      <c r="J160" s="334"/>
      <c r="K160" s="334"/>
      <c r="L160" s="334"/>
      <c r="M160" s="335"/>
      <c r="N160" s="334"/>
    </row>
    <row r="161" spans="2:14">
      <c r="B161" s="334"/>
      <c r="G161" s="336"/>
      <c r="H161" s="334"/>
      <c r="I161" s="334"/>
      <c r="J161" s="334"/>
      <c r="K161" s="334"/>
      <c r="L161" s="334"/>
      <c r="M161" s="335"/>
      <c r="N161" s="334"/>
    </row>
    <row r="162" spans="2:14">
      <c r="B162" s="334"/>
      <c r="G162" s="336"/>
      <c r="H162" s="334"/>
      <c r="I162" s="334"/>
      <c r="J162" s="334"/>
      <c r="K162" s="334"/>
      <c r="L162" s="334"/>
      <c r="M162" s="335"/>
      <c r="N162" s="334"/>
    </row>
    <row r="163" spans="2:14">
      <c r="B163" s="334"/>
      <c r="G163" s="336"/>
      <c r="H163" s="334"/>
      <c r="I163" s="334"/>
      <c r="J163" s="334"/>
      <c r="K163" s="334"/>
      <c r="L163" s="334"/>
      <c r="M163" s="335"/>
      <c r="N163" s="334"/>
    </row>
    <row r="164" spans="2:14">
      <c r="B164" s="334"/>
      <c r="G164" s="336"/>
      <c r="H164" s="334"/>
      <c r="I164" s="334"/>
      <c r="J164" s="334"/>
      <c r="K164" s="334"/>
      <c r="L164" s="334"/>
      <c r="M164" s="335"/>
      <c r="N164" s="334"/>
    </row>
    <row r="165" spans="2:14">
      <c r="B165" s="334"/>
      <c r="G165" s="336"/>
      <c r="H165" s="334"/>
      <c r="I165" s="334"/>
      <c r="J165" s="334"/>
      <c r="K165" s="334"/>
      <c r="L165" s="334"/>
      <c r="M165" s="335"/>
      <c r="N165" s="334"/>
    </row>
    <row r="166" spans="2:14">
      <c r="B166" s="334"/>
      <c r="G166" s="336"/>
      <c r="H166" s="334"/>
      <c r="I166" s="334"/>
      <c r="J166" s="334"/>
      <c r="K166" s="334"/>
      <c r="L166" s="334"/>
      <c r="M166" s="335"/>
      <c r="N166" s="334"/>
    </row>
    <row r="167" spans="2:14">
      <c r="B167" s="334"/>
      <c r="G167" s="336"/>
      <c r="H167" s="334"/>
      <c r="I167" s="334"/>
      <c r="J167" s="334"/>
      <c r="K167" s="334"/>
      <c r="L167" s="334"/>
      <c r="M167" s="335"/>
      <c r="N167" s="334"/>
    </row>
    <row r="168" spans="2:14">
      <c r="B168" s="334"/>
      <c r="G168" s="336"/>
      <c r="H168" s="334"/>
      <c r="I168" s="334"/>
      <c r="J168" s="334"/>
      <c r="K168" s="334"/>
      <c r="L168" s="334"/>
      <c r="M168" s="335"/>
      <c r="N168" s="334"/>
    </row>
    <row r="169" spans="2:14">
      <c r="B169" s="334"/>
      <c r="G169" s="336"/>
      <c r="H169" s="334"/>
      <c r="I169" s="334"/>
      <c r="J169" s="334"/>
      <c r="K169" s="334"/>
      <c r="L169" s="334"/>
      <c r="M169" s="335"/>
      <c r="N169" s="334"/>
    </row>
    <row r="170" spans="2:14">
      <c r="B170" s="334"/>
      <c r="G170" s="336"/>
      <c r="H170" s="334"/>
      <c r="I170" s="334"/>
      <c r="J170" s="334"/>
      <c r="K170" s="334"/>
      <c r="L170" s="334"/>
      <c r="M170" s="335"/>
      <c r="N170" s="334"/>
    </row>
    <row r="171" spans="2:14">
      <c r="B171" s="334"/>
      <c r="G171" s="336"/>
      <c r="H171" s="334"/>
      <c r="I171" s="334"/>
      <c r="J171" s="334"/>
      <c r="K171" s="334"/>
      <c r="L171" s="334"/>
      <c r="M171" s="335"/>
      <c r="N171" s="334"/>
    </row>
    <row r="172" spans="2:14">
      <c r="B172" s="334"/>
      <c r="G172" s="336"/>
      <c r="H172" s="334"/>
      <c r="I172" s="334"/>
      <c r="J172" s="334"/>
      <c r="K172" s="334"/>
      <c r="L172" s="334"/>
      <c r="M172" s="335"/>
      <c r="N172" s="334"/>
    </row>
    <row r="173" spans="2:14">
      <c r="B173" s="334"/>
      <c r="G173" s="336"/>
      <c r="H173" s="334"/>
      <c r="I173" s="334"/>
      <c r="J173" s="334"/>
      <c r="K173" s="334"/>
      <c r="L173" s="334"/>
      <c r="M173" s="335"/>
      <c r="N173" s="334"/>
    </row>
    <row r="174" spans="2:14">
      <c r="B174" s="334"/>
      <c r="G174" s="336"/>
      <c r="H174" s="334"/>
      <c r="I174" s="334"/>
      <c r="J174" s="334"/>
      <c r="K174" s="334"/>
      <c r="L174" s="334"/>
      <c r="M174" s="335"/>
      <c r="N174" s="334"/>
    </row>
    <row r="175" spans="2:14">
      <c r="B175" s="334"/>
      <c r="G175" s="336"/>
      <c r="H175" s="334"/>
      <c r="I175" s="334"/>
      <c r="J175" s="334"/>
      <c r="K175" s="334"/>
      <c r="L175" s="334"/>
      <c r="M175" s="335"/>
      <c r="N175" s="334"/>
    </row>
    <row r="176" spans="2:14">
      <c r="B176" s="334"/>
      <c r="G176" s="336"/>
      <c r="H176" s="334"/>
      <c r="I176" s="334"/>
      <c r="J176" s="334"/>
      <c r="K176" s="334"/>
      <c r="L176" s="334"/>
      <c r="M176" s="335"/>
      <c r="N176" s="334"/>
    </row>
    <row r="177" spans="2:14">
      <c r="B177" s="334"/>
      <c r="G177" s="336"/>
      <c r="H177" s="334"/>
      <c r="I177" s="334"/>
      <c r="J177" s="334"/>
      <c r="K177" s="334"/>
      <c r="L177" s="334"/>
      <c r="M177" s="335"/>
      <c r="N177" s="334"/>
    </row>
    <row r="178" spans="2:14">
      <c r="B178" s="334"/>
      <c r="G178" s="336"/>
      <c r="H178" s="334"/>
      <c r="I178" s="334"/>
      <c r="J178" s="334"/>
      <c r="K178" s="334"/>
      <c r="L178" s="334"/>
      <c r="M178" s="335"/>
      <c r="N178" s="334"/>
    </row>
    <row r="179" spans="2:14">
      <c r="B179" s="334"/>
      <c r="G179" s="336"/>
      <c r="H179" s="334"/>
      <c r="I179" s="334"/>
      <c r="J179" s="334"/>
      <c r="K179" s="334"/>
      <c r="L179" s="334"/>
      <c r="M179" s="335"/>
      <c r="N179" s="334"/>
    </row>
    <row r="180" spans="2:14">
      <c r="B180" s="334"/>
      <c r="G180" s="336"/>
      <c r="H180" s="334"/>
      <c r="I180" s="334"/>
      <c r="J180" s="334"/>
      <c r="K180" s="334"/>
      <c r="L180" s="334"/>
      <c r="M180" s="335"/>
      <c r="N180" s="334"/>
    </row>
    <row r="181" spans="2:14">
      <c r="B181" s="334"/>
      <c r="G181" s="336"/>
      <c r="H181" s="334"/>
      <c r="I181" s="334"/>
      <c r="J181" s="334"/>
      <c r="K181" s="334"/>
      <c r="L181" s="334"/>
      <c r="M181" s="335"/>
      <c r="N181" s="334"/>
    </row>
    <row r="182" spans="2:14">
      <c r="B182" s="334"/>
      <c r="G182" s="336"/>
      <c r="H182" s="334"/>
      <c r="I182" s="334"/>
      <c r="J182" s="334"/>
      <c r="K182" s="334"/>
      <c r="L182" s="334"/>
      <c r="M182" s="335"/>
      <c r="N182" s="334"/>
    </row>
    <row r="183" spans="2:14">
      <c r="B183" s="334"/>
      <c r="G183" s="336"/>
      <c r="H183" s="334"/>
      <c r="I183" s="334"/>
      <c r="J183" s="334"/>
      <c r="K183" s="334"/>
      <c r="L183" s="334"/>
      <c r="M183" s="335"/>
      <c r="N183" s="334"/>
    </row>
    <row r="184" spans="2:14">
      <c r="B184" s="334"/>
      <c r="G184" s="336"/>
      <c r="H184" s="334"/>
      <c r="I184" s="334"/>
      <c r="J184" s="334"/>
      <c r="K184" s="334"/>
      <c r="L184" s="334"/>
      <c r="M184" s="335"/>
      <c r="N184" s="334"/>
    </row>
    <row r="185" spans="2:14">
      <c r="B185" s="334"/>
      <c r="G185" s="336"/>
      <c r="H185" s="334"/>
      <c r="I185" s="334"/>
      <c r="J185" s="334"/>
      <c r="K185" s="334"/>
      <c r="L185" s="334"/>
      <c r="M185" s="335"/>
      <c r="N185" s="334"/>
    </row>
    <row r="186" spans="2:14">
      <c r="B186" s="334"/>
      <c r="G186" s="336"/>
      <c r="H186" s="334"/>
      <c r="I186" s="334"/>
      <c r="J186" s="334"/>
      <c r="K186" s="334"/>
      <c r="L186" s="334"/>
      <c r="M186" s="335"/>
      <c r="N186" s="334"/>
    </row>
    <row r="187" spans="2:14">
      <c r="B187" s="334"/>
      <c r="G187" s="336"/>
      <c r="H187" s="334"/>
      <c r="I187" s="334"/>
      <c r="J187" s="334"/>
      <c r="K187" s="334"/>
      <c r="L187" s="334"/>
      <c r="M187" s="335"/>
      <c r="N187" s="334"/>
    </row>
    <row r="188" spans="2:14">
      <c r="B188" s="334"/>
      <c r="G188" s="336"/>
      <c r="H188" s="334"/>
      <c r="I188" s="334"/>
      <c r="J188" s="334"/>
      <c r="K188" s="334"/>
      <c r="L188" s="334"/>
      <c r="M188" s="335"/>
      <c r="N188" s="334"/>
    </row>
    <row r="189" spans="2:14">
      <c r="B189" s="334"/>
      <c r="G189" s="336"/>
      <c r="H189" s="334"/>
      <c r="I189" s="334"/>
      <c r="J189" s="334"/>
      <c r="K189" s="334"/>
      <c r="L189" s="334"/>
      <c r="M189" s="335"/>
      <c r="N189" s="334"/>
    </row>
    <row r="190" spans="2:14">
      <c r="B190" s="334"/>
      <c r="G190" s="336"/>
      <c r="H190" s="334"/>
      <c r="I190" s="334"/>
      <c r="J190" s="334"/>
      <c r="K190" s="334"/>
      <c r="L190" s="334"/>
      <c r="M190" s="335"/>
      <c r="N190" s="334"/>
    </row>
    <row r="191" spans="2:14">
      <c r="B191" s="334"/>
      <c r="G191" s="336"/>
      <c r="H191" s="334"/>
      <c r="I191" s="334"/>
      <c r="J191" s="334"/>
      <c r="K191" s="334"/>
      <c r="L191" s="334"/>
      <c r="M191" s="335"/>
      <c r="N191" s="334"/>
    </row>
    <row r="192" spans="2:14">
      <c r="B192" s="334"/>
      <c r="G192" s="336"/>
      <c r="H192" s="334"/>
      <c r="I192" s="334"/>
      <c r="J192" s="334"/>
      <c r="K192" s="334"/>
      <c r="L192" s="334"/>
      <c r="M192" s="335"/>
      <c r="N192" s="334"/>
    </row>
    <row r="193" spans="2:14">
      <c r="B193" s="334"/>
      <c r="G193" s="336"/>
      <c r="H193" s="334"/>
      <c r="I193" s="334"/>
      <c r="J193" s="334"/>
      <c r="K193" s="334"/>
      <c r="L193" s="334"/>
      <c r="M193" s="335"/>
      <c r="N193" s="334"/>
    </row>
    <row r="194" spans="2:14">
      <c r="B194" s="334"/>
      <c r="G194" s="336"/>
      <c r="H194" s="334"/>
      <c r="I194" s="334"/>
      <c r="J194" s="334"/>
      <c r="K194" s="334"/>
      <c r="L194" s="334"/>
      <c r="M194" s="335"/>
      <c r="N194" s="334"/>
    </row>
    <row r="195" spans="2:14">
      <c r="B195" s="334"/>
      <c r="G195" s="336"/>
      <c r="H195" s="334"/>
      <c r="I195" s="334"/>
      <c r="J195" s="334"/>
      <c r="K195" s="334"/>
      <c r="L195" s="334"/>
      <c r="M195" s="335"/>
      <c r="N195" s="334"/>
    </row>
    <row r="196" spans="2:14">
      <c r="B196" s="334"/>
      <c r="G196" s="336"/>
      <c r="H196" s="334"/>
      <c r="I196" s="334"/>
      <c r="J196" s="334"/>
      <c r="K196" s="334"/>
      <c r="L196" s="334"/>
      <c r="M196" s="335"/>
      <c r="N196" s="334"/>
    </row>
    <row r="197" spans="2:14">
      <c r="B197" s="334"/>
      <c r="G197" s="336"/>
      <c r="H197" s="334"/>
      <c r="I197" s="334"/>
      <c r="J197" s="334"/>
      <c r="K197" s="334"/>
      <c r="L197" s="334"/>
      <c r="M197" s="335"/>
      <c r="N197" s="334"/>
    </row>
    <row r="198" spans="2:14">
      <c r="B198" s="334"/>
      <c r="G198" s="336"/>
      <c r="H198" s="334"/>
      <c r="I198" s="334"/>
      <c r="J198" s="334"/>
      <c r="K198" s="334"/>
      <c r="L198" s="334"/>
      <c r="M198" s="335"/>
      <c r="N198" s="334"/>
    </row>
    <row r="199" spans="2:14">
      <c r="B199" s="334"/>
      <c r="G199" s="336"/>
      <c r="H199" s="334"/>
      <c r="I199" s="334"/>
      <c r="J199" s="334"/>
      <c r="K199" s="334"/>
      <c r="L199" s="334"/>
      <c r="M199" s="335"/>
      <c r="N199" s="334"/>
    </row>
    <row r="200" spans="2:14">
      <c r="B200" s="334"/>
      <c r="G200" s="336"/>
      <c r="H200" s="334"/>
      <c r="I200" s="334"/>
      <c r="J200" s="334"/>
      <c r="K200" s="334"/>
      <c r="L200" s="334"/>
      <c r="M200" s="335"/>
      <c r="N200" s="334"/>
    </row>
    <row r="201" spans="2:14">
      <c r="B201" s="334"/>
      <c r="G201" s="336"/>
      <c r="H201" s="334"/>
      <c r="I201" s="334"/>
      <c r="J201" s="334"/>
      <c r="K201" s="334"/>
      <c r="L201" s="334"/>
      <c r="M201" s="335"/>
      <c r="N201" s="334"/>
    </row>
    <row r="202" spans="2:14">
      <c r="B202" s="334"/>
      <c r="G202" s="336"/>
      <c r="H202" s="334"/>
      <c r="I202" s="334"/>
      <c r="J202" s="334"/>
      <c r="K202" s="334"/>
      <c r="L202" s="334"/>
      <c r="M202" s="335"/>
      <c r="N202" s="334"/>
    </row>
    <row r="203" spans="2:14">
      <c r="B203" s="334"/>
      <c r="G203" s="336"/>
      <c r="H203" s="334"/>
      <c r="I203" s="334"/>
      <c r="J203" s="334"/>
      <c r="K203" s="334"/>
      <c r="L203" s="334"/>
      <c r="M203" s="335"/>
      <c r="N203" s="334"/>
    </row>
    <row r="204" spans="2:14">
      <c r="B204" s="334"/>
      <c r="G204" s="336"/>
      <c r="H204" s="334"/>
      <c r="I204" s="334"/>
      <c r="J204" s="334"/>
      <c r="K204" s="334"/>
      <c r="L204" s="334"/>
      <c r="M204" s="335"/>
      <c r="N204" s="334"/>
    </row>
    <row r="205" spans="2:14">
      <c r="B205" s="334"/>
      <c r="G205" s="336"/>
      <c r="H205" s="334"/>
      <c r="I205" s="334"/>
      <c r="J205" s="334"/>
      <c r="K205" s="334"/>
      <c r="L205" s="334"/>
      <c r="M205" s="335"/>
      <c r="N205" s="334"/>
    </row>
    <row r="206" spans="2:14">
      <c r="B206" s="334"/>
      <c r="G206" s="336"/>
      <c r="H206" s="334"/>
      <c r="I206" s="334"/>
      <c r="J206" s="334"/>
      <c r="K206" s="334"/>
      <c r="L206" s="334"/>
      <c r="M206" s="335"/>
      <c r="N206" s="334"/>
    </row>
    <row r="207" spans="2:14">
      <c r="B207" s="334"/>
      <c r="G207" s="336"/>
      <c r="H207" s="334"/>
      <c r="I207" s="334"/>
      <c r="J207" s="334"/>
      <c r="K207" s="334"/>
      <c r="L207" s="334"/>
      <c r="M207" s="335"/>
      <c r="N207" s="334"/>
    </row>
    <row r="208" spans="2:14">
      <c r="B208" s="334"/>
      <c r="G208" s="336"/>
      <c r="H208" s="334"/>
      <c r="I208" s="334"/>
      <c r="J208" s="334"/>
      <c r="K208" s="334"/>
      <c r="L208" s="334"/>
      <c r="M208" s="335"/>
      <c r="N208" s="334"/>
    </row>
    <row r="209" spans="2:14">
      <c r="B209" s="334"/>
      <c r="G209" s="336"/>
      <c r="H209" s="334"/>
      <c r="I209" s="334"/>
      <c r="J209" s="334"/>
      <c r="K209" s="334"/>
      <c r="L209" s="334"/>
      <c r="M209" s="335"/>
      <c r="N209" s="334"/>
    </row>
    <row r="210" spans="2:14">
      <c r="B210" s="334"/>
      <c r="G210" s="336"/>
      <c r="H210" s="334"/>
      <c r="I210" s="334"/>
      <c r="J210" s="334"/>
      <c r="K210" s="334"/>
      <c r="L210" s="334"/>
      <c r="M210" s="335"/>
      <c r="N210" s="334"/>
    </row>
    <row r="211" spans="2:14">
      <c r="B211" s="334"/>
      <c r="G211" s="336"/>
      <c r="H211" s="334"/>
      <c r="I211" s="334"/>
      <c r="J211" s="334"/>
      <c r="K211" s="334"/>
      <c r="L211" s="334"/>
      <c r="M211" s="335"/>
      <c r="N211" s="334"/>
    </row>
    <row r="212" spans="2:14">
      <c r="B212" s="334"/>
      <c r="G212" s="336"/>
      <c r="H212" s="334"/>
      <c r="I212" s="334"/>
      <c r="J212" s="334"/>
      <c r="K212" s="334"/>
      <c r="L212" s="334"/>
      <c r="M212" s="335"/>
      <c r="N212" s="334"/>
    </row>
    <row r="213" spans="2:14">
      <c r="B213" s="334"/>
      <c r="G213" s="336"/>
      <c r="H213" s="334"/>
      <c r="I213" s="334"/>
      <c r="J213" s="334"/>
      <c r="K213" s="334"/>
      <c r="L213" s="334"/>
      <c r="M213" s="335"/>
      <c r="N213" s="334"/>
    </row>
    <row r="214" spans="2:14">
      <c r="B214" s="334"/>
      <c r="G214" s="336"/>
      <c r="H214" s="334"/>
      <c r="I214" s="334"/>
      <c r="J214" s="334"/>
      <c r="K214" s="334"/>
      <c r="L214" s="334"/>
      <c r="M214" s="335"/>
      <c r="N214" s="334"/>
    </row>
    <row r="215" spans="2:14">
      <c r="B215" s="334"/>
      <c r="G215" s="336"/>
      <c r="H215" s="334"/>
      <c r="I215" s="334"/>
      <c r="J215" s="334"/>
      <c r="K215" s="334"/>
      <c r="L215" s="334"/>
      <c r="M215" s="335"/>
      <c r="N215" s="334"/>
    </row>
    <row r="216" spans="2:14">
      <c r="B216" s="334"/>
      <c r="G216" s="336"/>
      <c r="H216" s="334"/>
      <c r="I216" s="334"/>
      <c r="J216" s="334"/>
      <c r="K216" s="334"/>
      <c r="L216" s="334"/>
      <c r="M216" s="335"/>
      <c r="N216" s="334"/>
    </row>
    <row r="217" spans="2:14">
      <c r="B217" s="334"/>
      <c r="G217" s="336"/>
      <c r="H217" s="334"/>
      <c r="I217" s="334"/>
      <c r="J217" s="334"/>
      <c r="K217" s="334"/>
      <c r="L217" s="334"/>
      <c r="M217" s="335"/>
      <c r="N217" s="334"/>
    </row>
    <row r="218" spans="2:14">
      <c r="B218" s="334"/>
      <c r="G218" s="336"/>
      <c r="H218" s="334"/>
      <c r="I218" s="334"/>
      <c r="J218" s="334"/>
      <c r="K218" s="334"/>
      <c r="L218" s="334"/>
      <c r="M218" s="335"/>
      <c r="N218" s="334"/>
    </row>
    <row r="219" spans="2:14">
      <c r="B219" s="334"/>
      <c r="G219" s="336"/>
      <c r="H219" s="334"/>
      <c r="I219" s="334"/>
      <c r="J219" s="334"/>
      <c r="K219" s="334"/>
      <c r="L219" s="334"/>
      <c r="M219" s="335"/>
      <c r="N219" s="334"/>
    </row>
    <row r="220" spans="2:14">
      <c r="B220" s="334"/>
      <c r="G220" s="336"/>
      <c r="H220" s="334"/>
      <c r="I220" s="334"/>
      <c r="J220" s="334"/>
      <c r="K220" s="334"/>
      <c r="L220" s="334"/>
      <c r="M220" s="335"/>
      <c r="N220" s="334"/>
    </row>
    <row r="221" spans="2:14">
      <c r="B221" s="334"/>
      <c r="G221" s="336"/>
      <c r="H221" s="334"/>
      <c r="I221" s="334"/>
      <c r="J221" s="334"/>
      <c r="K221" s="334"/>
      <c r="L221" s="334"/>
      <c r="M221" s="335"/>
      <c r="N221" s="334"/>
    </row>
    <row r="222" spans="2:14">
      <c r="B222" s="334"/>
      <c r="G222" s="336"/>
      <c r="H222" s="334"/>
      <c r="I222" s="334"/>
      <c r="J222" s="334"/>
      <c r="K222" s="334"/>
      <c r="L222" s="334"/>
      <c r="M222" s="335"/>
      <c r="N222" s="334"/>
    </row>
    <row r="223" spans="2:14">
      <c r="B223" s="334"/>
      <c r="G223" s="336"/>
      <c r="H223" s="334"/>
      <c r="I223" s="334"/>
      <c r="J223" s="334"/>
      <c r="K223" s="334"/>
      <c r="L223" s="334"/>
      <c r="M223" s="335"/>
      <c r="N223" s="334"/>
    </row>
    <row r="224" spans="2:14">
      <c r="B224" s="334"/>
      <c r="G224" s="336"/>
      <c r="H224" s="334"/>
      <c r="I224" s="334"/>
      <c r="J224" s="334"/>
      <c r="K224" s="334"/>
      <c r="L224" s="334"/>
      <c r="M224" s="335"/>
      <c r="N224" s="334"/>
    </row>
    <row r="225" spans="2:14">
      <c r="B225" s="334"/>
      <c r="G225" s="336"/>
      <c r="H225" s="334"/>
      <c r="I225" s="334"/>
      <c r="J225" s="334"/>
      <c r="K225" s="334"/>
      <c r="L225" s="334"/>
      <c r="M225" s="335"/>
      <c r="N225" s="334"/>
    </row>
    <row r="226" spans="2:14">
      <c r="B226" s="334"/>
      <c r="G226" s="336"/>
      <c r="H226" s="334"/>
      <c r="I226" s="334"/>
      <c r="J226" s="334"/>
      <c r="K226" s="334"/>
      <c r="L226" s="334"/>
      <c r="M226" s="335"/>
      <c r="N226" s="334"/>
    </row>
    <row r="227" spans="2:14">
      <c r="B227" s="334"/>
      <c r="G227" s="336"/>
      <c r="H227" s="334"/>
      <c r="I227" s="334"/>
      <c r="J227" s="334"/>
      <c r="K227" s="334"/>
      <c r="L227" s="334"/>
      <c r="M227" s="335"/>
      <c r="N227" s="334"/>
    </row>
    <row r="228" spans="2:14">
      <c r="B228" s="334"/>
      <c r="G228" s="336"/>
      <c r="H228" s="334"/>
      <c r="I228" s="334"/>
      <c r="J228" s="334"/>
      <c r="K228" s="334"/>
      <c r="L228" s="334"/>
      <c r="M228" s="335"/>
      <c r="N228" s="334"/>
    </row>
    <row r="229" spans="2:14">
      <c r="B229" s="334"/>
      <c r="G229" s="336"/>
      <c r="H229" s="334"/>
      <c r="I229" s="334"/>
      <c r="J229" s="334"/>
      <c r="K229" s="334"/>
      <c r="L229" s="334"/>
      <c r="M229" s="335"/>
      <c r="N229" s="334"/>
    </row>
    <row r="230" spans="2:14">
      <c r="B230" s="334"/>
      <c r="G230" s="336"/>
      <c r="H230" s="334"/>
      <c r="I230" s="334"/>
      <c r="J230" s="334"/>
      <c r="K230" s="334"/>
      <c r="L230" s="334"/>
      <c r="M230" s="335"/>
      <c r="N230" s="334"/>
    </row>
    <row r="231" spans="2:14">
      <c r="B231" s="334"/>
      <c r="G231" s="336"/>
      <c r="H231" s="334"/>
      <c r="I231" s="334"/>
      <c r="J231" s="334"/>
      <c r="K231" s="334"/>
      <c r="L231" s="334"/>
      <c r="M231" s="335"/>
      <c r="N231" s="334"/>
    </row>
    <row r="232" spans="2:14">
      <c r="B232" s="334"/>
      <c r="G232" s="336"/>
      <c r="H232" s="334"/>
      <c r="I232" s="334"/>
      <c r="J232" s="334"/>
      <c r="K232" s="334"/>
      <c r="L232" s="334"/>
      <c r="M232" s="335"/>
      <c r="N232" s="334"/>
    </row>
    <row r="233" spans="2:14">
      <c r="B233" s="334"/>
      <c r="G233" s="336"/>
      <c r="H233" s="334"/>
      <c r="I233" s="334"/>
      <c r="J233" s="334"/>
      <c r="K233" s="334"/>
      <c r="L233" s="334"/>
      <c r="M233" s="335"/>
      <c r="N233" s="334"/>
    </row>
    <row r="234" spans="2:14">
      <c r="B234" s="334"/>
      <c r="G234" s="336"/>
      <c r="H234" s="334"/>
      <c r="I234" s="334"/>
      <c r="J234" s="334"/>
      <c r="K234" s="334"/>
      <c r="L234" s="334"/>
      <c r="M234" s="335"/>
      <c r="N234" s="334"/>
    </row>
    <row r="235" spans="2:14">
      <c r="B235" s="334"/>
      <c r="G235" s="336"/>
      <c r="H235" s="334"/>
      <c r="I235" s="334"/>
      <c r="J235" s="334"/>
      <c r="K235" s="334"/>
      <c r="L235" s="334"/>
      <c r="M235" s="335"/>
      <c r="N235" s="334"/>
    </row>
    <row r="236" spans="2:14">
      <c r="B236" s="334"/>
      <c r="G236" s="336"/>
      <c r="H236" s="334"/>
      <c r="I236" s="334"/>
      <c r="J236" s="334"/>
      <c r="K236" s="334"/>
      <c r="L236" s="334"/>
      <c r="M236" s="335"/>
      <c r="N236" s="334"/>
    </row>
    <row r="237" spans="2:14">
      <c r="B237" s="334"/>
      <c r="G237" s="336"/>
      <c r="H237" s="334"/>
      <c r="I237" s="334"/>
      <c r="J237" s="334"/>
      <c r="K237" s="334"/>
      <c r="L237" s="334"/>
      <c r="M237" s="335"/>
      <c r="N237" s="334"/>
    </row>
    <row r="238" spans="2:14">
      <c r="B238" s="334"/>
      <c r="G238" s="336"/>
      <c r="H238" s="334"/>
      <c r="I238" s="334"/>
      <c r="J238" s="334"/>
      <c r="K238" s="334"/>
      <c r="L238" s="334"/>
      <c r="M238" s="335"/>
      <c r="N238" s="334"/>
    </row>
    <row r="239" spans="2:14">
      <c r="B239" s="334"/>
      <c r="G239" s="336"/>
      <c r="H239" s="334"/>
      <c r="I239" s="334"/>
      <c r="J239" s="334"/>
      <c r="K239" s="334"/>
      <c r="L239" s="334"/>
      <c r="M239" s="335"/>
      <c r="N239" s="334"/>
    </row>
    <row r="240" spans="2:14">
      <c r="B240" s="334"/>
      <c r="G240" s="336"/>
      <c r="H240" s="334"/>
      <c r="I240" s="334"/>
      <c r="J240" s="334"/>
      <c r="K240" s="334"/>
      <c r="L240" s="334"/>
      <c r="M240" s="335"/>
      <c r="N240" s="334"/>
    </row>
    <row r="241" spans="2:14">
      <c r="B241" s="334"/>
      <c r="G241" s="336"/>
      <c r="H241" s="334"/>
      <c r="I241" s="334"/>
      <c r="J241" s="334"/>
      <c r="K241" s="334"/>
      <c r="L241" s="334"/>
      <c r="M241" s="335"/>
      <c r="N241" s="334"/>
    </row>
    <row r="242" spans="2:14">
      <c r="B242" s="334"/>
      <c r="G242" s="336"/>
      <c r="H242" s="334"/>
      <c r="I242" s="334"/>
      <c r="J242" s="334"/>
      <c r="K242" s="334"/>
      <c r="L242" s="334"/>
      <c r="M242" s="335"/>
      <c r="N242" s="334"/>
    </row>
    <row r="243" spans="2:14">
      <c r="B243" s="334"/>
      <c r="G243" s="336"/>
      <c r="H243" s="334"/>
      <c r="I243" s="334"/>
      <c r="J243" s="334"/>
      <c r="K243" s="334"/>
      <c r="L243" s="334"/>
      <c r="M243" s="335"/>
      <c r="N243" s="334"/>
    </row>
    <row r="244" spans="2:14">
      <c r="B244" s="334"/>
      <c r="G244" s="336"/>
      <c r="H244" s="334"/>
      <c r="I244" s="334"/>
      <c r="J244" s="334"/>
      <c r="K244" s="334"/>
      <c r="L244" s="334"/>
      <c r="M244" s="335"/>
      <c r="N244" s="334"/>
    </row>
    <row r="245" spans="2:14">
      <c r="B245" s="334"/>
      <c r="G245" s="336"/>
      <c r="H245" s="334"/>
      <c r="I245" s="334"/>
      <c r="J245" s="334"/>
      <c r="K245" s="334"/>
      <c r="L245" s="334"/>
      <c r="M245" s="335"/>
      <c r="N245" s="334"/>
    </row>
    <row r="246" spans="2:14">
      <c r="B246" s="334"/>
      <c r="G246" s="336"/>
      <c r="H246" s="334"/>
      <c r="I246" s="334"/>
      <c r="J246" s="334"/>
      <c r="K246" s="334"/>
      <c r="L246" s="334"/>
      <c r="M246" s="335"/>
      <c r="N246" s="334"/>
    </row>
    <row r="247" spans="2:14">
      <c r="B247" s="334"/>
      <c r="G247" s="336"/>
      <c r="H247" s="334"/>
      <c r="I247" s="334"/>
      <c r="J247" s="334"/>
      <c r="K247" s="334"/>
      <c r="L247" s="334"/>
      <c r="M247" s="335"/>
      <c r="N247" s="334"/>
    </row>
    <row r="248" spans="2:14">
      <c r="B248" s="334"/>
      <c r="G248" s="336"/>
      <c r="H248" s="334"/>
      <c r="I248" s="334"/>
      <c r="J248" s="334"/>
      <c r="K248" s="334"/>
      <c r="L248" s="334"/>
      <c r="M248" s="335"/>
      <c r="N248" s="334"/>
    </row>
    <row r="249" spans="2:14">
      <c r="B249" s="334"/>
      <c r="G249" s="336"/>
      <c r="H249" s="334"/>
      <c r="I249" s="334"/>
      <c r="J249" s="334"/>
      <c r="K249" s="334"/>
      <c r="L249" s="334"/>
      <c r="M249" s="335"/>
      <c r="N249" s="334"/>
    </row>
    <row r="250" spans="2:14">
      <c r="B250" s="334"/>
      <c r="G250" s="336"/>
      <c r="H250" s="334"/>
      <c r="I250" s="334"/>
      <c r="J250" s="334"/>
      <c r="K250" s="334"/>
      <c r="L250" s="334"/>
      <c r="M250" s="335"/>
      <c r="N250" s="334"/>
    </row>
    <row r="251" spans="2:14">
      <c r="B251" s="334"/>
      <c r="G251" s="336"/>
      <c r="H251" s="334"/>
      <c r="I251" s="334"/>
      <c r="J251" s="334"/>
      <c r="K251" s="334"/>
      <c r="L251" s="334"/>
      <c r="M251" s="335"/>
      <c r="N251" s="334"/>
    </row>
    <row r="252" spans="2:14">
      <c r="B252" s="334"/>
      <c r="G252" s="336"/>
      <c r="H252" s="334"/>
      <c r="I252" s="334"/>
      <c r="J252" s="334"/>
      <c r="K252" s="334"/>
      <c r="L252" s="334"/>
      <c r="M252" s="335"/>
      <c r="N252" s="334"/>
    </row>
    <row r="253" spans="2:14">
      <c r="B253" s="334"/>
      <c r="G253" s="336"/>
      <c r="H253" s="334"/>
      <c r="I253" s="334"/>
      <c r="J253" s="334"/>
      <c r="K253" s="334"/>
      <c r="L253" s="334"/>
      <c r="M253" s="335"/>
      <c r="N253" s="334"/>
    </row>
    <row r="254" spans="2:14">
      <c r="B254" s="334"/>
      <c r="G254" s="336"/>
      <c r="H254" s="334"/>
      <c r="I254" s="334"/>
      <c r="J254" s="334"/>
      <c r="K254" s="334"/>
      <c r="L254" s="334"/>
      <c r="M254" s="335"/>
      <c r="N254" s="334"/>
    </row>
    <row r="255" spans="2:14">
      <c r="B255" s="334"/>
      <c r="G255" s="336"/>
      <c r="H255" s="334"/>
      <c r="I255" s="334"/>
      <c r="J255" s="334"/>
      <c r="K255" s="334"/>
      <c r="L255" s="334"/>
      <c r="M255" s="335"/>
      <c r="N255" s="334"/>
    </row>
    <row r="256" spans="2:14">
      <c r="B256" s="334"/>
      <c r="G256" s="336"/>
      <c r="H256" s="334"/>
      <c r="I256" s="334"/>
      <c r="J256" s="334"/>
      <c r="K256" s="334"/>
      <c r="L256" s="334"/>
      <c r="M256" s="335"/>
      <c r="N256" s="334"/>
    </row>
    <row r="257" spans="2:14">
      <c r="B257" s="334"/>
      <c r="G257" s="336"/>
      <c r="H257" s="334"/>
      <c r="I257" s="334"/>
      <c r="J257" s="334"/>
      <c r="K257" s="334"/>
      <c r="L257" s="334"/>
      <c r="M257" s="335"/>
      <c r="N257" s="334"/>
    </row>
    <row r="258" spans="2:14">
      <c r="B258" s="334"/>
      <c r="G258" s="336"/>
      <c r="H258" s="334"/>
      <c r="I258" s="334"/>
      <c r="J258" s="334"/>
      <c r="K258" s="334"/>
      <c r="L258" s="334"/>
      <c r="M258" s="335"/>
      <c r="N258" s="334"/>
    </row>
    <row r="259" spans="2:14">
      <c r="B259" s="334"/>
      <c r="G259" s="336"/>
      <c r="H259" s="334"/>
      <c r="I259" s="334"/>
      <c r="J259" s="334"/>
      <c r="K259" s="334"/>
      <c r="L259" s="334"/>
      <c r="M259" s="335"/>
      <c r="N259" s="334"/>
    </row>
    <row r="260" spans="2:14">
      <c r="B260" s="334"/>
      <c r="G260" s="336"/>
      <c r="H260" s="334"/>
      <c r="I260" s="334"/>
      <c r="J260" s="334"/>
      <c r="K260" s="334"/>
      <c r="L260" s="334"/>
      <c r="M260" s="335"/>
      <c r="N260" s="334"/>
    </row>
    <row r="261" spans="2:14">
      <c r="B261" s="334"/>
      <c r="G261" s="336"/>
      <c r="H261" s="334"/>
      <c r="I261" s="334"/>
      <c r="J261" s="334"/>
      <c r="K261" s="334"/>
      <c r="L261" s="334"/>
      <c r="M261" s="335"/>
      <c r="N261" s="334"/>
    </row>
    <row r="262" spans="2:14">
      <c r="B262" s="334"/>
      <c r="G262" s="336"/>
      <c r="H262" s="334"/>
      <c r="I262" s="334"/>
      <c r="J262" s="334"/>
      <c r="K262" s="334"/>
      <c r="L262" s="334"/>
      <c r="M262" s="335"/>
      <c r="N262" s="334"/>
    </row>
    <row r="263" spans="2:14">
      <c r="B263" s="334"/>
      <c r="G263" s="336"/>
      <c r="H263" s="334"/>
      <c r="I263" s="334"/>
      <c r="J263" s="334"/>
      <c r="K263" s="334"/>
      <c r="L263" s="334"/>
      <c r="M263" s="335"/>
      <c r="N263" s="334"/>
    </row>
    <row r="264" spans="2:14">
      <c r="B264" s="334"/>
      <c r="G264" s="336"/>
      <c r="H264" s="334"/>
      <c r="I264" s="334"/>
      <c r="J264" s="334"/>
      <c r="K264" s="334"/>
      <c r="L264" s="334"/>
      <c r="M264" s="335"/>
      <c r="N264" s="334"/>
    </row>
    <row r="265" spans="2:14">
      <c r="B265" s="334"/>
      <c r="G265" s="336"/>
      <c r="H265" s="334"/>
      <c r="I265" s="334"/>
      <c r="J265" s="334"/>
      <c r="K265" s="334"/>
      <c r="L265" s="334"/>
      <c r="M265" s="335"/>
      <c r="N265" s="334"/>
    </row>
    <row r="266" spans="2:14">
      <c r="B266" s="334"/>
      <c r="G266" s="336"/>
      <c r="H266" s="334"/>
      <c r="I266" s="334"/>
      <c r="J266" s="334"/>
      <c r="K266" s="334"/>
      <c r="L266" s="334"/>
      <c r="M266" s="335"/>
      <c r="N266" s="334"/>
    </row>
    <row r="267" spans="2:14">
      <c r="B267" s="334"/>
      <c r="G267" s="336"/>
      <c r="H267" s="334"/>
      <c r="I267" s="334"/>
      <c r="J267" s="334"/>
      <c r="K267" s="334"/>
      <c r="L267" s="334"/>
      <c r="M267" s="335"/>
      <c r="N267" s="334"/>
    </row>
    <row r="268" spans="2:14">
      <c r="B268" s="334"/>
      <c r="G268" s="336"/>
      <c r="H268" s="334"/>
      <c r="I268" s="334"/>
      <c r="J268" s="334"/>
      <c r="K268" s="334"/>
      <c r="L268" s="334"/>
      <c r="M268" s="335"/>
      <c r="N268" s="334"/>
    </row>
    <row r="269" spans="2:14">
      <c r="B269" s="334"/>
      <c r="G269" s="336"/>
      <c r="H269" s="334"/>
      <c r="I269" s="334"/>
      <c r="J269" s="334"/>
      <c r="K269" s="334"/>
      <c r="L269" s="334"/>
      <c r="M269" s="335"/>
      <c r="N269" s="334"/>
    </row>
    <row r="270" spans="2:14">
      <c r="B270" s="334"/>
      <c r="G270" s="336"/>
      <c r="H270" s="334"/>
      <c r="I270" s="334"/>
      <c r="J270" s="334"/>
      <c r="K270" s="334"/>
      <c r="L270" s="334"/>
      <c r="M270" s="335"/>
      <c r="N270" s="334"/>
    </row>
    <row r="271" spans="2:14">
      <c r="B271" s="334"/>
      <c r="G271" s="336"/>
      <c r="H271" s="334"/>
      <c r="I271" s="334"/>
      <c r="J271" s="334"/>
      <c r="K271" s="334"/>
      <c r="L271" s="334"/>
      <c r="M271" s="335"/>
      <c r="N271" s="334"/>
    </row>
    <row r="272" spans="2:14">
      <c r="B272" s="334"/>
      <c r="G272" s="336"/>
      <c r="H272" s="334"/>
      <c r="I272" s="334"/>
      <c r="J272" s="334"/>
      <c r="K272" s="334"/>
      <c r="L272" s="334"/>
      <c r="M272" s="335"/>
      <c r="N272" s="334"/>
    </row>
    <row r="273" spans="2:14">
      <c r="B273" s="334"/>
      <c r="G273" s="336"/>
      <c r="H273" s="334"/>
      <c r="I273" s="334"/>
      <c r="J273" s="334"/>
      <c r="K273" s="334"/>
      <c r="L273" s="334"/>
      <c r="M273" s="335"/>
      <c r="N273" s="334"/>
    </row>
    <row r="274" spans="2:14">
      <c r="B274" s="334"/>
      <c r="G274" s="336"/>
      <c r="H274" s="334"/>
      <c r="I274" s="334"/>
      <c r="J274" s="334"/>
      <c r="K274" s="334"/>
      <c r="L274" s="334"/>
      <c r="M274" s="335"/>
      <c r="N274" s="334"/>
    </row>
    <row r="275" spans="2:14">
      <c r="B275" s="334"/>
      <c r="G275" s="336"/>
      <c r="H275" s="334"/>
      <c r="I275" s="334"/>
      <c r="J275" s="334"/>
      <c r="K275" s="334"/>
      <c r="L275" s="334"/>
      <c r="M275" s="335"/>
      <c r="N275" s="334"/>
    </row>
    <row r="276" spans="2:14">
      <c r="B276" s="334"/>
      <c r="G276" s="336"/>
      <c r="H276" s="334"/>
      <c r="I276" s="334"/>
      <c r="J276" s="334"/>
      <c r="K276" s="334"/>
      <c r="L276" s="334"/>
      <c r="M276" s="335"/>
      <c r="N276" s="334"/>
    </row>
    <row r="277" spans="2:14">
      <c r="B277" s="334"/>
      <c r="G277" s="336"/>
      <c r="H277" s="334"/>
      <c r="I277" s="334"/>
      <c r="J277" s="334"/>
      <c r="K277" s="334"/>
      <c r="L277" s="334"/>
      <c r="M277" s="335"/>
      <c r="N277" s="334"/>
    </row>
    <row r="278" spans="2:14">
      <c r="B278" s="334"/>
      <c r="G278" s="336"/>
      <c r="H278" s="334"/>
      <c r="I278" s="334"/>
      <c r="J278" s="334"/>
      <c r="K278" s="334"/>
      <c r="L278" s="334"/>
      <c r="M278" s="335"/>
      <c r="N278" s="334"/>
    </row>
    <row r="279" spans="2:14">
      <c r="B279" s="334"/>
      <c r="G279" s="336"/>
      <c r="H279" s="334"/>
      <c r="I279" s="334"/>
      <c r="J279" s="334"/>
      <c r="K279" s="334"/>
      <c r="L279" s="334"/>
      <c r="M279" s="335"/>
      <c r="N279" s="334"/>
    </row>
    <row r="280" spans="2:14">
      <c r="B280" s="334"/>
      <c r="G280" s="336"/>
      <c r="H280" s="334"/>
      <c r="I280" s="334"/>
      <c r="J280" s="334"/>
      <c r="K280" s="334"/>
      <c r="L280" s="334"/>
      <c r="M280" s="335"/>
      <c r="N280" s="334"/>
    </row>
    <row r="281" spans="2:14">
      <c r="B281" s="334"/>
      <c r="G281" s="336"/>
      <c r="H281" s="334"/>
      <c r="I281" s="334"/>
      <c r="J281" s="334"/>
      <c r="K281" s="334"/>
      <c r="L281" s="334"/>
      <c r="M281" s="335"/>
      <c r="N281" s="334"/>
    </row>
    <row r="282" spans="2:14">
      <c r="B282" s="334"/>
      <c r="G282" s="336"/>
      <c r="H282" s="334"/>
      <c r="I282" s="334"/>
      <c r="J282" s="334"/>
      <c r="K282" s="334"/>
      <c r="L282" s="334"/>
      <c r="M282" s="335"/>
      <c r="N282" s="334"/>
    </row>
    <row r="283" spans="2:14">
      <c r="B283" s="334"/>
      <c r="G283" s="336"/>
      <c r="H283" s="334"/>
      <c r="I283" s="334"/>
      <c r="J283" s="334"/>
      <c r="K283" s="334"/>
      <c r="L283" s="334"/>
      <c r="M283" s="335"/>
      <c r="N283" s="334"/>
    </row>
    <row r="284" spans="2:14">
      <c r="B284" s="334"/>
      <c r="G284" s="336"/>
      <c r="H284" s="334"/>
      <c r="I284" s="334"/>
      <c r="J284" s="334"/>
      <c r="K284" s="334"/>
      <c r="L284" s="334"/>
      <c r="M284" s="335"/>
      <c r="N284" s="334"/>
    </row>
    <row r="285" spans="2:14">
      <c r="B285" s="334"/>
      <c r="G285" s="336"/>
      <c r="H285" s="334"/>
      <c r="I285" s="334"/>
      <c r="J285" s="334"/>
      <c r="K285" s="334"/>
      <c r="L285" s="334"/>
      <c r="M285" s="335"/>
      <c r="N285" s="334"/>
    </row>
    <row r="286" spans="2:14">
      <c r="B286" s="334"/>
      <c r="G286" s="336"/>
      <c r="H286" s="334"/>
      <c r="I286" s="334"/>
      <c r="J286" s="334"/>
      <c r="K286" s="334"/>
      <c r="L286" s="334"/>
      <c r="M286" s="335"/>
      <c r="N286" s="334"/>
    </row>
    <row r="287" spans="2:14">
      <c r="B287" s="334"/>
      <c r="G287" s="336"/>
      <c r="H287" s="334"/>
      <c r="I287" s="334"/>
      <c r="J287" s="334"/>
      <c r="K287" s="334"/>
      <c r="L287" s="334"/>
      <c r="M287" s="335"/>
      <c r="N287" s="334"/>
    </row>
    <row r="288" spans="2:14">
      <c r="B288" s="334"/>
      <c r="G288" s="336"/>
      <c r="H288" s="334"/>
      <c r="I288" s="334"/>
      <c r="J288" s="334"/>
      <c r="K288" s="334"/>
      <c r="L288" s="334"/>
      <c r="M288" s="335"/>
      <c r="N288" s="334"/>
    </row>
    <row r="289" spans="2:14">
      <c r="B289" s="334"/>
      <c r="G289" s="336"/>
      <c r="H289" s="334"/>
      <c r="I289" s="334"/>
      <c r="J289" s="334"/>
      <c r="K289" s="334"/>
      <c r="L289" s="334"/>
      <c r="M289" s="335"/>
      <c r="N289" s="334"/>
    </row>
    <row r="290" spans="2:14">
      <c r="B290" s="334"/>
      <c r="G290" s="336"/>
      <c r="H290" s="334"/>
      <c r="I290" s="334"/>
      <c r="J290" s="334"/>
      <c r="K290" s="334"/>
      <c r="L290" s="334"/>
      <c r="M290" s="335"/>
      <c r="N290" s="334"/>
    </row>
    <row r="291" spans="2:14">
      <c r="B291" s="334"/>
      <c r="G291" s="336"/>
      <c r="H291" s="334"/>
      <c r="I291" s="334"/>
      <c r="J291" s="334"/>
      <c r="K291" s="334"/>
      <c r="L291" s="334"/>
      <c r="M291" s="335"/>
      <c r="N291" s="334"/>
    </row>
    <row r="292" spans="2:14">
      <c r="B292" s="334"/>
      <c r="G292" s="336"/>
      <c r="H292" s="334"/>
      <c r="I292" s="334"/>
      <c r="J292" s="334"/>
      <c r="K292" s="334"/>
      <c r="L292" s="334"/>
      <c r="M292" s="335"/>
      <c r="N292" s="334"/>
    </row>
    <row r="293" spans="2:14">
      <c r="B293" s="334"/>
      <c r="G293" s="336"/>
      <c r="H293" s="334"/>
      <c r="I293" s="334"/>
      <c r="J293" s="334"/>
      <c r="K293" s="334"/>
      <c r="L293" s="334"/>
      <c r="M293" s="335"/>
      <c r="N293" s="334"/>
    </row>
    <row r="294" spans="2:14">
      <c r="B294" s="334"/>
      <c r="G294" s="336"/>
      <c r="H294" s="334"/>
      <c r="I294" s="334"/>
      <c r="J294" s="334"/>
      <c r="K294" s="334"/>
      <c r="L294" s="334"/>
      <c r="M294" s="335"/>
      <c r="N294" s="334"/>
    </row>
    <row r="295" spans="2:14">
      <c r="B295" s="334"/>
      <c r="G295" s="336"/>
      <c r="H295" s="334"/>
      <c r="I295" s="334"/>
      <c r="J295" s="334"/>
      <c r="K295" s="334"/>
      <c r="L295" s="334"/>
      <c r="M295" s="335"/>
      <c r="N295" s="334"/>
    </row>
    <row r="296" spans="2:14">
      <c r="B296" s="334"/>
      <c r="G296" s="336"/>
      <c r="H296" s="334"/>
      <c r="I296" s="334"/>
      <c r="J296" s="334"/>
      <c r="K296" s="334"/>
      <c r="L296" s="334"/>
      <c r="M296" s="335"/>
      <c r="N296" s="334"/>
    </row>
    <row r="297" spans="2:14">
      <c r="B297" s="334"/>
      <c r="G297" s="336"/>
      <c r="H297" s="334"/>
      <c r="I297" s="334"/>
      <c r="J297" s="334"/>
      <c r="K297" s="334"/>
      <c r="L297" s="334"/>
      <c r="M297" s="335"/>
      <c r="N297" s="334"/>
    </row>
    <row r="298" spans="2:14">
      <c r="B298" s="334"/>
      <c r="G298" s="336"/>
      <c r="H298" s="334"/>
      <c r="I298" s="334"/>
      <c r="J298" s="334"/>
      <c r="K298" s="334"/>
      <c r="L298" s="334"/>
      <c r="M298" s="335"/>
      <c r="N298" s="334"/>
    </row>
    <row r="299" spans="2:14">
      <c r="B299" s="334"/>
      <c r="G299" s="336"/>
      <c r="H299" s="334"/>
      <c r="I299" s="334"/>
      <c r="J299" s="334"/>
      <c r="K299" s="334"/>
      <c r="L299" s="334"/>
      <c r="M299" s="335"/>
      <c r="N299" s="334"/>
    </row>
    <row r="300" spans="2:14">
      <c r="B300" s="334"/>
      <c r="G300" s="336"/>
      <c r="H300" s="334"/>
      <c r="I300" s="334"/>
      <c r="J300" s="334"/>
      <c r="K300" s="334"/>
      <c r="L300" s="334"/>
      <c r="M300" s="335"/>
      <c r="N300" s="334"/>
    </row>
    <row r="301" spans="2:14">
      <c r="B301" s="334"/>
      <c r="G301" s="336"/>
      <c r="H301" s="334"/>
      <c r="I301" s="334"/>
      <c r="J301" s="334"/>
      <c r="K301" s="334"/>
      <c r="L301" s="334"/>
      <c r="M301" s="335"/>
      <c r="N301" s="334"/>
    </row>
    <row r="302" spans="2:14">
      <c r="B302" s="334"/>
      <c r="G302" s="336"/>
      <c r="H302" s="334"/>
      <c r="I302" s="334"/>
      <c r="J302" s="334"/>
      <c r="K302" s="334"/>
      <c r="L302" s="334"/>
      <c r="M302" s="335"/>
      <c r="N302" s="334"/>
    </row>
    <row r="303" spans="2:14">
      <c r="B303" s="334"/>
      <c r="G303" s="336"/>
      <c r="H303" s="334"/>
      <c r="I303" s="334"/>
      <c r="J303" s="334"/>
      <c r="K303" s="334"/>
      <c r="L303" s="334"/>
      <c r="M303" s="335"/>
      <c r="N303" s="334"/>
    </row>
    <row r="304" spans="2:14">
      <c r="B304" s="334"/>
      <c r="G304" s="336"/>
      <c r="H304" s="334"/>
      <c r="I304" s="334"/>
      <c r="J304" s="334"/>
      <c r="K304" s="334"/>
      <c r="L304" s="334"/>
      <c r="M304" s="335"/>
      <c r="N304" s="334"/>
    </row>
    <row r="305" spans="2:14">
      <c r="B305" s="334"/>
      <c r="G305" s="336"/>
      <c r="H305" s="334"/>
      <c r="I305" s="334"/>
      <c r="J305" s="334"/>
      <c r="K305" s="334"/>
      <c r="L305" s="334"/>
      <c r="M305" s="335"/>
      <c r="N305" s="334"/>
    </row>
    <row r="306" spans="2:14">
      <c r="B306" s="334"/>
      <c r="G306" s="336"/>
      <c r="H306" s="334"/>
      <c r="I306" s="334"/>
      <c r="J306" s="334"/>
      <c r="K306" s="334"/>
      <c r="L306" s="334"/>
      <c r="M306" s="335"/>
      <c r="N306" s="334"/>
    </row>
    <row r="307" spans="2:14">
      <c r="B307" s="334"/>
      <c r="G307" s="336"/>
      <c r="H307" s="334"/>
      <c r="I307" s="334"/>
      <c r="J307" s="334"/>
      <c r="K307" s="334"/>
      <c r="L307" s="334"/>
      <c r="M307" s="335"/>
      <c r="N307" s="334"/>
    </row>
    <row r="308" spans="2:14">
      <c r="B308" s="334"/>
      <c r="G308" s="336"/>
      <c r="H308" s="334"/>
      <c r="I308" s="334"/>
      <c r="J308" s="334"/>
      <c r="K308" s="334"/>
      <c r="L308" s="334"/>
      <c r="M308" s="335"/>
      <c r="N308" s="334"/>
    </row>
    <row r="309" spans="2:14">
      <c r="B309" s="334"/>
      <c r="G309" s="336"/>
      <c r="H309" s="334"/>
      <c r="I309" s="334"/>
      <c r="J309" s="334"/>
      <c r="K309" s="334"/>
      <c r="L309" s="334"/>
      <c r="M309" s="335"/>
      <c r="N309" s="334"/>
    </row>
    <row r="310" spans="2:14">
      <c r="B310" s="334"/>
      <c r="G310" s="336"/>
      <c r="H310" s="334"/>
      <c r="I310" s="334"/>
      <c r="J310" s="334"/>
      <c r="K310" s="334"/>
      <c r="L310" s="334"/>
      <c r="M310" s="335"/>
      <c r="N310" s="334"/>
    </row>
    <row r="311" spans="2:14">
      <c r="B311" s="334"/>
      <c r="G311" s="336"/>
      <c r="H311" s="334"/>
      <c r="I311" s="334"/>
      <c r="J311" s="334"/>
      <c r="K311" s="334"/>
      <c r="L311" s="334"/>
      <c r="M311" s="335"/>
      <c r="N311" s="334"/>
    </row>
    <row r="312" spans="2:14">
      <c r="B312" s="334"/>
      <c r="G312" s="336"/>
      <c r="H312" s="334"/>
      <c r="I312" s="334"/>
      <c r="J312" s="334"/>
      <c r="K312" s="334"/>
      <c r="L312" s="334"/>
      <c r="M312" s="335"/>
      <c r="N312" s="334"/>
    </row>
    <row r="313" spans="2:14">
      <c r="B313" s="334"/>
      <c r="G313" s="336"/>
      <c r="H313" s="334"/>
      <c r="I313" s="334"/>
      <c r="J313" s="334"/>
      <c r="K313" s="334"/>
      <c r="L313" s="334"/>
      <c r="M313" s="335"/>
      <c r="N313" s="334"/>
    </row>
    <row r="314" spans="2:14">
      <c r="B314" s="334"/>
      <c r="G314" s="336"/>
      <c r="H314" s="334"/>
      <c r="I314" s="334"/>
      <c r="J314" s="334"/>
      <c r="K314" s="334"/>
      <c r="L314" s="334"/>
      <c r="M314" s="335"/>
      <c r="N314" s="334"/>
    </row>
    <row r="315" spans="2:14">
      <c r="B315" s="334"/>
      <c r="G315" s="336"/>
      <c r="H315" s="334"/>
      <c r="I315" s="334"/>
      <c r="J315" s="334"/>
      <c r="K315" s="334"/>
      <c r="L315" s="334"/>
      <c r="M315" s="335"/>
      <c r="N315" s="334"/>
    </row>
    <row r="316" spans="2:14">
      <c r="B316" s="334"/>
      <c r="G316" s="336"/>
      <c r="H316" s="334"/>
      <c r="I316" s="334"/>
      <c r="J316" s="334"/>
      <c r="K316" s="334"/>
      <c r="L316" s="334"/>
      <c r="M316" s="335"/>
      <c r="N316" s="334"/>
    </row>
    <row r="317" spans="2:14">
      <c r="B317" s="334"/>
      <c r="G317" s="336"/>
      <c r="H317" s="334"/>
      <c r="I317" s="334"/>
      <c r="J317" s="334"/>
      <c r="K317" s="334"/>
      <c r="L317" s="334"/>
      <c r="M317" s="335"/>
      <c r="N317" s="334"/>
    </row>
    <row r="318" spans="2:14">
      <c r="B318" s="334"/>
      <c r="G318" s="336"/>
      <c r="H318" s="334"/>
      <c r="I318" s="334"/>
      <c r="J318" s="334"/>
      <c r="K318" s="334"/>
      <c r="L318" s="334"/>
      <c r="M318" s="335"/>
      <c r="N318" s="334"/>
    </row>
    <row r="319" spans="2:14">
      <c r="B319" s="334"/>
      <c r="G319" s="336"/>
      <c r="H319" s="334"/>
      <c r="I319" s="334"/>
      <c r="J319" s="334"/>
      <c r="K319" s="334"/>
      <c r="L319" s="334"/>
      <c r="M319" s="335"/>
      <c r="N319" s="334"/>
    </row>
    <row r="320" spans="2:14">
      <c r="B320" s="334"/>
      <c r="G320" s="336"/>
      <c r="H320" s="334"/>
      <c r="I320" s="334"/>
      <c r="J320" s="334"/>
      <c r="K320" s="334"/>
      <c r="L320" s="334"/>
      <c r="M320" s="335"/>
      <c r="N320" s="334"/>
    </row>
    <row r="321" spans="2:14">
      <c r="B321" s="334"/>
      <c r="G321" s="336"/>
      <c r="H321" s="334"/>
      <c r="I321" s="334"/>
      <c r="J321" s="334"/>
      <c r="K321" s="334"/>
      <c r="L321" s="334"/>
      <c r="M321" s="335"/>
      <c r="N321" s="334"/>
    </row>
    <row r="322" spans="2:14">
      <c r="B322" s="334"/>
      <c r="G322" s="336"/>
      <c r="H322" s="334"/>
      <c r="I322" s="334"/>
      <c r="J322" s="334"/>
      <c r="K322" s="334"/>
      <c r="L322" s="334"/>
      <c r="M322" s="335"/>
      <c r="N322" s="334"/>
    </row>
    <row r="323" spans="2:14">
      <c r="B323" s="334"/>
      <c r="G323" s="336"/>
      <c r="H323" s="334"/>
      <c r="I323" s="334"/>
      <c r="J323" s="334"/>
      <c r="K323" s="334"/>
      <c r="L323" s="334"/>
      <c r="M323" s="335"/>
      <c r="N323" s="334"/>
    </row>
    <row r="324" spans="2:14">
      <c r="B324" s="334"/>
      <c r="G324" s="336"/>
      <c r="H324" s="334"/>
      <c r="I324" s="334"/>
      <c r="J324" s="334"/>
      <c r="K324" s="334"/>
      <c r="L324" s="334"/>
      <c r="M324" s="335"/>
      <c r="N324" s="334"/>
    </row>
    <row r="325" spans="2:14">
      <c r="B325" s="334"/>
      <c r="G325" s="336"/>
      <c r="H325" s="334"/>
      <c r="I325" s="334"/>
      <c r="J325" s="334"/>
      <c r="K325" s="334"/>
      <c r="L325" s="334"/>
      <c r="M325" s="335"/>
      <c r="N325" s="334"/>
    </row>
    <row r="326" spans="2:14">
      <c r="B326" s="334"/>
      <c r="G326" s="336"/>
      <c r="H326" s="334"/>
      <c r="I326" s="334"/>
      <c r="J326" s="334"/>
      <c r="K326" s="334"/>
      <c r="L326" s="334"/>
      <c r="M326" s="335"/>
      <c r="N326" s="334"/>
    </row>
    <row r="327" spans="2:14">
      <c r="B327" s="334"/>
      <c r="G327" s="336"/>
      <c r="H327" s="334"/>
      <c r="I327" s="334"/>
      <c r="J327" s="334"/>
      <c r="K327" s="334"/>
      <c r="L327" s="334"/>
      <c r="M327" s="335"/>
      <c r="N327" s="334"/>
    </row>
    <row r="328" spans="2:14">
      <c r="B328" s="334"/>
      <c r="G328" s="336"/>
      <c r="H328" s="334"/>
      <c r="I328" s="334"/>
      <c r="J328" s="334"/>
      <c r="K328" s="334"/>
      <c r="L328" s="334"/>
      <c r="M328" s="335"/>
      <c r="N328" s="334"/>
    </row>
    <row r="329" spans="2:14">
      <c r="B329" s="334"/>
      <c r="G329" s="336"/>
      <c r="H329" s="334"/>
      <c r="I329" s="334"/>
      <c r="J329" s="334"/>
      <c r="K329" s="334"/>
      <c r="L329" s="334"/>
      <c r="M329" s="335"/>
      <c r="N329" s="334"/>
    </row>
    <row r="330" spans="2:14">
      <c r="B330" s="334"/>
      <c r="G330" s="336"/>
      <c r="H330" s="334"/>
      <c r="I330" s="334"/>
      <c r="J330" s="334"/>
      <c r="K330" s="334"/>
      <c r="L330" s="334"/>
      <c r="M330" s="335"/>
      <c r="N330" s="334"/>
    </row>
    <row r="331" spans="2:14">
      <c r="B331" s="334"/>
      <c r="G331" s="336"/>
      <c r="H331" s="334"/>
      <c r="I331" s="334"/>
      <c r="J331" s="334"/>
      <c r="K331" s="334"/>
      <c r="L331" s="334"/>
      <c r="M331" s="335"/>
      <c r="N331" s="334"/>
    </row>
    <row r="332" spans="2:14">
      <c r="B332" s="334"/>
      <c r="G332" s="336"/>
      <c r="H332" s="334"/>
      <c r="I332" s="334"/>
      <c r="J332" s="334"/>
      <c r="K332" s="334"/>
      <c r="L332" s="334"/>
      <c r="M332" s="335"/>
      <c r="N332" s="334"/>
    </row>
    <row r="333" spans="2:14">
      <c r="B333" s="334"/>
      <c r="G333" s="336"/>
      <c r="H333" s="334"/>
      <c r="I333" s="334"/>
      <c r="J333" s="334"/>
      <c r="K333" s="334"/>
      <c r="L333" s="334"/>
      <c r="M333" s="335"/>
      <c r="N333" s="334"/>
    </row>
    <row r="334" spans="2:14">
      <c r="B334" s="334"/>
      <c r="G334" s="336"/>
      <c r="H334" s="334"/>
      <c r="I334" s="334"/>
      <c r="J334" s="334"/>
      <c r="K334" s="334"/>
      <c r="L334" s="334"/>
      <c r="M334" s="335"/>
      <c r="N334" s="334"/>
    </row>
    <row r="335" spans="2:14">
      <c r="B335" s="334"/>
      <c r="G335" s="336"/>
      <c r="H335" s="334"/>
      <c r="I335" s="334"/>
      <c r="J335" s="334"/>
      <c r="K335" s="334"/>
      <c r="L335" s="334"/>
      <c r="M335" s="335"/>
      <c r="N335" s="334"/>
    </row>
    <row r="336" spans="2:14">
      <c r="B336" s="334"/>
      <c r="G336" s="336"/>
      <c r="H336" s="334"/>
      <c r="I336" s="334"/>
      <c r="J336" s="334"/>
      <c r="K336" s="334"/>
      <c r="L336" s="334"/>
      <c r="M336" s="335"/>
      <c r="N336" s="334"/>
    </row>
    <row r="337" spans="2:14">
      <c r="B337" s="334"/>
      <c r="G337" s="336"/>
      <c r="H337" s="334"/>
      <c r="I337" s="334"/>
      <c r="J337" s="334"/>
      <c r="K337" s="334"/>
      <c r="L337" s="334"/>
      <c r="M337" s="335"/>
      <c r="N337" s="334"/>
    </row>
    <row r="338" spans="2:14">
      <c r="B338" s="334"/>
      <c r="G338" s="336"/>
      <c r="H338" s="334"/>
      <c r="I338" s="334"/>
      <c r="J338" s="334"/>
      <c r="K338" s="334"/>
      <c r="L338" s="334"/>
      <c r="M338" s="335"/>
      <c r="N338" s="334"/>
    </row>
    <row r="339" spans="2:14">
      <c r="B339" s="334"/>
      <c r="G339" s="336"/>
      <c r="H339" s="334"/>
      <c r="I339" s="334"/>
      <c r="J339" s="334"/>
      <c r="K339" s="334"/>
      <c r="L339" s="334"/>
      <c r="M339" s="335"/>
      <c r="N339" s="334"/>
    </row>
    <row r="340" spans="2:14">
      <c r="B340" s="334"/>
      <c r="G340" s="336"/>
      <c r="H340" s="334"/>
      <c r="I340" s="334"/>
      <c r="J340" s="334"/>
      <c r="K340" s="334"/>
      <c r="L340" s="334"/>
      <c r="M340" s="335"/>
      <c r="N340" s="334"/>
    </row>
    <row r="341" spans="2:14">
      <c r="B341" s="334"/>
      <c r="G341" s="336"/>
      <c r="H341" s="334"/>
      <c r="I341" s="334"/>
      <c r="J341" s="334"/>
      <c r="K341" s="334"/>
      <c r="L341" s="334"/>
      <c r="M341" s="335"/>
      <c r="N341" s="334"/>
    </row>
    <row r="342" spans="2:14">
      <c r="B342" s="334"/>
      <c r="G342" s="336"/>
      <c r="H342" s="334"/>
      <c r="I342" s="334"/>
      <c r="J342" s="334"/>
      <c r="K342" s="334"/>
      <c r="L342" s="334"/>
      <c r="M342" s="335"/>
      <c r="N342" s="334"/>
    </row>
    <row r="343" spans="2:14">
      <c r="B343" s="334"/>
      <c r="G343" s="336"/>
      <c r="H343" s="334"/>
      <c r="I343" s="334"/>
      <c r="J343" s="334"/>
      <c r="K343" s="334"/>
      <c r="L343" s="334"/>
      <c r="M343" s="335"/>
      <c r="N343" s="334"/>
    </row>
    <row r="344" spans="2:14">
      <c r="B344" s="334"/>
      <c r="G344" s="336"/>
      <c r="H344" s="334"/>
      <c r="I344" s="334"/>
      <c r="J344" s="334"/>
      <c r="K344" s="334"/>
      <c r="L344" s="334"/>
      <c r="M344" s="335"/>
      <c r="N344" s="334"/>
    </row>
    <row r="345" spans="2:14">
      <c r="B345" s="334"/>
      <c r="G345" s="336"/>
      <c r="H345" s="334"/>
      <c r="I345" s="334"/>
      <c r="J345" s="334"/>
      <c r="K345" s="334"/>
      <c r="L345" s="334"/>
      <c r="M345" s="335"/>
      <c r="N345" s="334"/>
    </row>
    <row r="346" spans="2:14">
      <c r="B346" s="334"/>
      <c r="G346" s="336"/>
      <c r="H346" s="334"/>
      <c r="I346" s="334"/>
      <c r="J346" s="334"/>
      <c r="K346" s="334"/>
      <c r="L346" s="334"/>
      <c r="M346" s="335"/>
      <c r="N346" s="334"/>
    </row>
    <row r="347" spans="2:14">
      <c r="B347" s="334"/>
      <c r="G347" s="336"/>
      <c r="H347" s="334"/>
      <c r="I347" s="334"/>
      <c r="J347" s="334"/>
      <c r="K347" s="334"/>
      <c r="L347" s="334"/>
      <c r="M347" s="335"/>
      <c r="N347" s="334"/>
    </row>
    <row r="348" spans="2:14">
      <c r="B348" s="334"/>
      <c r="G348" s="336"/>
      <c r="H348" s="334"/>
      <c r="I348" s="334"/>
      <c r="J348" s="334"/>
      <c r="K348" s="334"/>
      <c r="L348" s="334"/>
      <c r="M348" s="335"/>
      <c r="N348" s="334"/>
    </row>
    <row r="349" spans="2:14">
      <c r="B349" s="334"/>
      <c r="G349" s="336"/>
      <c r="H349" s="334"/>
      <c r="I349" s="334"/>
      <c r="J349" s="334"/>
      <c r="K349" s="334"/>
      <c r="L349" s="334"/>
      <c r="M349" s="335"/>
      <c r="N349" s="334"/>
    </row>
    <row r="350" spans="2:14">
      <c r="B350" s="334"/>
      <c r="G350" s="336"/>
      <c r="H350" s="334"/>
      <c r="I350" s="334"/>
      <c r="J350" s="334"/>
      <c r="K350" s="334"/>
      <c r="L350" s="334"/>
      <c r="M350" s="335"/>
      <c r="N350" s="334"/>
    </row>
    <row r="351" spans="2:14">
      <c r="B351" s="334"/>
      <c r="G351" s="336"/>
      <c r="H351" s="334"/>
      <c r="I351" s="334"/>
      <c r="J351" s="334"/>
      <c r="K351" s="334"/>
      <c r="L351" s="334"/>
      <c r="M351" s="335"/>
      <c r="N351" s="334"/>
    </row>
    <row r="352" spans="2:14">
      <c r="B352" s="334"/>
      <c r="G352" s="336"/>
      <c r="H352" s="334"/>
      <c r="I352" s="334"/>
      <c r="J352" s="334"/>
      <c r="K352" s="334"/>
      <c r="L352" s="334"/>
      <c r="M352" s="335"/>
      <c r="N352" s="334"/>
    </row>
    <row r="353" spans="2:14">
      <c r="B353" s="334"/>
      <c r="G353" s="336"/>
      <c r="H353" s="334"/>
      <c r="I353" s="334"/>
      <c r="J353" s="334"/>
      <c r="K353" s="334"/>
      <c r="L353" s="334"/>
      <c r="M353" s="335"/>
      <c r="N353" s="334"/>
    </row>
    <row r="354" spans="2:14">
      <c r="B354" s="334"/>
      <c r="G354" s="336"/>
      <c r="H354" s="334"/>
      <c r="I354" s="334"/>
      <c r="J354" s="334"/>
      <c r="K354" s="334"/>
      <c r="L354" s="334"/>
      <c r="M354" s="335"/>
      <c r="N354" s="334"/>
    </row>
    <row r="355" spans="2:14">
      <c r="B355" s="334"/>
      <c r="G355" s="336"/>
      <c r="H355" s="334"/>
      <c r="I355" s="334"/>
      <c r="J355" s="334"/>
      <c r="K355" s="334"/>
      <c r="L355" s="334"/>
      <c r="M355" s="335"/>
      <c r="N355" s="334"/>
    </row>
    <row r="356" spans="2:14">
      <c r="B356" s="334"/>
      <c r="G356" s="336"/>
      <c r="H356" s="334"/>
      <c r="I356" s="334"/>
      <c r="J356" s="334"/>
      <c r="K356" s="334"/>
      <c r="L356" s="334"/>
      <c r="M356" s="335"/>
      <c r="N356" s="334"/>
    </row>
    <row r="357" spans="2:14">
      <c r="B357" s="334"/>
      <c r="G357" s="336"/>
      <c r="H357" s="334"/>
      <c r="I357" s="334"/>
      <c r="J357" s="334"/>
      <c r="K357" s="334"/>
      <c r="L357" s="334"/>
      <c r="M357" s="335"/>
      <c r="N357" s="334"/>
    </row>
    <row r="358" spans="2:14">
      <c r="B358" s="334"/>
      <c r="G358" s="336"/>
      <c r="H358" s="334"/>
      <c r="I358" s="334"/>
      <c r="J358" s="334"/>
      <c r="K358" s="334"/>
      <c r="L358" s="334"/>
      <c r="M358" s="335"/>
      <c r="N358" s="334"/>
    </row>
    <row r="359" spans="2:14">
      <c r="B359" s="334"/>
      <c r="G359" s="336"/>
      <c r="H359" s="334"/>
      <c r="I359" s="334"/>
      <c r="J359" s="334"/>
      <c r="K359" s="334"/>
      <c r="L359" s="334"/>
      <c r="M359" s="335"/>
      <c r="N359" s="334"/>
    </row>
    <row r="360" spans="2:14">
      <c r="B360" s="334"/>
      <c r="G360" s="336"/>
      <c r="H360" s="334"/>
      <c r="I360" s="334"/>
      <c r="J360" s="334"/>
      <c r="K360" s="334"/>
      <c r="L360" s="334"/>
      <c r="M360" s="335"/>
      <c r="N360" s="334"/>
    </row>
    <row r="361" spans="2:14">
      <c r="B361" s="334"/>
      <c r="G361" s="336"/>
      <c r="H361" s="334"/>
      <c r="I361" s="334"/>
      <c r="J361" s="334"/>
      <c r="K361" s="334"/>
      <c r="L361" s="334"/>
      <c r="M361" s="335"/>
      <c r="N361" s="334"/>
    </row>
    <row r="362" spans="2:14">
      <c r="B362" s="334"/>
      <c r="G362" s="336"/>
      <c r="H362" s="334"/>
      <c r="I362" s="334"/>
      <c r="J362" s="334"/>
      <c r="K362" s="334"/>
      <c r="L362" s="334"/>
      <c r="M362" s="335"/>
      <c r="N362" s="334"/>
    </row>
    <row r="363" spans="2:14">
      <c r="B363" s="334"/>
      <c r="G363" s="336"/>
      <c r="H363" s="334"/>
      <c r="I363" s="334"/>
      <c r="J363" s="334"/>
      <c r="K363" s="334"/>
      <c r="L363" s="334"/>
      <c r="M363" s="335"/>
      <c r="N363" s="334"/>
    </row>
    <row r="364" spans="2:14">
      <c r="B364" s="334"/>
      <c r="G364" s="336"/>
      <c r="H364" s="334"/>
      <c r="I364" s="334"/>
      <c r="J364" s="334"/>
      <c r="K364" s="334"/>
      <c r="L364" s="334"/>
      <c r="M364" s="335"/>
      <c r="N364" s="334"/>
    </row>
    <row r="365" spans="2:14">
      <c r="B365" s="334"/>
      <c r="G365" s="336"/>
      <c r="H365" s="334"/>
      <c r="I365" s="334"/>
      <c r="J365" s="334"/>
      <c r="K365" s="334"/>
      <c r="L365" s="334"/>
      <c r="M365" s="335"/>
      <c r="N365" s="334"/>
    </row>
    <row r="366" spans="2:14">
      <c r="B366" s="334"/>
      <c r="G366" s="336"/>
      <c r="H366" s="334"/>
      <c r="I366" s="334"/>
      <c r="J366" s="334"/>
      <c r="K366" s="334"/>
      <c r="L366" s="334"/>
      <c r="M366" s="335"/>
      <c r="N366" s="334"/>
    </row>
    <row r="367" spans="2:14">
      <c r="B367" s="334"/>
      <c r="G367" s="336"/>
      <c r="H367" s="334"/>
      <c r="I367" s="334"/>
      <c r="J367" s="334"/>
      <c r="K367" s="334"/>
      <c r="L367" s="334"/>
      <c r="M367" s="335"/>
      <c r="N367" s="334"/>
    </row>
    <row r="368" spans="2:14">
      <c r="B368" s="334"/>
      <c r="G368" s="336"/>
      <c r="H368" s="334"/>
      <c r="I368" s="334"/>
      <c r="J368" s="334"/>
      <c r="K368" s="334"/>
      <c r="L368" s="334"/>
      <c r="M368" s="335"/>
      <c r="N368" s="334"/>
    </row>
    <row r="369" spans="2:14">
      <c r="B369" s="334"/>
      <c r="G369" s="336"/>
      <c r="H369" s="334"/>
      <c r="I369" s="334"/>
      <c r="J369" s="334"/>
      <c r="K369" s="334"/>
      <c r="L369" s="334"/>
      <c r="M369" s="335"/>
      <c r="N369" s="334"/>
    </row>
    <row r="370" spans="2:14">
      <c r="B370" s="334"/>
      <c r="G370" s="336"/>
      <c r="H370" s="334"/>
      <c r="I370" s="334"/>
      <c r="J370" s="334"/>
      <c r="K370" s="334"/>
      <c r="L370" s="334"/>
      <c r="M370" s="335"/>
      <c r="N370" s="334"/>
    </row>
    <row r="371" spans="2:14">
      <c r="B371" s="334"/>
      <c r="G371" s="336"/>
      <c r="H371" s="334"/>
      <c r="I371" s="334"/>
      <c r="J371" s="334"/>
      <c r="K371" s="334"/>
      <c r="L371" s="334"/>
      <c r="M371" s="335"/>
      <c r="N371" s="334"/>
    </row>
    <row r="372" spans="2:14">
      <c r="B372" s="334"/>
      <c r="G372" s="336"/>
      <c r="H372" s="334"/>
      <c r="I372" s="334"/>
      <c r="J372" s="334"/>
      <c r="K372" s="334"/>
      <c r="L372" s="334"/>
      <c r="M372" s="335"/>
      <c r="N372" s="334"/>
    </row>
    <row r="373" spans="2:14">
      <c r="B373" s="334"/>
      <c r="G373" s="336"/>
      <c r="H373" s="334"/>
      <c r="I373" s="334"/>
      <c r="J373" s="334"/>
      <c r="K373" s="334"/>
      <c r="L373" s="334"/>
      <c r="M373" s="335"/>
      <c r="N373" s="334"/>
    </row>
    <row r="374" spans="2:14">
      <c r="B374" s="334"/>
      <c r="G374" s="336"/>
      <c r="H374" s="334"/>
      <c r="I374" s="334"/>
      <c r="J374" s="334"/>
      <c r="K374" s="334"/>
      <c r="L374" s="334"/>
      <c r="M374" s="335"/>
      <c r="N374" s="334"/>
    </row>
    <row r="375" spans="2:14">
      <c r="B375" s="334"/>
      <c r="G375" s="336"/>
      <c r="H375" s="334"/>
      <c r="I375" s="334"/>
      <c r="J375" s="334"/>
      <c r="K375" s="334"/>
      <c r="L375" s="334"/>
      <c r="M375" s="335"/>
      <c r="N375" s="334"/>
    </row>
    <row r="376" spans="2:14">
      <c r="B376" s="334"/>
      <c r="G376" s="336"/>
      <c r="H376" s="334"/>
      <c r="I376" s="334"/>
      <c r="J376" s="334"/>
      <c r="K376" s="334"/>
      <c r="L376" s="334"/>
      <c r="M376" s="335"/>
      <c r="N376" s="334"/>
    </row>
    <row r="377" spans="2:14">
      <c r="B377" s="334"/>
      <c r="G377" s="336"/>
      <c r="H377" s="334"/>
      <c r="I377" s="334"/>
      <c r="J377" s="334"/>
      <c r="K377" s="334"/>
      <c r="L377" s="334"/>
      <c r="M377" s="335"/>
      <c r="N377" s="334"/>
    </row>
    <row r="378" spans="2:14">
      <c r="B378" s="334"/>
      <c r="G378" s="336"/>
      <c r="H378" s="334"/>
      <c r="I378" s="334"/>
      <c r="J378" s="334"/>
      <c r="K378" s="334"/>
      <c r="L378" s="334"/>
      <c r="M378" s="335"/>
      <c r="N378" s="334"/>
    </row>
    <row r="379" spans="2:14">
      <c r="B379" s="334"/>
      <c r="G379" s="336"/>
      <c r="H379" s="334"/>
      <c r="I379" s="334"/>
      <c r="J379" s="334"/>
      <c r="K379" s="334"/>
      <c r="L379" s="334"/>
      <c r="M379" s="335"/>
      <c r="N379" s="334"/>
    </row>
    <row r="380" spans="2:14">
      <c r="B380" s="334"/>
      <c r="G380" s="336"/>
      <c r="H380" s="334"/>
      <c r="I380" s="334"/>
      <c r="J380" s="334"/>
      <c r="K380" s="334"/>
      <c r="L380" s="334"/>
      <c r="M380" s="335"/>
      <c r="N380" s="334"/>
    </row>
    <row r="381" spans="2:14">
      <c r="B381" s="334"/>
      <c r="G381" s="336"/>
      <c r="H381" s="334"/>
      <c r="I381" s="334"/>
      <c r="J381" s="334"/>
      <c r="K381" s="334"/>
      <c r="L381" s="334"/>
      <c r="M381" s="335"/>
      <c r="N381" s="334"/>
    </row>
    <row r="382" spans="2:14">
      <c r="B382" s="334"/>
      <c r="G382" s="336"/>
      <c r="H382" s="334"/>
      <c r="I382" s="334"/>
      <c r="J382" s="334"/>
      <c r="K382" s="334"/>
      <c r="L382" s="334"/>
      <c r="M382" s="335"/>
      <c r="N382" s="334"/>
    </row>
    <row r="383" spans="2:14">
      <c r="B383" s="334"/>
      <c r="G383" s="336"/>
      <c r="H383" s="334"/>
      <c r="I383" s="334"/>
      <c r="J383" s="334"/>
      <c r="K383" s="334"/>
      <c r="L383" s="334"/>
      <c r="M383" s="335"/>
      <c r="N383" s="334"/>
    </row>
    <row r="384" spans="2:14">
      <c r="B384" s="334"/>
      <c r="G384" s="336"/>
      <c r="H384" s="334"/>
      <c r="I384" s="334"/>
      <c r="J384" s="334"/>
      <c r="K384" s="334"/>
      <c r="L384" s="334"/>
      <c r="M384" s="335"/>
      <c r="N384" s="334"/>
    </row>
    <row r="385" spans="2:14">
      <c r="B385" s="334"/>
      <c r="G385" s="336"/>
      <c r="H385" s="334"/>
      <c r="I385" s="334"/>
      <c r="J385" s="334"/>
      <c r="K385" s="334"/>
      <c r="L385" s="334"/>
      <c r="M385" s="335"/>
      <c r="N385" s="334"/>
    </row>
    <row r="386" spans="2:14">
      <c r="B386" s="334"/>
      <c r="G386" s="336"/>
      <c r="H386" s="334"/>
      <c r="I386" s="334"/>
      <c r="J386" s="334"/>
      <c r="K386" s="334"/>
      <c r="L386" s="334"/>
      <c r="M386" s="335"/>
      <c r="N386" s="334"/>
    </row>
    <row r="387" spans="2:14">
      <c r="B387" s="334"/>
      <c r="G387" s="336"/>
      <c r="H387" s="334"/>
      <c r="I387" s="334"/>
      <c r="J387" s="334"/>
      <c r="K387" s="334"/>
      <c r="L387" s="334"/>
      <c r="M387" s="335"/>
      <c r="N387" s="334"/>
    </row>
    <row r="388" spans="2:14">
      <c r="B388" s="334"/>
      <c r="G388" s="336"/>
      <c r="H388" s="334"/>
      <c r="I388" s="334"/>
      <c r="J388" s="334"/>
      <c r="K388" s="334"/>
      <c r="L388" s="334"/>
      <c r="M388" s="335"/>
      <c r="N388" s="334"/>
    </row>
    <row r="389" spans="2:14">
      <c r="B389" s="334"/>
      <c r="G389" s="336"/>
      <c r="H389" s="334"/>
      <c r="I389" s="334"/>
      <c r="J389" s="334"/>
      <c r="K389" s="334"/>
      <c r="L389" s="334"/>
      <c r="M389" s="335"/>
      <c r="N389" s="334"/>
    </row>
    <row r="390" spans="2:14">
      <c r="B390" s="334"/>
      <c r="G390" s="336"/>
      <c r="H390" s="334"/>
      <c r="I390" s="334"/>
      <c r="J390" s="334"/>
      <c r="K390" s="334"/>
      <c r="L390" s="334"/>
      <c r="M390" s="335"/>
      <c r="N390" s="334"/>
    </row>
    <row r="391" spans="2:14">
      <c r="B391" s="334"/>
      <c r="G391" s="336"/>
      <c r="H391" s="334"/>
      <c r="I391" s="334"/>
      <c r="J391" s="334"/>
      <c r="K391" s="334"/>
      <c r="L391" s="334"/>
      <c r="M391" s="335"/>
      <c r="N391" s="334"/>
    </row>
    <row r="392" spans="2:14">
      <c r="B392" s="334"/>
      <c r="G392" s="336"/>
      <c r="H392" s="334"/>
      <c r="I392" s="334"/>
      <c r="J392" s="334"/>
      <c r="K392" s="334"/>
      <c r="L392" s="334"/>
      <c r="M392" s="335"/>
      <c r="N392" s="334"/>
    </row>
    <row r="393" spans="2:14">
      <c r="B393" s="334"/>
      <c r="G393" s="336"/>
      <c r="H393" s="334"/>
      <c r="I393" s="334"/>
      <c r="J393" s="334"/>
      <c r="K393" s="334"/>
      <c r="L393" s="334"/>
      <c r="M393" s="335"/>
      <c r="N393" s="334"/>
    </row>
    <row r="394" spans="2:14">
      <c r="B394" s="334"/>
      <c r="G394" s="336"/>
      <c r="H394" s="334"/>
      <c r="I394" s="334"/>
      <c r="J394" s="334"/>
      <c r="K394" s="334"/>
      <c r="L394" s="334"/>
      <c r="M394" s="335"/>
      <c r="N394" s="334"/>
    </row>
    <row r="395" spans="2:14">
      <c r="B395" s="334"/>
      <c r="G395" s="336"/>
      <c r="H395" s="334"/>
      <c r="I395" s="334"/>
      <c r="J395" s="334"/>
      <c r="K395" s="334"/>
      <c r="L395" s="334"/>
      <c r="M395" s="335"/>
      <c r="N395" s="334"/>
    </row>
    <row r="396" spans="2:14">
      <c r="B396" s="334"/>
      <c r="G396" s="336"/>
      <c r="H396" s="334"/>
      <c r="I396" s="334"/>
      <c r="J396" s="334"/>
      <c r="K396" s="334"/>
      <c r="L396" s="334"/>
      <c r="M396" s="335"/>
      <c r="N396" s="334"/>
    </row>
    <row r="397" spans="2:14">
      <c r="B397" s="334"/>
      <c r="G397" s="336"/>
      <c r="H397" s="334"/>
      <c r="I397" s="334"/>
      <c r="J397" s="334"/>
      <c r="K397" s="334"/>
      <c r="L397" s="334"/>
      <c r="M397" s="335"/>
      <c r="N397" s="334"/>
    </row>
    <row r="398" spans="2:14">
      <c r="B398" s="334"/>
      <c r="G398" s="336"/>
      <c r="H398" s="334"/>
      <c r="I398" s="334"/>
      <c r="J398" s="334"/>
      <c r="K398" s="334"/>
      <c r="L398" s="334"/>
      <c r="M398" s="335"/>
      <c r="N398" s="334"/>
    </row>
    <row r="399" spans="2:14">
      <c r="B399" s="334"/>
      <c r="G399" s="336"/>
      <c r="H399" s="334"/>
      <c r="I399" s="334"/>
      <c r="J399" s="334"/>
      <c r="K399" s="334"/>
      <c r="L399" s="334"/>
      <c r="M399" s="335"/>
      <c r="N399" s="334"/>
    </row>
    <row r="400" spans="2:14">
      <c r="B400" s="334"/>
      <c r="G400" s="336"/>
      <c r="H400" s="334"/>
      <c r="I400" s="334"/>
      <c r="J400" s="334"/>
      <c r="K400" s="334"/>
      <c r="L400" s="334"/>
      <c r="M400" s="335"/>
      <c r="N400" s="334"/>
    </row>
    <row r="401" spans="2:14">
      <c r="B401" s="334"/>
      <c r="G401" s="336"/>
      <c r="H401" s="334"/>
      <c r="I401" s="334"/>
      <c r="J401" s="334"/>
      <c r="K401" s="334"/>
      <c r="L401" s="334"/>
      <c r="M401" s="335"/>
      <c r="N401" s="334"/>
    </row>
    <row r="402" spans="2:14">
      <c r="B402" s="334"/>
      <c r="G402" s="336"/>
      <c r="H402" s="334"/>
      <c r="I402" s="334"/>
      <c r="J402" s="334"/>
      <c r="K402" s="334"/>
      <c r="L402" s="334"/>
      <c r="M402" s="335"/>
      <c r="N402" s="334"/>
    </row>
    <row r="403" spans="2:14">
      <c r="B403" s="334"/>
      <c r="G403" s="336"/>
      <c r="H403" s="334"/>
      <c r="I403" s="334"/>
      <c r="J403" s="334"/>
      <c r="K403" s="334"/>
      <c r="L403" s="334"/>
      <c r="M403" s="335"/>
      <c r="N403" s="334"/>
    </row>
    <row r="404" spans="2:14">
      <c r="B404" s="334"/>
      <c r="G404" s="336"/>
      <c r="H404" s="334"/>
      <c r="I404" s="334"/>
      <c r="J404" s="334"/>
      <c r="K404" s="334"/>
      <c r="L404" s="334"/>
      <c r="M404" s="335"/>
      <c r="N404" s="334"/>
    </row>
    <row r="405" spans="2:14">
      <c r="B405" s="334"/>
      <c r="G405" s="336"/>
      <c r="H405" s="334"/>
      <c r="I405" s="334"/>
      <c r="J405" s="334"/>
      <c r="K405" s="334"/>
      <c r="L405" s="334"/>
      <c r="M405" s="335"/>
      <c r="N405" s="334"/>
    </row>
    <row r="406" spans="2:14">
      <c r="B406" s="334"/>
      <c r="G406" s="336"/>
      <c r="H406" s="334"/>
      <c r="I406" s="334"/>
      <c r="J406" s="334"/>
      <c r="K406" s="334"/>
      <c r="L406" s="334"/>
      <c r="M406" s="335"/>
      <c r="N406" s="334"/>
    </row>
    <row r="407" spans="2:14">
      <c r="B407" s="334"/>
      <c r="G407" s="336"/>
      <c r="H407" s="334"/>
      <c r="I407" s="334"/>
      <c r="J407" s="334"/>
      <c r="K407" s="334"/>
      <c r="L407" s="334"/>
      <c r="M407" s="335"/>
      <c r="N407" s="334"/>
    </row>
    <row r="408" spans="2:14">
      <c r="B408" s="334"/>
      <c r="G408" s="336"/>
      <c r="H408" s="334"/>
      <c r="I408" s="334"/>
      <c r="J408" s="334"/>
      <c r="K408" s="334"/>
      <c r="L408" s="334"/>
      <c r="M408" s="335"/>
      <c r="N408" s="334"/>
    </row>
    <row r="409" spans="2:14">
      <c r="B409" s="334"/>
      <c r="G409" s="336"/>
      <c r="H409" s="334"/>
      <c r="I409" s="334"/>
      <c r="J409" s="334"/>
      <c r="K409" s="334"/>
      <c r="L409" s="334"/>
      <c r="M409" s="335"/>
      <c r="N409" s="334"/>
    </row>
    <row r="410" spans="2:14">
      <c r="B410" s="334"/>
      <c r="G410" s="336"/>
      <c r="H410" s="334"/>
      <c r="I410" s="334"/>
      <c r="J410" s="334"/>
      <c r="K410" s="334"/>
      <c r="L410" s="334"/>
      <c r="M410" s="335"/>
      <c r="N410" s="334"/>
    </row>
    <row r="411" spans="2:14">
      <c r="B411" s="334"/>
      <c r="G411" s="336"/>
      <c r="H411" s="334"/>
      <c r="I411" s="334"/>
      <c r="J411" s="334"/>
      <c r="K411" s="334"/>
      <c r="L411" s="334"/>
      <c r="M411" s="335"/>
      <c r="N411" s="334"/>
    </row>
    <row r="412" spans="2:14">
      <c r="B412" s="334"/>
      <c r="G412" s="336"/>
      <c r="H412" s="334"/>
      <c r="I412" s="334"/>
      <c r="J412" s="334"/>
      <c r="K412" s="334"/>
      <c r="L412" s="334"/>
      <c r="M412" s="335"/>
      <c r="N412" s="334"/>
    </row>
    <row r="413" spans="2:14">
      <c r="B413" s="334"/>
      <c r="G413" s="336"/>
      <c r="H413" s="334"/>
      <c r="I413" s="334"/>
      <c r="J413" s="334"/>
      <c r="K413" s="334"/>
      <c r="L413" s="334"/>
      <c r="M413" s="335"/>
      <c r="N413" s="334"/>
    </row>
    <row r="414" spans="2:14">
      <c r="B414" s="334"/>
      <c r="G414" s="336"/>
      <c r="H414" s="334"/>
      <c r="I414" s="334"/>
      <c r="J414" s="334"/>
      <c r="K414" s="334"/>
      <c r="L414" s="334"/>
      <c r="M414" s="335"/>
      <c r="N414" s="334"/>
    </row>
    <row r="415" spans="2:14">
      <c r="B415" s="334"/>
      <c r="G415" s="336"/>
      <c r="H415" s="334"/>
      <c r="I415" s="334"/>
      <c r="J415" s="334"/>
      <c r="K415" s="334"/>
      <c r="L415" s="334"/>
      <c r="M415" s="335"/>
      <c r="N415" s="334"/>
    </row>
    <row r="416" spans="2:14">
      <c r="B416" s="334"/>
      <c r="G416" s="336"/>
      <c r="H416" s="334"/>
      <c r="I416" s="334"/>
      <c r="J416" s="334"/>
      <c r="K416" s="334"/>
      <c r="L416" s="334"/>
      <c r="M416" s="335"/>
      <c r="N416" s="334"/>
    </row>
    <row r="417" spans="2:14">
      <c r="B417" s="334"/>
      <c r="G417" s="336"/>
      <c r="H417" s="334"/>
      <c r="I417" s="334"/>
      <c r="J417" s="334"/>
      <c r="K417" s="334"/>
      <c r="L417" s="334"/>
      <c r="M417" s="335"/>
      <c r="N417" s="334"/>
    </row>
    <row r="418" spans="2:14">
      <c r="B418" s="334"/>
      <c r="G418" s="336"/>
      <c r="H418" s="334"/>
      <c r="I418" s="334"/>
      <c r="J418" s="334"/>
      <c r="K418" s="334"/>
      <c r="L418" s="334"/>
      <c r="M418" s="335"/>
      <c r="N418" s="334"/>
    </row>
    <row r="419" spans="2:14">
      <c r="B419" s="334"/>
      <c r="G419" s="336"/>
      <c r="H419" s="334"/>
      <c r="I419" s="334"/>
      <c r="J419" s="334"/>
      <c r="K419" s="334"/>
      <c r="L419" s="334"/>
      <c r="M419" s="335"/>
      <c r="N419" s="334"/>
    </row>
    <row r="420" spans="2:14">
      <c r="B420" s="334"/>
      <c r="G420" s="336"/>
      <c r="H420" s="334"/>
      <c r="I420" s="334"/>
      <c r="J420" s="334"/>
      <c r="K420" s="334"/>
      <c r="L420" s="334"/>
      <c r="M420" s="335"/>
      <c r="N420" s="334"/>
    </row>
    <row r="421" spans="2:14">
      <c r="B421" s="334"/>
      <c r="G421" s="336"/>
      <c r="H421" s="334"/>
      <c r="I421" s="334"/>
      <c r="J421" s="334"/>
      <c r="K421" s="334"/>
      <c r="L421" s="334"/>
      <c r="M421" s="335"/>
      <c r="N421" s="334"/>
    </row>
    <row r="422" spans="2:14">
      <c r="B422" s="334"/>
      <c r="G422" s="336"/>
      <c r="H422" s="334"/>
      <c r="I422" s="334"/>
      <c r="J422" s="334"/>
      <c r="K422" s="334"/>
      <c r="L422" s="334"/>
      <c r="M422" s="335"/>
      <c r="N422" s="334"/>
    </row>
    <row r="423" spans="2:14">
      <c r="B423" s="334"/>
      <c r="G423" s="336"/>
      <c r="H423" s="334"/>
      <c r="I423" s="334"/>
      <c r="J423" s="334"/>
      <c r="K423" s="334"/>
      <c r="L423" s="334"/>
      <c r="M423" s="335"/>
      <c r="N423" s="334"/>
    </row>
    <row r="424" spans="2:14">
      <c r="B424" s="334"/>
      <c r="G424" s="336"/>
      <c r="H424" s="334"/>
      <c r="I424" s="334"/>
      <c r="J424" s="334"/>
      <c r="K424" s="334"/>
      <c r="L424" s="334"/>
      <c r="M424" s="335"/>
      <c r="N424" s="334"/>
    </row>
    <row r="425" spans="2:14">
      <c r="B425" s="334"/>
      <c r="G425" s="336"/>
      <c r="H425" s="334"/>
      <c r="I425" s="334"/>
      <c r="J425" s="334"/>
      <c r="K425" s="334"/>
      <c r="L425" s="334"/>
      <c r="M425" s="335"/>
      <c r="N425" s="334"/>
    </row>
    <row r="426" spans="2:14">
      <c r="B426" s="334"/>
      <c r="G426" s="336"/>
      <c r="H426" s="334"/>
      <c r="I426" s="334"/>
      <c r="J426" s="334"/>
      <c r="K426" s="334"/>
      <c r="L426" s="334"/>
      <c r="M426" s="335"/>
      <c r="N426" s="334"/>
    </row>
    <row r="427" spans="2:14">
      <c r="B427" s="334"/>
      <c r="G427" s="336"/>
      <c r="H427" s="334"/>
      <c r="I427" s="334"/>
      <c r="J427" s="334"/>
      <c r="K427" s="334"/>
      <c r="L427" s="334"/>
      <c r="M427" s="335"/>
      <c r="N427" s="334"/>
    </row>
    <row r="428" spans="2:14">
      <c r="B428" s="334"/>
      <c r="G428" s="336"/>
      <c r="H428" s="334"/>
      <c r="I428" s="334"/>
      <c r="J428" s="334"/>
      <c r="K428" s="334"/>
      <c r="L428" s="334"/>
      <c r="M428" s="335"/>
      <c r="N428" s="334"/>
    </row>
    <row r="429" spans="2:14">
      <c r="B429" s="334"/>
      <c r="G429" s="336"/>
      <c r="H429" s="334"/>
      <c r="I429" s="334"/>
      <c r="J429" s="334"/>
      <c r="K429" s="334"/>
      <c r="L429" s="334"/>
      <c r="M429" s="335"/>
      <c r="N429" s="334"/>
    </row>
    <row r="430" spans="2:14">
      <c r="B430" s="334"/>
      <c r="G430" s="336"/>
      <c r="H430" s="334"/>
      <c r="I430" s="334"/>
      <c r="J430" s="334"/>
      <c r="K430" s="334"/>
      <c r="L430" s="334"/>
      <c r="M430" s="335"/>
      <c r="N430" s="334"/>
    </row>
    <row r="431" spans="2:14">
      <c r="B431" s="334"/>
      <c r="G431" s="336"/>
      <c r="H431" s="334"/>
      <c r="I431" s="334"/>
      <c r="J431" s="334"/>
      <c r="K431" s="334"/>
      <c r="L431" s="334"/>
      <c r="M431" s="335"/>
      <c r="N431" s="334"/>
    </row>
    <row r="432" spans="2:14">
      <c r="B432" s="334"/>
      <c r="G432" s="336"/>
      <c r="H432" s="334"/>
      <c r="I432" s="334"/>
      <c r="J432" s="334"/>
      <c r="K432" s="334"/>
      <c r="L432" s="334"/>
      <c r="M432" s="335"/>
      <c r="N432" s="334"/>
    </row>
    <row r="433" spans="2:14">
      <c r="B433" s="334"/>
      <c r="G433" s="336"/>
      <c r="H433" s="334"/>
      <c r="I433" s="334"/>
      <c r="J433" s="334"/>
      <c r="K433" s="334"/>
      <c r="L433" s="334"/>
      <c r="M433" s="335"/>
      <c r="N433" s="334"/>
    </row>
    <row r="434" spans="2:14">
      <c r="B434" s="334"/>
      <c r="G434" s="336"/>
      <c r="H434" s="334"/>
      <c r="I434" s="334"/>
      <c r="J434" s="334"/>
      <c r="K434" s="334"/>
      <c r="L434" s="334"/>
      <c r="M434" s="335"/>
      <c r="N434" s="334"/>
    </row>
    <row r="435" spans="2:14">
      <c r="B435" s="334"/>
      <c r="G435" s="336"/>
      <c r="H435" s="334"/>
      <c r="I435" s="334"/>
      <c r="J435" s="334"/>
      <c r="K435" s="334"/>
      <c r="L435" s="334"/>
      <c r="M435" s="335"/>
      <c r="N435" s="334"/>
    </row>
    <row r="436" spans="2:14">
      <c r="B436" s="334"/>
      <c r="G436" s="336"/>
      <c r="H436" s="334"/>
      <c r="I436" s="334"/>
      <c r="J436" s="334"/>
      <c r="K436" s="334"/>
      <c r="L436" s="334"/>
      <c r="M436" s="335"/>
      <c r="N436" s="334"/>
    </row>
    <row r="437" spans="2:14">
      <c r="B437" s="334"/>
      <c r="G437" s="336"/>
      <c r="H437" s="334"/>
      <c r="I437" s="334"/>
      <c r="J437" s="334"/>
      <c r="K437" s="334"/>
      <c r="L437" s="334"/>
      <c r="M437" s="335"/>
      <c r="N437" s="334"/>
    </row>
    <row r="438" spans="2:14">
      <c r="B438" s="334"/>
      <c r="G438" s="336"/>
      <c r="H438" s="334"/>
      <c r="I438" s="334"/>
      <c r="J438" s="334"/>
      <c r="K438" s="334"/>
      <c r="L438" s="334"/>
      <c r="M438" s="335"/>
      <c r="N438" s="334"/>
    </row>
    <row r="439" spans="2:14">
      <c r="B439" s="334"/>
      <c r="G439" s="336"/>
      <c r="H439" s="334"/>
      <c r="I439" s="334"/>
      <c r="J439" s="334"/>
      <c r="K439" s="334"/>
      <c r="L439" s="334"/>
      <c r="M439" s="335"/>
      <c r="N439" s="334"/>
    </row>
    <row r="440" spans="2:14">
      <c r="B440" s="334"/>
      <c r="G440" s="336"/>
      <c r="H440" s="334"/>
      <c r="I440" s="334"/>
      <c r="J440" s="334"/>
      <c r="K440" s="334"/>
      <c r="L440" s="334"/>
      <c r="M440" s="335"/>
      <c r="N440" s="334"/>
    </row>
    <row r="441" spans="2:14">
      <c r="B441" s="334"/>
      <c r="G441" s="336"/>
      <c r="H441" s="334"/>
      <c r="I441" s="334"/>
      <c r="J441" s="334"/>
      <c r="K441" s="334"/>
      <c r="L441" s="334"/>
      <c r="M441" s="335"/>
      <c r="N441" s="334"/>
    </row>
    <row r="442" spans="2:14">
      <c r="B442" s="334"/>
      <c r="G442" s="336"/>
      <c r="H442" s="334"/>
      <c r="I442" s="334"/>
      <c r="J442" s="334"/>
      <c r="K442" s="334"/>
      <c r="L442" s="334"/>
      <c r="M442" s="335"/>
      <c r="N442" s="334"/>
    </row>
    <row r="443" spans="2:14">
      <c r="B443" s="334"/>
      <c r="G443" s="336"/>
      <c r="H443" s="334"/>
      <c r="I443" s="334"/>
      <c r="J443" s="334"/>
      <c r="K443" s="334"/>
      <c r="L443" s="334"/>
      <c r="M443" s="335"/>
      <c r="N443" s="334"/>
    </row>
    <row r="444" spans="2:14">
      <c r="B444" s="334"/>
      <c r="G444" s="336"/>
      <c r="H444" s="334"/>
      <c r="I444" s="334"/>
      <c r="J444" s="334"/>
      <c r="K444" s="334"/>
      <c r="L444" s="334"/>
      <c r="M444" s="335"/>
      <c r="N444" s="334"/>
    </row>
    <row r="445" spans="2:14">
      <c r="B445" s="334"/>
      <c r="G445" s="336"/>
      <c r="H445" s="334"/>
      <c r="I445" s="334"/>
      <c r="J445" s="334"/>
      <c r="K445" s="334"/>
      <c r="L445" s="334"/>
      <c r="M445" s="335"/>
      <c r="N445" s="334"/>
    </row>
    <row r="446" spans="2:14">
      <c r="B446" s="334"/>
      <c r="G446" s="336"/>
      <c r="H446" s="334"/>
      <c r="I446" s="334"/>
      <c r="J446" s="334"/>
      <c r="K446" s="334"/>
      <c r="L446" s="334"/>
      <c r="M446" s="335"/>
      <c r="N446" s="334"/>
    </row>
    <row r="447" spans="2:14">
      <c r="B447" s="334"/>
      <c r="G447" s="336"/>
      <c r="H447" s="334"/>
      <c r="I447" s="334"/>
      <c r="J447" s="334"/>
      <c r="K447" s="334"/>
      <c r="L447" s="334"/>
      <c r="M447" s="335"/>
      <c r="N447" s="334"/>
    </row>
    <row r="448" spans="2:14">
      <c r="B448" s="334"/>
      <c r="G448" s="336"/>
      <c r="H448" s="334"/>
      <c r="I448" s="334"/>
      <c r="J448" s="334"/>
      <c r="K448" s="334"/>
      <c r="L448" s="334"/>
      <c r="M448" s="335"/>
      <c r="N448" s="334"/>
    </row>
    <row r="449" spans="2:14">
      <c r="B449" s="334"/>
      <c r="G449" s="336"/>
      <c r="H449" s="334"/>
      <c r="I449" s="334"/>
      <c r="J449" s="334"/>
      <c r="K449" s="334"/>
      <c r="L449" s="334"/>
      <c r="M449" s="335"/>
      <c r="N449" s="334"/>
    </row>
    <row r="450" spans="2:14">
      <c r="B450" s="334"/>
      <c r="G450" s="336"/>
      <c r="H450" s="334"/>
      <c r="I450" s="334"/>
      <c r="J450" s="334"/>
      <c r="K450" s="334"/>
      <c r="L450" s="334"/>
      <c r="M450" s="335"/>
      <c r="N450" s="334"/>
    </row>
    <row r="451" spans="2:14">
      <c r="B451" s="334"/>
      <c r="G451" s="336"/>
      <c r="H451" s="334"/>
      <c r="I451" s="334"/>
      <c r="J451" s="334"/>
      <c r="K451" s="334"/>
      <c r="L451" s="334"/>
      <c r="M451" s="335"/>
      <c r="N451" s="334"/>
    </row>
    <row r="452" spans="2:14">
      <c r="B452" s="334"/>
      <c r="G452" s="336"/>
      <c r="H452" s="334"/>
      <c r="I452" s="334"/>
      <c r="J452" s="334"/>
      <c r="K452" s="334"/>
      <c r="L452" s="334"/>
      <c r="M452" s="335"/>
      <c r="N452" s="334"/>
    </row>
    <row r="453" spans="2:14">
      <c r="B453" s="334"/>
      <c r="G453" s="336"/>
      <c r="H453" s="334"/>
      <c r="I453" s="334"/>
      <c r="J453" s="334"/>
      <c r="K453" s="334"/>
      <c r="L453" s="334"/>
      <c r="M453" s="335"/>
      <c r="N453" s="334"/>
    </row>
    <row r="454" spans="2:14">
      <c r="B454" s="334"/>
      <c r="G454" s="336"/>
      <c r="H454" s="334"/>
      <c r="I454" s="334"/>
      <c r="J454" s="334"/>
      <c r="K454" s="334"/>
      <c r="L454" s="334"/>
      <c r="M454" s="335"/>
      <c r="N454" s="334"/>
    </row>
    <row r="455" spans="2:14">
      <c r="B455" s="334"/>
      <c r="G455" s="336"/>
      <c r="H455" s="334"/>
      <c r="I455" s="334"/>
      <c r="J455" s="334"/>
      <c r="K455" s="334"/>
      <c r="L455" s="334"/>
      <c r="M455" s="335"/>
      <c r="N455" s="334"/>
    </row>
    <row r="456" spans="2:14">
      <c r="B456" s="334"/>
      <c r="G456" s="336"/>
      <c r="H456" s="334"/>
      <c r="I456" s="334"/>
      <c r="J456" s="334"/>
      <c r="K456" s="334"/>
      <c r="L456" s="334"/>
      <c r="M456" s="335"/>
      <c r="N456" s="334"/>
    </row>
    <row r="457" spans="2:14">
      <c r="B457" s="334"/>
      <c r="G457" s="336"/>
      <c r="H457" s="334"/>
      <c r="I457" s="334"/>
      <c r="J457" s="334"/>
      <c r="K457" s="334"/>
      <c r="L457" s="334"/>
      <c r="M457" s="335"/>
      <c r="N457" s="334"/>
    </row>
    <row r="458" spans="2:14">
      <c r="B458" s="334"/>
      <c r="G458" s="336"/>
      <c r="H458" s="334"/>
      <c r="I458" s="334"/>
      <c r="J458" s="334"/>
      <c r="K458" s="334"/>
      <c r="L458" s="334"/>
      <c r="M458" s="335"/>
      <c r="N458" s="334"/>
    </row>
    <row r="459" spans="2:14">
      <c r="B459" s="334"/>
      <c r="G459" s="336"/>
      <c r="H459" s="334"/>
      <c r="I459" s="334"/>
      <c r="J459" s="334"/>
      <c r="K459" s="334"/>
      <c r="L459" s="334"/>
      <c r="M459" s="335"/>
      <c r="N459" s="334"/>
    </row>
    <row r="460" spans="2:14">
      <c r="B460" s="334"/>
      <c r="G460" s="336"/>
      <c r="H460" s="334"/>
      <c r="I460" s="334"/>
      <c r="J460" s="334"/>
      <c r="K460" s="334"/>
      <c r="L460" s="334"/>
      <c r="M460" s="335"/>
      <c r="N460" s="334"/>
    </row>
    <row r="461" spans="2:14">
      <c r="B461" s="334"/>
      <c r="G461" s="336"/>
      <c r="H461" s="334"/>
      <c r="I461" s="334"/>
      <c r="J461" s="334"/>
      <c r="K461" s="334"/>
      <c r="L461" s="334"/>
      <c r="M461" s="335"/>
      <c r="N461" s="334"/>
    </row>
    <row r="462" spans="2:14">
      <c r="B462" s="334"/>
      <c r="G462" s="336"/>
      <c r="H462" s="334"/>
      <c r="I462" s="334"/>
      <c r="J462" s="334"/>
      <c r="K462" s="334"/>
      <c r="L462" s="334"/>
      <c r="M462" s="335"/>
      <c r="N462" s="334"/>
    </row>
    <row r="463" spans="2:14">
      <c r="B463" s="334"/>
      <c r="G463" s="336"/>
      <c r="H463" s="334"/>
      <c r="I463" s="334"/>
      <c r="J463" s="334"/>
      <c r="K463" s="334"/>
      <c r="L463" s="334"/>
      <c r="M463" s="335"/>
      <c r="N463" s="334"/>
    </row>
    <row r="464" spans="2:14">
      <c r="B464" s="334"/>
      <c r="G464" s="336"/>
      <c r="H464" s="334"/>
      <c r="I464" s="334"/>
      <c r="J464" s="334"/>
      <c r="K464" s="334"/>
      <c r="L464" s="334"/>
      <c r="M464" s="335"/>
      <c r="N464" s="334"/>
    </row>
    <row r="465" spans="2:14">
      <c r="B465" s="334"/>
      <c r="G465" s="336"/>
      <c r="H465" s="334"/>
      <c r="I465" s="334"/>
      <c r="J465" s="334"/>
      <c r="K465" s="334"/>
      <c r="L465" s="334"/>
      <c r="M465" s="335"/>
      <c r="N465" s="334"/>
    </row>
    <row r="466" spans="2:14">
      <c r="B466" s="334"/>
      <c r="G466" s="336"/>
      <c r="H466" s="334"/>
      <c r="I466" s="334"/>
      <c r="J466" s="334"/>
      <c r="K466" s="334"/>
      <c r="L466" s="334"/>
      <c r="M466" s="335"/>
      <c r="N466" s="334"/>
    </row>
    <row r="467" spans="2:14">
      <c r="B467" s="334"/>
      <c r="G467" s="336"/>
      <c r="H467" s="334"/>
      <c r="I467" s="334"/>
      <c r="J467" s="334"/>
      <c r="K467" s="334"/>
      <c r="L467" s="334"/>
      <c r="M467" s="335"/>
      <c r="N467" s="334"/>
    </row>
    <row r="468" spans="2:14">
      <c r="B468" s="334"/>
      <c r="G468" s="336"/>
      <c r="H468" s="334"/>
      <c r="I468" s="334"/>
      <c r="J468" s="334"/>
      <c r="K468" s="334"/>
      <c r="L468" s="334"/>
      <c r="M468" s="335"/>
      <c r="N468" s="334"/>
    </row>
    <row r="469" spans="2:14">
      <c r="B469" s="334"/>
      <c r="G469" s="336"/>
      <c r="H469" s="334"/>
      <c r="I469" s="334"/>
      <c r="J469" s="334"/>
      <c r="K469" s="334"/>
      <c r="L469" s="334"/>
      <c r="M469" s="335"/>
      <c r="N469" s="334"/>
    </row>
    <row r="470" spans="2:14">
      <c r="B470" s="334"/>
      <c r="G470" s="336"/>
      <c r="H470" s="334"/>
      <c r="I470" s="334"/>
      <c r="J470" s="334"/>
      <c r="K470" s="334"/>
      <c r="L470" s="334"/>
      <c r="M470" s="335"/>
      <c r="N470" s="334"/>
    </row>
    <row r="471" spans="2:14">
      <c r="B471" s="334"/>
      <c r="G471" s="336"/>
      <c r="H471" s="334"/>
      <c r="I471" s="334"/>
      <c r="J471" s="334"/>
      <c r="K471" s="334"/>
      <c r="L471" s="334"/>
      <c r="M471" s="335"/>
      <c r="N471" s="334"/>
    </row>
    <row r="472" spans="2:14">
      <c r="B472" s="334"/>
      <c r="G472" s="336"/>
      <c r="H472" s="334"/>
      <c r="I472" s="334"/>
      <c r="J472" s="334"/>
      <c r="K472" s="334"/>
      <c r="L472" s="334"/>
      <c r="M472" s="335"/>
      <c r="N472" s="334"/>
    </row>
    <row r="473" spans="2:14">
      <c r="B473" s="334"/>
      <c r="G473" s="336"/>
      <c r="H473" s="334"/>
      <c r="I473" s="334"/>
      <c r="J473" s="334"/>
      <c r="K473" s="334"/>
      <c r="L473" s="334"/>
      <c r="M473" s="335"/>
      <c r="N473" s="334"/>
    </row>
    <row r="474" spans="2:14">
      <c r="B474" s="334"/>
      <c r="G474" s="336"/>
      <c r="H474" s="334"/>
      <c r="I474" s="334"/>
      <c r="J474" s="334"/>
      <c r="K474" s="334"/>
      <c r="L474" s="334"/>
      <c r="M474" s="335"/>
      <c r="N474" s="334"/>
    </row>
    <row r="475" spans="2:14">
      <c r="B475" s="334"/>
      <c r="G475" s="336"/>
      <c r="H475" s="334"/>
      <c r="I475" s="334"/>
      <c r="J475" s="334"/>
      <c r="K475" s="334"/>
      <c r="L475" s="334"/>
      <c r="M475" s="335"/>
      <c r="N475" s="334"/>
    </row>
    <row r="476" spans="2:14">
      <c r="B476" s="334"/>
      <c r="G476" s="336"/>
      <c r="H476" s="334"/>
      <c r="I476" s="334"/>
      <c r="J476" s="334"/>
      <c r="K476" s="334"/>
      <c r="L476" s="334"/>
      <c r="M476" s="335"/>
      <c r="N476" s="334"/>
    </row>
    <row r="477" spans="2:14">
      <c r="B477" s="334"/>
      <c r="G477" s="336"/>
      <c r="H477" s="334"/>
      <c r="I477" s="334"/>
      <c r="J477" s="334"/>
      <c r="K477" s="334"/>
      <c r="L477" s="334"/>
      <c r="M477" s="335"/>
      <c r="N477" s="334"/>
    </row>
    <row r="478" spans="2:14">
      <c r="B478" s="334"/>
      <c r="G478" s="336"/>
      <c r="H478" s="334"/>
      <c r="I478" s="334"/>
      <c r="J478" s="334"/>
      <c r="K478" s="334"/>
      <c r="L478" s="334"/>
      <c r="M478" s="335"/>
      <c r="N478" s="334"/>
    </row>
    <row r="479" spans="2:14">
      <c r="B479" s="334"/>
      <c r="G479" s="336"/>
      <c r="H479" s="334"/>
      <c r="I479" s="334"/>
      <c r="J479" s="334"/>
      <c r="K479" s="334"/>
      <c r="L479" s="334"/>
      <c r="M479" s="335"/>
      <c r="N479" s="334"/>
    </row>
    <row r="480" spans="2:14">
      <c r="B480" s="334"/>
      <c r="G480" s="336"/>
      <c r="H480" s="334"/>
      <c r="I480" s="334"/>
      <c r="J480" s="334"/>
      <c r="K480" s="334"/>
      <c r="L480" s="334"/>
      <c r="M480" s="335"/>
      <c r="N480" s="334"/>
    </row>
    <row r="481" spans="2:14">
      <c r="B481" s="334"/>
      <c r="G481" s="336"/>
      <c r="H481" s="334"/>
      <c r="I481" s="334"/>
      <c r="J481" s="334"/>
      <c r="K481" s="334"/>
      <c r="L481" s="334"/>
      <c r="M481" s="335"/>
      <c r="N481" s="334"/>
    </row>
    <row r="482" spans="2:14">
      <c r="B482" s="334"/>
      <c r="G482" s="336"/>
      <c r="H482" s="334"/>
      <c r="I482" s="334"/>
      <c r="J482" s="334"/>
      <c r="K482" s="334"/>
      <c r="L482" s="334"/>
      <c r="M482" s="335"/>
      <c r="N482" s="334"/>
    </row>
    <row r="483" spans="2:14">
      <c r="B483" s="334"/>
      <c r="G483" s="336"/>
      <c r="H483" s="334"/>
      <c r="I483" s="334"/>
      <c r="J483" s="334"/>
      <c r="K483" s="334"/>
      <c r="L483" s="334"/>
      <c r="M483" s="335"/>
      <c r="N483" s="334"/>
    </row>
    <row r="484" spans="2:14">
      <c r="B484" s="334"/>
      <c r="G484" s="336"/>
      <c r="H484" s="334"/>
      <c r="I484" s="334"/>
      <c r="J484" s="334"/>
      <c r="K484" s="334"/>
      <c r="L484" s="334"/>
      <c r="M484" s="335"/>
      <c r="N484" s="334"/>
    </row>
    <row r="485" spans="2:14">
      <c r="B485" s="334"/>
      <c r="G485" s="336"/>
      <c r="H485" s="334"/>
      <c r="I485" s="334"/>
      <c r="J485" s="334"/>
      <c r="K485" s="334"/>
      <c r="L485" s="334"/>
      <c r="M485" s="335"/>
      <c r="N485" s="334"/>
    </row>
    <row r="486" spans="2:14">
      <c r="B486" s="334"/>
      <c r="G486" s="336"/>
      <c r="H486" s="334"/>
      <c r="I486" s="334"/>
      <c r="J486" s="334"/>
      <c r="K486" s="334"/>
      <c r="L486" s="334"/>
      <c r="M486" s="335"/>
      <c r="N486" s="334"/>
    </row>
    <row r="487" spans="2:14">
      <c r="B487" s="334"/>
      <c r="G487" s="336"/>
      <c r="H487" s="334"/>
      <c r="I487" s="334"/>
      <c r="J487" s="334"/>
      <c r="K487" s="334"/>
      <c r="L487" s="334"/>
      <c r="M487" s="335"/>
      <c r="N487" s="334"/>
    </row>
    <row r="488" spans="2:14">
      <c r="B488" s="334"/>
      <c r="G488" s="336"/>
      <c r="H488" s="334"/>
      <c r="I488" s="334"/>
      <c r="J488" s="334"/>
      <c r="K488" s="334"/>
      <c r="L488" s="334"/>
      <c r="M488" s="335"/>
      <c r="N488" s="334"/>
    </row>
    <row r="489" spans="2:14">
      <c r="B489" s="334"/>
      <c r="G489" s="336"/>
      <c r="H489" s="334"/>
      <c r="I489" s="334"/>
      <c r="J489" s="334"/>
      <c r="K489" s="334"/>
      <c r="L489" s="334"/>
      <c r="M489" s="335"/>
      <c r="N489" s="334"/>
    </row>
    <row r="490" spans="2:14">
      <c r="B490" s="334"/>
      <c r="G490" s="336"/>
      <c r="H490" s="334"/>
      <c r="I490" s="334"/>
      <c r="J490" s="334"/>
      <c r="K490" s="334"/>
      <c r="L490" s="334"/>
      <c r="M490" s="335"/>
      <c r="N490" s="334"/>
    </row>
    <row r="491" spans="2:14">
      <c r="B491" s="334"/>
      <c r="G491" s="336"/>
      <c r="H491" s="334"/>
      <c r="I491" s="334"/>
      <c r="J491" s="334"/>
      <c r="K491" s="334"/>
      <c r="L491" s="334"/>
      <c r="M491" s="335"/>
      <c r="N491" s="334"/>
    </row>
    <row r="492" spans="2:14">
      <c r="B492" s="334"/>
      <c r="G492" s="336"/>
      <c r="H492" s="334"/>
      <c r="I492" s="334"/>
      <c r="J492" s="334"/>
      <c r="K492" s="334"/>
      <c r="L492" s="334"/>
      <c r="M492" s="335"/>
      <c r="N492" s="334"/>
    </row>
    <row r="493" spans="2:14">
      <c r="B493" s="334"/>
      <c r="G493" s="336"/>
      <c r="H493" s="334"/>
      <c r="I493" s="334"/>
      <c r="J493" s="334"/>
      <c r="K493" s="334"/>
      <c r="L493" s="334"/>
      <c r="M493" s="335"/>
      <c r="N493" s="334"/>
    </row>
    <row r="494" spans="2:14">
      <c r="B494" s="334"/>
      <c r="G494" s="336"/>
      <c r="H494" s="334"/>
      <c r="I494" s="334"/>
      <c r="J494" s="334"/>
      <c r="K494" s="334"/>
      <c r="L494" s="334"/>
      <c r="M494" s="335"/>
      <c r="N494" s="334"/>
    </row>
    <row r="495" spans="2:14">
      <c r="B495" s="334"/>
      <c r="G495" s="336"/>
      <c r="H495" s="334"/>
      <c r="I495" s="334"/>
      <c r="J495" s="334"/>
      <c r="K495" s="334"/>
      <c r="L495" s="334"/>
      <c r="M495" s="335"/>
      <c r="N495" s="334"/>
    </row>
    <row r="496" spans="2:14">
      <c r="B496" s="334"/>
      <c r="G496" s="336"/>
      <c r="H496" s="334"/>
      <c r="I496" s="334"/>
      <c r="J496" s="334"/>
      <c r="K496" s="334"/>
      <c r="L496" s="334"/>
      <c r="M496" s="335"/>
      <c r="N496" s="334"/>
    </row>
    <row r="497" spans="2:14">
      <c r="B497" s="334"/>
      <c r="G497" s="336"/>
      <c r="H497" s="334"/>
      <c r="I497" s="334"/>
      <c r="J497" s="334"/>
      <c r="K497" s="334"/>
      <c r="L497" s="334"/>
      <c r="M497" s="335"/>
      <c r="N497" s="334"/>
    </row>
    <row r="498" spans="2:14">
      <c r="B498" s="334"/>
      <c r="G498" s="336"/>
      <c r="H498" s="334"/>
      <c r="I498" s="334"/>
      <c r="J498" s="334"/>
      <c r="K498" s="334"/>
      <c r="L498" s="334"/>
      <c r="M498" s="335"/>
      <c r="N498" s="334"/>
    </row>
    <row r="499" spans="2:14">
      <c r="B499" s="334"/>
      <c r="G499" s="336"/>
      <c r="H499" s="334"/>
      <c r="I499" s="334"/>
      <c r="J499" s="334"/>
      <c r="K499" s="334"/>
      <c r="L499" s="334"/>
      <c r="M499" s="335"/>
      <c r="N499" s="334"/>
    </row>
    <row r="500" spans="2:14">
      <c r="B500" s="334"/>
      <c r="G500" s="336"/>
      <c r="H500" s="334"/>
      <c r="I500" s="334"/>
      <c r="J500" s="334"/>
      <c r="K500" s="334"/>
      <c r="L500" s="334"/>
      <c r="M500" s="335"/>
      <c r="N500" s="334"/>
    </row>
    <row r="501" spans="2:14">
      <c r="B501" s="334"/>
      <c r="G501" s="336"/>
      <c r="H501" s="334"/>
      <c r="I501" s="334"/>
      <c r="J501" s="334"/>
      <c r="K501" s="334"/>
      <c r="L501" s="334"/>
      <c r="M501" s="335"/>
      <c r="N501" s="334"/>
    </row>
    <row r="502" spans="2:14">
      <c r="B502" s="334"/>
      <c r="G502" s="336"/>
      <c r="H502" s="334"/>
      <c r="I502" s="334"/>
      <c r="J502" s="334"/>
      <c r="K502" s="334"/>
      <c r="L502" s="334"/>
      <c r="M502" s="335"/>
      <c r="N502" s="334"/>
    </row>
    <row r="503" spans="2:14">
      <c r="B503" s="334"/>
      <c r="G503" s="336"/>
      <c r="H503" s="334"/>
      <c r="I503" s="334"/>
      <c r="J503" s="334"/>
      <c r="K503" s="334"/>
      <c r="L503" s="334"/>
      <c r="M503" s="335"/>
      <c r="N503" s="334"/>
    </row>
    <row r="504" spans="2:14">
      <c r="B504" s="334"/>
      <c r="G504" s="336"/>
      <c r="H504" s="334"/>
      <c r="I504" s="334"/>
      <c r="J504" s="334"/>
      <c r="K504" s="334"/>
      <c r="L504" s="334"/>
      <c r="M504" s="335"/>
      <c r="N504" s="334"/>
    </row>
    <row r="505" spans="2:14">
      <c r="B505" s="334"/>
      <c r="G505" s="336"/>
      <c r="H505" s="334"/>
      <c r="I505" s="334"/>
      <c r="J505" s="334"/>
      <c r="K505" s="334"/>
      <c r="L505" s="334"/>
      <c r="M505" s="335"/>
      <c r="N505" s="334"/>
    </row>
    <row r="506" spans="2:14">
      <c r="B506" s="334"/>
      <c r="G506" s="336"/>
      <c r="H506" s="334"/>
      <c r="I506" s="334"/>
      <c r="J506" s="334"/>
      <c r="K506" s="334"/>
      <c r="L506" s="334"/>
      <c r="M506" s="335"/>
      <c r="N506" s="334"/>
    </row>
    <row r="507" spans="2:14">
      <c r="B507" s="334"/>
      <c r="G507" s="336"/>
      <c r="H507" s="334"/>
      <c r="I507" s="334"/>
      <c r="J507" s="334"/>
      <c r="K507" s="334"/>
      <c r="L507" s="334"/>
      <c r="M507" s="335"/>
      <c r="N507" s="334"/>
    </row>
    <row r="508" spans="2:14">
      <c r="B508" s="334"/>
      <c r="G508" s="336"/>
      <c r="H508" s="334"/>
      <c r="I508" s="334"/>
      <c r="J508" s="334"/>
      <c r="K508" s="334"/>
      <c r="L508" s="334"/>
      <c r="M508" s="335"/>
      <c r="N508" s="334"/>
    </row>
    <row r="509" spans="2:14">
      <c r="B509" s="334"/>
      <c r="G509" s="336"/>
      <c r="H509" s="334"/>
      <c r="I509" s="334"/>
      <c r="J509" s="334"/>
      <c r="K509" s="334"/>
      <c r="L509" s="334"/>
      <c r="M509" s="335"/>
      <c r="N509" s="334"/>
    </row>
    <row r="510" spans="2:14">
      <c r="B510" s="334"/>
      <c r="G510" s="336"/>
      <c r="H510" s="334"/>
      <c r="I510" s="334"/>
      <c r="J510" s="334"/>
      <c r="K510" s="334"/>
      <c r="L510" s="334"/>
      <c r="M510" s="335"/>
      <c r="N510" s="334"/>
    </row>
    <row r="511" spans="2:14">
      <c r="B511" s="334"/>
      <c r="G511" s="336"/>
      <c r="H511" s="334"/>
      <c r="I511" s="334"/>
      <c r="J511" s="334"/>
      <c r="K511" s="334"/>
      <c r="L511" s="334"/>
      <c r="M511" s="335"/>
      <c r="N511" s="334"/>
    </row>
    <row r="512" spans="2:14">
      <c r="B512" s="334"/>
      <c r="G512" s="336"/>
      <c r="H512" s="334"/>
      <c r="I512" s="334"/>
      <c r="J512" s="334"/>
      <c r="K512" s="334"/>
      <c r="L512" s="334"/>
      <c r="M512" s="335"/>
      <c r="N512" s="334"/>
    </row>
    <row r="513" spans="2:14">
      <c r="B513" s="334"/>
      <c r="G513" s="336"/>
      <c r="H513" s="334"/>
      <c r="I513" s="334"/>
      <c r="J513" s="334"/>
      <c r="K513" s="334"/>
      <c r="L513" s="334"/>
      <c r="M513" s="335"/>
      <c r="N513" s="334"/>
    </row>
    <row r="514" spans="2:14">
      <c r="B514" s="334"/>
      <c r="G514" s="336"/>
      <c r="H514" s="334"/>
      <c r="I514" s="334"/>
      <c r="J514" s="334"/>
      <c r="K514" s="334"/>
      <c r="L514" s="334"/>
      <c r="M514" s="335"/>
      <c r="N514" s="334"/>
    </row>
    <row r="515" spans="2:14">
      <c r="B515" s="334"/>
      <c r="G515" s="336"/>
      <c r="H515" s="334"/>
      <c r="I515" s="334"/>
      <c r="J515" s="334"/>
      <c r="K515" s="334"/>
      <c r="L515" s="334"/>
      <c r="M515" s="335"/>
      <c r="N515" s="334"/>
    </row>
    <row r="516" spans="2:14">
      <c r="B516" s="334"/>
      <c r="G516" s="336"/>
      <c r="H516" s="334"/>
      <c r="I516" s="334"/>
      <c r="J516" s="334"/>
      <c r="K516" s="334"/>
      <c r="L516" s="334"/>
      <c r="M516" s="335"/>
      <c r="N516" s="334"/>
    </row>
    <row r="517" spans="2:14">
      <c r="B517" s="334"/>
      <c r="G517" s="336"/>
      <c r="H517" s="334"/>
      <c r="I517" s="334"/>
      <c r="J517" s="334"/>
      <c r="K517" s="334"/>
      <c r="L517" s="334"/>
      <c r="M517" s="335"/>
      <c r="N517" s="334"/>
    </row>
    <row r="518" spans="2:14">
      <c r="B518" s="334"/>
      <c r="G518" s="336"/>
      <c r="H518" s="334"/>
      <c r="I518" s="334"/>
      <c r="J518" s="334"/>
      <c r="K518" s="334"/>
      <c r="L518" s="334"/>
      <c r="M518" s="335"/>
      <c r="N518" s="334"/>
    </row>
    <row r="519" spans="2:14">
      <c r="B519" s="334"/>
      <c r="G519" s="336"/>
      <c r="H519" s="334"/>
      <c r="I519" s="334"/>
      <c r="J519" s="334"/>
      <c r="K519" s="334"/>
      <c r="L519" s="334"/>
      <c r="M519" s="335"/>
      <c r="N519" s="334"/>
    </row>
    <row r="520" spans="2:14">
      <c r="B520" s="334"/>
      <c r="G520" s="336"/>
      <c r="H520" s="334"/>
      <c r="I520" s="334"/>
      <c r="J520" s="334"/>
      <c r="K520" s="334"/>
      <c r="L520" s="334"/>
      <c r="M520" s="335"/>
      <c r="N520" s="334"/>
    </row>
    <row r="521" spans="2:14">
      <c r="B521" s="334"/>
      <c r="G521" s="336"/>
      <c r="H521" s="334"/>
      <c r="I521" s="334"/>
      <c r="J521" s="334"/>
      <c r="K521" s="334"/>
      <c r="L521" s="334"/>
      <c r="M521" s="335"/>
      <c r="N521" s="334"/>
    </row>
    <row r="522" spans="2:14">
      <c r="B522" s="334"/>
      <c r="G522" s="336"/>
      <c r="H522" s="334"/>
      <c r="I522" s="334"/>
      <c r="J522" s="334"/>
      <c r="K522" s="334"/>
      <c r="L522" s="334"/>
      <c r="M522" s="335"/>
      <c r="N522" s="334"/>
    </row>
    <row r="523" spans="2:14">
      <c r="B523" s="334"/>
      <c r="G523" s="336"/>
      <c r="H523" s="334"/>
      <c r="I523" s="334"/>
      <c r="J523" s="334"/>
      <c r="K523" s="334"/>
      <c r="L523" s="334"/>
      <c r="M523" s="335"/>
      <c r="N523" s="334"/>
    </row>
    <row r="524" spans="2:14">
      <c r="B524" s="334"/>
      <c r="G524" s="336"/>
      <c r="H524" s="334"/>
      <c r="I524" s="334"/>
      <c r="J524" s="334"/>
      <c r="K524" s="334"/>
      <c r="L524" s="334"/>
      <c r="M524" s="335"/>
      <c r="N524" s="334"/>
    </row>
    <row r="525" spans="2:14">
      <c r="B525" s="334"/>
      <c r="G525" s="336"/>
      <c r="H525" s="334"/>
      <c r="I525" s="334"/>
      <c r="J525" s="334"/>
      <c r="K525" s="334"/>
      <c r="L525" s="334"/>
      <c r="M525" s="335"/>
      <c r="N525" s="334"/>
    </row>
    <row r="526" spans="2:14">
      <c r="B526" s="334"/>
      <c r="G526" s="336"/>
      <c r="H526" s="334"/>
      <c r="I526" s="334"/>
      <c r="J526" s="334"/>
      <c r="K526" s="334"/>
      <c r="L526" s="334"/>
      <c r="M526" s="335"/>
      <c r="N526" s="334"/>
    </row>
    <row r="527" spans="2:14">
      <c r="B527" s="334"/>
      <c r="G527" s="336"/>
      <c r="H527" s="334"/>
      <c r="I527" s="334"/>
      <c r="J527" s="334"/>
      <c r="K527" s="334"/>
      <c r="L527" s="334"/>
      <c r="M527" s="335"/>
      <c r="N527" s="334"/>
    </row>
    <row r="528" spans="2:14">
      <c r="B528" s="334"/>
      <c r="G528" s="336"/>
      <c r="H528" s="334"/>
      <c r="I528" s="334"/>
      <c r="J528" s="334"/>
      <c r="K528" s="334"/>
      <c r="L528" s="334"/>
      <c r="M528" s="335"/>
      <c r="N528" s="334"/>
    </row>
    <row r="529" spans="2:14">
      <c r="B529" s="334"/>
      <c r="G529" s="336"/>
      <c r="H529" s="334"/>
      <c r="I529" s="334"/>
      <c r="J529" s="334"/>
      <c r="K529" s="334"/>
      <c r="L529" s="334"/>
      <c r="M529" s="335"/>
      <c r="N529" s="334"/>
    </row>
    <row r="530" spans="2:14">
      <c r="B530" s="334"/>
      <c r="G530" s="336"/>
      <c r="H530" s="334"/>
      <c r="I530" s="334"/>
      <c r="J530" s="334"/>
      <c r="K530" s="334"/>
      <c r="L530" s="334"/>
      <c r="M530" s="335"/>
      <c r="N530" s="334"/>
    </row>
    <row r="531" spans="2:14">
      <c r="B531" s="334"/>
      <c r="G531" s="336"/>
      <c r="H531" s="334"/>
      <c r="I531" s="334"/>
      <c r="J531" s="334"/>
      <c r="K531" s="334"/>
      <c r="L531" s="334"/>
      <c r="M531" s="335"/>
      <c r="N531" s="334"/>
    </row>
    <row r="532" spans="2:14">
      <c r="B532" s="334"/>
      <c r="G532" s="336"/>
      <c r="H532" s="334"/>
      <c r="I532" s="334"/>
      <c r="J532" s="334"/>
      <c r="K532" s="334"/>
      <c r="L532" s="334"/>
      <c r="M532" s="335"/>
      <c r="N532" s="334"/>
    </row>
    <row r="533" spans="2:14">
      <c r="B533" s="334"/>
      <c r="G533" s="336"/>
      <c r="H533" s="334"/>
      <c r="I533" s="334"/>
      <c r="J533" s="334"/>
      <c r="K533" s="334"/>
      <c r="L533" s="334"/>
      <c r="M533" s="335"/>
      <c r="N533" s="334"/>
    </row>
    <row r="534" spans="2:14">
      <c r="B534" s="334"/>
      <c r="G534" s="336"/>
      <c r="H534" s="334"/>
      <c r="I534" s="334"/>
      <c r="J534" s="334"/>
      <c r="K534" s="334"/>
      <c r="L534" s="334"/>
      <c r="M534" s="335"/>
      <c r="N534" s="334"/>
    </row>
    <row r="535" spans="2:14">
      <c r="B535" s="334"/>
      <c r="G535" s="336"/>
      <c r="H535" s="334"/>
      <c r="I535" s="334"/>
      <c r="J535" s="334"/>
      <c r="K535" s="334"/>
      <c r="L535" s="334"/>
      <c r="M535" s="335"/>
      <c r="N535" s="334"/>
    </row>
    <row r="536" spans="2:14">
      <c r="B536" s="334"/>
      <c r="G536" s="336"/>
      <c r="H536" s="334"/>
      <c r="I536" s="334"/>
      <c r="J536" s="334"/>
      <c r="K536" s="334"/>
      <c r="L536" s="334"/>
      <c r="M536" s="335"/>
      <c r="N536" s="334"/>
    </row>
    <row r="537" spans="2:14">
      <c r="B537" s="334"/>
      <c r="G537" s="336"/>
      <c r="H537" s="334"/>
      <c r="I537" s="334"/>
      <c r="J537" s="334"/>
      <c r="K537" s="334"/>
      <c r="L537" s="334"/>
      <c r="M537" s="335"/>
      <c r="N537" s="334"/>
    </row>
    <row r="538" spans="2:14">
      <c r="B538" s="334"/>
      <c r="G538" s="336"/>
      <c r="H538" s="334"/>
      <c r="I538" s="334"/>
      <c r="J538" s="334"/>
      <c r="K538" s="334"/>
      <c r="L538" s="334"/>
      <c r="M538" s="335"/>
      <c r="N538" s="334"/>
    </row>
    <row r="539" spans="2:14">
      <c r="B539" s="334"/>
      <c r="G539" s="336"/>
      <c r="H539" s="334"/>
      <c r="I539" s="334"/>
      <c r="J539" s="334"/>
      <c r="K539" s="334"/>
      <c r="L539" s="334"/>
      <c r="M539" s="335"/>
      <c r="N539" s="334"/>
    </row>
    <row r="540" spans="2:14">
      <c r="B540" s="334"/>
      <c r="G540" s="336"/>
      <c r="H540" s="334"/>
      <c r="I540" s="334"/>
      <c r="J540" s="334"/>
      <c r="K540" s="334"/>
      <c r="L540" s="334"/>
      <c r="M540" s="335"/>
      <c r="N540" s="334"/>
    </row>
    <row r="541" spans="2:14">
      <c r="B541" s="334"/>
      <c r="G541" s="336"/>
      <c r="H541" s="334"/>
      <c r="I541" s="334"/>
      <c r="J541" s="334"/>
      <c r="K541" s="334"/>
      <c r="L541" s="334"/>
      <c r="M541" s="335"/>
      <c r="N541" s="334"/>
    </row>
    <row r="542" spans="2:14">
      <c r="B542" s="334"/>
      <c r="G542" s="336"/>
      <c r="H542" s="334"/>
      <c r="I542" s="334"/>
      <c r="J542" s="334"/>
      <c r="K542" s="334"/>
      <c r="L542" s="334"/>
      <c r="M542" s="335"/>
      <c r="N542" s="334"/>
    </row>
    <row r="543" spans="2:14">
      <c r="B543" s="334"/>
      <c r="G543" s="336"/>
      <c r="H543" s="334"/>
      <c r="I543" s="334"/>
      <c r="J543" s="334"/>
      <c r="K543" s="334"/>
      <c r="L543" s="334"/>
      <c r="M543" s="335"/>
      <c r="N543" s="334"/>
    </row>
    <row r="544" spans="2:14">
      <c r="B544" s="334"/>
      <c r="G544" s="336"/>
      <c r="H544" s="334"/>
      <c r="I544" s="334"/>
      <c r="J544" s="334"/>
      <c r="K544" s="334"/>
      <c r="L544" s="334"/>
      <c r="M544" s="335"/>
      <c r="N544" s="334"/>
    </row>
    <row r="545" spans="2:14">
      <c r="B545" s="334"/>
      <c r="G545" s="336"/>
      <c r="H545" s="334"/>
      <c r="I545" s="334"/>
      <c r="J545" s="334"/>
      <c r="K545" s="334"/>
      <c r="L545" s="334"/>
      <c r="M545" s="335"/>
      <c r="N545" s="334"/>
    </row>
    <row r="546" spans="2:14">
      <c r="B546" s="334"/>
      <c r="G546" s="336"/>
      <c r="H546" s="334"/>
      <c r="I546" s="334"/>
      <c r="J546" s="334"/>
      <c r="K546" s="334"/>
      <c r="L546" s="334"/>
      <c r="M546" s="335"/>
      <c r="N546" s="334"/>
    </row>
    <row r="547" spans="2:14">
      <c r="B547" s="334"/>
      <c r="G547" s="336"/>
      <c r="H547" s="334"/>
      <c r="I547" s="334"/>
      <c r="J547" s="334"/>
      <c r="K547" s="334"/>
      <c r="L547" s="334"/>
      <c r="M547" s="335"/>
      <c r="N547" s="334"/>
    </row>
    <row r="548" spans="2:14">
      <c r="B548" s="334"/>
      <c r="G548" s="336"/>
      <c r="H548" s="334"/>
      <c r="I548" s="334"/>
      <c r="J548" s="334"/>
      <c r="K548" s="334"/>
      <c r="L548" s="334"/>
      <c r="M548" s="335"/>
      <c r="N548" s="334"/>
    </row>
    <row r="549" spans="2:14">
      <c r="B549" s="334"/>
      <c r="G549" s="336"/>
      <c r="H549" s="334"/>
      <c r="I549" s="334"/>
      <c r="J549" s="334"/>
      <c r="K549" s="334"/>
      <c r="L549" s="334"/>
      <c r="M549" s="335"/>
      <c r="N549" s="334"/>
    </row>
    <row r="550" spans="2:14">
      <c r="B550" s="334"/>
      <c r="G550" s="336"/>
      <c r="H550" s="334"/>
      <c r="I550" s="334"/>
      <c r="J550" s="334"/>
      <c r="K550" s="334"/>
      <c r="L550" s="334"/>
      <c r="M550" s="335"/>
      <c r="N550" s="334"/>
    </row>
    <row r="551" spans="2:14">
      <c r="B551" s="334"/>
      <c r="G551" s="336"/>
      <c r="H551" s="334"/>
      <c r="I551" s="334"/>
      <c r="J551" s="334"/>
      <c r="K551" s="334"/>
      <c r="L551" s="334"/>
      <c r="M551" s="335"/>
      <c r="N551" s="334"/>
    </row>
    <row r="552" spans="2:14">
      <c r="B552" s="334"/>
      <c r="G552" s="336"/>
      <c r="H552" s="334"/>
      <c r="I552" s="334"/>
      <c r="J552" s="334"/>
      <c r="K552" s="334"/>
      <c r="L552" s="334"/>
      <c r="M552" s="335"/>
      <c r="N552" s="334"/>
    </row>
    <row r="553" spans="2:14">
      <c r="B553" s="334"/>
      <c r="G553" s="336"/>
      <c r="H553" s="334"/>
      <c r="I553" s="334"/>
      <c r="J553" s="334"/>
      <c r="K553" s="334"/>
      <c r="L553" s="334"/>
      <c r="M553" s="335"/>
      <c r="N553" s="334"/>
    </row>
    <row r="554" spans="2:14">
      <c r="B554" s="334"/>
      <c r="G554" s="336"/>
      <c r="H554" s="334"/>
      <c r="I554" s="334"/>
      <c r="J554" s="334"/>
      <c r="K554" s="334"/>
      <c r="L554" s="334"/>
      <c r="M554" s="335"/>
      <c r="N554" s="334"/>
    </row>
    <row r="555" spans="2:14">
      <c r="B555" s="334"/>
      <c r="G555" s="336"/>
      <c r="H555" s="334"/>
      <c r="I555" s="334"/>
      <c r="J555" s="334"/>
      <c r="K555" s="334"/>
      <c r="L555" s="334"/>
      <c r="M555" s="335"/>
      <c r="N555" s="334"/>
    </row>
    <row r="556" spans="2:14">
      <c r="B556" s="334"/>
      <c r="G556" s="336"/>
      <c r="H556" s="334"/>
      <c r="I556" s="334"/>
      <c r="J556" s="334"/>
      <c r="K556" s="334"/>
      <c r="L556" s="334"/>
      <c r="M556" s="335"/>
      <c r="N556" s="334"/>
    </row>
    <row r="557" spans="2:14">
      <c r="B557" s="334"/>
      <c r="G557" s="336"/>
      <c r="H557" s="334"/>
      <c r="I557" s="334"/>
      <c r="J557" s="334"/>
      <c r="K557" s="334"/>
      <c r="L557" s="334"/>
      <c r="M557" s="335"/>
      <c r="N557" s="334"/>
    </row>
    <row r="558" spans="2:14">
      <c r="B558" s="334"/>
      <c r="G558" s="336"/>
      <c r="H558" s="334"/>
      <c r="I558" s="334"/>
      <c r="J558" s="334"/>
      <c r="K558" s="334"/>
      <c r="L558" s="334"/>
      <c r="M558" s="335"/>
      <c r="N558" s="334"/>
    </row>
    <row r="559" spans="2:14">
      <c r="B559" s="334"/>
      <c r="G559" s="336"/>
      <c r="H559" s="334"/>
      <c r="I559" s="334"/>
      <c r="J559" s="334"/>
      <c r="K559" s="334"/>
      <c r="L559" s="334"/>
      <c r="M559" s="335"/>
      <c r="N559" s="334"/>
    </row>
    <row r="560" spans="2:14">
      <c r="B560" s="334"/>
      <c r="G560" s="336"/>
      <c r="H560" s="334"/>
      <c r="I560" s="334"/>
      <c r="J560" s="334"/>
      <c r="K560" s="334"/>
      <c r="L560" s="334"/>
      <c r="M560" s="335"/>
      <c r="N560" s="334"/>
    </row>
    <row r="561" spans="2:14">
      <c r="B561" s="334"/>
      <c r="G561" s="336"/>
      <c r="H561" s="334"/>
      <c r="I561" s="334"/>
      <c r="J561" s="334"/>
      <c r="K561" s="334"/>
      <c r="L561" s="334"/>
      <c r="M561" s="335"/>
      <c r="N561" s="334"/>
    </row>
    <row r="562" spans="2:14">
      <c r="B562" s="334"/>
      <c r="G562" s="336"/>
      <c r="H562" s="334"/>
      <c r="I562" s="334"/>
      <c r="J562" s="334"/>
      <c r="K562" s="334"/>
      <c r="L562" s="334"/>
      <c r="M562" s="335"/>
      <c r="N562" s="334"/>
    </row>
    <row r="563" spans="2:14">
      <c r="B563" s="334"/>
      <c r="G563" s="336"/>
      <c r="H563" s="334"/>
      <c r="I563" s="334"/>
      <c r="J563" s="334"/>
      <c r="K563" s="334"/>
      <c r="L563" s="334"/>
      <c r="M563" s="335"/>
      <c r="N563" s="334"/>
    </row>
    <row r="564" spans="2:14">
      <c r="B564" s="334"/>
      <c r="G564" s="336"/>
      <c r="H564" s="334"/>
      <c r="I564" s="334"/>
      <c r="J564" s="334"/>
      <c r="K564" s="334"/>
      <c r="L564" s="334"/>
      <c r="M564" s="335"/>
      <c r="N564" s="334"/>
    </row>
    <row r="565" spans="2:14">
      <c r="B565" s="334"/>
      <c r="G565" s="336"/>
      <c r="H565" s="334"/>
      <c r="I565" s="334"/>
      <c r="J565" s="334"/>
      <c r="K565" s="334"/>
      <c r="L565" s="334"/>
      <c r="M565" s="335"/>
      <c r="N565" s="334"/>
    </row>
    <row r="566" spans="2:14">
      <c r="B566" s="334"/>
      <c r="G566" s="336"/>
      <c r="H566" s="334"/>
      <c r="I566" s="334"/>
      <c r="J566" s="334"/>
      <c r="K566" s="334"/>
      <c r="L566" s="334"/>
      <c r="M566" s="335"/>
      <c r="N566" s="334"/>
    </row>
    <row r="567" spans="2:14">
      <c r="B567" s="334"/>
      <c r="G567" s="336"/>
      <c r="H567" s="334"/>
      <c r="I567" s="334"/>
      <c r="J567" s="334"/>
      <c r="K567" s="334"/>
      <c r="L567" s="334"/>
      <c r="M567" s="335"/>
      <c r="N567" s="334"/>
    </row>
    <row r="568" spans="2:14">
      <c r="B568" s="334"/>
      <c r="G568" s="336"/>
      <c r="H568" s="334"/>
      <c r="I568" s="334"/>
      <c r="J568" s="334"/>
      <c r="K568" s="334"/>
      <c r="L568" s="334"/>
      <c r="M568" s="335"/>
      <c r="N568" s="334"/>
    </row>
    <row r="569" spans="2:14">
      <c r="B569" s="334"/>
      <c r="G569" s="336"/>
      <c r="H569" s="334"/>
      <c r="I569" s="334"/>
      <c r="J569" s="334"/>
      <c r="K569" s="334"/>
      <c r="L569" s="334"/>
      <c r="M569" s="335"/>
      <c r="N569" s="334"/>
    </row>
    <row r="570" spans="2:14">
      <c r="B570" s="334"/>
      <c r="G570" s="336"/>
      <c r="H570" s="334"/>
      <c r="I570" s="334"/>
      <c r="J570" s="334"/>
      <c r="K570" s="334"/>
      <c r="L570" s="334"/>
      <c r="M570" s="335"/>
      <c r="N570" s="334"/>
    </row>
    <row r="571" spans="2:14">
      <c r="B571" s="334"/>
      <c r="G571" s="336"/>
      <c r="H571" s="334"/>
      <c r="I571" s="334"/>
      <c r="J571" s="334"/>
      <c r="K571" s="334"/>
      <c r="L571" s="334"/>
      <c r="M571" s="335"/>
      <c r="N571" s="334"/>
    </row>
    <row r="572" spans="2:14">
      <c r="B572" s="334"/>
      <c r="G572" s="336"/>
      <c r="H572" s="334"/>
      <c r="I572" s="334"/>
      <c r="J572" s="334"/>
      <c r="K572" s="334"/>
      <c r="L572" s="334"/>
      <c r="M572" s="335"/>
      <c r="N572" s="334"/>
    </row>
    <row r="573" spans="2:14">
      <c r="B573" s="334"/>
      <c r="G573" s="336"/>
      <c r="H573" s="334"/>
      <c r="I573" s="334"/>
      <c r="J573" s="334"/>
      <c r="K573" s="334"/>
      <c r="L573" s="334"/>
      <c r="M573" s="335"/>
      <c r="N573" s="334"/>
    </row>
  </sheetData>
  <printOptions horizontalCentered="1"/>
  <pageMargins left="0.98425196850393704" right="0.19685039370078741" top="0.59055118110236227" bottom="0.78740157480314965" header="0" footer="0.39370078740157483"/>
  <pageSetup paperSize="9" orientation="portrait" horizontalDpi="203" verticalDpi="98" r:id="rId1"/>
  <headerFooter alignWithMargins="0">
    <oddFooter>Stran &amp;P</oddFooter>
  </headerFooter>
  <rowBreaks count="1" manualBreakCount="1">
    <brk id="2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U99"/>
  <sheetViews>
    <sheetView view="pageBreakPreview" zoomScaleNormal="100" zoomScaleSheetLayoutView="100" workbookViewId="0">
      <selection activeCell="F23" sqref="F23"/>
    </sheetView>
  </sheetViews>
  <sheetFormatPr defaultColWidth="9.109375" defaultRowHeight="13.2"/>
  <cols>
    <col min="1" max="1" width="4.6640625" style="371" customWidth="1"/>
    <col min="2" max="2" width="46.44140625" style="370" customWidth="1"/>
    <col min="3" max="3" width="5.6640625" style="368" customWidth="1"/>
    <col min="4" max="4" width="5.6640625" style="369" customWidth="1"/>
    <col min="5" max="5" width="9.44140625" style="368" customWidth="1"/>
    <col min="6" max="6" width="13.6640625" style="368" customWidth="1"/>
    <col min="7" max="7" width="12.6640625" style="367" bestFit="1" customWidth="1"/>
    <col min="8" max="16384" width="9.109375" style="367"/>
  </cols>
  <sheetData>
    <row r="1" spans="1:7" s="466" customFormat="1">
      <c r="A1" s="472" t="s">
        <v>1305</v>
      </c>
      <c r="B1" s="471" t="s">
        <v>1304</v>
      </c>
      <c r="C1" s="470" t="s">
        <v>1303</v>
      </c>
      <c r="D1" s="469" t="s">
        <v>1302</v>
      </c>
      <c r="E1" s="468" t="s">
        <v>1301</v>
      </c>
      <c r="F1" s="467" t="s">
        <v>1300</v>
      </c>
    </row>
    <row r="2" spans="1:7" s="437" customFormat="1">
      <c r="A2" s="465"/>
      <c r="B2" s="464"/>
      <c r="C2" s="463"/>
      <c r="D2" s="462"/>
      <c r="E2" s="461" t="s">
        <v>1299</v>
      </c>
      <c r="F2" s="460" t="s">
        <v>1299</v>
      </c>
    </row>
    <row r="3" spans="1:7" s="437" customFormat="1">
      <c r="A3" s="459"/>
      <c r="B3" s="450"/>
      <c r="C3" s="458"/>
      <c r="D3" s="457"/>
      <c r="E3" s="456"/>
      <c r="F3" s="456"/>
    </row>
    <row r="4" spans="1:7" s="437" customFormat="1" ht="15.6">
      <c r="A4" s="455"/>
      <c r="B4" s="454" t="s">
        <v>1298</v>
      </c>
      <c r="C4" s="452"/>
      <c r="D4" s="452"/>
      <c r="E4" s="453"/>
      <c r="F4" s="453"/>
      <c r="G4" s="452"/>
    </row>
    <row r="5" spans="1:7" s="437" customFormat="1" ht="13.8" thickBot="1">
      <c r="A5" s="451"/>
      <c r="B5" s="450"/>
      <c r="C5" s="407"/>
      <c r="D5" s="407"/>
      <c r="E5" s="449"/>
      <c r="F5" s="449"/>
      <c r="G5" s="407"/>
    </row>
    <row r="6" spans="1:7" s="440" customFormat="1" ht="18" thickBot="1">
      <c r="A6" s="444"/>
      <c r="B6" s="448" t="s">
        <v>1297</v>
      </c>
      <c r="C6" s="447"/>
      <c r="D6" s="446"/>
      <c r="E6" s="445"/>
      <c r="F6" s="442"/>
      <c r="G6" s="441"/>
    </row>
    <row r="7" spans="1:7" s="440" customFormat="1" ht="18" thickBot="1">
      <c r="A7" s="444"/>
      <c r="B7" s="443"/>
      <c r="C7" s="441"/>
      <c r="D7" s="441"/>
      <c r="E7" s="442"/>
      <c r="F7" s="442"/>
      <c r="G7" s="441"/>
    </row>
    <row r="8" spans="1:7" s="437" customFormat="1" ht="40.200000000000003" thickBot="1">
      <c r="A8" s="409"/>
      <c r="B8" s="439" t="s">
        <v>1296</v>
      </c>
      <c r="C8" s="407"/>
      <c r="D8" s="407"/>
      <c r="E8" s="406"/>
      <c r="F8" s="406"/>
    </row>
    <row r="9" spans="1:7" s="437" customFormat="1" ht="15" customHeight="1">
      <c r="A9" s="409"/>
      <c r="B9" s="438"/>
      <c r="C9" s="407"/>
      <c r="D9" s="407"/>
      <c r="E9" s="406"/>
      <c r="F9" s="406"/>
    </row>
    <row r="10" spans="1:7" s="404" customFormat="1">
      <c r="A10" s="431" t="s">
        <v>1281</v>
      </c>
      <c r="B10" s="408" t="s">
        <v>1295</v>
      </c>
      <c r="C10" s="407"/>
      <c r="D10" s="407"/>
      <c r="E10" s="429"/>
      <c r="F10" s="406"/>
    </row>
    <row r="11" spans="1:7" s="404" customFormat="1">
      <c r="A11" s="436"/>
      <c r="B11" s="408" t="s">
        <v>1294</v>
      </c>
      <c r="C11" s="407"/>
      <c r="D11" s="407"/>
      <c r="E11" s="429"/>
      <c r="F11" s="406"/>
    </row>
    <row r="12" spans="1:7" s="404" customFormat="1">
      <c r="A12" s="436"/>
      <c r="B12" s="408" t="s">
        <v>1293</v>
      </c>
      <c r="C12" s="407"/>
      <c r="D12" s="407"/>
      <c r="E12" s="429"/>
      <c r="F12" s="406"/>
    </row>
    <row r="13" spans="1:7" s="381" customFormat="1" ht="26.4">
      <c r="A13" s="431" t="s">
        <v>1281</v>
      </c>
      <c r="B13" s="430" t="s">
        <v>1292</v>
      </c>
      <c r="C13" s="435"/>
      <c r="D13" s="434"/>
      <c r="E13" s="383"/>
      <c r="F13" s="383"/>
    </row>
    <row r="14" spans="1:7" s="404" customFormat="1" ht="26.4">
      <c r="A14" s="431" t="s">
        <v>1281</v>
      </c>
      <c r="B14" s="430" t="s">
        <v>1291</v>
      </c>
      <c r="C14" s="407"/>
      <c r="D14" s="407"/>
      <c r="E14" s="429"/>
      <c r="F14" s="406"/>
    </row>
    <row r="15" spans="1:7" s="404" customFormat="1" ht="54.75" customHeight="1">
      <c r="A15" s="431" t="s">
        <v>1281</v>
      </c>
      <c r="B15" s="430" t="s">
        <v>1290</v>
      </c>
      <c r="C15" s="407"/>
      <c r="D15" s="407"/>
      <c r="E15" s="429"/>
      <c r="F15" s="406"/>
    </row>
    <row r="16" spans="1:7" s="404" customFormat="1" ht="15.6">
      <c r="A16" s="433"/>
      <c r="B16" s="430"/>
      <c r="C16" s="407"/>
      <c r="D16" s="407"/>
      <c r="E16" s="432"/>
      <c r="F16" s="406"/>
    </row>
    <row r="17" spans="1:6" s="404" customFormat="1" ht="15.6">
      <c r="A17" s="433"/>
      <c r="B17" s="430"/>
      <c r="C17" s="407"/>
      <c r="D17" s="407"/>
      <c r="E17" s="432"/>
      <c r="F17" s="406"/>
    </row>
    <row r="18" spans="1:6" s="404" customFormat="1">
      <c r="A18" s="431"/>
      <c r="B18" s="430"/>
      <c r="C18" s="407"/>
      <c r="D18" s="407"/>
      <c r="E18" s="429"/>
      <c r="F18" s="406"/>
    </row>
    <row r="19" spans="1:6" s="404" customFormat="1">
      <c r="A19" s="431"/>
      <c r="B19" s="430"/>
      <c r="C19" s="407"/>
      <c r="D19" s="407"/>
      <c r="E19" s="429"/>
      <c r="F19" s="406"/>
    </row>
    <row r="20" spans="1:6" s="404" customFormat="1" ht="15.6">
      <c r="A20" s="428"/>
      <c r="B20" s="427" t="s">
        <v>1289</v>
      </c>
      <c r="C20" s="407"/>
      <c r="D20" s="407"/>
      <c r="E20" s="406"/>
      <c r="F20" s="406"/>
    </row>
    <row r="21" spans="1:6" s="416" customFormat="1" ht="9.75" customHeight="1">
      <c r="A21" s="419"/>
      <c r="B21" s="418"/>
      <c r="C21" s="426"/>
      <c r="D21" s="426"/>
      <c r="E21" s="425"/>
      <c r="F21" s="417"/>
    </row>
    <row r="22" spans="1:6" s="416" customFormat="1" ht="13.8">
      <c r="A22" s="419" t="s">
        <v>458</v>
      </c>
      <c r="B22" s="418" t="s">
        <v>1288</v>
      </c>
      <c r="C22" s="426"/>
      <c r="D22" s="426"/>
      <c r="E22" s="425"/>
      <c r="F22" s="417">
        <f>SUM(F23:F25)</f>
        <v>0</v>
      </c>
    </row>
    <row r="23" spans="1:6" s="420" customFormat="1" ht="10.199999999999999">
      <c r="A23" s="414">
        <v>1</v>
      </c>
      <c r="B23" s="413" t="str">
        <f>'VOD. PRIKLJUČEK'!B23</f>
        <v>ZEMELJSKA DELA</v>
      </c>
      <c r="C23" s="424"/>
      <c r="D23" s="424"/>
      <c r="E23" s="424"/>
      <c r="F23" s="412">
        <f>'VOD. PRIKLJUČEK'!F23</f>
        <v>0</v>
      </c>
    </row>
    <row r="24" spans="1:6" s="420" customFormat="1" ht="10.199999999999999">
      <c r="A24" s="414">
        <f>A23+1</f>
        <v>2</v>
      </c>
      <c r="B24" s="413" t="str">
        <f>'VOD. PRIKLJUČEK'!B24</f>
        <v>ZUNANJI CEVNI  RAZVOD</v>
      </c>
      <c r="C24" s="424"/>
      <c r="D24" s="424"/>
      <c r="E24" s="424"/>
      <c r="F24" s="412">
        <f>'VOD. PRIKLJUČEK'!F24</f>
        <v>0</v>
      </c>
    </row>
    <row r="25" spans="1:6" s="420" customFormat="1" ht="10.199999999999999">
      <c r="A25" s="414">
        <f>A24+1</f>
        <v>3</v>
      </c>
      <c r="B25" s="413" t="str">
        <f>'VOD. PRIKLJUČEK'!B25</f>
        <v>SPLOŠNO</v>
      </c>
      <c r="C25" s="424"/>
      <c r="D25" s="424"/>
      <c r="E25" s="424"/>
      <c r="F25" s="412">
        <f>'VOD. PRIKLJUČEK'!F25</f>
        <v>0</v>
      </c>
    </row>
    <row r="26" spans="1:6" s="416" customFormat="1" ht="13.8">
      <c r="A26" s="419" t="s">
        <v>809</v>
      </c>
      <c r="B26" s="418" t="s">
        <v>1287</v>
      </c>
      <c r="C26" s="426"/>
      <c r="D26" s="426"/>
      <c r="E26" s="425"/>
      <c r="F26" s="417">
        <f>SUM(F27:F32)</f>
        <v>0</v>
      </c>
    </row>
    <row r="27" spans="1:6" s="420" customFormat="1" ht="10.199999999999999">
      <c r="A27" s="414">
        <v>1</v>
      </c>
      <c r="B27" s="413" t="str">
        <f>'VO-KA'!B21</f>
        <v>SANITARNA OPREMA</v>
      </c>
      <c r="C27" s="413"/>
      <c r="D27" s="413"/>
      <c r="E27" s="413"/>
      <c r="F27" s="412">
        <f>'VO-KA'!F21</f>
        <v>0</v>
      </c>
    </row>
    <row r="28" spans="1:6" s="420" customFormat="1" ht="10.199999999999999">
      <c r="A28" s="414">
        <f>A27+1</f>
        <v>2</v>
      </c>
      <c r="B28" s="413" t="str">
        <f>'VO-KA'!B22</f>
        <v>HLADNA IN TOPLA VODA TER CIRKULACIJA</v>
      </c>
      <c r="C28" s="424"/>
      <c r="D28" s="424"/>
      <c r="E28" s="424"/>
      <c r="F28" s="412">
        <f>'VO-KA'!F22</f>
        <v>0</v>
      </c>
    </row>
    <row r="29" spans="1:6" s="420" customFormat="1" ht="10.199999999999999">
      <c r="A29" s="414">
        <f>A28+1</f>
        <v>3</v>
      </c>
      <c r="B29" s="413" t="str">
        <f>'VO-KA'!B23</f>
        <v>POŽARNA OPREMA</v>
      </c>
      <c r="C29" s="424"/>
      <c r="D29" s="424"/>
      <c r="E29" s="424"/>
      <c r="F29" s="412">
        <f>'VO-KA'!F23</f>
        <v>0</v>
      </c>
    </row>
    <row r="30" spans="1:6" s="420" customFormat="1" ht="10.199999999999999">
      <c r="A30" s="414">
        <f>A29+1</f>
        <v>4</v>
      </c>
      <c r="B30" s="413" t="str">
        <f>'VO-KA'!B24</f>
        <v>SPLOŠNO</v>
      </c>
      <c r="C30" s="424"/>
      <c r="D30" s="424"/>
      <c r="E30" s="424"/>
      <c r="F30" s="412">
        <f>'VO-KA'!F24</f>
        <v>0</v>
      </c>
    </row>
    <row r="31" spans="1:6" s="420" customFormat="1" ht="10.199999999999999">
      <c r="A31" s="414">
        <f>A30+1</f>
        <v>5</v>
      </c>
      <c r="B31" s="413" t="str">
        <f>'VO-KA'!B25</f>
        <v>FEKALNA KANALIZACIJA</v>
      </c>
      <c r="C31" s="424"/>
      <c r="D31" s="424"/>
      <c r="E31" s="424"/>
      <c r="F31" s="412">
        <f>'VO-KA'!F25</f>
        <v>0</v>
      </c>
    </row>
    <row r="32" spans="1:6" s="420" customFormat="1" ht="12.75" customHeight="1">
      <c r="A32" s="414">
        <f>A31+1</f>
        <v>6</v>
      </c>
      <c r="B32" s="413" t="str">
        <f>'VO-KA'!B26</f>
        <v>SPLOŠNO</v>
      </c>
      <c r="C32" s="423"/>
      <c r="D32" s="423"/>
      <c r="E32" s="422"/>
      <c r="F32" s="412">
        <f>'VO-KA'!F26</f>
        <v>0</v>
      </c>
    </row>
    <row r="33" spans="1:8" s="416" customFormat="1" ht="13.8">
      <c r="A33" s="419" t="s">
        <v>1286</v>
      </c>
      <c r="B33" s="418" t="s">
        <v>1285</v>
      </c>
      <c r="C33" s="421"/>
      <c r="D33" s="421"/>
      <c r="E33" s="421"/>
      <c r="F33" s="417">
        <f>SUM(F34:F37)</f>
        <v>0</v>
      </c>
    </row>
    <row r="34" spans="1:8" s="416" customFormat="1" ht="12" customHeight="1">
      <c r="A34" s="414">
        <f>'OGREVANJE IN HLAJENJE'!A22</f>
        <v>1</v>
      </c>
      <c r="B34" s="413" t="str">
        <f>'OGREVANJE IN HLAJENJE'!B22</f>
        <v>TOPLOTNE ČRPALKE - PRIMARNI DEL</v>
      </c>
      <c r="C34" s="413"/>
      <c r="D34" s="413"/>
      <c r="E34" s="413"/>
      <c r="F34" s="412">
        <f>'OGREVANJE IN HLAJENJE'!F22</f>
        <v>0</v>
      </c>
    </row>
    <row r="35" spans="1:8" s="416" customFormat="1" ht="12" customHeight="1">
      <c r="A35" s="414">
        <f>'OGREVANJE IN HLAJENJE'!A23</f>
        <v>2</v>
      </c>
      <c r="B35" s="413" t="str">
        <f>'OGREVANJE IN HLAJENJE'!B23</f>
        <v>SEKUNDARNI DEL POSTAJE OGREVANJA</v>
      </c>
      <c r="C35" s="413"/>
      <c r="D35" s="413"/>
      <c r="E35" s="413"/>
      <c r="F35" s="412">
        <f>'OGREVANJE IN HLAJENJE'!F23</f>
        <v>0</v>
      </c>
    </row>
    <row r="36" spans="1:8" s="420" customFormat="1" ht="10.199999999999999">
      <c r="A36" s="414">
        <f>'OGREVANJE IN HLAJENJE'!A24</f>
        <v>3</v>
      </c>
      <c r="B36" s="413" t="str">
        <f>'OGREVANJE IN HLAJENJE'!B24</f>
        <v>TALNO OGREVANJE IN HLAJENJE</v>
      </c>
      <c r="C36" s="413"/>
      <c r="D36" s="413"/>
      <c r="E36" s="413"/>
      <c r="F36" s="412">
        <f>'OGREVANJE IN HLAJENJE'!F24</f>
        <v>0</v>
      </c>
    </row>
    <row r="37" spans="1:8" s="420" customFormat="1" ht="10.199999999999999">
      <c r="A37" s="414">
        <f>'OGREVANJE IN HLAJENJE'!A25</f>
        <v>4</v>
      </c>
      <c r="B37" s="413" t="str">
        <f>'OGREVANJE IN HLAJENJE'!B25</f>
        <v>SPLOŠNO</v>
      </c>
      <c r="C37" s="413"/>
      <c r="D37" s="413"/>
      <c r="E37" s="413"/>
      <c r="F37" s="412">
        <f>'OGREVANJE IN HLAJENJE'!F25</f>
        <v>0</v>
      </c>
    </row>
    <row r="38" spans="1:8" s="416" customFormat="1" ht="13.8">
      <c r="A38" s="419" t="s">
        <v>1284</v>
      </c>
      <c r="B38" s="418" t="s">
        <v>1283</v>
      </c>
      <c r="C38" s="418"/>
      <c r="D38" s="418"/>
      <c r="E38" s="418"/>
      <c r="F38" s="417">
        <f>SUM(F39:F42)</f>
        <v>0</v>
      </c>
    </row>
    <row r="39" spans="1:8" s="415" customFormat="1" ht="10.199999999999999">
      <c r="A39" s="414">
        <v>1</v>
      </c>
      <c r="B39" s="413" t="str">
        <f>PREZRACEVANJE!B20</f>
        <v>SISTEM K1-K4 - DVORANE - PRITLIČJE, NADSTROPJE</v>
      </c>
      <c r="C39" s="413"/>
      <c r="D39" s="413"/>
      <c r="E39" s="413"/>
      <c r="F39" s="412">
        <f>PREZRACEVANJE!F20</f>
        <v>0</v>
      </c>
      <c r="G39" s="411"/>
    </row>
    <row r="40" spans="1:8" s="410" customFormat="1" ht="10.199999999999999">
      <c r="A40" s="414">
        <f>A39+1</f>
        <v>2</v>
      </c>
      <c r="B40" s="413" t="str">
        <f>PREZRACEVANJE!B21</f>
        <v>SISTEM K5 - KAVARNA - PRITLIČJE</v>
      </c>
      <c r="C40" s="413"/>
      <c r="D40" s="413"/>
      <c r="E40" s="413"/>
      <c r="F40" s="412">
        <f>PREZRACEVANJE!F21</f>
        <v>0</v>
      </c>
      <c r="G40" s="411"/>
    </row>
    <row r="41" spans="1:8" s="410" customFormat="1" ht="10.199999999999999">
      <c r="A41" s="414">
        <f>A40+1</f>
        <v>3</v>
      </c>
      <c r="B41" s="413" t="str">
        <f>PREZRACEVANJE!B22</f>
        <v>SANITARIJE</v>
      </c>
      <c r="C41" s="413"/>
      <c r="D41" s="413"/>
      <c r="E41" s="413"/>
      <c r="F41" s="412">
        <f>PREZRACEVANJE!F22</f>
        <v>0</v>
      </c>
      <c r="G41" s="411"/>
    </row>
    <row r="42" spans="1:8" s="410" customFormat="1" ht="10.199999999999999">
      <c r="A42" s="414">
        <f>A41+1</f>
        <v>4</v>
      </c>
      <c r="B42" s="413" t="str">
        <f>PREZRACEVANJE!B23</f>
        <v>SPLOŠNO</v>
      </c>
      <c r="C42" s="413"/>
      <c r="D42" s="413"/>
      <c r="E42" s="413"/>
      <c r="F42" s="412">
        <f>PREZRACEVANJE!F23</f>
        <v>0</v>
      </c>
      <c r="G42" s="411"/>
    </row>
    <row r="43" spans="1:8" s="404" customFormat="1" ht="6.75" customHeight="1">
      <c r="A43" s="409"/>
      <c r="B43" s="408"/>
      <c r="C43" s="407"/>
      <c r="D43" s="407"/>
      <c r="E43" s="406"/>
      <c r="F43" s="405"/>
    </row>
    <row r="44" spans="1:8" s="394" customFormat="1" ht="15.6">
      <c r="A44" s="403"/>
      <c r="B44" s="402" t="s">
        <v>1282</v>
      </c>
      <c r="C44" s="401"/>
      <c r="D44" s="401"/>
      <c r="E44" s="400"/>
      <c r="F44" s="399">
        <f>F26+F33+F38+F22</f>
        <v>0</v>
      </c>
      <c r="G44" s="395"/>
    </row>
    <row r="45" spans="1:8" s="381" customFormat="1" ht="15.6">
      <c r="A45" s="393"/>
      <c r="B45" s="392"/>
      <c r="C45" s="391"/>
      <c r="D45" s="391"/>
      <c r="E45" s="390"/>
      <c r="F45" s="389"/>
      <c r="G45" s="388"/>
      <c r="H45" s="385"/>
    </row>
    <row r="46" spans="1:8" s="394" customFormat="1" ht="15.6">
      <c r="A46" s="398"/>
      <c r="B46" s="392"/>
      <c r="C46" s="397"/>
      <c r="D46" s="397"/>
      <c r="E46" s="396"/>
      <c r="F46" s="396"/>
      <c r="G46" s="395"/>
    </row>
    <row r="47" spans="1:8" s="381" customFormat="1" ht="15.6">
      <c r="A47" s="393"/>
      <c r="B47" s="392"/>
      <c r="C47" s="391"/>
      <c r="D47" s="391"/>
      <c r="E47" s="390"/>
      <c r="F47" s="389"/>
      <c r="G47" s="388"/>
      <c r="H47" s="385"/>
    </row>
    <row r="48" spans="1:8" s="381" customFormat="1" ht="15.6">
      <c r="A48" s="393"/>
      <c r="B48" s="392"/>
      <c r="C48" s="391"/>
      <c r="D48" s="391"/>
      <c r="E48" s="390"/>
      <c r="F48" s="389"/>
      <c r="G48" s="388"/>
      <c r="H48" s="385"/>
    </row>
    <row r="49" spans="1:21" s="381" customFormat="1" ht="15.6">
      <c r="A49" s="393" t="s">
        <v>1281</v>
      </c>
      <c r="B49" s="392" t="s">
        <v>1280</v>
      </c>
      <c r="C49" s="391"/>
      <c r="D49" s="391"/>
      <c r="E49" s="390"/>
      <c r="F49" s="389"/>
      <c r="G49" s="388"/>
      <c r="H49" s="385"/>
    </row>
    <row r="50" spans="1:21" s="381" customFormat="1" ht="53.25" customHeight="1">
      <c r="A50" s="382" t="s">
        <v>980</v>
      </c>
      <c r="B50" s="1095" t="s">
        <v>1279</v>
      </c>
      <c r="C50" s="1095"/>
      <c r="D50" s="1095"/>
      <c r="E50" s="1095"/>
      <c r="F50" s="387"/>
      <c r="G50" s="386"/>
      <c r="H50" s="385"/>
    </row>
    <row r="51" spans="1:21" s="381" customFormat="1">
      <c r="A51" s="382" t="s">
        <v>978</v>
      </c>
      <c r="B51" s="1097" t="s">
        <v>977</v>
      </c>
      <c r="C51" s="1097"/>
      <c r="D51" s="1097"/>
      <c r="E51" s="1097"/>
      <c r="F51" s="1099"/>
      <c r="G51" s="1099"/>
      <c r="H51" s="385"/>
    </row>
    <row r="52" spans="1:21" s="384" customFormat="1" ht="27.75" customHeight="1">
      <c r="A52" s="382" t="s">
        <v>976</v>
      </c>
      <c r="B52" s="1095" t="s">
        <v>975</v>
      </c>
      <c r="C52" s="1095"/>
      <c r="D52" s="1095"/>
      <c r="E52" s="1095"/>
      <c r="F52" s="1096"/>
      <c r="G52" s="1096"/>
      <c r="H52" s="385"/>
    </row>
    <row r="53" spans="1:21" s="381" customFormat="1" ht="39.75" customHeight="1">
      <c r="A53" s="382" t="s">
        <v>581</v>
      </c>
      <c r="B53" s="1095" t="s">
        <v>974</v>
      </c>
      <c r="C53" s="1095"/>
      <c r="D53" s="1095"/>
      <c r="E53" s="1095"/>
      <c r="F53" s="1096"/>
      <c r="G53" s="1096"/>
      <c r="P53" s="1098"/>
      <c r="Q53" s="1098"/>
      <c r="R53" s="1098"/>
      <c r="S53" s="1098"/>
      <c r="T53" s="1098"/>
      <c r="U53" s="1098"/>
    </row>
    <row r="54" spans="1:21" s="381" customFormat="1" ht="25.5" customHeight="1">
      <c r="A54" s="382" t="s">
        <v>973</v>
      </c>
      <c r="B54" s="1095" t="s">
        <v>972</v>
      </c>
      <c r="C54" s="1095"/>
      <c r="D54" s="1095"/>
      <c r="E54" s="1095"/>
      <c r="F54" s="1096"/>
      <c r="G54" s="1096"/>
    </row>
    <row r="55" spans="1:21" s="381" customFormat="1">
      <c r="A55" s="382" t="s">
        <v>971</v>
      </c>
      <c r="B55" s="1095" t="s">
        <v>970</v>
      </c>
      <c r="C55" s="1095"/>
      <c r="D55" s="1095"/>
      <c r="E55" s="1095"/>
      <c r="F55" s="1096"/>
      <c r="G55" s="1096"/>
    </row>
    <row r="56" spans="1:21" s="381" customFormat="1" ht="12.75" customHeight="1">
      <c r="A56" s="382" t="s">
        <v>969</v>
      </c>
      <c r="B56" s="1095" t="s">
        <v>968</v>
      </c>
      <c r="C56" s="1095"/>
      <c r="D56" s="1095"/>
      <c r="E56" s="1095"/>
      <c r="F56" s="1096"/>
      <c r="G56" s="1096"/>
    </row>
    <row r="57" spans="1:21" s="381" customFormat="1" ht="27" customHeight="1">
      <c r="A57" s="382" t="s">
        <v>967</v>
      </c>
      <c r="B57" s="1095" t="s">
        <v>966</v>
      </c>
      <c r="C57" s="1095"/>
      <c r="D57" s="1095"/>
      <c r="E57" s="1095"/>
      <c r="F57" s="1096"/>
      <c r="G57" s="1096"/>
    </row>
    <row r="58" spans="1:21" s="381" customFormat="1" ht="40.5" customHeight="1">
      <c r="A58" s="382" t="s">
        <v>965</v>
      </c>
      <c r="B58" s="1095" t="s">
        <v>964</v>
      </c>
      <c r="C58" s="1095"/>
      <c r="D58" s="1095"/>
      <c r="E58" s="1095"/>
      <c r="F58" s="1096"/>
      <c r="G58" s="1096"/>
    </row>
    <row r="59" spans="1:21" s="381" customFormat="1" ht="42" customHeight="1">
      <c r="A59" s="382" t="s">
        <v>963</v>
      </c>
      <c r="B59" s="1095" t="s">
        <v>1278</v>
      </c>
      <c r="C59" s="1095"/>
      <c r="D59" s="1095"/>
      <c r="E59" s="1095"/>
      <c r="F59" s="1096"/>
      <c r="G59" s="1096"/>
    </row>
    <row r="60" spans="1:21" s="381" customFormat="1" ht="28.5" customHeight="1">
      <c r="A60" s="382" t="s">
        <v>961</v>
      </c>
      <c r="B60" s="1095" t="s">
        <v>1277</v>
      </c>
      <c r="C60" s="1095"/>
      <c r="D60" s="1095"/>
      <c r="E60" s="1095"/>
      <c r="F60" s="1096"/>
      <c r="G60" s="1096"/>
    </row>
    <row r="61" spans="1:21" s="381" customFormat="1" ht="68.25" customHeight="1">
      <c r="A61" s="382" t="s">
        <v>959</v>
      </c>
      <c r="B61" s="1095" t="s">
        <v>1276</v>
      </c>
      <c r="C61" s="1095"/>
      <c r="D61" s="1095"/>
      <c r="E61" s="1095"/>
      <c r="F61" s="1096"/>
      <c r="G61" s="1096"/>
    </row>
    <row r="62" spans="1:21" s="381" customFormat="1" ht="14.25" customHeight="1">
      <c r="A62" s="382" t="s">
        <v>957</v>
      </c>
      <c r="B62" s="1095" t="s">
        <v>1275</v>
      </c>
      <c r="C62" s="1095"/>
      <c r="D62" s="1095"/>
      <c r="E62" s="1095"/>
      <c r="F62" s="1096"/>
      <c r="G62" s="1096"/>
    </row>
    <row r="63" spans="1:21" s="381" customFormat="1" ht="15" customHeight="1">
      <c r="A63" s="382" t="s">
        <v>955</v>
      </c>
      <c r="B63" s="1095" t="s">
        <v>1274</v>
      </c>
      <c r="C63" s="1095"/>
      <c r="D63" s="1095"/>
      <c r="E63" s="1095"/>
      <c r="F63" s="1096"/>
      <c r="G63" s="1096"/>
    </row>
    <row r="64" spans="1:21" s="381" customFormat="1" ht="27.75" customHeight="1">
      <c r="A64" s="382" t="s">
        <v>1273</v>
      </c>
      <c r="B64" s="1095" t="s">
        <v>1272</v>
      </c>
      <c r="C64" s="1095"/>
      <c r="D64" s="1095"/>
      <c r="E64" s="1095"/>
      <c r="F64" s="1096"/>
      <c r="G64" s="1096"/>
    </row>
    <row r="65" spans="1:7" s="381" customFormat="1" ht="27" customHeight="1">
      <c r="A65" s="382" t="s">
        <v>952</v>
      </c>
      <c r="B65" s="1095" t="s">
        <v>1271</v>
      </c>
      <c r="C65" s="1095"/>
      <c r="D65" s="1095"/>
      <c r="E65" s="1095"/>
      <c r="F65" s="1096"/>
      <c r="G65" s="1096"/>
    </row>
    <row r="66" spans="1:7" s="381" customFormat="1" ht="39" customHeight="1">
      <c r="A66" s="382" t="s">
        <v>950</v>
      </c>
      <c r="B66" s="1095" t="s">
        <v>1270</v>
      </c>
      <c r="C66" s="1095"/>
      <c r="D66" s="1095"/>
      <c r="E66" s="1095"/>
      <c r="F66" s="1096"/>
      <c r="G66" s="1096"/>
    </row>
    <row r="67" spans="1:7" s="381" customFormat="1" ht="27.75" customHeight="1">
      <c r="A67" s="382" t="s">
        <v>941</v>
      </c>
      <c r="B67" s="1095" t="s">
        <v>1269</v>
      </c>
      <c r="C67" s="1095"/>
      <c r="D67" s="1095"/>
      <c r="E67" s="1095"/>
      <c r="F67" s="1096"/>
      <c r="G67" s="1096"/>
    </row>
    <row r="68" spans="1:7" s="381" customFormat="1" ht="13.5" customHeight="1">
      <c r="A68" s="383"/>
      <c r="B68" s="1097" t="s">
        <v>1268</v>
      </c>
      <c r="C68" s="1097"/>
      <c r="D68" s="1097"/>
      <c r="E68" s="1097"/>
      <c r="F68" s="1096"/>
      <c r="G68" s="1096"/>
    </row>
    <row r="69" spans="1:7" s="381" customFormat="1" ht="26.25" customHeight="1">
      <c r="A69" s="383"/>
      <c r="B69" s="1095" t="s">
        <v>1267</v>
      </c>
      <c r="C69" s="1095"/>
      <c r="D69" s="1095"/>
      <c r="E69" s="1095"/>
      <c r="F69" s="1096"/>
      <c r="G69" s="1096"/>
    </row>
    <row r="70" spans="1:7" s="381" customFormat="1">
      <c r="A70" s="383"/>
      <c r="B70" s="1097" t="s">
        <v>1266</v>
      </c>
      <c r="C70" s="1097"/>
      <c r="D70" s="1097"/>
      <c r="E70" s="1097"/>
      <c r="F70" s="1096"/>
      <c r="G70" s="1096"/>
    </row>
    <row r="71" spans="1:7" s="381" customFormat="1" ht="24.75" customHeight="1">
      <c r="A71" s="383"/>
      <c r="B71" s="1095" t="s">
        <v>1265</v>
      </c>
      <c r="C71" s="1095"/>
      <c r="D71" s="1095"/>
      <c r="E71" s="1095"/>
      <c r="F71" s="1096"/>
      <c r="G71" s="1096"/>
    </row>
    <row r="72" spans="1:7" s="381" customFormat="1" ht="26.25" customHeight="1">
      <c r="A72" s="382" t="s">
        <v>939</v>
      </c>
      <c r="B72" s="1095" t="s">
        <v>1264</v>
      </c>
      <c r="C72" s="1095"/>
      <c r="D72" s="1095"/>
      <c r="E72" s="1095"/>
      <c r="F72" s="1096"/>
      <c r="G72" s="1096"/>
    </row>
    <row r="73" spans="1:7" s="381" customFormat="1" ht="27" customHeight="1">
      <c r="A73" s="383"/>
      <c r="B73" s="1095" t="s">
        <v>1263</v>
      </c>
      <c r="C73" s="1095"/>
      <c r="D73" s="1095"/>
      <c r="E73" s="1095"/>
      <c r="F73" s="1096"/>
      <c r="G73" s="1096"/>
    </row>
    <row r="74" spans="1:7" s="381" customFormat="1" ht="27" customHeight="1">
      <c r="A74" s="383"/>
      <c r="B74" s="1095" t="s">
        <v>1262</v>
      </c>
      <c r="C74" s="1095"/>
      <c r="D74" s="1095"/>
      <c r="E74" s="1095"/>
      <c r="F74" s="1096"/>
      <c r="G74" s="1096"/>
    </row>
    <row r="75" spans="1:7" s="381" customFormat="1" ht="27" customHeight="1">
      <c r="A75" s="383"/>
      <c r="B75" s="1095" t="s">
        <v>1261</v>
      </c>
      <c r="C75" s="1095"/>
      <c r="D75" s="1095"/>
      <c r="E75" s="1095"/>
      <c r="F75" s="1096"/>
      <c r="G75" s="1096"/>
    </row>
    <row r="76" spans="1:7" s="381" customFormat="1" ht="27" customHeight="1">
      <c r="A76" s="383"/>
      <c r="B76" s="1095" t="s">
        <v>1260</v>
      </c>
      <c r="C76" s="1095"/>
      <c r="D76" s="1095"/>
      <c r="E76" s="1095"/>
      <c r="F76" s="1096"/>
      <c r="G76" s="1096"/>
    </row>
    <row r="77" spans="1:7" s="381" customFormat="1" ht="39.75" customHeight="1">
      <c r="A77" s="382" t="s">
        <v>937</v>
      </c>
      <c r="B77" s="1095" t="s">
        <v>1259</v>
      </c>
      <c r="C77" s="1095"/>
      <c r="D77" s="1095"/>
      <c r="E77" s="1095"/>
      <c r="F77" s="1096"/>
      <c r="G77" s="1096"/>
    </row>
    <row r="78" spans="1:7" s="381" customFormat="1" ht="39.75" customHeight="1">
      <c r="A78" s="382" t="s">
        <v>935</v>
      </c>
      <c r="B78" s="1095" t="s">
        <v>1258</v>
      </c>
      <c r="C78" s="1095"/>
      <c r="D78" s="1095"/>
      <c r="E78" s="1095"/>
      <c r="F78" s="1096"/>
      <c r="G78" s="1096"/>
    </row>
    <row r="79" spans="1:7" s="381" customFormat="1" ht="68.25" customHeight="1">
      <c r="A79" s="382" t="s">
        <v>933</v>
      </c>
      <c r="B79" s="1095" t="s">
        <v>1257</v>
      </c>
      <c r="C79" s="1095"/>
      <c r="D79" s="1095"/>
      <c r="E79" s="1095"/>
      <c r="F79" s="1096"/>
      <c r="G79" s="1096"/>
    </row>
    <row r="80" spans="1:7" s="381" customFormat="1" ht="26.25" customHeight="1">
      <c r="A80" s="382" t="s">
        <v>931</v>
      </c>
      <c r="B80" s="1095" t="s">
        <v>1256</v>
      </c>
      <c r="C80" s="1095"/>
      <c r="D80" s="1095"/>
      <c r="E80" s="1095"/>
      <c r="F80" s="1096"/>
      <c r="G80" s="1096"/>
    </row>
    <row r="81" spans="1:7" s="381" customFormat="1" ht="15.75" customHeight="1">
      <c r="A81" s="382" t="s">
        <v>929</v>
      </c>
      <c r="B81" s="1095" t="s">
        <v>951</v>
      </c>
      <c r="C81" s="1095"/>
      <c r="D81" s="1095"/>
      <c r="E81" s="1095"/>
      <c r="F81" s="1096"/>
      <c r="G81" s="1096"/>
    </row>
    <row r="82" spans="1:7" s="381" customFormat="1" ht="26.25" customHeight="1">
      <c r="A82" s="382" t="s">
        <v>927</v>
      </c>
      <c r="B82" s="1095" t="s">
        <v>1255</v>
      </c>
      <c r="C82" s="1095"/>
      <c r="D82" s="1095"/>
      <c r="E82" s="1095"/>
      <c r="F82" s="1096"/>
      <c r="G82" s="1096"/>
    </row>
    <row r="83" spans="1:7" s="381" customFormat="1" ht="13.5" customHeight="1">
      <c r="A83" s="383"/>
      <c r="B83" s="1097" t="s">
        <v>948</v>
      </c>
      <c r="C83" s="1097"/>
      <c r="D83" s="1097"/>
      <c r="E83" s="1097"/>
      <c r="F83" s="1096"/>
      <c r="G83" s="1096"/>
    </row>
    <row r="84" spans="1:7" s="381" customFormat="1" ht="16.5" customHeight="1">
      <c r="A84" s="383"/>
      <c r="B84" s="1097" t="s">
        <v>947</v>
      </c>
      <c r="C84" s="1097"/>
      <c r="D84" s="1097"/>
      <c r="E84" s="1097"/>
      <c r="F84" s="1096"/>
      <c r="G84" s="1096"/>
    </row>
    <row r="85" spans="1:7" s="381" customFormat="1" ht="16.5" customHeight="1">
      <c r="A85" s="383"/>
      <c r="B85" s="1097" t="s">
        <v>946</v>
      </c>
      <c r="C85" s="1097"/>
      <c r="D85" s="1097"/>
      <c r="E85" s="1097"/>
      <c r="F85" s="1096"/>
      <c r="G85" s="1096"/>
    </row>
    <row r="86" spans="1:7" s="381" customFormat="1">
      <c r="A86" s="383"/>
      <c r="B86" s="1097" t="s">
        <v>945</v>
      </c>
      <c r="C86" s="1097"/>
      <c r="D86" s="1097"/>
      <c r="E86" s="1097"/>
      <c r="F86" s="1096"/>
      <c r="G86" s="1096"/>
    </row>
    <row r="87" spans="1:7" s="381" customFormat="1" ht="16.5" customHeight="1">
      <c r="A87" s="383"/>
      <c r="B87" s="1097" t="s">
        <v>944</v>
      </c>
      <c r="C87" s="1097"/>
      <c r="D87" s="1097"/>
      <c r="E87" s="1097"/>
      <c r="F87" s="1096"/>
      <c r="G87" s="1096"/>
    </row>
    <row r="88" spans="1:7" s="381" customFormat="1" ht="15.75" customHeight="1">
      <c r="A88" s="383"/>
      <c r="B88" s="1097" t="s">
        <v>943</v>
      </c>
      <c r="C88" s="1097"/>
      <c r="D88" s="1097"/>
      <c r="E88" s="1097"/>
      <c r="F88" s="1096"/>
      <c r="G88" s="1096"/>
    </row>
    <row r="89" spans="1:7" s="381" customFormat="1" ht="24.75" customHeight="1">
      <c r="A89" s="383"/>
      <c r="B89" s="1097" t="s">
        <v>942</v>
      </c>
      <c r="C89" s="1097"/>
      <c r="D89" s="1097"/>
      <c r="E89" s="1097"/>
      <c r="F89" s="1096"/>
      <c r="G89" s="1096"/>
    </row>
    <row r="90" spans="1:7" s="381" customFormat="1" ht="66" customHeight="1">
      <c r="A90" s="382" t="s">
        <v>925</v>
      </c>
      <c r="B90" s="1095" t="s">
        <v>940</v>
      </c>
      <c r="C90" s="1095"/>
      <c r="D90" s="1095"/>
      <c r="E90" s="1095"/>
      <c r="F90" s="1096"/>
      <c r="G90" s="1096"/>
    </row>
    <row r="91" spans="1:7" s="381" customFormat="1" ht="15.75" customHeight="1">
      <c r="A91" s="382" t="s">
        <v>923</v>
      </c>
      <c r="B91" s="1095" t="s">
        <v>938</v>
      </c>
      <c r="C91" s="1095"/>
      <c r="D91" s="1095"/>
      <c r="E91" s="1095"/>
      <c r="F91" s="1096"/>
      <c r="G91" s="1096"/>
    </row>
    <row r="92" spans="1:7" s="381" customFormat="1" ht="27" customHeight="1">
      <c r="A92" s="382" t="s">
        <v>1254</v>
      </c>
      <c r="B92" s="1095" t="s">
        <v>936</v>
      </c>
      <c r="C92" s="1095"/>
      <c r="D92" s="1095"/>
      <c r="E92" s="1095"/>
      <c r="F92" s="1096"/>
      <c r="G92" s="1096"/>
    </row>
    <row r="93" spans="1:7" s="381" customFormat="1" ht="15.75" customHeight="1">
      <c r="A93" s="382" t="s">
        <v>1253</v>
      </c>
      <c r="B93" s="1095" t="s">
        <v>934</v>
      </c>
      <c r="C93" s="1095"/>
      <c r="D93" s="1095"/>
      <c r="E93" s="1095"/>
      <c r="F93" s="1096"/>
      <c r="G93" s="1096"/>
    </row>
    <row r="94" spans="1:7" s="381" customFormat="1" ht="39" customHeight="1">
      <c r="A94" s="382" t="s">
        <v>1252</v>
      </c>
      <c r="B94" s="1095" t="s">
        <v>1251</v>
      </c>
      <c r="C94" s="1095"/>
      <c r="D94" s="1095"/>
      <c r="E94" s="1095"/>
      <c r="F94" s="1096"/>
      <c r="G94" s="1096"/>
    </row>
    <row r="95" spans="1:7" s="381" customFormat="1" ht="83.25" customHeight="1">
      <c r="A95" s="382" t="s">
        <v>1250</v>
      </c>
      <c r="B95" s="1095" t="s">
        <v>1249</v>
      </c>
      <c r="C95" s="1095"/>
      <c r="D95" s="1095"/>
      <c r="E95" s="1095"/>
      <c r="F95" s="1096"/>
      <c r="G95" s="1096"/>
    </row>
    <row r="96" spans="1:7" s="381" customFormat="1" ht="27" customHeight="1">
      <c r="A96" s="382" t="s">
        <v>1248</v>
      </c>
      <c r="B96" s="1095" t="s">
        <v>928</v>
      </c>
      <c r="C96" s="1095"/>
      <c r="D96" s="1095"/>
      <c r="E96" s="1095"/>
      <c r="F96" s="1096"/>
      <c r="G96" s="1096"/>
    </row>
    <row r="97" spans="1:7" s="381" customFormat="1" ht="55.5" customHeight="1">
      <c r="A97" s="382" t="s">
        <v>1247</v>
      </c>
      <c r="B97" s="1095" t="s">
        <v>1246</v>
      </c>
      <c r="C97" s="1095"/>
      <c r="D97" s="1095"/>
      <c r="E97" s="1095"/>
      <c r="F97" s="1096"/>
      <c r="G97" s="1096"/>
    </row>
    <row r="98" spans="1:7" s="378" customFormat="1" ht="42.75" customHeight="1">
      <c r="A98" s="380" t="s">
        <v>1245</v>
      </c>
      <c r="B98" s="1095" t="s">
        <v>1244</v>
      </c>
      <c r="C98" s="1095"/>
      <c r="D98" s="1095"/>
      <c r="E98" s="1095"/>
      <c r="F98" s="379"/>
    </row>
    <row r="99" spans="1:7" s="372" customFormat="1">
      <c r="A99" s="377"/>
      <c r="B99" s="377"/>
      <c r="C99" s="376"/>
      <c r="D99" s="376"/>
      <c r="E99" s="375"/>
      <c r="F99" s="374"/>
      <c r="G99" s="373"/>
    </row>
  </sheetData>
  <mergeCells count="97">
    <mergeCell ref="B56:E56"/>
    <mergeCell ref="F56:G56"/>
    <mergeCell ref="B57:E57"/>
    <mergeCell ref="F57:G57"/>
    <mergeCell ref="B50:E50"/>
    <mergeCell ref="B51:E51"/>
    <mergeCell ref="F51:G51"/>
    <mergeCell ref="B52:E52"/>
    <mergeCell ref="F52:G52"/>
    <mergeCell ref="P53:U53"/>
    <mergeCell ref="B54:E54"/>
    <mergeCell ref="F54:G54"/>
    <mergeCell ref="B55:E55"/>
    <mergeCell ref="F55:G55"/>
    <mergeCell ref="B53:E53"/>
    <mergeCell ref="F53:G53"/>
    <mergeCell ref="B60:E60"/>
    <mergeCell ref="F60:G60"/>
    <mergeCell ref="B61:E61"/>
    <mergeCell ref="F61:G61"/>
    <mergeCell ref="B58:E58"/>
    <mergeCell ref="F58:G58"/>
    <mergeCell ref="B59:E59"/>
    <mergeCell ref="F59:G59"/>
    <mergeCell ref="B64:E64"/>
    <mergeCell ref="F64:G64"/>
    <mergeCell ref="B65:E65"/>
    <mergeCell ref="F65:G65"/>
    <mergeCell ref="B62:E62"/>
    <mergeCell ref="F62:G62"/>
    <mergeCell ref="B63:E63"/>
    <mergeCell ref="F63:G63"/>
    <mergeCell ref="B68:E68"/>
    <mergeCell ref="F68:G68"/>
    <mergeCell ref="B69:E69"/>
    <mergeCell ref="F69:G69"/>
    <mergeCell ref="B66:E66"/>
    <mergeCell ref="F66:G66"/>
    <mergeCell ref="B67:E67"/>
    <mergeCell ref="F67:G67"/>
    <mergeCell ref="B72:E72"/>
    <mergeCell ref="F72:G72"/>
    <mergeCell ref="B73:E73"/>
    <mergeCell ref="F73:G73"/>
    <mergeCell ref="B70:E70"/>
    <mergeCell ref="F70:G70"/>
    <mergeCell ref="B71:E71"/>
    <mergeCell ref="F71:G71"/>
    <mergeCell ref="B76:E76"/>
    <mergeCell ref="F76:G76"/>
    <mergeCell ref="B77:E77"/>
    <mergeCell ref="F77:G77"/>
    <mergeCell ref="B74:E74"/>
    <mergeCell ref="F74:G74"/>
    <mergeCell ref="B75:E75"/>
    <mergeCell ref="F75:G75"/>
    <mergeCell ref="B80:E80"/>
    <mergeCell ref="F80:G80"/>
    <mergeCell ref="B81:E81"/>
    <mergeCell ref="F81:G81"/>
    <mergeCell ref="B78:E78"/>
    <mergeCell ref="F78:G78"/>
    <mergeCell ref="B79:E79"/>
    <mergeCell ref="F79:G79"/>
    <mergeCell ref="B84:E84"/>
    <mergeCell ref="F84:G84"/>
    <mergeCell ref="B85:E85"/>
    <mergeCell ref="F85:G85"/>
    <mergeCell ref="B82:E82"/>
    <mergeCell ref="F82:G82"/>
    <mergeCell ref="B83:E83"/>
    <mergeCell ref="F83:G83"/>
    <mergeCell ref="B88:E88"/>
    <mergeCell ref="F88:G88"/>
    <mergeCell ref="B89:E89"/>
    <mergeCell ref="F89:G89"/>
    <mergeCell ref="B86:E86"/>
    <mergeCell ref="F86:G86"/>
    <mergeCell ref="B87:E87"/>
    <mergeCell ref="F87:G87"/>
    <mergeCell ref="B92:E92"/>
    <mergeCell ref="F92:G92"/>
    <mergeCell ref="B93:E93"/>
    <mergeCell ref="F93:G93"/>
    <mergeCell ref="B90:E90"/>
    <mergeCell ref="F90:G90"/>
    <mergeCell ref="B91:E91"/>
    <mergeCell ref="F91:G91"/>
    <mergeCell ref="B94:E94"/>
    <mergeCell ref="F94:G94"/>
    <mergeCell ref="B95:E95"/>
    <mergeCell ref="F95:G95"/>
    <mergeCell ref="B98:E98"/>
    <mergeCell ref="B96:E96"/>
    <mergeCell ref="F96:G96"/>
    <mergeCell ref="B97:E97"/>
    <mergeCell ref="F97:G97"/>
  </mergeCells>
  <pageMargins left="0.98425196850393704" right="0.78740157480314965" top="0.59055118110236227" bottom="0.78740157480314965" header="0.43307086614173229" footer="0.43307086614173229"/>
  <pageSetup paperSize="9" scale="96" orientation="portrait" useFirstPageNumber="1" r:id="rId1"/>
  <headerFooter>
    <oddFooter>&amp;LGRAD BORL&amp;CPZI&amp;RREKAPITULACIJA, Stran &amp;P</oddFooter>
  </headerFooter>
  <rowBreaks count="1" manualBreakCount="1">
    <brk id="4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IT129"/>
  <sheetViews>
    <sheetView view="pageBreakPreview" zoomScaleNormal="100" zoomScaleSheetLayoutView="100" workbookViewId="0">
      <selection activeCell="E58" sqref="E58"/>
    </sheetView>
  </sheetViews>
  <sheetFormatPr defaultColWidth="9.109375" defaultRowHeight="13.2"/>
  <cols>
    <col min="1" max="1" width="4.44140625" style="476" customWidth="1"/>
    <col min="2" max="2" width="43.88671875" style="475" customWidth="1"/>
    <col min="3" max="3" width="7.109375" style="473" customWidth="1"/>
    <col min="4" max="4" width="5.88671875" style="474" customWidth="1"/>
    <col min="5" max="5" width="10" style="473" customWidth="1"/>
    <col min="6" max="6" width="12.33203125" style="473" customWidth="1"/>
    <col min="7" max="16384" width="9.109375" style="367"/>
  </cols>
  <sheetData>
    <row r="1" spans="1:7" s="477" customFormat="1">
      <c r="A1" s="472" t="s">
        <v>1305</v>
      </c>
      <c r="B1" s="471" t="s">
        <v>1304</v>
      </c>
      <c r="C1" s="470" t="s">
        <v>1303</v>
      </c>
      <c r="D1" s="469" t="s">
        <v>1302</v>
      </c>
      <c r="E1" s="468" t="s">
        <v>1301</v>
      </c>
      <c r="F1" s="467" t="s">
        <v>1300</v>
      </c>
    </row>
    <row r="2" spans="1:7" s="404" customFormat="1">
      <c r="A2" s="465"/>
      <c r="B2" s="464"/>
      <c r="C2" s="463"/>
      <c r="D2" s="462"/>
      <c r="E2" s="461" t="s">
        <v>1299</v>
      </c>
      <c r="F2" s="460" t="s">
        <v>1299</v>
      </c>
    </row>
    <row r="3" spans="1:7" s="404" customFormat="1">
      <c r="A3" s="459"/>
      <c r="B3" s="450"/>
      <c r="C3" s="458"/>
      <c r="D3" s="457"/>
      <c r="E3" s="456"/>
      <c r="F3" s="456"/>
    </row>
    <row r="4" spans="1:7" s="404" customFormat="1" ht="15.6">
      <c r="A4" s="455"/>
      <c r="B4" s="454" t="str">
        <f>'Rek. SI'!B4</f>
        <v>Datum: 07.02.2019</v>
      </c>
      <c r="C4" s="626"/>
      <c r="D4" s="625"/>
      <c r="E4" s="624"/>
      <c r="F4" s="624"/>
    </row>
    <row r="5" spans="1:7" s="404" customFormat="1" ht="13.8" thickBot="1">
      <c r="A5" s="451"/>
      <c r="B5" s="450"/>
      <c r="C5" s="633"/>
      <c r="D5" s="633"/>
      <c r="E5" s="634"/>
      <c r="F5" s="634"/>
      <c r="G5" s="633"/>
    </row>
    <row r="6" spans="1:7" s="404" customFormat="1" ht="18" thickBot="1">
      <c r="A6" s="444"/>
      <c r="B6" s="448" t="str">
        <f>'Rek. SI'!B6</f>
        <v>GRAD BORL - REKONSTRUKCIJA DELA GRADU</v>
      </c>
      <c r="C6" s="632"/>
      <c r="D6" s="632"/>
      <c r="E6" s="631"/>
      <c r="F6" s="630"/>
      <c r="G6" s="621"/>
    </row>
    <row r="7" spans="1:7" s="627" customFormat="1" ht="18" thickBot="1">
      <c r="A7" s="409"/>
      <c r="B7" s="438"/>
      <c r="C7" s="628"/>
      <c r="D7" s="628"/>
      <c r="E7" s="629"/>
      <c r="F7" s="629"/>
      <c r="G7" s="628"/>
    </row>
    <row r="8" spans="1:7" s="627" customFormat="1" ht="40.200000000000003" thickBot="1">
      <c r="A8" s="409"/>
      <c r="B8" s="439" t="str">
        <f>'Rek. SI'!B8</f>
        <v xml:space="preserve">OPOMBA: POPISI SO PROJEKTANTSKI IN NAREJENI NA OSNOVI PZI PROJEKTNE DOKUMENTACIJE! </v>
      </c>
      <c r="C8" s="628"/>
      <c r="D8" s="628"/>
      <c r="E8" s="629"/>
      <c r="F8" s="629"/>
      <c r="G8" s="628"/>
    </row>
    <row r="9" spans="1:7" s="404" customFormat="1">
      <c r="A9" s="409"/>
      <c r="B9" s="438"/>
      <c r="C9" s="621"/>
      <c r="D9" s="621"/>
      <c r="E9" s="620"/>
      <c r="F9" s="620"/>
    </row>
    <row r="10" spans="1:7" s="404" customFormat="1" ht="15.6">
      <c r="A10" s="433" t="s">
        <v>1281</v>
      </c>
      <c r="B10" s="408" t="str">
        <f>'Rek. SI'!B10</f>
        <v>V popisih strojnih instalacij niso zajeta:</v>
      </c>
      <c r="C10" s="621"/>
      <c r="D10" s="621"/>
      <c r="E10" s="620"/>
      <c r="F10" s="620"/>
    </row>
    <row r="11" spans="1:7" s="404" customFormat="1">
      <c r="A11" s="436"/>
      <c r="B11" s="408" t="str">
        <f>'Rek. SI'!B11</f>
        <v>gradbena dela, razen navedenih</v>
      </c>
      <c r="C11" s="626"/>
      <c r="D11" s="625"/>
      <c r="E11" s="624"/>
      <c r="F11" s="624"/>
    </row>
    <row r="12" spans="1:7">
      <c r="A12" s="436"/>
      <c r="B12" s="408" t="str">
        <f>'Rek. SI'!B12</f>
        <v>elektro dela, razen navedenih</v>
      </c>
    </row>
    <row r="13" spans="1:7" s="404" customFormat="1" ht="26.4">
      <c r="A13" s="433" t="s">
        <v>1281</v>
      </c>
      <c r="B13" s="430" t="str">
        <f>'Rek. SI'!B13</f>
        <v>Vso opremo, ki je predvidena za vezavo na CNS, je potrebno uskladiti z dobaviteljem CNS-a.</v>
      </c>
      <c r="C13" s="621"/>
      <c r="D13" s="621"/>
      <c r="E13" s="620"/>
      <c r="F13" s="620"/>
    </row>
    <row r="14" spans="1:7" ht="28.5" customHeight="1">
      <c r="A14" s="431" t="s">
        <v>1281</v>
      </c>
      <c r="B14" s="430" t="str">
        <f>'Rek. SI'!B14</f>
        <v>Vsa izbrana oprema mora biti potrjena s strani investitorja, nadzora in projektantov strojnih inštalacij.</v>
      </c>
      <c r="F14" s="367"/>
    </row>
    <row r="15" spans="1:7" s="404" customFormat="1" ht="66">
      <c r="A15" s="431" t="s">
        <v>1281</v>
      </c>
      <c r="B15" s="430" t="str">
        <f>'Rek. SI'!B15</f>
        <v xml:space="preserve">Pred naročilom mora biti vsa izbrana oprema (sanitarna keramika, armature, ogledala, držala, milniki …) potrjena s strani investitorja in nadzora ter usklajena s posameznimi načrti (arhitektura, strojno, elektro…) </v>
      </c>
      <c r="C15" s="621"/>
      <c r="D15" s="621"/>
      <c r="E15" s="620"/>
      <c r="F15" s="620"/>
    </row>
    <row r="16" spans="1:7" s="404" customFormat="1">
      <c r="A16" s="623"/>
      <c r="B16" s="622"/>
      <c r="C16" s="621"/>
      <c r="D16" s="621"/>
      <c r="E16" s="620"/>
      <c r="F16" s="620"/>
    </row>
    <row r="17" spans="1:6" s="404" customFormat="1">
      <c r="A17" s="623"/>
      <c r="B17" s="622"/>
      <c r="C17" s="621"/>
      <c r="D17" s="621"/>
      <c r="E17" s="620"/>
      <c r="F17" s="620"/>
    </row>
    <row r="18" spans="1:6" s="404" customFormat="1">
      <c r="A18" s="623"/>
      <c r="B18" s="622"/>
      <c r="C18" s="621"/>
      <c r="D18" s="621"/>
      <c r="E18" s="620"/>
      <c r="F18" s="620"/>
    </row>
    <row r="19" spans="1:6" s="404" customFormat="1">
      <c r="A19" s="623"/>
      <c r="B19" s="622"/>
      <c r="C19" s="621"/>
      <c r="D19" s="621"/>
      <c r="E19" s="620"/>
      <c r="F19" s="620"/>
    </row>
    <row r="20" spans="1:6" s="404" customFormat="1" ht="15.6">
      <c r="A20" s="428"/>
      <c r="B20" s="427" t="s">
        <v>1289</v>
      </c>
      <c r="C20" s="407"/>
      <c r="D20" s="407"/>
      <c r="E20" s="406"/>
      <c r="F20" s="406"/>
    </row>
    <row r="21" spans="1:6" s="404" customFormat="1">
      <c r="A21" s="409"/>
      <c r="B21" s="619"/>
      <c r="C21" s="407"/>
      <c r="D21" s="407"/>
      <c r="E21" s="406"/>
      <c r="F21" s="406"/>
    </row>
    <row r="22" spans="1:6" s="614" customFormat="1" ht="15.6">
      <c r="A22" s="618" t="s">
        <v>458</v>
      </c>
      <c r="B22" s="617" t="s">
        <v>1288</v>
      </c>
      <c r="C22" s="616"/>
      <c r="D22" s="616"/>
      <c r="E22" s="616"/>
      <c r="F22" s="615"/>
    </row>
    <row r="23" spans="1:6" s="404" customFormat="1">
      <c r="A23" s="561">
        <v>1</v>
      </c>
      <c r="B23" s="613" t="str">
        <f>B47</f>
        <v>ZEMELJSKA DELA</v>
      </c>
      <c r="C23" s="613"/>
      <c r="D23" s="613"/>
      <c r="E23" s="613"/>
      <c r="F23" s="484">
        <f>F79</f>
        <v>0</v>
      </c>
    </row>
    <row r="24" spans="1:6" s="404" customFormat="1">
      <c r="A24" s="561">
        <f>A23+1</f>
        <v>2</v>
      </c>
      <c r="B24" s="613" t="str">
        <f>B83</f>
        <v>ZUNANJI CEVNI  RAZVOD</v>
      </c>
      <c r="C24" s="613"/>
      <c r="D24" s="613"/>
      <c r="E24" s="613"/>
      <c r="F24" s="484">
        <f>F110</f>
        <v>0</v>
      </c>
    </row>
    <row r="25" spans="1:6" s="404" customFormat="1">
      <c r="A25" s="561">
        <f>A24+1</f>
        <v>3</v>
      </c>
      <c r="B25" s="613" t="str">
        <f>B114</f>
        <v>SPLOŠNO</v>
      </c>
      <c r="C25" s="613"/>
      <c r="D25" s="613"/>
      <c r="E25" s="613"/>
      <c r="F25" s="484">
        <f>F127</f>
        <v>0</v>
      </c>
    </row>
    <row r="26" spans="1:6" s="404" customFormat="1">
      <c r="A26" s="409"/>
      <c r="B26" s="408"/>
      <c r="C26" s="407"/>
      <c r="D26" s="407"/>
      <c r="E26" s="406"/>
      <c r="F26" s="437"/>
    </row>
    <row r="27" spans="1:6" s="394" customFormat="1" ht="15.6">
      <c r="A27" s="612"/>
      <c r="B27" s="402" t="s">
        <v>1372</v>
      </c>
      <c r="C27" s="611"/>
      <c r="D27" s="611"/>
      <c r="E27" s="610"/>
      <c r="F27" s="399">
        <f>SUM(F23:F26)</f>
        <v>0</v>
      </c>
    </row>
    <row r="28" spans="1:6" s="394" customFormat="1" ht="15.6">
      <c r="A28" s="609"/>
      <c r="B28" s="608"/>
      <c r="C28" s="607"/>
      <c r="D28" s="607"/>
      <c r="E28" s="606"/>
      <c r="F28" s="605"/>
    </row>
    <row r="29" spans="1:6" s="394" customFormat="1" ht="15.6">
      <c r="A29" s="609"/>
      <c r="B29" s="608"/>
      <c r="C29" s="607"/>
      <c r="D29" s="607"/>
      <c r="E29" s="606"/>
      <c r="F29" s="605"/>
    </row>
    <row r="30" spans="1:6" s="394" customFormat="1" ht="15.6">
      <c r="A30" s="609"/>
      <c r="B30" s="608"/>
      <c r="C30" s="607"/>
      <c r="D30" s="607"/>
      <c r="E30" s="606"/>
      <c r="F30" s="605"/>
    </row>
    <row r="31" spans="1:6" s="394" customFormat="1" ht="15.6">
      <c r="A31" s="609"/>
      <c r="B31" s="608"/>
      <c r="C31" s="607"/>
      <c r="D31" s="607"/>
      <c r="E31" s="606"/>
      <c r="F31" s="605"/>
    </row>
    <row r="32" spans="1:6" s="394" customFormat="1" ht="15.6">
      <c r="A32" s="609"/>
      <c r="B32" s="608"/>
      <c r="C32" s="607"/>
      <c r="D32" s="607"/>
      <c r="E32" s="606"/>
      <c r="F32" s="605"/>
    </row>
    <row r="33" spans="1:6" s="394" customFormat="1" ht="15.6">
      <c r="A33" s="609"/>
      <c r="B33" s="608"/>
      <c r="C33" s="607"/>
      <c r="D33" s="607"/>
      <c r="E33" s="606"/>
      <c r="F33" s="605"/>
    </row>
    <row r="34" spans="1:6" s="394" customFormat="1" ht="15.6">
      <c r="A34" s="609"/>
      <c r="B34" s="608"/>
      <c r="C34" s="607"/>
      <c r="D34" s="607"/>
      <c r="E34" s="606"/>
      <c r="F34" s="605"/>
    </row>
    <row r="35" spans="1:6" s="394" customFormat="1" ht="15.6">
      <c r="A35" s="609"/>
      <c r="B35" s="608"/>
      <c r="C35" s="607"/>
      <c r="D35" s="607"/>
      <c r="E35" s="606"/>
      <c r="F35" s="605"/>
    </row>
    <row r="36" spans="1:6" s="394" customFormat="1" ht="15.6">
      <c r="A36" s="609"/>
      <c r="B36" s="608"/>
      <c r="C36" s="607"/>
      <c r="D36" s="607"/>
      <c r="E36" s="606"/>
      <c r="F36" s="605"/>
    </row>
    <row r="37" spans="1:6" s="394" customFormat="1" ht="15.6">
      <c r="A37" s="609"/>
      <c r="B37" s="608"/>
      <c r="C37" s="607"/>
      <c r="D37" s="607"/>
      <c r="E37" s="606"/>
      <c r="F37" s="605"/>
    </row>
    <row r="38" spans="1:6" s="394" customFormat="1" ht="15.6">
      <c r="A38" s="609"/>
      <c r="B38" s="608"/>
      <c r="C38" s="607"/>
      <c r="D38" s="607"/>
      <c r="E38" s="606"/>
      <c r="F38" s="605"/>
    </row>
    <row r="39" spans="1:6" s="394" customFormat="1" ht="15.6">
      <c r="A39" s="609"/>
      <c r="B39" s="608"/>
      <c r="C39" s="607"/>
      <c r="D39" s="607"/>
      <c r="E39" s="606"/>
      <c r="F39" s="605"/>
    </row>
    <row r="40" spans="1:6" s="394" customFormat="1" ht="15.6">
      <c r="A40" s="609"/>
      <c r="B40" s="608"/>
      <c r="C40" s="607"/>
      <c r="D40" s="607"/>
      <c r="E40" s="606"/>
      <c r="F40" s="605"/>
    </row>
    <row r="41" spans="1:6" s="394" customFormat="1" ht="15.6">
      <c r="A41" s="609"/>
      <c r="B41" s="608"/>
      <c r="C41" s="607"/>
      <c r="D41" s="607"/>
      <c r="E41" s="606"/>
      <c r="F41" s="605"/>
    </row>
    <row r="42" spans="1:6" s="394" customFormat="1" ht="15.6">
      <c r="A42" s="609"/>
      <c r="B42" s="608"/>
      <c r="C42" s="607"/>
      <c r="D42" s="607"/>
      <c r="E42" s="606"/>
      <c r="F42" s="605"/>
    </row>
    <row r="43" spans="1:6" s="394" customFormat="1" ht="15.6">
      <c r="A43" s="609"/>
      <c r="B43" s="608"/>
      <c r="C43" s="607"/>
      <c r="D43" s="607"/>
      <c r="E43" s="606"/>
      <c r="F43" s="605"/>
    </row>
    <row r="44" spans="1:6" s="600" customFormat="1" ht="15.6">
      <c r="A44" s="459"/>
      <c r="B44" s="604" t="s">
        <v>1288</v>
      </c>
      <c r="C44" s="603"/>
      <c r="D44" s="602"/>
      <c r="E44" s="601"/>
      <c r="F44" s="601"/>
    </row>
    <row r="45" spans="1:6" s="514" customFormat="1">
      <c r="A45" s="520"/>
      <c r="B45" s="519"/>
      <c r="C45" s="407"/>
      <c r="D45" s="517"/>
      <c r="E45" s="516"/>
      <c r="F45" s="515"/>
    </row>
    <row r="46" spans="1:6" s="560" customFormat="1">
      <c r="A46" s="562"/>
      <c r="B46" s="544"/>
      <c r="C46" s="599"/>
      <c r="D46" s="561"/>
      <c r="E46" s="406"/>
      <c r="F46" s="406"/>
    </row>
    <row r="47" spans="1:6" s="560" customFormat="1">
      <c r="A47" s="562" t="s">
        <v>980</v>
      </c>
      <c r="B47" s="566" t="s">
        <v>239</v>
      </c>
      <c r="C47" s="407"/>
      <c r="D47" s="561"/>
      <c r="E47" s="406"/>
      <c r="F47" s="406"/>
    </row>
    <row r="48" spans="1:6" s="560" customFormat="1">
      <c r="A48" s="520"/>
      <c r="B48" s="598"/>
      <c r="C48" s="407"/>
      <c r="D48" s="561"/>
      <c r="E48" s="406"/>
      <c r="F48" s="406"/>
    </row>
    <row r="49" spans="1:6" s="560" customFormat="1">
      <c r="A49" s="520"/>
      <c r="B49" s="598"/>
      <c r="C49" s="407"/>
      <c r="D49" s="561"/>
      <c r="E49" s="406"/>
      <c r="F49" s="406"/>
    </row>
    <row r="50" spans="1:6" s="560" customFormat="1" ht="39.6">
      <c r="A50" s="459" t="s">
        <v>1371</v>
      </c>
      <c r="B50" s="570" t="s">
        <v>1370</v>
      </c>
      <c r="C50" s="577" t="s">
        <v>312</v>
      </c>
      <c r="D50" s="576">
        <v>95</v>
      </c>
      <c r="E50" s="535"/>
      <c r="F50" s="535">
        <f>D50*E50</f>
        <v>0</v>
      </c>
    </row>
    <row r="51" spans="1:6" s="560" customFormat="1">
      <c r="A51" s="597"/>
      <c r="B51" s="596"/>
      <c r="C51" s="577"/>
      <c r="D51" s="576"/>
      <c r="E51" s="535"/>
      <c r="F51" s="535"/>
    </row>
    <row r="52" spans="1:6" s="560" customFormat="1" ht="39.6">
      <c r="A52" s="459" t="s">
        <v>1369</v>
      </c>
      <c r="B52" s="570" t="s">
        <v>1368</v>
      </c>
      <c r="C52" s="577" t="s">
        <v>51</v>
      </c>
      <c r="D52" s="576">
        <v>25</v>
      </c>
      <c r="E52" s="535"/>
      <c r="F52" s="535">
        <f>D52*E52</f>
        <v>0</v>
      </c>
    </row>
    <row r="53" spans="1:6" s="560" customFormat="1">
      <c r="A53" s="580"/>
      <c r="B53" s="570"/>
      <c r="C53" s="577"/>
      <c r="D53" s="576"/>
      <c r="E53" s="535"/>
      <c r="F53" s="535"/>
    </row>
    <row r="54" spans="1:6" s="560" customFormat="1" ht="52.8">
      <c r="A54" s="459" t="s">
        <v>1367</v>
      </c>
      <c r="B54" s="570" t="s">
        <v>1366</v>
      </c>
      <c r="C54" s="577" t="s">
        <v>150</v>
      </c>
      <c r="D54" s="579">
        <f>1.52*D50*1.15</f>
        <v>166.06</v>
      </c>
      <c r="E54" s="535"/>
      <c r="F54" s="535">
        <f>D54*E54</f>
        <v>0</v>
      </c>
    </row>
    <row r="55" spans="1:6" s="560" customFormat="1">
      <c r="A55" s="580"/>
      <c r="B55" s="581"/>
      <c r="C55" s="577"/>
      <c r="D55" s="576"/>
      <c r="E55" s="535"/>
      <c r="F55" s="535"/>
    </row>
    <row r="56" spans="1:6" s="560" customFormat="1">
      <c r="A56" s="459" t="s">
        <v>1365</v>
      </c>
      <c r="B56" s="586" t="s">
        <v>1364</v>
      </c>
      <c r="C56" s="585"/>
      <c r="D56" s="584"/>
      <c r="E56" s="583"/>
      <c r="F56" s="583"/>
    </row>
    <row r="57" spans="1:6" s="560" customFormat="1" ht="39.6">
      <c r="A57" s="580"/>
      <c r="B57" s="595" t="s">
        <v>1363</v>
      </c>
      <c r="C57" s="585" t="s">
        <v>427</v>
      </c>
      <c r="D57" s="579">
        <f>1*(D50-15)*1.1</f>
        <v>88</v>
      </c>
      <c r="E57" s="583"/>
      <c r="F57" s="535">
        <f>D57*E57</f>
        <v>0</v>
      </c>
    </row>
    <row r="58" spans="1:6" s="560" customFormat="1">
      <c r="A58" s="580"/>
      <c r="B58" s="595"/>
      <c r="C58" s="585"/>
      <c r="D58" s="594"/>
      <c r="E58" s="583"/>
      <c r="F58" s="583"/>
    </row>
    <row r="59" spans="1:6" s="560" customFormat="1">
      <c r="A59" s="459" t="s">
        <v>1362</v>
      </c>
      <c r="B59" s="590" t="s">
        <v>1361</v>
      </c>
      <c r="C59" s="592"/>
      <c r="D59" s="594"/>
      <c r="E59" s="591"/>
      <c r="F59" s="591"/>
    </row>
    <row r="60" spans="1:6" s="560" customFormat="1" ht="66">
      <c r="A60" s="580"/>
      <c r="B60" s="593" t="s">
        <v>1360</v>
      </c>
      <c r="C60" s="592" t="s">
        <v>427</v>
      </c>
      <c r="D60" s="579">
        <f>1*(D50-15)*1.1</f>
        <v>88</v>
      </c>
      <c r="E60" s="591"/>
      <c r="F60" s="535">
        <f>D60*E60</f>
        <v>0</v>
      </c>
    </row>
    <row r="61" spans="1:6" s="560" customFormat="1">
      <c r="A61" s="580"/>
      <c r="B61" s="590" t="s">
        <v>1359</v>
      </c>
      <c r="C61" s="589"/>
      <c r="D61" s="588"/>
      <c r="E61" s="587"/>
      <c r="F61" s="583"/>
    </row>
    <row r="62" spans="1:6" s="560" customFormat="1">
      <c r="A62" s="580"/>
      <c r="B62" s="586"/>
      <c r="C62" s="585"/>
      <c r="D62" s="584"/>
      <c r="E62" s="583"/>
      <c r="F62" s="583"/>
    </row>
    <row r="63" spans="1:6" s="560" customFormat="1" ht="26.4">
      <c r="A63" s="459" t="s">
        <v>1358</v>
      </c>
      <c r="B63" s="570" t="s">
        <v>1357</v>
      </c>
      <c r="C63" s="577" t="s">
        <v>427</v>
      </c>
      <c r="D63" s="579">
        <f>0.6*D50*1.1</f>
        <v>62.7</v>
      </c>
      <c r="E63" s="535"/>
      <c r="F63" s="535">
        <f>D63*E63</f>
        <v>0</v>
      </c>
    </row>
    <row r="64" spans="1:6" s="560" customFormat="1">
      <c r="A64" s="580"/>
      <c r="B64" s="581"/>
      <c r="C64" s="577"/>
      <c r="D64" s="576"/>
      <c r="E64" s="535"/>
      <c r="F64" s="535"/>
    </row>
    <row r="65" spans="1:6" s="560" customFormat="1" ht="66">
      <c r="A65" s="459" t="s">
        <v>1356</v>
      </c>
      <c r="B65" s="581" t="s">
        <v>1355</v>
      </c>
      <c r="C65" s="577" t="s">
        <v>150</v>
      </c>
      <c r="D65" s="582">
        <f>0.0636*D50*1.1</f>
        <v>6.6462000000000012</v>
      </c>
      <c r="E65" s="535"/>
      <c r="F65" s="535">
        <f>D65*E65</f>
        <v>0</v>
      </c>
    </row>
    <row r="66" spans="1:6" s="560" customFormat="1">
      <c r="A66" s="580"/>
      <c r="B66" s="581"/>
      <c r="C66" s="577"/>
      <c r="D66" s="576"/>
      <c r="E66" s="535"/>
      <c r="F66" s="535"/>
    </row>
    <row r="67" spans="1:6" s="560" customFormat="1" ht="130.5" customHeight="1">
      <c r="A67" s="459" t="s">
        <v>1354</v>
      </c>
      <c r="B67" s="570" t="s">
        <v>1353</v>
      </c>
      <c r="C67" s="577" t="s">
        <v>150</v>
      </c>
      <c r="D67" s="579">
        <f>0.303*D50*1.1</f>
        <v>31.663500000000003</v>
      </c>
      <c r="E67" s="535"/>
      <c r="F67" s="535">
        <f>D67*E67</f>
        <v>0</v>
      </c>
    </row>
    <row r="68" spans="1:6" s="560" customFormat="1">
      <c r="A68" s="580"/>
      <c r="B68" s="570"/>
      <c r="C68" s="577"/>
      <c r="D68" s="576"/>
      <c r="E68" s="535"/>
      <c r="F68" s="535"/>
    </row>
    <row r="69" spans="1:6" s="560" customFormat="1" ht="66">
      <c r="A69" s="459" t="s">
        <v>1352</v>
      </c>
      <c r="B69" s="570" t="s">
        <v>1351</v>
      </c>
      <c r="C69" s="577" t="s">
        <v>150</v>
      </c>
      <c r="D69" s="579">
        <f>D54-D65-D67</f>
        <v>127.75030000000001</v>
      </c>
      <c r="E69" s="535"/>
      <c r="F69" s="535">
        <f>D69*E69</f>
        <v>0</v>
      </c>
    </row>
    <row r="70" spans="1:6" s="560" customFormat="1">
      <c r="A70" s="578"/>
      <c r="B70" s="570"/>
      <c r="C70" s="577"/>
      <c r="D70" s="576"/>
      <c r="E70" s="535"/>
      <c r="F70" s="535"/>
    </row>
    <row r="71" spans="1:6" s="560" customFormat="1" ht="52.8">
      <c r="A71" s="459" t="s">
        <v>1350</v>
      </c>
      <c r="B71" s="570" t="s">
        <v>1349</v>
      </c>
      <c r="C71" s="575" t="s">
        <v>312</v>
      </c>
      <c r="D71" s="574">
        <f>D50</f>
        <v>95</v>
      </c>
      <c r="E71" s="535"/>
      <c r="F71" s="535">
        <f>D71*E71</f>
        <v>0</v>
      </c>
    </row>
    <row r="72" spans="1:6" s="560" customFormat="1">
      <c r="A72" s="573"/>
      <c r="B72" s="570"/>
      <c r="C72" s="575"/>
      <c r="D72" s="574"/>
      <c r="E72" s="535"/>
      <c r="F72" s="535"/>
    </row>
    <row r="73" spans="1:6" s="560" customFormat="1" ht="26.4">
      <c r="A73" s="459" t="s">
        <v>1348</v>
      </c>
      <c r="B73" s="570" t="s">
        <v>1347</v>
      </c>
      <c r="C73" s="572" t="s">
        <v>51</v>
      </c>
      <c r="D73" s="571">
        <v>1</v>
      </c>
      <c r="E73" s="535"/>
      <c r="F73" s="535">
        <f>D73*E73</f>
        <v>0</v>
      </c>
    </row>
    <row r="74" spans="1:6" s="560" customFormat="1">
      <c r="A74" s="573"/>
      <c r="B74" s="570"/>
      <c r="C74" s="572"/>
      <c r="D74" s="571"/>
      <c r="E74" s="535"/>
      <c r="F74" s="535"/>
    </row>
    <row r="75" spans="1:6" s="560" customFormat="1" ht="26.4">
      <c r="A75" s="459" t="s">
        <v>1346</v>
      </c>
      <c r="B75" s="570" t="s">
        <v>1345</v>
      </c>
      <c r="C75" s="572" t="s">
        <v>51</v>
      </c>
      <c r="D75" s="571">
        <v>1</v>
      </c>
      <c r="E75" s="535"/>
      <c r="F75" s="535">
        <f>D75*E75</f>
        <v>0</v>
      </c>
    </row>
    <row r="76" spans="1:6" s="560" customFormat="1">
      <c r="A76" s="573"/>
      <c r="B76" s="570"/>
      <c r="C76" s="572"/>
      <c r="D76" s="571"/>
      <c r="E76" s="535"/>
      <c r="F76" s="535"/>
    </row>
    <row r="77" spans="1:6" s="560" customFormat="1" ht="26.4">
      <c r="A77" s="459" t="s">
        <v>1344</v>
      </c>
      <c r="B77" s="570" t="s">
        <v>1343</v>
      </c>
      <c r="C77" s="569" t="s">
        <v>427</v>
      </c>
      <c r="D77" s="568">
        <f>3*D50</f>
        <v>285</v>
      </c>
      <c r="E77" s="535"/>
      <c r="F77" s="535">
        <f>D77*E77</f>
        <v>0</v>
      </c>
    </row>
    <row r="78" spans="1:6" s="522" customFormat="1">
      <c r="A78" s="520"/>
      <c r="B78" s="544"/>
      <c r="C78" s="518"/>
      <c r="D78" s="517"/>
      <c r="E78" s="429"/>
      <c r="F78" s="429"/>
    </row>
    <row r="79" spans="1:6" s="522" customFormat="1">
      <c r="A79" s="527"/>
      <c r="B79" s="526" t="str">
        <f>B47</f>
        <v>ZEMELJSKA DELA</v>
      </c>
      <c r="C79" s="525"/>
      <c r="D79" s="524" t="s">
        <v>1306</v>
      </c>
      <c r="E79" s="524"/>
      <c r="F79" s="567">
        <f>SUM(F49:F78)</f>
        <v>0</v>
      </c>
    </row>
    <row r="80" spans="1:6" s="521" customFormat="1">
      <c r="A80" s="520"/>
      <c r="B80" s="519"/>
      <c r="C80" s="518"/>
      <c r="D80" s="517"/>
      <c r="E80" s="516"/>
      <c r="F80" s="515"/>
    </row>
    <row r="81" spans="1:8" s="521" customFormat="1">
      <c r="A81" s="520"/>
      <c r="B81" s="519"/>
      <c r="C81" s="518"/>
      <c r="D81" s="517"/>
      <c r="E81" s="516"/>
      <c r="F81" s="515"/>
    </row>
    <row r="82" spans="1:8" s="521" customFormat="1">
      <c r="A82" s="520"/>
      <c r="B82" s="519"/>
      <c r="C82" s="518"/>
      <c r="D82" s="517"/>
      <c r="E82" s="516"/>
      <c r="F82" s="515"/>
    </row>
    <row r="83" spans="1:8" s="560" customFormat="1">
      <c r="A83" s="459" t="s">
        <v>978</v>
      </c>
      <c r="B83" s="566" t="s">
        <v>1342</v>
      </c>
      <c r="C83" s="565"/>
      <c r="D83" s="564"/>
      <c r="E83" s="563"/>
      <c r="F83" s="563"/>
    </row>
    <row r="84" spans="1:8" s="560" customFormat="1">
      <c r="A84" s="562"/>
      <c r="B84" s="544"/>
      <c r="C84" s="407"/>
      <c r="D84" s="561"/>
      <c r="E84" s="406"/>
      <c r="F84" s="406"/>
    </row>
    <row r="85" spans="1:8" s="554" customFormat="1">
      <c r="A85" s="559"/>
      <c r="B85" s="558" t="s">
        <v>1341</v>
      </c>
      <c r="C85" s="518"/>
      <c r="D85" s="517"/>
      <c r="E85" s="429"/>
      <c r="F85" s="429"/>
    </row>
    <row r="86" spans="1:8" s="556" customFormat="1" ht="39.6">
      <c r="A86" s="557"/>
      <c r="B86" s="536" t="s">
        <v>1340</v>
      </c>
      <c r="C86" s="518"/>
      <c r="D86" s="517"/>
      <c r="E86" s="375"/>
      <c r="F86" s="375"/>
      <c r="G86" s="545"/>
    </row>
    <row r="87" spans="1:8" s="554" customFormat="1" ht="12" customHeight="1">
      <c r="A87" s="555"/>
      <c r="B87" s="544"/>
      <c r="C87" s="518"/>
      <c r="D87" s="517"/>
      <c r="G87" s="429"/>
    </row>
    <row r="88" spans="1:8" s="548" customFormat="1" ht="54" customHeight="1">
      <c r="A88" s="553" t="s">
        <v>1339</v>
      </c>
      <c r="B88" s="507" t="s">
        <v>1338</v>
      </c>
      <c r="C88" s="550"/>
      <c r="D88" s="550"/>
      <c r="E88" s="499"/>
      <c r="F88" s="499"/>
    </row>
    <row r="89" spans="1:8" s="548" customFormat="1">
      <c r="A89" s="552"/>
      <c r="B89" s="551"/>
      <c r="C89" s="550" t="s">
        <v>1309</v>
      </c>
      <c r="D89" s="550">
        <v>1</v>
      </c>
      <c r="E89" s="549"/>
      <c r="F89" s="549">
        <f>D89*E89</f>
        <v>0</v>
      </c>
    </row>
    <row r="90" spans="1:8" s="548" customFormat="1" ht="11.25" customHeight="1">
      <c r="A90" s="552"/>
      <c r="B90" s="551"/>
      <c r="C90" s="550"/>
      <c r="D90" s="550"/>
      <c r="E90" s="549"/>
      <c r="F90" s="549"/>
    </row>
    <row r="91" spans="1:8" s="548" customFormat="1" ht="54" customHeight="1">
      <c r="A91" s="553" t="s">
        <v>1337</v>
      </c>
      <c r="B91" s="507" t="s">
        <v>1336</v>
      </c>
      <c r="C91" s="550"/>
      <c r="D91" s="550"/>
      <c r="E91" s="499"/>
      <c r="F91" s="499"/>
    </row>
    <row r="92" spans="1:8" s="548" customFormat="1">
      <c r="A92" s="552"/>
      <c r="B92" s="551"/>
      <c r="C92" s="550" t="s">
        <v>1309</v>
      </c>
      <c r="D92" s="550">
        <v>1</v>
      </c>
      <c r="E92" s="549"/>
      <c r="F92" s="549">
        <f>D92*E92</f>
        <v>0</v>
      </c>
    </row>
    <row r="93" spans="1:8" s="548" customFormat="1" ht="11.25" customHeight="1">
      <c r="A93" s="552"/>
      <c r="B93" s="551"/>
      <c r="C93" s="550"/>
      <c r="D93" s="550"/>
      <c r="E93" s="549"/>
      <c r="F93" s="549"/>
    </row>
    <row r="94" spans="1:8" s="546" customFormat="1" ht="39.6">
      <c r="A94" s="459" t="s">
        <v>1335</v>
      </c>
      <c r="B94" s="536" t="s">
        <v>1334</v>
      </c>
      <c r="C94" s="531" t="s">
        <v>1333</v>
      </c>
      <c r="D94" s="530">
        <v>1</v>
      </c>
      <c r="E94" s="535"/>
      <c r="F94" s="535">
        <f>D94*E94</f>
        <v>0</v>
      </c>
      <c r="G94" s="547"/>
    </row>
    <row r="95" spans="1:8" s="529" customFormat="1">
      <c r="A95" s="533"/>
      <c r="B95" s="532"/>
      <c r="E95" s="375"/>
      <c r="F95" s="375"/>
      <c r="G95" s="545"/>
    </row>
    <row r="96" spans="1:8" s="540" customFormat="1" ht="52.8">
      <c r="A96" s="459" t="s">
        <v>1332</v>
      </c>
      <c r="B96" s="536" t="s">
        <v>1331</v>
      </c>
      <c r="C96" s="518"/>
      <c r="D96" s="517"/>
      <c r="E96" s="543"/>
      <c r="F96" s="543"/>
      <c r="G96" s="541"/>
      <c r="H96" s="541"/>
    </row>
    <row r="97" spans="1:11" s="540" customFormat="1">
      <c r="A97" s="520"/>
      <c r="B97" s="544" t="s">
        <v>1330</v>
      </c>
      <c r="C97" s="518" t="s">
        <v>312</v>
      </c>
      <c r="D97" s="517">
        <v>75</v>
      </c>
      <c r="E97" s="429"/>
      <c r="F97" s="429">
        <f>D97*E97</f>
        <v>0</v>
      </c>
      <c r="G97" s="541"/>
      <c r="H97" s="541"/>
      <c r="I97" s="542"/>
      <c r="J97" s="541"/>
    </row>
    <row r="98" spans="1:11" s="540" customFormat="1">
      <c r="A98" s="520"/>
      <c r="B98" s="544" t="s">
        <v>1329</v>
      </c>
      <c r="C98" s="518" t="s">
        <v>312</v>
      </c>
      <c r="D98" s="517">
        <v>110</v>
      </c>
      <c r="E98" s="429"/>
      <c r="F98" s="429">
        <f>D98*E98</f>
        <v>0</v>
      </c>
      <c r="G98" s="541"/>
      <c r="H98" s="541"/>
      <c r="I98" s="542"/>
      <c r="J98" s="541"/>
    </row>
    <row r="99" spans="1:11" s="540" customFormat="1">
      <c r="A99" s="520"/>
      <c r="B99" s="544"/>
      <c r="C99" s="518"/>
      <c r="D99" s="517"/>
      <c r="E99" s="543"/>
      <c r="F99" s="543"/>
      <c r="G99" s="541"/>
      <c r="H99" s="541"/>
      <c r="I99" s="542"/>
      <c r="J99" s="541"/>
    </row>
    <row r="100" spans="1:11" s="540" customFormat="1" ht="52.8">
      <c r="A100" s="459" t="s">
        <v>1328</v>
      </c>
      <c r="B100" s="536" t="s">
        <v>1327</v>
      </c>
      <c r="C100" s="518"/>
      <c r="D100" s="517"/>
      <c r="E100" s="543"/>
      <c r="F100" s="543"/>
      <c r="G100" s="541"/>
      <c r="H100" s="541"/>
    </row>
    <row r="101" spans="1:11" s="540" customFormat="1">
      <c r="A101" s="520"/>
      <c r="B101" s="544" t="s">
        <v>1326</v>
      </c>
      <c r="C101" s="518" t="s">
        <v>312</v>
      </c>
      <c r="D101" s="517">
        <f>D97</f>
        <v>75</v>
      </c>
      <c r="E101" s="429"/>
      <c r="F101" s="429">
        <f>D101*E101</f>
        <v>0</v>
      </c>
      <c r="G101" s="541"/>
      <c r="H101" s="541"/>
      <c r="I101" s="542"/>
      <c r="J101" s="541"/>
    </row>
    <row r="102" spans="1:11" s="540" customFormat="1">
      <c r="A102" s="520"/>
      <c r="B102" s="544" t="s">
        <v>1325</v>
      </c>
      <c r="C102" s="518" t="s">
        <v>312</v>
      </c>
      <c r="D102" s="517">
        <f>D98</f>
        <v>110</v>
      </c>
      <c r="E102" s="429"/>
      <c r="F102" s="429">
        <f>D102*E102</f>
        <v>0</v>
      </c>
      <c r="G102" s="541"/>
      <c r="H102" s="541"/>
      <c r="I102" s="542"/>
      <c r="J102" s="541"/>
    </row>
    <row r="103" spans="1:11" s="540" customFormat="1">
      <c r="A103" s="520"/>
      <c r="B103" s="544"/>
      <c r="C103" s="518"/>
      <c r="D103" s="517"/>
      <c r="E103" s="543"/>
      <c r="F103" s="543"/>
      <c r="G103" s="541"/>
      <c r="H103" s="541"/>
      <c r="I103" s="542"/>
      <c r="J103" s="541"/>
    </row>
    <row r="104" spans="1:11" s="537" customFormat="1">
      <c r="A104" s="539" t="s">
        <v>1324</v>
      </c>
      <c r="B104" s="408" t="s">
        <v>1323</v>
      </c>
      <c r="C104" s="485" t="s">
        <v>61</v>
      </c>
      <c r="D104" s="485">
        <v>2</v>
      </c>
      <c r="E104" s="484"/>
      <c r="F104" s="484">
        <f>E104*D104</f>
        <v>0</v>
      </c>
      <c r="G104" s="485"/>
      <c r="H104" s="484"/>
      <c r="K104" s="538"/>
    </row>
    <row r="105" spans="1:11" s="537" customFormat="1">
      <c r="A105" s="486"/>
      <c r="B105" s="408"/>
      <c r="C105" s="485"/>
      <c r="D105" s="485"/>
      <c r="E105" s="484"/>
      <c r="F105" s="484"/>
      <c r="G105" s="485"/>
      <c r="H105" s="484"/>
      <c r="K105" s="538"/>
    </row>
    <row r="106" spans="1:11" s="537" customFormat="1" ht="39.6">
      <c r="A106" s="539" t="s">
        <v>1322</v>
      </c>
      <c r="B106" s="536" t="s">
        <v>1321</v>
      </c>
      <c r="C106" s="485" t="s">
        <v>1309</v>
      </c>
      <c r="D106" s="485">
        <v>1</v>
      </c>
      <c r="E106" s="484"/>
      <c r="F106" s="484">
        <f>E106*D106</f>
        <v>0</v>
      </c>
      <c r="G106" s="485"/>
      <c r="H106" s="484"/>
      <c r="K106" s="538"/>
    </row>
    <row r="107" spans="1:11" s="537" customFormat="1">
      <c r="A107" s="486"/>
      <c r="B107" s="408"/>
      <c r="C107" s="485"/>
      <c r="D107" s="485"/>
      <c r="E107" s="484"/>
      <c r="F107" s="484"/>
      <c r="G107" s="485"/>
      <c r="H107" s="484"/>
      <c r="K107" s="538"/>
    </row>
    <row r="108" spans="1:11" s="534" customFormat="1" ht="52.8">
      <c r="A108" s="459" t="s">
        <v>1320</v>
      </c>
      <c r="B108" s="536" t="s">
        <v>1319</v>
      </c>
      <c r="C108" s="531" t="s">
        <v>1309</v>
      </c>
      <c r="D108" s="530">
        <v>1</v>
      </c>
      <c r="E108" s="535"/>
      <c r="F108" s="535">
        <f>D108*E108</f>
        <v>0</v>
      </c>
    </row>
    <row r="109" spans="1:11" s="528" customFormat="1" ht="12">
      <c r="A109" s="533"/>
      <c r="B109" s="532"/>
      <c r="C109" s="531"/>
      <c r="D109" s="530"/>
      <c r="E109" s="529"/>
      <c r="F109" s="529"/>
    </row>
    <row r="110" spans="1:11" s="522" customFormat="1">
      <c r="A110" s="527"/>
      <c r="B110" s="526" t="str">
        <f>B83</f>
        <v>ZUNANJI CEVNI  RAZVOD</v>
      </c>
      <c r="C110" s="525"/>
      <c r="D110" s="524" t="s">
        <v>1306</v>
      </c>
      <c r="E110" s="524"/>
      <c r="F110" s="523">
        <f>SUM(F85:F109)</f>
        <v>0</v>
      </c>
    </row>
    <row r="111" spans="1:11" s="521" customFormat="1">
      <c r="A111" s="520"/>
      <c r="B111" s="519"/>
      <c r="C111" s="518"/>
      <c r="D111" s="517"/>
      <c r="E111" s="516"/>
      <c r="F111" s="515"/>
    </row>
    <row r="112" spans="1:11" s="514" customFormat="1">
      <c r="A112" s="520"/>
      <c r="B112" s="519"/>
      <c r="C112" s="518"/>
      <c r="D112" s="517"/>
      <c r="E112" s="516"/>
      <c r="F112" s="515"/>
    </row>
    <row r="113" spans="1:254" s="514" customFormat="1">
      <c r="A113" s="520"/>
      <c r="B113" s="519"/>
      <c r="C113" s="518"/>
      <c r="D113" s="517"/>
      <c r="E113" s="516"/>
      <c r="F113" s="515"/>
    </row>
    <row r="114" spans="1:254" s="404" customFormat="1" ht="14.25" customHeight="1">
      <c r="A114" s="486" t="s">
        <v>976</v>
      </c>
      <c r="B114" s="513" t="s">
        <v>1318</v>
      </c>
      <c r="C114" s="407"/>
      <c r="D114" s="407"/>
      <c r="E114" s="406"/>
      <c r="F114" s="406"/>
    </row>
    <row r="115" spans="1:254" s="483" customFormat="1">
      <c r="A115" s="486"/>
      <c r="B115" s="512"/>
      <c r="C115" s="407"/>
      <c r="D115" s="407"/>
      <c r="E115" s="406"/>
      <c r="F115" s="406"/>
    </row>
    <row r="116" spans="1:254" s="483" customFormat="1" ht="43.2">
      <c r="A116" s="502" t="s">
        <v>1317</v>
      </c>
      <c r="B116" s="501" t="s">
        <v>1316</v>
      </c>
      <c r="C116" s="511" t="s">
        <v>1309</v>
      </c>
      <c r="D116" s="511">
        <v>1</v>
      </c>
      <c r="E116" s="499"/>
      <c r="F116" s="498">
        <f>E116*D116</f>
        <v>0</v>
      </c>
      <c r="G116" s="509"/>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8"/>
      <c r="AE116" s="508"/>
      <c r="AF116" s="508"/>
      <c r="AG116" s="508"/>
      <c r="AH116" s="508"/>
      <c r="AI116" s="508"/>
      <c r="AJ116" s="508"/>
      <c r="AK116" s="508"/>
      <c r="AL116" s="508"/>
      <c r="AM116" s="508"/>
      <c r="AN116" s="508"/>
      <c r="AO116" s="508"/>
      <c r="AP116" s="508"/>
      <c r="AQ116" s="508"/>
      <c r="AR116" s="508"/>
      <c r="AS116" s="508"/>
      <c r="AT116" s="508"/>
      <c r="AU116" s="508"/>
      <c r="AV116" s="508"/>
      <c r="AW116" s="508"/>
      <c r="AX116" s="508"/>
      <c r="AY116" s="508"/>
      <c r="AZ116" s="508"/>
      <c r="BA116" s="508"/>
      <c r="BB116" s="508"/>
      <c r="BC116" s="508"/>
      <c r="BD116" s="508"/>
      <c r="BE116" s="508"/>
      <c r="BF116" s="508"/>
      <c r="BG116" s="508"/>
      <c r="BH116" s="508"/>
      <c r="BI116" s="508"/>
      <c r="BJ116" s="508"/>
      <c r="BK116" s="508"/>
      <c r="BL116" s="508"/>
      <c r="BM116" s="508"/>
      <c r="BN116" s="508"/>
      <c r="BO116" s="508"/>
      <c r="BP116" s="508"/>
      <c r="BQ116" s="508"/>
      <c r="BR116" s="508"/>
      <c r="BS116" s="508"/>
      <c r="BT116" s="508"/>
      <c r="BU116" s="508"/>
      <c r="BV116" s="508"/>
      <c r="BW116" s="508"/>
      <c r="BX116" s="508"/>
      <c r="BY116" s="508"/>
      <c r="BZ116" s="508"/>
      <c r="CA116" s="508"/>
      <c r="CB116" s="508"/>
      <c r="CC116" s="508"/>
      <c r="CD116" s="508"/>
      <c r="CE116" s="508"/>
      <c r="CF116" s="508"/>
      <c r="CG116" s="508"/>
      <c r="CH116" s="508"/>
      <c r="CI116" s="508"/>
      <c r="CJ116" s="508"/>
      <c r="CK116" s="508"/>
      <c r="CL116" s="508"/>
      <c r="CM116" s="508"/>
      <c r="CN116" s="508"/>
      <c r="CO116" s="508"/>
      <c r="CP116" s="508"/>
      <c r="CQ116" s="508"/>
      <c r="CR116" s="508"/>
      <c r="CS116" s="508"/>
      <c r="CT116" s="508"/>
      <c r="CU116" s="508"/>
      <c r="CV116" s="508"/>
      <c r="CW116" s="508"/>
      <c r="CX116" s="508"/>
      <c r="CY116" s="508"/>
      <c r="CZ116" s="508"/>
      <c r="DA116" s="508"/>
      <c r="DB116" s="508"/>
      <c r="DC116" s="508"/>
      <c r="DD116" s="508"/>
      <c r="DE116" s="508"/>
      <c r="DF116" s="508"/>
      <c r="DG116" s="508"/>
      <c r="DH116" s="508"/>
      <c r="DI116" s="508"/>
      <c r="DJ116" s="508"/>
      <c r="DK116" s="508"/>
      <c r="DL116" s="508"/>
      <c r="DM116" s="508"/>
      <c r="DN116" s="508"/>
      <c r="DO116" s="508"/>
      <c r="DP116" s="508"/>
      <c r="DQ116" s="508"/>
      <c r="DR116" s="508"/>
      <c r="DS116" s="508"/>
      <c r="DT116" s="508"/>
      <c r="DU116" s="508"/>
      <c r="DV116" s="508"/>
      <c r="DW116" s="508"/>
      <c r="DX116" s="508"/>
      <c r="DY116" s="508"/>
      <c r="DZ116" s="508"/>
      <c r="EA116" s="508"/>
      <c r="EB116" s="508"/>
      <c r="EC116" s="508"/>
      <c r="ED116" s="508"/>
      <c r="EE116" s="508"/>
      <c r="EF116" s="508"/>
      <c r="EG116" s="508"/>
      <c r="EH116" s="508"/>
      <c r="EI116" s="508"/>
      <c r="EJ116" s="508"/>
      <c r="EK116" s="508"/>
      <c r="EL116" s="508"/>
      <c r="EM116" s="508"/>
      <c r="EN116" s="508"/>
      <c r="EO116" s="508"/>
      <c r="EP116" s="508"/>
      <c r="EQ116" s="508"/>
      <c r="ER116" s="508"/>
      <c r="ES116" s="508"/>
      <c r="ET116" s="508"/>
      <c r="EU116" s="508"/>
      <c r="EV116" s="508"/>
      <c r="EW116" s="508"/>
      <c r="EX116" s="508"/>
      <c r="EY116" s="508"/>
      <c r="EZ116" s="508"/>
      <c r="FA116" s="508"/>
      <c r="FB116" s="508"/>
      <c r="FC116" s="508"/>
      <c r="FD116" s="508"/>
      <c r="FE116" s="508"/>
      <c r="FF116" s="508"/>
      <c r="FG116" s="508"/>
      <c r="FH116" s="508"/>
      <c r="FI116" s="508"/>
      <c r="FJ116" s="508"/>
      <c r="FK116" s="508"/>
      <c r="FL116" s="508"/>
      <c r="FM116" s="508"/>
      <c r="FN116" s="508"/>
      <c r="FO116" s="508"/>
      <c r="FP116" s="508"/>
      <c r="FQ116" s="508"/>
      <c r="FR116" s="508"/>
      <c r="FS116" s="508"/>
      <c r="FT116" s="508"/>
      <c r="FU116" s="508"/>
      <c r="FV116" s="508"/>
      <c r="FW116" s="508"/>
      <c r="FX116" s="508"/>
      <c r="FY116" s="508"/>
      <c r="FZ116" s="508"/>
      <c r="GA116" s="508"/>
      <c r="GB116" s="508"/>
      <c r="GC116" s="508"/>
      <c r="GD116" s="508"/>
      <c r="GE116" s="508"/>
      <c r="GF116" s="508"/>
      <c r="GG116" s="508"/>
      <c r="GH116" s="508"/>
      <c r="GI116" s="508"/>
      <c r="GJ116" s="508"/>
      <c r="GK116" s="508"/>
      <c r="GL116" s="508"/>
      <c r="GM116" s="508"/>
      <c r="GN116" s="508"/>
      <c r="GO116" s="508"/>
      <c r="GP116" s="508"/>
      <c r="GQ116" s="508"/>
      <c r="GR116" s="508"/>
      <c r="GS116" s="508"/>
      <c r="GT116" s="508"/>
      <c r="GU116" s="508"/>
      <c r="GV116" s="508"/>
      <c r="GW116" s="508"/>
      <c r="GX116" s="508"/>
      <c r="GY116" s="508"/>
      <c r="GZ116" s="508"/>
      <c r="HA116" s="508"/>
      <c r="HB116" s="508"/>
      <c r="HC116" s="508"/>
      <c r="HD116" s="508"/>
      <c r="HE116" s="508"/>
      <c r="HF116" s="508"/>
      <c r="HG116" s="508"/>
      <c r="HH116" s="508"/>
      <c r="HI116" s="508"/>
      <c r="HJ116" s="508"/>
      <c r="HK116" s="508"/>
      <c r="HL116" s="508"/>
      <c r="HM116" s="508"/>
      <c r="HN116" s="508"/>
      <c r="HO116" s="508"/>
      <c r="HP116" s="508"/>
      <c r="HQ116" s="508"/>
      <c r="HR116" s="508"/>
      <c r="HS116" s="508"/>
      <c r="HT116" s="508"/>
      <c r="HU116" s="508"/>
      <c r="HV116" s="508"/>
      <c r="HW116" s="508"/>
      <c r="HX116" s="508"/>
      <c r="HY116" s="508"/>
      <c r="HZ116" s="508"/>
      <c r="IA116" s="508"/>
      <c r="IB116" s="508"/>
      <c r="IC116" s="508"/>
      <c r="ID116" s="508"/>
      <c r="IE116" s="508"/>
      <c r="IF116" s="508"/>
      <c r="IG116" s="508"/>
      <c r="IH116" s="508"/>
      <c r="II116" s="508"/>
      <c r="IJ116" s="508"/>
      <c r="IK116" s="508"/>
      <c r="IL116" s="508"/>
      <c r="IM116" s="508"/>
      <c r="IN116" s="508"/>
      <c r="IO116" s="508"/>
      <c r="IP116" s="508"/>
      <c r="IQ116" s="508"/>
      <c r="IR116" s="508"/>
      <c r="IS116" s="508"/>
      <c r="IT116" s="508"/>
    </row>
    <row r="117" spans="1:254" s="483" customFormat="1" ht="14.4">
      <c r="A117" s="502"/>
      <c r="B117" s="501"/>
      <c r="C117" s="510"/>
      <c r="D117" s="510"/>
      <c r="E117" s="504"/>
      <c r="F117" s="504"/>
      <c r="G117" s="509"/>
      <c r="H117" s="508"/>
      <c r="I117" s="508"/>
      <c r="J117" s="508"/>
      <c r="K117" s="508"/>
      <c r="L117" s="508"/>
      <c r="M117" s="508"/>
      <c r="N117" s="508"/>
      <c r="O117" s="508"/>
      <c r="P117" s="508"/>
      <c r="Q117" s="508"/>
      <c r="R117" s="508"/>
      <c r="S117" s="508"/>
      <c r="T117" s="508"/>
      <c r="U117" s="508"/>
      <c r="V117" s="508"/>
      <c r="W117" s="508"/>
      <c r="X117" s="508"/>
      <c r="Y117" s="508"/>
      <c r="Z117" s="508"/>
      <c r="AA117" s="508"/>
      <c r="AB117" s="508"/>
      <c r="AC117" s="508"/>
      <c r="AD117" s="508"/>
      <c r="AE117" s="508"/>
      <c r="AF117" s="508"/>
      <c r="AG117" s="508"/>
      <c r="AH117" s="508"/>
      <c r="AI117" s="508"/>
      <c r="AJ117" s="508"/>
      <c r="AK117" s="508"/>
      <c r="AL117" s="508"/>
      <c r="AM117" s="508"/>
      <c r="AN117" s="508"/>
      <c r="AO117" s="508"/>
      <c r="AP117" s="508"/>
      <c r="AQ117" s="508"/>
      <c r="AR117" s="508"/>
      <c r="AS117" s="508"/>
      <c r="AT117" s="508"/>
      <c r="AU117" s="508"/>
      <c r="AV117" s="508"/>
      <c r="AW117" s="508"/>
      <c r="AX117" s="508"/>
      <c r="AY117" s="508"/>
      <c r="AZ117" s="508"/>
      <c r="BA117" s="508"/>
      <c r="BB117" s="508"/>
      <c r="BC117" s="508"/>
      <c r="BD117" s="508"/>
      <c r="BE117" s="508"/>
      <c r="BF117" s="508"/>
      <c r="BG117" s="508"/>
      <c r="BH117" s="508"/>
      <c r="BI117" s="508"/>
      <c r="BJ117" s="508"/>
      <c r="BK117" s="508"/>
      <c r="BL117" s="508"/>
      <c r="BM117" s="508"/>
      <c r="BN117" s="508"/>
      <c r="BO117" s="508"/>
      <c r="BP117" s="508"/>
      <c r="BQ117" s="508"/>
      <c r="BR117" s="508"/>
      <c r="BS117" s="508"/>
      <c r="BT117" s="508"/>
      <c r="BU117" s="508"/>
      <c r="BV117" s="508"/>
      <c r="BW117" s="508"/>
      <c r="BX117" s="508"/>
      <c r="BY117" s="508"/>
      <c r="BZ117" s="508"/>
      <c r="CA117" s="508"/>
      <c r="CB117" s="508"/>
      <c r="CC117" s="508"/>
      <c r="CD117" s="508"/>
      <c r="CE117" s="508"/>
      <c r="CF117" s="508"/>
      <c r="CG117" s="508"/>
      <c r="CH117" s="508"/>
      <c r="CI117" s="508"/>
      <c r="CJ117" s="508"/>
      <c r="CK117" s="508"/>
      <c r="CL117" s="508"/>
      <c r="CM117" s="508"/>
      <c r="CN117" s="508"/>
      <c r="CO117" s="508"/>
      <c r="CP117" s="508"/>
      <c r="CQ117" s="508"/>
      <c r="CR117" s="508"/>
      <c r="CS117" s="508"/>
      <c r="CT117" s="508"/>
      <c r="CU117" s="508"/>
      <c r="CV117" s="508"/>
      <c r="CW117" s="508"/>
      <c r="CX117" s="508"/>
      <c r="CY117" s="508"/>
      <c r="CZ117" s="508"/>
      <c r="DA117" s="508"/>
      <c r="DB117" s="508"/>
      <c r="DC117" s="508"/>
      <c r="DD117" s="508"/>
      <c r="DE117" s="508"/>
      <c r="DF117" s="508"/>
      <c r="DG117" s="508"/>
      <c r="DH117" s="508"/>
      <c r="DI117" s="508"/>
      <c r="DJ117" s="508"/>
      <c r="DK117" s="508"/>
      <c r="DL117" s="508"/>
      <c r="DM117" s="508"/>
      <c r="DN117" s="508"/>
      <c r="DO117" s="508"/>
      <c r="DP117" s="508"/>
      <c r="DQ117" s="508"/>
      <c r="DR117" s="508"/>
      <c r="DS117" s="508"/>
      <c r="DT117" s="508"/>
      <c r="DU117" s="508"/>
      <c r="DV117" s="508"/>
      <c r="DW117" s="508"/>
      <c r="DX117" s="508"/>
      <c r="DY117" s="508"/>
      <c r="DZ117" s="508"/>
      <c r="EA117" s="508"/>
      <c r="EB117" s="508"/>
      <c r="EC117" s="508"/>
      <c r="ED117" s="508"/>
      <c r="EE117" s="508"/>
      <c r="EF117" s="508"/>
      <c r="EG117" s="508"/>
      <c r="EH117" s="508"/>
      <c r="EI117" s="508"/>
      <c r="EJ117" s="508"/>
      <c r="EK117" s="508"/>
      <c r="EL117" s="508"/>
      <c r="EM117" s="508"/>
      <c r="EN117" s="508"/>
      <c r="EO117" s="508"/>
      <c r="EP117" s="508"/>
      <c r="EQ117" s="508"/>
      <c r="ER117" s="508"/>
      <c r="ES117" s="508"/>
      <c r="ET117" s="508"/>
      <c r="EU117" s="508"/>
      <c r="EV117" s="508"/>
      <c r="EW117" s="508"/>
      <c r="EX117" s="508"/>
      <c r="EY117" s="508"/>
      <c r="EZ117" s="508"/>
      <c r="FA117" s="508"/>
      <c r="FB117" s="508"/>
      <c r="FC117" s="508"/>
      <c r="FD117" s="508"/>
      <c r="FE117" s="508"/>
      <c r="FF117" s="508"/>
      <c r="FG117" s="508"/>
      <c r="FH117" s="508"/>
      <c r="FI117" s="508"/>
      <c r="FJ117" s="508"/>
      <c r="FK117" s="508"/>
      <c r="FL117" s="508"/>
      <c r="FM117" s="508"/>
      <c r="FN117" s="508"/>
      <c r="FO117" s="508"/>
      <c r="FP117" s="508"/>
      <c r="FQ117" s="508"/>
      <c r="FR117" s="508"/>
      <c r="FS117" s="508"/>
      <c r="FT117" s="508"/>
      <c r="FU117" s="508"/>
      <c r="FV117" s="508"/>
      <c r="FW117" s="508"/>
      <c r="FX117" s="508"/>
      <c r="FY117" s="508"/>
      <c r="FZ117" s="508"/>
      <c r="GA117" s="508"/>
      <c r="GB117" s="508"/>
      <c r="GC117" s="508"/>
      <c r="GD117" s="508"/>
      <c r="GE117" s="508"/>
      <c r="GF117" s="508"/>
      <c r="GG117" s="508"/>
      <c r="GH117" s="508"/>
      <c r="GI117" s="508"/>
      <c r="GJ117" s="508"/>
      <c r="GK117" s="508"/>
      <c r="GL117" s="508"/>
      <c r="GM117" s="508"/>
      <c r="GN117" s="508"/>
      <c r="GO117" s="508"/>
      <c r="GP117" s="508"/>
      <c r="GQ117" s="508"/>
      <c r="GR117" s="508"/>
      <c r="GS117" s="508"/>
      <c r="GT117" s="508"/>
      <c r="GU117" s="508"/>
      <c r="GV117" s="508"/>
      <c r="GW117" s="508"/>
      <c r="GX117" s="508"/>
      <c r="GY117" s="508"/>
      <c r="GZ117" s="508"/>
      <c r="HA117" s="508"/>
      <c r="HB117" s="508"/>
      <c r="HC117" s="508"/>
      <c r="HD117" s="508"/>
      <c r="HE117" s="508"/>
      <c r="HF117" s="508"/>
      <c r="HG117" s="508"/>
      <c r="HH117" s="508"/>
      <c r="HI117" s="508"/>
      <c r="HJ117" s="508"/>
      <c r="HK117" s="508"/>
      <c r="HL117" s="508"/>
      <c r="HM117" s="508"/>
      <c r="HN117" s="508"/>
      <c r="HO117" s="508"/>
      <c r="HP117" s="508"/>
      <c r="HQ117" s="508"/>
      <c r="HR117" s="508"/>
      <c r="HS117" s="508"/>
      <c r="HT117" s="508"/>
      <c r="HU117" s="508"/>
      <c r="HV117" s="508"/>
      <c r="HW117" s="508"/>
      <c r="HX117" s="508"/>
      <c r="HY117" s="508"/>
      <c r="HZ117" s="508"/>
      <c r="IA117" s="508"/>
      <c r="IB117" s="508"/>
      <c r="IC117" s="508"/>
      <c r="ID117" s="508"/>
      <c r="IE117" s="508"/>
      <c r="IF117" s="508"/>
      <c r="IG117" s="508"/>
      <c r="IH117" s="508"/>
      <c r="II117" s="508"/>
      <c r="IJ117" s="508"/>
      <c r="IK117" s="508"/>
      <c r="IL117" s="508"/>
      <c r="IM117" s="508"/>
      <c r="IN117" s="508"/>
      <c r="IO117" s="508"/>
      <c r="IP117" s="508"/>
      <c r="IQ117" s="508"/>
      <c r="IR117" s="508"/>
      <c r="IS117" s="508"/>
      <c r="IT117" s="508"/>
    </row>
    <row r="118" spans="1:254" s="483" customFormat="1" ht="39" customHeight="1">
      <c r="A118" s="502" t="s">
        <v>1315</v>
      </c>
      <c r="B118" s="507" t="s">
        <v>1314</v>
      </c>
      <c r="C118" s="500" t="s">
        <v>1309</v>
      </c>
      <c r="D118" s="500">
        <v>1</v>
      </c>
      <c r="E118" s="499"/>
      <c r="F118" s="498">
        <f>E118*D118</f>
        <v>0</v>
      </c>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c r="AH118" s="506"/>
      <c r="AI118" s="506"/>
      <c r="AJ118" s="506"/>
      <c r="AK118" s="506"/>
      <c r="AL118" s="506"/>
      <c r="AM118" s="506"/>
      <c r="AN118" s="506"/>
      <c r="AO118" s="506"/>
      <c r="AP118" s="506"/>
      <c r="AQ118" s="506"/>
      <c r="AR118" s="506"/>
      <c r="AS118" s="506"/>
      <c r="AT118" s="506"/>
      <c r="AU118" s="506"/>
      <c r="AV118" s="506"/>
      <c r="AW118" s="506"/>
      <c r="AX118" s="506"/>
      <c r="AY118" s="506"/>
      <c r="AZ118" s="506"/>
      <c r="BA118" s="506"/>
      <c r="BB118" s="506"/>
      <c r="BC118" s="506"/>
      <c r="BD118" s="506"/>
      <c r="BE118" s="506"/>
      <c r="BF118" s="506"/>
      <c r="BG118" s="506"/>
      <c r="BH118" s="506"/>
      <c r="BI118" s="506"/>
      <c r="BJ118" s="506"/>
      <c r="BK118" s="506"/>
      <c r="BL118" s="506"/>
      <c r="BM118" s="506"/>
      <c r="BN118" s="506"/>
      <c r="BO118" s="506"/>
      <c r="BP118" s="506"/>
      <c r="BQ118" s="506"/>
      <c r="BR118" s="506"/>
      <c r="BS118" s="506"/>
      <c r="BT118" s="506"/>
      <c r="BU118" s="506"/>
      <c r="BV118" s="506"/>
      <c r="BW118" s="506"/>
      <c r="BX118" s="506"/>
      <c r="BY118" s="506"/>
      <c r="BZ118" s="506"/>
      <c r="CA118" s="506"/>
      <c r="CB118" s="506"/>
      <c r="CC118" s="506"/>
      <c r="CD118" s="506"/>
      <c r="CE118" s="506"/>
      <c r="CF118" s="506"/>
      <c r="CG118" s="506"/>
      <c r="CH118" s="506"/>
      <c r="CI118" s="506"/>
      <c r="CJ118" s="506"/>
      <c r="CK118" s="506"/>
      <c r="CL118" s="506"/>
      <c r="CM118" s="506"/>
      <c r="CN118" s="506"/>
      <c r="CO118" s="506"/>
      <c r="CP118" s="506"/>
      <c r="CQ118" s="506"/>
      <c r="CR118" s="506"/>
      <c r="CS118" s="506"/>
      <c r="CT118" s="506"/>
      <c r="CU118" s="506"/>
      <c r="CV118" s="506"/>
      <c r="CW118" s="506"/>
      <c r="CX118" s="506"/>
      <c r="CY118" s="506"/>
      <c r="CZ118" s="506"/>
      <c r="DA118" s="506"/>
      <c r="DB118" s="506"/>
      <c r="DC118" s="506"/>
      <c r="DD118" s="506"/>
      <c r="DE118" s="506"/>
      <c r="DF118" s="506"/>
      <c r="DG118" s="506"/>
      <c r="DH118" s="506"/>
      <c r="DI118" s="506"/>
      <c r="DJ118" s="506"/>
      <c r="DK118" s="506"/>
      <c r="DL118" s="506"/>
      <c r="DM118" s="506"/>
      <c r="DN118" s="506"/>
      <c r="DO118" s="506"/>
      <c r="DP118" s="506"/>
      <c r="DQ118" s="506"/>
      <c r="DR118" s="506"/>
      <c r="DS118" s="506"/>
      <c r="DT118" s="506"/>
      <c r="DU118" s="506"/>
      <c r="DV118" s="506"/>
      <c r="DW118" s="506"/>
      <c r="DX118" s="506"/>
      <c r="DY118" s="506"/>
      <c r="DZ118" s="506"/>
      <c r="EA118" s="506"/>
      <c r="EB118" s="506"/>
      <c r="EC118" s="506"/>
      <c r="ED118" s="506"/>
      <c r="EE118" s="506"/>
      <c r="EF118" s="506"/>
      <c r="EG118" s="506"/>
      <c r="EH118" s="506"/>
      <c r="EI118" s="506"/>
      <c r="EJ118" s="506"/>
      <c r="EK118" s="506"/>
      <c r="EL118" s="506"/>
      <c r="EM118" s="506"/>
      <c r="EN118" s="506"/>
      <c r="EO118" s="506"/>
      <c r="EP118" s="506"/>
      <c r="EQ118" s="506"/>
      <c r="ER118" s="506"/>
      <c r="ES118" s="506"/>
      <c r="ET118" s="506"/>
      <c r="EU118" s="506"/>
      <c r="EV118" s="506"/>
      <c r="EW118" s="506"/>
      <c r="EX118" s="506"/>
      <c r="EY118" s="506"/>
      <c r="EZ118" s="506"/>
      <c r="FA118" s="506"/>
      <c r="FB118" s="506"/>
      <c r="FC118" s="506"/>
      <c r="FD118" s="506"/>
      <c r="FE118" s="506"/>
      <c r="FF118" s="506"/>
      <c r="FG118" s="506"/>
      <c r="FH118" s="506"/>
      <c r="FI118" s="506"/>
      <c r="FJ118" s="506"/>
      <c r="FK118" s="506"/>
      <c r="FL118" s="506"/>
      <c r="FM118" s="506"/>
      <c r="FN118" s="506"/>
      <c r="FO118" s="506"/>
      <c r="FP118" s="506"/>
      <c r="FQ118" s="506"/>
      <c r="FR118" s="506"/>
      <c r="FS118" s="506"/>
      <c r="FT118" s="506"/>
      <c r="FU118" s="506"/>
      <c r="FV118" s="506"/>
      <c r="FW118" s="506"/>
      <c r="FX118" s="506"/>
      <c r="FY118" s="506"/>
      <c r="FZ118" s="506"/>
      <c r="GA118" s="506"/>
      <c r="GB118" s="506"/>
      <c r="GC118" s="506"/>
      <c r="GD118" s="506"/>
      <c r="GE118" s="506"/>
      <c r="GF118" s="506"/>
      <c r="GG118" s="506"/>
      <c r="GH118" s="506"/>
      <c r="GI118" s="506"/>
      <c r="GJ118" s="506"/>
      <c r="GK118" s="506"/>
      <c r="GL118" s="506"/>
      <c r="GM118" s="506"/>
      <c r="GN118" s="506"/>
      <c r="GO118" s="506"/>
      <c r="GP118" s="506"/>
      <c r="GQ118" s="506"/>
      <c r="GR118" s="506"/>
      <c r="GS118" s="506"/>
      <c r="GT118" s="506"/>
      <c r="GU118" s="506"/>
      <c r="GV118" s="506"/>
      <c r="GW118" s="506"/>
      <c r="GX118" s="506"/>
      <c r="GY118" s="506"/>
      <c r="GZ118" s="506"/>
      <c r="HA118" s="506"/>
      <c r="HB118" s="506"/>
      <c r="HC118" s="506"/>
      <c r="HD118" s="506"/>
      <c r="HE118" s="506"/>
      <c r="HF118" s="506"/>
      <c r="HG118" s="506"/>
      <c r="HH118" s="506"/>
      <c r="HI118" s="506"/>
      <c r="HJ118" s="506"/>
      <c r="HK118" s="506"/>
      <c r="HL118" s="506"/>
      <c r="HM118" s="506"/>
      <c r="HN118" s="506"/>
      <c r="HO118" s="506"/>
      <c r="HP118" s="506"/>
      <c r="HQ118" s="506"/>
      <c r="HR118" s="506"/>
      <c r="HS118" s="506"/>
      <c r="HT118" s="506"/>
      <c r="HU118" s="506"/>
      <c r="HV118" s="506"/>
      <c r="HW118" s="506"/>
      <c r="HX118" s="506"/>
      <c r="HY118" s="506"/>
      <c r="HZ118" s="506"/>
      <c r="IA118" s="506"/>
      <c r="IB118" s="506"/>
      <c r="IC118" s="506"/>
      <c r="ID118" s="506"/>
      <c r="IE118" s="506"/>
      <c r="IF118" s="506"/>
      <c r="IG118" s="506"/>
      <c r="IH118" s="506"/>
      <c r="II118" s="506"/>
      <c r="IJ118" s="506"/>
      <c r="IK118" s="506"/>
      <c r="IL118" s="506"/>
      <c r="IM118" s="506"/>
      <c r="IN118" s="506"/>
      <c r="IO118" s="506"/>
      <c r="IP118" s="506"/>
      <c r="IQ118" s="506"/>
      <c r="IR118" s="506"/>
      <c r="IS118" s="506"/>
      <c r="IT118" s="506"/>
    </row>
    <row r="119" spans="1:254" s="483" customFormat="1" ht="14.4">
      <c r="A119" s="497"/>
      <c r="B119" s="501"/>
      <c r="C119" s="505"/>
      <c r="D119" s="505"/>
      <c r="E119" s="504"/>
      <c r="F119" s="504"/>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3"/>
      <c r="AY119" s="493"/>
      <c r="AZ119" s="493"/>
      <c r="BA119" s="493"/>
      <c r="BB119" s="493"/>
      <c r="BC119" s="493"/>
      <c r="BD119" s="493"/>
      <c r="BE119" s="493"/>
      <c r="BF119" s="493"/>
      <c r="BG119" s="493"/>
      <c r="BH119" s="493"/>
      <c r="BI119" s="493"/>
      <c r="BJ119" s="493"/>
      <c r="BK119" s="493"/>
      <c r="BL119" s="493"/>
      <c r="BM119" s="493"/>
      <c r="BN119" s="493"/>
      <c r="BO119" s="493"/>
      <c r="BP119" s="493"/>
      <c r="BQ119" s="493"/>
      <c r="BR119" s="493"/>
      <c r="BS119" s="493"/>
      <c r="BT119" s="493"/>
      <c r="BU119" s="493"/>
      <c r="BV119" s="493"/>
      <c r="BW119" s="493"/>
      <c r="BX119" s="493"/>
      <c r="BY119" s="493"/>
      <c r="BZ119" s="493"/>
      <c r="CA119" s="493"/>
      <c r="CB119" s="493"/>
      <c r="CC119" s="493"/>
      <c r="CD119" s="493"/>
      <c r="CE119" s="493"/>
      <c r="CF119" s="493"/>
      <c r="CG119" s="493"/>
      <c r="CH119" s="493"/>
      <c r="CI119" s="493"/>
      <c r="CJ119" s="493"/>
      <c r="CK119" s="493"/>
      <c r="CL119" s="493"/>
      <c r="CM119" s="493"/>
      <c r="CN119" s="493"/>
      <c r="CO119" s="493"/>
      <c r="CP119" s="493"/>
      <c r="CQ119" s="493"/>
      <c r="CR119" s="493"/>
      <c r="CS119" s="493"/>
      <c r="CT119" s="493"/>
      <c r="CU119" s="493"/>
      <c r="CV119" s="493"/>
      <c r="CW119" s="493"/>
      <c r="CX119" s="493"/>
      <c r="CY119" s="493"/>
      <c r="CZ119" s="493"/>
      <c r="DA119" s="493"/>
      <c r="DB119" s="493"/>
      <c r="DC119" s="493"/>
      <c r="DD119" s="493"/>
      <c r="DE119" s="493"/>
      <c r="DF119" s="493"/>
      <c r="DG119" s="493"/>
      <c r="DH119" s="493"/>
      <c r="DI119" s="493"/>
      <c r="DJ119" s="493"/>
      <c r="DK119" s="493"/>
      <c r="DL119" s="493"/>
      <c r="DM119" s="493"/>
      <c r="DN119" s="493"/>
      <c r="DO119" s="493"/>
      <c r="DP119" s="493"/>
      <c r="DQ119" s="493"/>
      <c r="DR119" s="493"/>
      <c r="DS119" s="493"/>
      <c r="DT119" s="493"/>
      <c r="DU119" s="493"/>
      <c r="DV119" s="493"/>
      <c r="DW119" s="493"/>
      <c r="DX119" s="493"/>
      <c r="DY119" s="493"/>
      <c r="DZ119" s="493"/>
      <c r="EA119" s="493"/>
      <c r="EB119" s="493"/>
      <c r="EC119" s="493"/>
      <c r="ED119" s="493"/>
      <c r="EE119" s="493"/>
      <c r="EF119" s="493"/>
      <c r="EG119" s="493"/>
      <c r="EH119" s="493"/>
      <c r="EI119" s="493"/>
      <c r="EJ119" s="493"/>
      <c r="EK119" s="493"/>
      <c r="EL119" s="493"/>
      <c r="EM119" s="493"/>
      <c r="EN119" s="493"/>
      <c r="EO119" s="493"/>
      <c r="EP119" s="493"/>
      <c r="EQ119" s="493"/>
      <c r="ER119" s="493"/>
      <c r="ES119" s="493"/>
      <c r="ET119" s="493"/>
      <c r="EU119" s="493"/>
      <c r="EV119" s="493"/>
      <c r="EW119" s="493"/>
      <c r="EX119" s="493"/>
      <c r="EY119" s="493"/>
      <c r="EZ119" s="493"/>
      <c r="FA119" s="493"/>
      <c r="FB119" s="493"/>
      <c r="FC119" s="493"/>
      <c r="FD119" s="493"/>
      <c r="FE119" s="493"/>
      <c r="FF119" s="493"/>
      <c r="FG119" s="493"/>
      <c r="FH119" s="493"/>
      <c r="FI119" s="493"/>
      <c r="FJ119" s="493"/>
      <c r="FK119" s="493"/>
      <c r="FL119" s="493"/>
      <c r="FM119" s="493"/>
      <c r="FN119" s="493"/>
      <c r="FO119" s="493"/>
      <c r="FP119" s="493"/>
      <c r="FQ119" s="493"/>
      <c r="FR119" s="493"/>
      <c r="FS119" s="493"/>
      <c r="FT119" s="493"/>
      <c r="FU119" s="493"/>
      <c r="FV119" s="493"/>
      <c r="FW119" s="493"/>
      <c r="FX119" s="493"/>
      <c r="FY119" s="493"/>
      <c r="FZ119" s="493"/>
      <c r="GA119" s="493"/>
      <c r="GB119" s="493"/>
      <c r="GC119" s="493"/>
      <c r="GD119" s="493"/>
      <c r="GE119" s="493"/>
      <c r="GF119" s="493"/>
      <c r="GG119" s="493"/>
      <c r="GH119" s="493"/>
      <c r="GI119" s="493"/>
      <c r="GJ119" s="493"/>
      <c r="GK119" s="493"/>
      <c r="GL119" s="493"/>
      <c r="GM119" s="493"/>
      <c r="GN119" s="493"/>
      <c r="GO119" s="493"/>
      <c r="GP119" s="493"/>
      <c r="GQ119" s="493"/>
      <c r="GR119" s="493"/>
      <c r="GS119" s="493"/>
      <c r="GT119" s="493"/>
      <c r="GU119" s="493"/>
      <c r="GV119" s="493"/>
      <c r="GW119" s="493"/>
      <c r="GX119" s="493"/>
      <c r="GY119" s="493"/>
      <c r="GZ119" s="493"/>
      <c r="HA119" s="493"/>
      <c r="HB119" s="493"/>
      <c r="HC119" s="493"/>
      <c r="HD119" s="493"/>
      <c r="HE119" s="493"/>
      <c r="HF119" s="493"/>
      <c r="HG119" s="493"/>
      <c r="HH119" s="493"/>
      <c r="HI119" s="493"/>
      <c r="HJ119" s="493"/>
      <c r="HK119" s="493"/>
      <c r="HL119" s="493"/>
      <c r="HM119" s="493"/>
      <c r="HN119" s="493"/>
      <c r="HO119" s="493"/>
      <c r="HP119" s="493"/>
      <c r="HQ119" s="493"/>
      <c r="HR119" s="493"/>
      <c r="HS119" s="493"/>
      <c r="HT119" s="493"/>
      <c r="HU119" s="493"/>
      <c r="HV119" s="493"/>
      <c r="HW119" s="493"/>
      <c r="HX119" s="493"/>
      <c r="HY119" s="493"/>
      <c r="HZ119" s="493"/>
      <c r="IA119" s="493"/>
      <c r="IB119" s="493"/>
      <c r="IC119" s="493"/>
      <c r="ID119" s="493"/>
      <c r="IE119" s="493"/>
      <c r="IF119" s="493"/>
      <c r="IG119" s="493"/>
      <c r="IH119" s="493"/>
      <c r="II119" s="493"/>
      <c r="IJ119" s="493"/>
      <c r="IK119" s="493"/>
      <c r="IL119" s="493"/>
      <c r="IM119" s="493"/>
      <c r="IN119" s="493"/>
      <c r="IO119" s="493"/>
      <c r="IP119" s="493"/>
      <c r="IQ119" s="493"/>
      <c r="IR119" s="493"/>
      <c r="IS119" s="493"/>
      <c r="IT119" s="493"/>
    </row>
    <row r="120" spans="1:254" s="483" customFormat="1" ht="57.6">
      <c r="A120" s="502" t="s">
        <v>1313</v>
      </c>
      <c r="B120" s="503" t="s">
        <v>1312</v>
      </c>
      <c r="C120" s="500" t="s">
        <v>1309</v>
      </c>
      <c r="D120" s="500">
        <v>1</v>
      </c>
      <c r="E120" s="499"/>
      <c r="F120" s="498">
        <f>E120*D120</f>
        <v>0</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493"/>
      <c r="AK120" s="493"/>
      <c r="AL120" s="493"/>
      <c r="AM120" s="493"/>
      <c r="AN120" s="493"/>
      <c r="AO120" s="493"/>
      <c r="AP120" s="493"/>
      <c r="AQ120" s="493"/>
      <c r="AR120" s="493"/>
      <c r="AS120" s="493"/>
      <c r="AT120" s="493"/>
      <c r="AU120" s="493"/>
      <c r="AV120" s="493"/>
      <c r="AW120" s="493"/>
      <c r="AX120" s="493"/>
      <c r="AY120" s="493"/>
      <c r="AZ120" s="493"/>
      <c r="BA120" s="493"/>
      <c r="BB120" s="493"/>
      <c r="BC120" s="493"/>
      <c r="BD120" s="493"/>
      <c r="BE120" s="493"/>
      <c r="BF120" s="493"/>
      <c r="BG120" s="493"/>
      <c r="BH120" s="493"/>
      <c r="BI120" s="493"/>
      <c r="BJ120" s="493"/>
      <c r="BK120" s="493"/>
      <c r="BL120" s="493"/>
      <c r="BM120" s="493"/>
      <c r="BN120" s="493"/>
      <c r="BO120" s="493"/>
      <c r="BP120" s="493"/>
      <c r="BQ120" s="493"/>
      <c r="BR120" s="493"/>
      <c r="BS120" s="493"/>
      <c r="BT120" s="493"/>
      <c r="BU120" s="493"/>
      <c r="BV120" s="493"/>
      <c r="BW120" s="493"/>
      <c r="BX120" s="493"/>
      <c r="BY120" s="493"/>
      <c r="BZ120" s="493"/>
      <c r="CA120" s="493"/>
      <c r="CB120" s="493"/>
      <c r="CC120" s="493"/>
      <c r="CD120" s="493"/>
      <c r="CE120" s="493"/>
      <c r="CF120" s="493"/>
      <c r="CG120" s="493"/>
      <c r="CH120" s="493"/>
      <c r="CI120" s="493"/>
      <c r="CJ120" s="493"/>
      <c r="CK120" s="493"/>
      <c r="CL120" s="493"/>
      <c r="CM120" s="493"/>
      <c r="CN120" s="493"/>
      <c r="CO120" s="493"/>
      <c r="CP120" s="493"/>
      <c r="CQ120" s="493"/>
      <c r="CR120" s="493"/>
      <c r="CS120" s="493"/>
      <c r="CT120" s="493"/>
      <c r="CU120" s="493"/>
      <c r="CV120" s="493"/>
      <c r="CW120" s="493"/>
      <c r="CX120" s="493"/>
      <c r="CY120" s="493"/>
      <c r="CZ120" s="493"/>
      <c r="DA120" s="493"/>
      <c r="DB120" s="493"/>
      <c r="DC120" s="493"/>
      <c r="DD120" s="493"/>
      <c r="DE120" s="493"/>
      <c r="DF120" s="493"/>
      <c r="DG120" s="493"/>
      <c r="DH120" s="493"/>
      <c r="DI120" s="493"/>
      <c r="DJ120" s="493"/>
      <c r="DK120" s="493"/>
      <c r="DL120" s="493"/>
      <c r="DM120" s="493"/>
      <c r="DN120" s="493"/>
      <c r="DO120" s="493"/>
      <c r="DP120" s="493"/>
      <c r="DQ120" s="493"/>
      <c r="DR120" s="493"/>
      <c r="DS120" s="493"/>
      <c r="DT120" s="493"/>
      <c r="DU120" s="493"/>
      <c r="DV120" s="493"/>
      <c r="DW120" s="493"/>
      <c r="DX120" s="493"/>
      <c r="DY120" s="493"/>
      <c r="DZ120" s="493"/>
      <c r="EA120" s="493"/>
      <c r="EB120" s="493"/>
      <c r="EC120" s="493"/>
      <c r="ED120" s="493"/>
      <c r="EE120" s="493"/>
      <c r="EF120" s="493"/>
      <c r="EG120" s="493"/>
      <c r="EH120" s="493"/>
      <c r="EI120" s="493"/>
      <c r="EJ120" s="493"/>
      <c r="EK120" s="493"/>
      <c r="EL120" s="493"/>
      <c r="EM120" s="493"/>
      <c r="EN120" s="493"/>
      <c r="EO120" s="493"/>
      <c r="EP120" s="493"/>
      <c r="EQ120" s="493"/>
      <c r="ER120" s="493"/>
      <c r="ES120" s="493"/>
      <c r="ET120" s="493"/>
      <c r="EU120" s="493"/>
      <c r="EV120" s="493"/>
      <c r="EW120" s="493"/>
      <c r="EX120" s="493"/>
      <c r="EY120" s="493"/>
      <c r="EZ120" s="493"/>
      <c r="FA120" s="493"/>
      <c r="FB120" s="493"/>
      <c r="FC120" s="493"/>
      <c r="FD120" s="493"/>
      <c r="FE120" s="493"/>
      <c r="FF120" s="493"/>
      <c r="FG120" s="493"/>
      <c r="FH120" s="493"/>
      <c r="FI120" s="493"/>
      <c r="FJ120" s="493"/>
      <c r="FK120" s="493"/>
      <c r="FL120" s="493"/>
      <c r="FM120" s="493"/>
      <c r="FN120" s="493"/>
      <c r="FO120" s="493"/>
      <c r="FP120" s="493"/>
      <c r="FQ120" s="493"/>
      <c r="FR120" s="493"/>
      <c r="FS120" s="493"/>
      <c r="FT120" s="493"/>
      <c r="FU120" s="493"/>
      <c r="FV120" s="493"/>
      <c r="FW120" s="493"/>
      <c r="FX120" s="493"/>
      <c r="FY120" s="493"/>
      <c r="FZ120" s="493"/>
      <c r="GA120" s="493"/>
      <c r="GB120" s="493"/>
      <c r="GC120" s="493"/>
      <c r="GD120" s="493"/>
      <c r="GE120" s="493"/>
      <c r="GF120" s="493"/>
      <c r="GG120" s="493"/>
      <c r="GH120" s="493"/>
      <c r="GI120" s="493"/>
      <c r="GJ120" s="493"/>
      <c r="GK120" s="493"/>
      <c r="GL120" s="493"/>
      <c r="GM120" s="493"/>
      <c r="GN120" s="493"/>
      <c r="GO120" s="493"/>
      <c r="GP120" s="493"/>
      <c r="GQ120" s="493"/>
      <c r="GR120" s="493"/>
      <c r="GS120" s="493"/>
      <c r="GT120" s="493"/>
      <c r="GU120" s="493"/>
      <c r="GV120" s="493"/>
      <c r="GW120" s="493"/>
      <c r="GX120" s="493"/>
      <c r="GY120" s="493"/>
      <c r="GZ120" s="493"/>
      <c r="HA120" s="493"/>
      <c r="HB120" s="493"/>
      <c r="HC120" s="493"/>
      <c r="HD120" s="493"/>
      <c r="HE120" s="493"/>
      <c r="HF120" s="493"/>
      <c r="HG120" s="493"/>
      <c r="HH120" s="493"/>
      <c r="HI120" s="493"/>
      <c r="HJ120" s="493"/>
      <c r="HK120" s="493"/>
      <c r="HL120" s="493"/>
      <c r="HM120" s="493"/>
      <c r="HN120" s="493"/>
      <c r="HO120" s="493"/>
      <c r="HP120" s="493"/>
      <c r="HQ120" s="493"/>
      <c r="HR120" s="493"/>
      <c r="HS120" s="493"/>
      <c r="HT120" s="493"/>
      <c r="HU120" s="493"/>
      <c r="HV120" s="493"/>
      <c r="HW120" s="493"/>
      <c r="HX120" s="493"/>
      <c r="HY120" s="493"/>
      <c r="HZ120" s="493"/>
      <c r="IA120" s="493"/>
      <c r="IB120" s="493"/>
      <c r="IC120" s="493"/>
      <c r="ID120" s="493"/>
      <c r="IE120" s="493"/>
      <c r="IF120" s="493"/>
      <c r="IG120" s="493"/>
      <c r="IH120" s="493"/>
      <c r="II120" s="493"/>
      <c r="IJ120" s="493"/>
      <c r="IK120" s="493"/>
      <c r="IL120" s="493"/>
      <c r="IM120" s="493"/>
      <c r="IN120" s="493"/>
      <c r="IO120" s="493"/>
      <c r="IP120" s="493"/>
      <c r="IQ120" s="493"/>
      <c r="IR120" s="493"/>
      <c r="IS120" s="493"/>
      <c r="IT120" s="493"/>
    </row>
    <row r="121" spans="1:254" s="483" customFormat="1" ht="14.4">
      <c r="A121" s="497"/>
      <c r="B121" s="496"/>
      <c r="C121" s="495"/>
      <c r="D121" s="495"/>
      <c r="E121" s="494"/>
      <c r="F121" s="494"/>
      <c r="G121" s="493"/>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3"/>
      <c r="AY121" s="493"/>
      <c r="AZ121" s="493"/>
      <c r="BA121" s="493"/>
      <c r="BB121" s="493"/>
      <c r="BC121" s="493"/>
      <c r="BD121" s="493"/>
      <c r="BE121" s="493"/>
      <c r="BF121" s="493"/>
      <c r="BG121" s="493"/>
      <c r="BH121" s="493"/>
      <c r="BI121" s="493"/>
      <c r="BJ121" s="493"/>
      <c r="BK121" s="493"/>
      <c r="BL121" s="493"/>
      <c r="BM121" s="493"/>
      <c r="BN121" s="493"/>
      <c r="BO121" s="493"/>
      <c r="BP121" s="493"/>
      <c r="BQ121" s="493"/>
      <c r="BR121" s="493"/>
      <c r="BS121" s="493"/>
      <c r="BT121" s="493"/>
      <c r="BU121" s="493"/>
      <c r="BV121" s="493"/>
      <c r="BW121" s="493"/>
      <c r="BX121" s="493"/>
      <c r="BY121" s="493"/>
      <c r="BZ121" s="493"/>
      <c r="CA121" s="493"/>
      <c r="CB121" s="493"/>
      <c r="CC121" s="493"/>
      <c r="CD121" s="493"/>
      <c r="CE121" s="493"/>
      <c r="CF121" s="493"/>
      <c r="CG121" s="493"/>
      <c r="CH121" s="493"/>
      <c r="CI121" s="493"/>
      <c r="CJ121" s="493"/>
      <c r="CK121" s="493"/>
      <c r="CL121" s="493"/>
      <c r="CM121" s="493"/>
      <c r="CN121" s="493"/>
      <c r="CO121" s="493"/>
      <c r="CP121" s="493"/>
      <c r="CQ121" s="493"/>
      <c r="CR121" s="493"/>
      <c r="CS121" s="493"/>
      <c r="CT121" s="493"/>
      <c r="CU121" s="493"/>
      <c r="CV121" s="493"/>
      <c r="CW121" s="493"/>
      <c r="CX121" s="493"/>
      <c r="CY121" s="493"/>
      <c r="CZ121" s="493"/>
      <c r="DA121" s="493"/>
      <c r="DB121" s="493"/>
      <c r="DC121" s="493"/>
      <c r="DD121" s="493"/>
      <c r="DE121" s="493"/>
      <c r="DF121" s="493"/>
      <c r="DG121" s="493"/>
      <c r="DH121" s="493"/>
      <c r="DI121" s="493"/>
      <c r="DJ121" s="493"/>
      <c r="DK121" s="493"/>
      <c r="DL121" s="493"/>
      <c r="DM121" s="493"/>
      <c r="DN121" s="493"/>
      <c r="DO121" s="493"/>
      <c r="DP121" s="493"/>
      <c r="DQ121" s="493"/>
      <c r="DR121" s="493"/>
      <c r="DS121" s="493"/>
      <c r="DT121" s="493"/>
      <c r="DU121" s="493"/>
      <c r="DV121" s="493"/>
      <c r="DW121" s="493"/>
      <c r="DX121" s="493"/>
      <c r="DY121" s="493"/>
      <c r="DZ121" s="493"/>
      <c r="EA121" s="493"/>
      <c r="EB121" s="493"/>
      <c r="EC121" s="493"/>
      <c r="ED121" s="493"/>
      <c r="EE121" s="493"/>
      <c r="EF121" s="493"/>
      <c r="EG121" s="493"/>
      <c r="EH121" s="493"/>
      <c r="EI121" s="493"/>
      <c r="EJ121" s="493"/>
      <c r="EK121" s="493"/>
      <c r="EL121" s="493"/>
      <c r="EM121" s="493"/>
      <c r="EN121" s="493"/>
      <c r="EO121" s="493"/>
      <c r="EP121" s="493"/>
      <c r="EQ121" s="493"/>
      <c r="ER121" s="493"/>
      <c r="ES121" s="493"/>
      <c r="ET121" s="493"/>
      <c r="EU121" s="493"/>
      <c r="EV121" s="493"/>
      <c r="EW121" s="493"/>
      <c r="EX121" s="493"/>
      <c r="EY121" s="493"/>
      <c r="EZ121" s="493"/>
      <c r="FA121" s="493"/>
      <c r="FB121" s="493"/>
      <c r="FC121" s="493"/>
      <c r="FD121" s="493"/>
      <c r="FE121" s="493"/>
      <c r="FF121" s="493"/>
      <c r="FG121" s="493"/>
      <c r="FH121" s="493"/>
      <c r="FI121" s="493"/>
      <c r="FJ121" s="493"/>
      <c r="FK121" s="493"/>
      <c r="FL121" s="493"/>
      <c r="FM121" s="493"/>
      <c r="FN121" s="493"/>
      <c r="FO121" s="493"/>
      <c r="FP121" s="493"/>
      <c r="FQ121" s="493"/>
      <c r="FR121" s="493"/>
      <c r="FS121" s="493"/>
      <c r="FT121" s="493"/>
      <c r="FU121" s="493"/>
      <c r="FV121" s="493"/>
      <c r="FW121" s="493"/>
      <c r="FX121" s="493"/>
      <c r="FY121" s="493"/>
      <c r="FZ121" s="493"/>
      <c r="GA121" s="493"/>
      <c r="GB121" s="493"/>
      <c r="GC121" s="493"/>
      <c r="GD121" s="493"/>
      <c r="GE121" s="493"/>
      <c r="GF121" s="493"/>
      <c r="GG121" s="493"/>
      <c r="GH121" s="493"/>
      <c r="GI121" s="493"/>
      <c r="GJ121" s="493"/>
      <c r="GK121" s="493"/>
      <c r="GL121" s="493"/>
      <c r="GM121" s="493"/>
      <c r="GN121" s="493"/>
      <c r="GO121" s="493"/>
      <c r="GP121" s="493"/>
      <c r="GQ121" s="493"/>
      <c r="GR121" s="493"/>
      <c r="GS121" s="493"/>
      <c r="GT121" s="493"/>
      <c r="GU121" s="493"/>
      <c r="GV121" s="493"/>
      <c r="GW121" s="493"/>
      <c r="GX121" s="493"/>
      <c r="GY121" s="493"/>
      <c r="GZ121" s="493"/>
      <c r="HA121" s="493"/>
      <c r="HB121" s="493"/>
      <c r="HC121" s="493"/>
      <c r="HD121" s="493"/>
      <c r="HE121" s="493"/>
      <c r="HF121" s="493"/>
      <c r="HG121" s="493"/>
      <c r="HH121" s="493"/>
      <c r="HI121" s="493"/>
      <c r="HJ121" s="493"/>
      <c r="HK121" s="493"/>
      <c r="HL121" s="493"/>
      <c r="HM121" s="493"/>
      <c r="HN121" s="493"/>
      <c r="HO121" s="493"/>
      <c r="HP121" s="493"/>
      <c r="HQ121" s="493"/>
      <c r="HR121" s="493"/>
      <c r="HS121" s="493"/>
      <c r="HT121" s="493"/>
      <c r="HU121" s="493"/>
      <c r="HV121" s="493"/>
      <c r="HW121" s="493"/>
      <c r="HX121" s="493"/>
      <c r="HY121" s="493"/>
      <c r="HZ121" s="493"/>
      <c r="IA121" s="493"/>
      <c r="IB121" s="493"/>
      <c r="IC121" s="493"/>
      <c r="ID121" s="493"/>
      <c r="IE121" s="493"/>
      <c r="IF121" s="493"/>
      <c r="IG121" s="493"/>
      <c r="IH121" s="493"/>
      <c r="II121" s="493"/>
      <c r="IJ121" s="493"/>
      <c r="IK121" s="493"/>
      <c r="IL121" s="493"/>
      <c r="IM121" s="493"/>
      <c r="IN121" s="493"/>
      <c r="IO121" s="493"/>
      <c r="IP121" s="493"/>
      <c r="IQ121" s="493"/>
      <c r="IR121" s="493"/>
      <c r="IS121" s="493"/>
      <c r="IT121" s="493"/>
    </row>
    <row r="122" spans="1:254" s="483" customFormat="1" ht="14.4">
      <c r="A122" s="502" t="s">
        <v>1311</v>
      </c>
      <c r="B122" s="501" t="s">
        <v>1310</v>
      </c>
      <c r="C122" s="500" t="s">
        <v>1309</v>
      </c>
      <c r="D122" s="500">
        <v>1</v>
      </c>
      <c r="E122" s="499"/>
      <c r="F122" s="498">
        <f>E122*D122</f>
        <v>0</v>
      </c>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3"/>
      <c r="AD122" s="493"/>
      <c r="AE122" s="493"/>
      <c r="AF122" s="493"/>
      <c r="AG122" s="493"/>
      <c r="AH122" s="493"/>
      <c r="AI122" s="493"/>
      <c r="AJ122" s="493"/>
      <c r="AK122" s="493"/>
      <c r="AL122" s="493"/>
      <c r="AM122" s="493"/>
      <c r="AN122" s="493"/>
      <c r="AO122" s="493"/>
      <c r="AP122" s="493"/>
      <c r="AQ122" s="493"/>
      <c r="AR122" s="493"/>
      <c r="AS122" s="493"/>
      <c r="AT122" s="493"/>
      <c r="AU122" s="493"/>
      <c r="AV122" s="493"/>
      <c r="AW122" s="493"/>
      <c r="AX122" s="493"/>
      <c r="AY122" s="493"/>
      <c r="AZ122" s="493"/>
      <c r="BA122" s="493"/>
      <c r="BB122" s="493"/>
      <c r="BC122" s="493"/>
      <c r="BD122" s="493"/>
      <c r="BE122" s="493"/>
      <c r="BF122" s="493"/>
      <c r="BG122" s="493"/>
      <c r="BH122" s="493"/>
      <c r="BI122" s="493"/>
      <c r="BJ122" s="493"/>
      <c r="BK122" s="493"/>
      <c r="BL122" s="493"/>
      <c r="BM122" s="493"/>
      <c r="BN122" s="493"/>
      <c r="BO122" s="493"/>
      <c r="BP122" s="493"/>
      <c r="BQ122" s="493"/>
      <c r="BR122" s="493"/>
      <c r="BS122" s="493"/>
      <c r="BT122" s="493"/>
      <c r="BU122" s="493"/>
      <c r="BV122" s="493"/>
      <c r="BW122" s="493"/>
      <c r="BX122" s="493"/>
      <c r="BY122" s="493"/>
      <c r="BZ122" s="493"/>
      <c r="CA122" s="493"/>
      <c r="CB122" s="493"/>
      <c r="CC122" s="493"/>
      <c r="CD122" s="493"/>
      <c r="CE122" s="493"/>
      <c r="CF122" s="493"/>
      <c r="CG122" s="493"/>
      <c r="CH122" s="493"/>
      <c r="CI122" s="493"/>
      <c r="CJ122" s="493"/>
      <c r="CK122" s="493"/>
      <c r="CL122" s="493"/>
      <c r="CM122" s="493"/>
      <c r="CN122" s="493"/>
      <c r="CO122" s="493"/>
      <c r="CP122" s="493"/>
      <c r="CQ122" s="493"/>
      <c r="CR122" s="493"/>
      <c r="CS122" s="493"/>
      <c r="CT122" s="493"/>
      <c r="CU122" s="493"/>
      <c r="CV122" s="493"/>
      <c r="CW122" s="493"/>
      <c r="CX122" s="493"/>
      <c r="CY122" s="493"/>
      <c r="CZ122" s="493"/>
      <c r="DA122" s="493"/>
      <c r="DB122" s="493"/>
      <c r="DC122" s="493"/>
      <c r="DD122" s="493"/>
      <c r="DE122" s="493"/>
      <c r="DF122" s="493"/>
      <c r="DG122" s="493"/>
      <c r="DH122" s="493"/>
      <c r="DI122" s="493"/>
      <c r="DJ122" s="493"/>
      <c r="DK122" s="493"/>
      <c r="DL122" s="493"/>
      <c r="DM122" s="493"/>
      <c r="DN122" s="493"/>
      <c r="DO122" s="493"/>
      <c r="DP122" s="493"/>
      <c r="DQ122" s="493"/>
      <c r="DR122" s="493"/>
      <c r="DS122" s="493"/>
      <c r="DT122" s="493"/>
      <c r="DU122" s="493"/>
      <c r="DV122" s="493"/>
      <c r="DW122" s="493"/>
      <c r="DX122" s="493"/>
      <c r="DY122" s="493"/>
      <c r="DZ122" s="493"/>
      <c r="EA122" s="493"/>
      <c r="EB122" s="493"/>
      <c r="EC122" s="493"/>
      <c r="ED122" s="493"/>
      <c r="EE122" s="493"/>
      <c r="EF122" s="493"/>
      <c r="EG122" s="493"/>
      <c r="EH122" s="493"/>
      <c r="EI122" s="493"/>
      <c r="EJ122" s="493"/>
      <c r="EK122" s="493"/>
      <c r="EL122" s="493"/>
      <c r="EM122" s="493"/>
      <c r="EN122" s="493"/>
      <c r="EO122" s="493"/>
      <c r="EP122" s="493"/>
      <c r="EQ122" s="493"/>
      <c r="ER122" s="493"/>
      <c r="ES122" s="493"/>
      <c r="ET122" s="493"/>
      <c r="EU122" s="493"/>
      <c r="EV122" s="493"/>
      <c r="EW122" s="493"/>
      <c r="EX122" s="493"/>
      <c r="EY122" s="493"/>
      <c r="EZ122" s="493"/>
      <c r="FA122" s="493"/>
      <c r="FB122" s="493"/>
      <c r="FC122" s="493"/>
      <c r="FD122" s="493"/>
      <c r="FE122" s="493"/>
      <c r="FF122" s="493"/>
      <c r="FG122" s="493"/>
      <c r="FH122" s="493"/>
      <c r="FI122" s="493"/>
      <c r="FJ122" s="493"/>
      <c r="FK122" s="493"/>
      <c r="FL122" s="493"/>
      <c r="FM122" s="493"/>
      <c r="FN122" s="493"/>
      <c r="FO122" s="493"/>
      <c r="FP122" s="493"/>
      <c r="FQ122" s="493"/>
      <c r="FR122" s="493"/>
      <c r="FS122" s="493"/>
      <c r="FT122" s="493"/>
      <c r="FU122" s="493"/>
      <c r="FV122" s="493"/>
      <c r="FW122" s="493"/>
      <c r="FX122" s="493"/>
      <c r="FY122" s="493"/>
      <c r="FZ122" s="493"/>
      <c r="GA122" s="493"/>
      <c r="GB122" s="493"/>
      <c r="GC122" s="493"/>
      <c r="GD122" s="493"/>
      <c r="GE122" s="493"/>
      <c r="GF122" s="493"/>
      <c r="GG122" s="493"/>
      <c r="GH122" s="493"/>
      <c r="GI122" s="493"/>
      <c r="GJ122" s="493"/>
      <c r="GK122" s="493"/>
      <c r="GL122" s="493"/>
      <c r="GM122" s="493"/>
      <c r="GN122" s="493"/>
      <c r="GO122" s="493"/>
      <c r="GP122" s="493"/>
      <c r="GQ122" s="493"/>
      <c r="GR122" s="493"/>
      <c r="GS122" s="493"/>
      <c r="GT122" s="493"/>
      <c r="GU122" s="493"/>
      <c r="GV122" s="493"/>
      <c r="GW122" s="493"/>
      <c r="GX122" s="493"/>
      <c r="GY122" s="493"/>
      <c r="GZ122" s="493"/>
      <c r="HA122" s="493"/>
      <c r="HB122" s="493"/>
      <c r="HC122" s="493"/>
      <c r="HD122" s="493"/>
      <c r="HE122" s="493"/>
      <c r="HF122" s="493"/>
      <c r="HG122" s="493"/>
      <c r="HH122" s="493"/>
      <c r="HI122" s="493"/>
      <c r="HJ122" s="493"/>
      <c r="HK122" s="493"/>
      <c r="HL122" s="493"/>
      <c r="HM122" s="493"/>
      <c r="HN122" s="493"/>
      <c r="HO122" s="493"/>
      <c r="HP122" s="493"/>
      <c r="HQ122" s="493"/>
      <c r="HR122" s="493"/>
      <c r="HS122" s="493"/>
      <c r="HT122" s="493"/>
      <c r="HU122" s="493"/>
      <c r="HV122" s="493"/>
      <c r="HW122" s="493"/>
      <c r="HX122" s="493"/>
      <c r="HY122" s="493"/>
      <c r="HZ122" s="493"/>
      <c r="IA122" s="493"/>
      <c r="IB122" s="493"/>
      <c r="IC122" s="493"/>
      <c r="ID122" s="493"/>
      <c r="IE122" s="493"/>
      <c r="IF122" s="493"/>
      <c r="IG122" s="493"/>
      <c r="IH122" s="493"/>
      <c r="II122" s="493"/>
      <c r="IJ122" s="493"/>
      <c r="IK122" s="493"/>
      <c r="IL122" s="493"/>
      <c r="IM122" s="493"/>
      <c r="IN122" s="493"/>
      <c r="IO122" s="493"/>
      <c r="IP122" s="493"/>
      <c r="IQ122" s="493"/>
      <c r="IR122" s="493"/>
      <c r="IS122" s="493"/>
      <c r="IT122" s="493"/>
    </row>
    <row r="123" spans="1:254" s="483" customFormat="1" ht="14.4">
      <c r="A123" s="497"/>
      <c r="B123" s="496"/>
      <c r="C123" s="495"/>
      <c r="D123" s="495"/>
      <c r="E123" s="494"/>
      <c r="F123" s="494"/>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3"/>
      <c r="AN123" s="493"/>
      <c r="AO123" s="493"/>
      <c r="AP123" s="493"/>
      <c r="AQ123" s="493"/>
      <c r="AR123" s="493"/>
      <c r="AS123" s="493"/>
      <c r="AT123" s="493"/>
      <c r="AU123" s="493"/>
      <c r="AV123" s="493"/>
      <c r="AW123" s="493"/>
      <c r="AX123" s="493"/>
      <c r="AY123" s="493"/>
      <c r="AZ123" s="493"/>
      <c r="BA123" s="493"/>
      <c r="BB123" s="493"/>
      <c r="BC123" s="493"/>
      <c r="BD123" s="493"/>
      <c r="BE123" s="493"/>
      <c r="BF123" s="493"/>
      <c r="BG123" s="493"/>
      <c r="BH123" s="493"/>
      <c r="BI123" s="493"/>
      <c r="BJ123" s="493"/>
      <c r="BK123" s="493"/>
      <c r="BL123" s="493"/>
      <c r="BM123" s="493"/>
      <c r="BN123" s="493"/>
      <c r="BO123" s="493"/>
      <c r="BP123" s="493"/>
      <c r="BQ123" s="493"/>
      <c r="BR123" s="493"/>
      <c r="BS123" s="493"/>
      <c r="BT123" s="493"/>
      <c r="BU123" s="493"/>
      <c r="BV123" s="493"/>
      <c r="BW123" s="493"/>
      <c r="BX123" s="493"/>
      <c r="BY123" s="493"/>
      <c r="BZ123" s="493"/>
      <c r="CA123" s="493"/>
      <c r="CB123" s="493"/>
      <c r="CC123" s="493"/>
      <c r="CD123" s="493"/>
      <c r="CE123" s="493"/>
      <c r="CF123" s="493"/>
      <c r="CG123" s="493"/>
      <c r="CH123" s="493"/>
      <c r="CI123" s="493"/>
      <c r="CJ123" s="493"/>
      <c r="CK123" s="493"/>
      <c r="CL123" s="493"/>
      <c r="CM123" s="493"/>
      <c r="CN123" s="493"/>
      <c r="CO123" s="493"/>
      <c r="CP123" s="493"/>
      <c r="CQ123" s="493"/>
      <c r="CR123" s="493"/>
      <c r="CS123" s="493"/>
      <c r="CT123" s="493"/>
      <c r="CU123" s="493"/>
      <c r="CV123" s="493"/>
      <c r="CW123" s="493"/>
      <c r="CX123" s="493"/>
      <c r="CY123" s="493"/>
      <c r="CZ123" s="493"/>
      <c r="DA123" s="493"/>
      <c r="DB123" s="493"/>
      <c r="DC123" s="493"/>
      <c r="DD123" s="493"/>
      <c r="DE123" s="493"/>
      <c r="DF123" s="493"/>
      <c r="DG123" s="493"/>
      <c r="DH123" s="493"/>
      <c r="DI123" s="493"/>
      <c r="DJ123" s="493"/>
      <c r="DK123" s="493"/>
      <c r="DL123" s="493"/>
      <c r="DM123" s="493"/>
      <c r="DN123" s="493"/>
      <c r="DO123" s="493"/>
      <c r="DP123" s="493"/>
      <c r="DQ123" s="493"/>
      <c r="DR123" s="493"/>
      <c r="DS123" s="493"/>
      <c r="DT123" s="493"/>
      <c r="DU123" s="493"/>
      <c r="DV123" s="493"/>
      <c r="DW123" s="493"/>
      <c r="DX123" s="493"/>
      <c r="DY123" s="493"/>
      <c r="DZ123" s="493"/>
      <c r="EA123" s="493"/>
      <c r="EB123" s="493"/>
      <c r="EC123" s="493"/>
      <c r="ED123" s="493"/>
      <c r="EE123" s="493"/>
      <c r="EF123" s="493"/>
      <c r="EG123" s="493"/>
      <c r="EH123" s="493"/>
      <c r="EI123" s="493"/>
      <c r="EJ123" s="493"/>
      <c r="EK123" s="493"/>
      <c r="EL123" s="493"/>
      <c r="EM123" s="493"/>
      <c r="EN123" s="493"/>
      <c r="EO123" s="493"/>
      <c r="EP123" s="493"/>
      <c r="EQ123" s="493"/>
      <c r="ER123" s="493"/>
      <c r="ES123" s="493"/>
      <c r="ET123" s="493"/>
      <c r="EU123" s="493"/>
      <c r="EV123" s="493"/>
      <c r="EW123" s="493"/>
      <c r="EX123" s="493"/>
      <c r="EY123" s="493"/>
      <c r="EZ123" s="493"/>
      <c r="FA123" s="493"/>
      <c r="FB123" s="493"/>
      <c r="FC123" s="493"/>
      <c r="FD123" s="493"/>
      <c r="FE123" s="493"/>
      <c r="FF123" s="493"/>
      <c r="FG123" s="493"/>
      <c r="FH123" s="493"/>
      <c r="FI123" s="493"/>
      <c r="FJ123" s="493"/>
      <c r="FK123" s="493"/>
      <c r="FL123" s="493"/>
      <c r="FM123" s="493"/>
      <c r="FN123" s="493"/>
      <c r="FO123" s="493"/>
      <c r="FP123" s="493"/>
      <c r="FQ123" s="493"/>
      <c r="FR123" s="493"/>
      <c r="FS123" s="493"/>
      <c r="FT123" s="493"/>
      <c r="FU123" s="493"/>
      <c r="FV123" s="493"/>
      <c r="FW123" s="493"/>
      <c r="FX123" s="493"/>
      <c r="FY123" s="493"/>
      <c r="FZ123" s="493"/>
      <c r="GA123" s="493"/>
      <c r="GB123" s="493"/>
      <c r="GC123" s="493"/>
      <c r="GD123" s="493"/>
      <c r="GE123" s="493"/>
      <c r="GF123" s="493"/>
      <c r="GG123" s="493"/>
      <c r="GH123" s="493"/>
      <c r="GI123" s="493"/>
      <c r="GJ123" s="493"/>
      <c r="GK123" s="493"/>
      <c r="GL123" s="493"/>
      <c r="GM123" s="493"/>
      <c r="GN123" s="493"/>
      <c r="GO123" s="493"/>
      <c r="GP123" s="493"/>
      <c r="GQ123" s="493"/>
      <c r="GR123" s="493"/>
      <c r="GS123" s="493"/>
      <c r="GT123" s="493"/>
      <c r="GU123" s="493"/>
      <c r="GV123" s="493"/>
      <c r="GW123" s="493"/>
      <c r="GX123" s="493"/>
      <c r="GY123" s="493"/>
      <c r="GZ123" s="493"/>
      <c r="HA123" s="493"/>
      <c r="HB123" s="493"/>
      <c r="HC123" s="493"/>
      <c r="HD123" s="493"/>
      <c r="HE123" s="493"/>
      <c r="HF123" s="493"/>
      <c r="HG123" s="493"/>
      <c r="HH123" s="493"/>
      <c r="HI123" s="493"/>
      <c r="HJ123" s="493"/>
      <c r="HK123" s="493"/>
      <c r="HL123" s="493"/>
      <c r="HM123" s="493"/>
      <c r="HN123" s="493"/>
      <c r="HO123" s="493"/>
      <c r="HP123" s="493"/>
      <c r="HQ123" s="493"/>
      <c r="HR123" s="493"/>
      <c r="HS123" s="493"/>
      <c r="HT123" s="493"/>
      <c r="HU123" s="493"/>
      <c r="HV123" s="493"/>
      <c r="HW123" s="493"/>
      <c r="HX123" s="493"/>
      <c r="HY123" s="493"/>
      <c r="HZ123" s="493"/>
      <c r="IA123" s="493"/>
      <c r="IB123" s="493"/>
      <c r="IC123" s="493"/>
      <c r="ID123" s="493"/>
      <c r="IE123" s="493"/>
      <c r="IF123" s="493"/>
      <c r="IG123" s="493"/>
      <c r="IH123" s="493"/>
      <c r="II123" s="493"/>
      <c r="IJ123" s="493"/>
      <c r="IK123" s="493"/>
      <c r="IL123" s="493"/>
      <c r="IM123" s="493"/>
      <c r="IN123" s="493"/>
      <c r="IO123" s="493"/>
      <c r="IP123" s="493"/>
      <c r="IQ123" s="493"/>
      <c r="IR123" s="493"/>
      <c r="IS123" s="493"/>
      <c r="IT123" s="493"/>
    </row>
    <row r="124" spans="1:254" s="483" customFormat="1" ht="52.8">
      <c r="A124" s="486" t="s">
        <v>1308</v>
      </c>
      <c r="B124" s="489" t="s">
        <v>1244</v>
      </c>
      <c r="C124" s="492"/>
      <c r="D124" s="491"/>
      <c r="E124" s="490"/>
      <c r="F124" s="490"/>
    </row>
    <row r="125" spans="1:254" s="483" customFormat="1">
      <c r="A125" s="486"/>
      <c r="B125" s="489" t="s">
        <v>1307</v>
      </c>
      <c r="C125" s="485"/>
      <c r="D125" s="485"/>
      <c r="E125" s="488"/>
      <c r="F125" s="487"/>
    </row>
    <row r="126" spans="1:254" s="483" customFormat="1">
      <c r="A126" s="486"/>
      <c r="B126" s="408"/>
      <c r="C126" s="485"/>
      <c r="D126" s="485"/>
      <c r="E126" s="484"/>
      <c r="F126" s="484"/>
    </row>
    <row r="127" spans="1:254" s="477" customFormat="1">
      <c r="A127" s="482"/>
      <c r="B127" s="481" t="str">
        <f>B114</f>
        <v>SPLOŠNO</v>
      </c>
      <c r="C127" s="480"/>
      <c r="D127" s="479" t="s">
        <v>1306</v>
      </c>
      <c r="E127" s="479"/>
      <c r="F127" s="478">
        <f>SUM(F114:F126)</f>
        <v>0</v>
      </c>
    </row>
    <row r="128" spans="1:254">
      <c r="A128" s="371"/>
      <c r="B128" s="370"/>
      <c r="C128" s="368"/>
      <c r="D128" s="369"/>
      <c r="E128" s="368"/>
      <c r="F128" s="368"/>
    </row>
    <row r="129" spans="1:6">
      <c r="A129" s="371"/>
      <c r="B129" s="370"/>
      <c r="C129" s="368"/>
      <c r="D129" s="369"/>
      <c r="E129" s="368"/>
      <c r="F129" s="368"/>
    </row>
  </sheetData>
  <pageMargins left="0.98425196850393704" right="0.98425196850393704" top="0.98425196850393704" bottom="0.98425196850393704" header="0.62992125984251968" footer="0.70866141732283472"/>
  <pageSetup paperSize="9" scale="95" orientation="portrait" useFirstPageNumber="1" horizontalDpi="4294967293" r:id="rId1"/>
  <headerFooter>
    <oddFooter>&amp;LGRAD BORL&amp;CPZI&amp;RVODOVODNI PRIKLJUČEK, Stran &amp;P</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V421"/>
  <sheetViews>
    <sheetView view="pageBreakPreview" zoomScaleNormal="100" zoomScaleSheetLayoutView="100" workbookViewId="0">
      <selection activeCell="E45" sqref="E45"/>
    </sheetView>
  </sheetViews>
  <sheetFormatPr defaultColWidth="9.109375" defaultRowHeight="13.2"/>
  <cols>
    <col min="1" max="1" width="4.6640625" style="371" customWidth="1"/>
    <col min="2" max="2" width="46.33203125" style="475" customWidth="1"/>
    <col min="3" max="3" width="5.6640625" style="473" customWidth="1"/>
    <col min="4" max="4" width="5.6640625" style="474" customWidth="1"/>
    <col min="5" max="5" width="10.5546875" style="473" customWidth="1"/>
    <col min="6" max="6" width="13.6640625" style="473" customWidth="1"/>
    <col min="7" max="7" width="9.109375" style="367"/>
    <col min="8" max="8" width="10.109375" style="367" customWidth="1"/>
    <col min="9" max="17" width="9.109375" style="367"/>
    <col min="18" max="18" width="9" style="367" customWidth="1"/>
    <col min="19" max="16384" width="9.109375" style="367"/>
  </cols>
  <sheetData>
    <row r="1" spans="1:7" s="477" customFormat="1">
      <c r="A1" s="472" t="s">
        <v>1305</v>
      </c>
      <c r="B1" s="471" t="s">
        <v>1304</v>
      </c>
      <c r="C1" s="470" t="s">
        <v>1303</v>
      </c>
      <c r="D1" s="469" t="s">
        <v>1302</v>
      </c>
      <c r="E1" s="468" t="s">
        <v>1301</v>
      </c>
      <c r="F1" s="467" t="s">
        <v>1300</v>
      </c>
    </row>
    <row r="2" spans="1:7" s="404" customFormat="1">
      <c r="A2" s="465"/>
      <c r="B2" s="464"/>
      <c r="C2" s="463"/>
      <c r="D2" s="462"/>
      <c r="E2" s="461" t="s">
        <v>1299</v>
      </c>
      <c r="F2" s="460" t="s">
        <v>1299</v>
      </c>
    </row>
    <row r="3" spans="1:7" s="404" customFormat="1">
      <c r="A3" s="459"/>
      <c r="B3" s="450"/>
      <c r="C3" s="458"/>
      <c r="D3" s="457"/>
      <c r="E3" s="456"/>
      <c r="F3" s="456"/>
    </row>
    <row r="4" spans="1:7" s="404" customFormat="1" ht="15.6">
      <c r="A4" s="455"/>
      <c r="B4" s="454" t="str">
        <f>'Rek. SI'!B4</f>
        <v>Datum: 07.02.2019</v>
      </c>
      <c r="C4" s="452"/>
      <c r="D4" s="452"/>
      <c r="E4" s="453"/>
      <c r="F4" s="453"/>
      <c r="G4" s="633"/>
    </row>
    <row r="5" spans="1:7" s="404" customFormat="1" ht="13.8" thickBot="1">
      <c r="A5" s="451"/>
      <c r="B5" s="450"/>
      <c r="C5" s="407"/>
      <c r="D5" s="407"/>
      <c r="E5" s="449"/>
      <c r="F5" s="449"/>
      <c r="G5" s="621"/>
    </row>
    <row r="6" spans="1:7" s="627" customFormat="1" ht="18" thickBot="1">
      <c r="A6" s="444"/>
      <c r="B6" s="448" t="str">
        <f>'Rek. SI'!B6</f>
        <v>GRAD BORL - REKONSTRUKCIJA DELA GRADU</v>
      </c>
      <c r="C6" s="810"/>
      <c r="D6" s="810"/>
      <c r="E6" s="809"/>
      <c r="F6" s="442"/>
      <c r="G6" s="628"/>
    </row>
    <row r="7" spans="1:7" s="404" customFormat="1" ht="13.8" thickBot="1">
      <c r="A7" s="409"/>
      <c r="B7" s="438"/>
      <c r="C7" s="407"/>
      <c r="D7" s="407"/>
      <c r="E7" s="406"/>
      <c r="F7" s="406"/>
    </row>
    <row r="8" spans="1:7" s="404" customFormat="1" ht="40.200000000000003" thickBot="1">
      <c r="A8" s="409"/>
      <c r="B8" s="439" t="str">
        <f>'Rek. SI'!B8</f>
        <v xml:space="preserve">OPOMBA: POPISI SO PROJEKTANTSKI IN NAREJENI NA OSNOVI PZI PROJEKTNE DOKUMENTACIJE! </v>
      </c>
      <c r="C8" s="407"/>
      <c r="D8" s="407"/>
      <c r="E8" s="406"/>
      <c r="F8" s="406"/>
    </row>
    <row r="9" spans="1:7" s="404" customFormat="1">
      <c r="A9" s="409"/>
      <c r="B9" s="438"/>
      <c r="C9" s="407"/>
      <c r="D9" s="407"/>
      <c r="E9" s="406"/>
      <c r="F9" s="406"/>
    </row>
    <row r="10" spans="1:7" s="404" customFormat="1" ht="15.6">
      <c r="A10" s="433" t="s">
        <v>1281</v>
      </c>
      <c r="B10" s="408" t="str">
        <f>'Rek. SI'!B10</f>
        <v>V popisih strojnih instalacij niso zajeta:</v>
      </c>
      <c r="C10" s="407"/>
      <c r="D10" s="407"/>
      <c r="E10" s="432"/>
      <c r="F10" s="406"/>
    </row>
    <row r="11" spans="1:7" s="404" customFormat="1">
      <c r="A11" s="436"/>
      <c r="B11" s="408" t="str">
        <f>'Rek. SI'!B11</f>
        <v>gradbena dela, razen navedenih</v>
      </c>
      <c r="C11" s="407"/>
      <c r="D11" s="407"/>
      <c r="E11" s="432"/>
      <c r="F11" s="406"/>
    </row>
    <row r="12" spans="1:7" s="404" customFormat="1">
      <c r="A12" s="436"/>
      <c r="B12" s="408" t="str">
        <f>'Rek. SI'!B12</f>
        <v>elektro dela, razen navedenih</v>
      </c>
      <c r="C12" s="407"/>
      <c r="D12" s="407"/>
      <c r="E12" s="432"/>
      <c r="F12" s="406"/>
    </row>
    <row r="13" spans="1:7" s="404" customFormat="1" ht="26.4">
      <c r="A13" s="433" t="s">
        <v>1281</v>
      </c>
      <c r="B13" s="430" t="str">
        <f>'Rek. SI'!B13</f>
        <v>Vso opremo, ki je predvidena za vezavo na CNS, je potrebno uskladiti z dobaviteljem CNS-a.</v>
      </c>
      <c r="C13" s="407"/>
      <c r="D13" s="407"/>
      <c r="E13" s="432"/>
      <c r="F13" s="406"/>
    </row>
    <row r="14" spans="1:7" s="404" customFormat="1" ht="26.4">
      <c r="A14" s="431" t="s">
        <v>1281</v>
      </c>
      <c r="B14" s="430" t="str">
        <f>'Rek. SI'!B14</f>
        <v>Vsa izbrana oprema mora biti potrjena s strani investitorja, nadzora in projektantov strojnih inštalacij.</v>
      </c>
      <c r="C14" s="407"/>
      <c r="D14" s="407"/>
      <c r="E14" s="429"/>
      <c r="F14" s="406"/>
    </row>
    <row r="15" spans="1:7" s="404" customFormat="1" ht="52.5" customHeight="1">
      <c r="A15" s="431" t="s">
        <v>1281</v>
      </c>
      <c r="B15" s="430" t="str">
        <f>'Rek. SI'!B15</f>
        <v xml:space="preserve">Pred naročilom mora biti vsa izbrana oprema (sanitarna keramika, armature, ogledala, držala, milniki …) potrjena s strani investitorja in nadzora ter usklajena s posameznimi načrti (arhitektura, strojno, elektro…) </v>
      </c>
      <c r="C15" s="407"/>
      <c r="D15" s="407"/>
      <c r="E15" s="429"/>
      <c r="F15" s="406"/>
    </row>
    <row r="16" spans="1:7" s="404" customFormat="1">
      <c r="A16" s="436"/>
      <c r="B16" s="408"/>
      <c r="C16" s="407"/>
      <c r="D16" s="407"/>
      <c r="E16" s="412"/>
      <c r="F16" s="406"/>
    </row>
    <row r="17" spans="1:6" s="404" customFormat="1" ht="15.6">
      <c r="A17" s="428"/>
      <c r="B17" s="427" t="s">
        <v>1289</v>
      </c>
      <c r="C17" s="407"/>
      <c r="D17" s="407"/>
      <c r="E17" s="406"/>
      <c r="F17" s="406"/>
    </row>
    <row r="18" spans="1:6" s="404" customFormat="1">
      <c r="A18" s="409"/>
      <c r="B18" s="808"/>
      <c r="C18" s="621"/>
      <c r="D18" s="621"/>
      <c r="E18" s="620"/>
      <c r="F18" s="620"/>
    </row>
    <row r="19" spans="1:6" s="404" customFormat="1" ht="13.8">
      <c r="A19" s="409"/>
      <c r="B19" s="807"/>
      <c r="C19" s="621"/>
      <c r="D19" s="621"/>
      <c r="E19" s="620"/>
      <c r="F19" s="806"/>
    </row>
    <row r="20" spans="1:6" s="437" customFormat="1" ht="15.6">
      <c r="A20" s="805" t="s">
        <v>809</v>
      </c>
      <c r="B20" s="804" t="str">
        <f>B32</f>
        <v>VODOVOD IN KANALIZACIJA</v>
      </c>
      <c r="C20" s="407"/>
      <c r="D20" s="407"/>
      <c r="E20" s="406"/>
      <c r="F20" s="803"/>
    </row>
    <row r="21" spans="1:6" s="405" customFormat="1">
      <c r="A21" s="409">
        <v>1</v>
      </c>
      <c r="B21" s="613" t="str">
        <f>B179</f>
        <v>SANITARNA OPREMA</v>
      </c>
      <c r="C21" s="613"/>
      <c r="D21" s="613"/>
      <c r="E21" s="613"/>
      <c r="F21" s="484">
        <f>F179</f>
        <v>0</v>
      </c>
    </row>
    <row r="22" spans="1:6" s="405" customFormat="1">
      <c r="A22" s="409">
        <f>A21+1</f>
        <v>2</v>
      </c>
      <c r="B22" s="408" t="str">
        <f>B241</f>
        <v>HLADNA IN TOPLA VODA TER CIRKULACIJA</v>
      </c>
      <c r="C22" s="408"/>
      <c r="D22" s="408"/>
      <c r="E22" s="408"/>
      <c r="F22" s="484">
        <f>F241</f>
        <v>0</v>
      </c>
    </row>
    <row r="23" spans="1:6" s="405" customFormat="1">
      <c r="A23" s="409">
        <f>A22+1</f>
        <v>3</v>
      </c>
      <c r="B23" s="408" t="str">
        <f>B244</f>
        <v>POŽARNA OPREMA</v>
      </c>
      <c r="C23" s="408"/>
      <c r="D23" s="408"/>
      <c r="E23" s="408"/>
      <c r="F23" s="484">
        <f>F256</f>
        <v>0</v>
      </c>
    </row>
    <row r="24" spans="1:6" s="405" customFormat="1">
      <c r="A24" s="409">
        <f>A23+1</f>
        <v>4</v>
      </c>
      <c r="B24" s="408" t="str">
        <f>B278</f>
        <v>SPLOŠNO</v>
      </c>
      <c r="C24" s="408"/>
      <c r="D24" s="408"/>
      <c r="E24" s="408"/>
      <c r="F24" s="484">
        <f>F278</f>
        <v>0</v>
      </c>
    </row>
    <row r="25" spans="1:6" s="405" customFormat="1">
      <c r="A25" s="409">
        <f>A24+1</f>
        <v>5</v>
      </c>
      <c r="B25" s="408" t="str">
        <f>B353</f>
        <v>FEKALNA KANALIZACIJA</v>
      </c>
      <c r="C25" s="408"/>
      <c r="D25" s="408"/>
      <c r="E25" s="408"/>
      <c r="F25" s="484">
        <f>F353</f>
        <v>0</v>
      </c>
    </row>
    <row r="26" spans="1:6" s="405" customFormat="1">
      <c r="A26" s="409">
        <f>A25+1</f>
        <v>6</v>
      </c>
      <c r="B26" s="408" t="str">
        <f>B371</f>
        <v>SPLOŠNO</v>
      </c>
      <c r="C26" s="407"/>
      <c r="D26" s="407"/>
      <c r="E26" s="406"/>
      <c r="F26" s="484">
        <f>F371</f>
        <v>0</v>
      </c>
    </row>
    <row r="27" spans="1:6" s="437" customFormat="1">
      <c r="A27" s="802"/>
      <c r="B27" s="619"/>
      <c r="C27" s="452"/>
      <c r="D27" s="452"/>
      <c r="E27" s="801"/>
    </row>
    <row r="28" spans="1:6" s="800" customFormat="1" ht="15.6">
      <c r="A28" s="403"/>
      <c r="B28" s="402" t="s">
        <v>1607</v>
      </c>
      <c r="C28" s="401"/>
      <c r="D28" s="401"/>
      <c r="E28" s="400"/>
      <c r="F28" s="399">
        <f>SUM(F19:F27)</f>
        <v>0</v>
      </c>
    </row>
    <row r="29" spans="1:6" s="394" customFormat="1" ht="15.6">
      <c r="A29" s="799"/>
      <c r="B29" s="608"/>
      <c r="C29" s="607"/>
      <c r="D29" s="607"/>
      <c r="E29" s="606"/>
      <c r="F29" s="605"/>
    </row>
    <row r="30" spans="1:6" s="394" customFormat="1" ht="15.6">
      <c r="A30" s="799"/>
      <c r="B30" s="608"/>
      <c r="C30" s="607"/>
      <c r="D30" s="607"/>
      <c r="E30" s="606"/>
      <c r="F30" s="605"/>
    </row>
    <row r="31" spans="1:6" s="394" customFormat="1" ht="15.6">
      <c r="A31" s="799"/>
      <c r="B31" s="608"/>
      <c r="C31" s="607"/>
      <c r="D31" s="607"/>
      <c r="E31" s="606"/>
      <c r="F31" s="605"/>
    </row>
    <row r="32" spans="1:6" s="600" customFormat="1">
      <c r="A32" s="459"/>
      <c r="B32" s="718" t="s">
        <v>1606</v>
      </c>
      <c r="C32" s="777"/>
      <c r="D32" s="564"/>
      <c r="E32" s="563"/>
      <c r="F32" s="563"/>
    </row>
    <row r="33" spans="1:9" s="514" customFormat="1" ht="10.5" customHeight="1">
      <c r="A33" s="520"/>
      <c r="B33" s="519"/>
      <c r="C33" s="518"/>
      <c r="D33" s="517"/>
      <c r="E33" s="516"/>
      <c r="F33" s="516"/>
    </row>
    <row r="34" spans="1:9" s="600" customFormat="1">
      <c r="A34" s="459" t="s">
        <v>980</v>
      </c>
      <c r="B34" s="717" t="s">
        <v>1605</v>
      </c>
      <c r="C34" s="777"/>
      <c r="D34" s="564"/>
      <c r="E34" s="563"/>
      <c r="F34" s="563"/>
    </row>
    <row r="35" spans="1:9" s="600" customFormat="1">
      <c r="A35" s="459"/>
      <c r="B35" s="536"/>
      <c r="C35" s="777"/>
      <c r="D35" s="564"/>
      <c r="E35" s="563"/>
      <c r="F35" s="563"/>
    </row>
    <row r="36" spans="1:9" s="600" customFormat="1">
      <c r="A36" s="459" t="s">
        <v>1371</v>
      </c>
      <c r="B36" s="536" t="s">
        <v>1604</v>
      </c>
      <c r="C36" s="661"/>
      <c r="D36" s="661"/>
      <c r="E36" s="661"/>
      <c r="F36" s="661"/>
      <c r="G36" s="404"/>
      <c r="H36" s="404"/>
      <c r="I36" s="404"/>
    </row>
    <row r="37" spans="1:9" s="600" customFormat="1" ht="39.75" customHeight="1">
      <c r="A37" s="709" t="s">
        <v>982</v>
      </c>
      <c r="B37" s="536" t="s">
        <v>1603</v>
      </c>
      <c r="C37" s="531"/>
      <c r="D37" s="530"/>
      <c r="E37" s="661"/>
      <c r="F37" s="661"/>
      <c r="G37" s="404"/>
      <c r="H37" s="404"/>
      <c r="I37" s="404"/>
    </row>
    <row r="38" spans="1:9" s="600" customFormat="1" ht="52.8">
      <c r="A38" s="709" t="s">
        <v>982</v>
      </c>
      <c r="B38" s="536" t="s">
        <v>1602</v>
      </c>
      <c r="C38" s="531"/>
      <c r="D38" s="530"/>
      <c r="E38" s="661"/>
      <c r="F38" s="661"/>
      <c r="G38" s="404"/>
      <c r="H38" s="404"/>
      <c r="I38" s="404"/>
    </row>
    <row r="39" spans="1:9" s="600" customFormat="1" ht="115.5" customHeight="1">
      <c r="A39" s="709" t="s">
        <v>982</v>
      </c>
      <c r="B39" s="536" t="s">
        <v>1601</v>
      </c>
      <c r="C39" s="531"/>
      <c r="D39" s="530"/>
      <c r="E39" s="661"/>
      <c r="F39" s="661"/>
      <c r="G39" s="404"/>
      <c r="H39" s="404"/>
      <c r="I39" s="404"/>
    </row>
    <row r="40" spans="1:9" s="600" customFormat="1" ht="39.6">
      <c r="A40" s="709" t="s">
        <v>982</v>
      </c>
      <c r="B40" s="536" t="s">
        <v>1594</v>
      </c>
      <c r="C40" s="518"/>
      <c r="D40" s="517"/>
      <c r="E40" s="661"/>
      <c r="F40" s="661"/>
    </row>
    <row r="41" spans="1:9" s="600" customFormat="1" ht="26.4">
      <c r="A41" s="709" t="s">
        <v>982</v>
      </c>
      <c r="B41" s="536" t="s">
        <v>1600</v>
      </c>
      <c r="C41" s="531"/>
      <c r="D41" s="530"/>
      <c r="E41" s="661"/>
      <c r="F41" s="661"/>
      <c r="G41" s="404"/>
      <c r="H41" s="404"/>
      <c r="I41" s="404"/>
    </row>
    <row r="42" spans="1:9" s="600" customFormat="1" ht="26.4">
      <c r="A42" s="709" t="s">
        <v>982</v>
      </c>
      <c r="B42" s="536" t="s">
        <v>1599</v>
      </c>
      <c r="C42" s="531"/>
      <c r="D42" s="530"/>
      <c r="E42" s="661"/>
      <c r="F42" s="661"/>
      <c r="G42" s="404"/>
      <c r="H42" s="404"/>
      <c r="I42" s="404"/>
    </row>
    <row r="43" spans="1:9" s="600" customFormat="1" ht="39.6">
      <c r="A43" s="709" t="s">
        <v>982</v>
      </c>
      <c r="B43" s="536" t="s">
        <v>1592</v>
      </c>
      <c r="C43" s="531"/>
      <c r="D43" s="530"/>
      <c r="E43" s="661"/>
      <c r="F43" s="661"/>
      <c r="G43" s="404"/>
      <c r="H43" s="404"/>
      <c r="I43" s="404"/>
    </row>
    <row r="44" spans="1:9" s="665" customFormat="1">
      <c r="A44" s="533"/>
      <c r="B44" s="531"/>
      <c r="C44" s="492" t="s">
        <v>51</v>
      </c>
      <c r="D44" s="530">
        <v>5</v>
      </c>
      <c r="E44" s="549"/>
      <c r="F44" s="549">
        <f>D44*E44</f>
        <v>0</v>
      </c>
      <c r="G44" s="798"/>
      <c r="H44" s="797"/>
      <c r="I44" s="797"/>
    </row>
    <row r="45" spans="1:9" s="600" customFormat="1">
      <c r="A45" s="459"/>
      <c r="B45" s="536"/>
      <c r="C45" s="531"/>
      <c r="D45" s="530"/>
      <c r="E45" s="661"/>
      <c r="F45" s="661"/>
      <c r="G45" s="404"/>
      <c r="H45" s="404"/>
      <c r="I45" s="404"/>
    </row>
    <row r="46" spans="1:9" s="695" customFormat="1">
      <c r="A46" s="559" t="s">
        <v>1369</v>
      </c>
      <c r="B46" s="536" t="s">
        <v>1598</v>
      </c>
      <c r="C46" s="518"/>
      <c r="D46" s="517"/>
      <c r="E46" s="755"/>
      <c r="F46" s="755"/>
      <c r="G46" s="514"/>
    </row>
    <row r="47" spans="1:9" s="793" customFormat="1" ht="28.5" customHeight="1">
      <c r="A47" s="796"/>
      <c r="B47" s="536" t="s">
        <v>1597</v>
      </c>
      <c r="C47" s="795"/>
      <c r="D47" s="518"/>
      <c r="E47" s="429"/>
      <c r="F47" s="794"/>
    </row>
    <row r="48" spans="1:9" s="695" customFormat="1" ht="39.75" customHeight="1">
      <c r="A48" s="792" t="s">
        <v>982</v>
      </c>
      <c r="B48" s="536" t="s">
        <v>1596</v>
      </c>
      <c r="C48" s="518"/>
      <c r="D48" s="517"/>
      <c r="E48" s="755"/>
      <c r="F48" s="755"/>
      <c r="G48" s="514"/>
    </row>
    <row r="49" spans="1:10" s="600" customFormat="1" ht="115.5" customHeight="1">
      <c r="A49" s="709" t="s">
        <v>982</v>
      </c>
      <c r="B49" s="536" t="s">
        <v>1595</v>
      </c>
      <c r="C49" s="531"/>
      <c r="D49" s="530"/>
      <c r="E49" s="661"/>
      <c r="F49" s="661"/>
      <c r="J49" s="704"/>
    </row>
    <row r="50" spans="1:10" s="600" customFormat="1" ht="39.6">
      <c r="A50" s="709" t="s">
        <v>982</v>
      </c>
      <c r="B50" s="536" t="s">
        <v>1594</v>
      </c>
      <c r="C50" s="518"/>
      <c r="D50" s="517"/>
      <c r="E50" s="661"/>
      <c r="F50" s="661"/>
    </row>
    <row r="51" spans="1:10" s="695" customFormat="1" ht="92.4">
      <c r="A51" s="792" t="s">
        <v>982</v>
      </c>
      <c r="B51" s="536" t="s">
        <v>1593</v>
      </c>
      <c r="C51" s="518"/>
      <c r="D51" s="517"/>
      <c r="E51" s="755"/>
      <c r="F51" s="755"/>
      <c r="G51" s="514"/>
    </row>
    <row r="52" spans="1:10" s="695" customFormat="1" ht="39.6">
      <c r="A52" s="792" t="s">
        <v>982</v>
      </c>
      <c r="B52" s="536" t="s">
        <v>1592</v>
      </c>
      <c r="C52" s="518"/>
      <c r="D52" s="517"/>
      <c r="E52" s="755"/>
      <c r="F52" s="755"/>
      <c r="G52" s="514"/>
    </row>
    <row r="53" spans="1:10" s="695" customFormat="1">
      <c r="A53" s="559"/>
      <c r="B53" s="536"/>
      <c r="C53" s="518" t="s">
        <v>51</v>
      </c>
      <c r="D53" s="517">
        <v>1</v>
      </c>
      <c r="E53" s="549"/>
      <c r="F53" s="549">
        <f>D53*E53</f>
        <v>0</v>
      </c>
      <c r="G53" s="514"/>
    </row>
    <row r="54" spans="1:10" s="695" customFormat="1">
      <c r="A54" s="559"/>
      <c r="B54" s="536"/>
      <c r="C54" s="518"/>
      <c r="D54" s="517"/>
      <c r="E54" s="549"/>
      <c r="F54" s="549"/>
      <c r="G54" s="514"/>
    </row>
    <row r="55" spans="1:10" s="534" customFormat="1" ht="12" customHeight="1">
      <c r="A55" s="459" t="s">
        <v>1367</v>
      </c>
      <c r="B55" s="536" t="s">
        <v>1591</v>
      </c>
      <c r="C55" s="668"/>
      <c r="D55" s="668"/>
      <c r="E55" s="668"/>
      <c r="F55" s="668"/>
    </row>
    <row r="56" spans="1:10" s="534" customFormat="1" ht="67.2">
      <c r="A56" s="709" t="s">
        <v>982</v>
      </c>
      <c r="B56" s="536" t="s">
        <v>1590</v>
      </c>
      <c r="C56" s="531"/>
      <c r="D56" s="530"/>
      <c r="E56" s="668"/>
      <c r="F56" s="668"/>
      <c r="J56" s="704"/>
    </row>
    <row r="57" spans="1:10" s="534" customFormat="1" ht="39" customHeight="1">
      <c r="A57" s="709" t="s">
        <v>982</v>
      </c>
      <c r="B57" s="536" t="s">
        <v>1589</v>
      </c>
      <c r="C57" s="531"/>
      <c r="D57" s="530"/>
      <c r="E57" s="668"/>
      <c r="F57" s="668"/>
      <c r="J57" s="704"/>
    </row>
    <row r="58" spans="1:10" s="534" customFormat="1" ht="27.6">
      <c r="A58" s="709" t="s">
        <v>982</v>
      </c>
      <c r="B58" s="536" t="s">
        <v>1588</v>
      </c>
      <c r="C58" s="531"/>
      <c r="D58" s="530"/>
      <c r="E58" s="668"/>
      <c r="F58" s="668"/>
      <c r="J58" s="704"/>
    </row>
    <row r="59" spans="1:10" s="534" customFormat="1" ht="24" customHeight="1">
      <c r="A59" s="709" t="s">
        <v>982</v>
      </c>
      <c r="B59" s="536" t="s">
        <v>1583</v>
      </c>
      <c r="C59" s="531"/>
      <c r="D59" s="530"/>
      <c r="E59" s="668"/>
      <c r="F59" s="668"/>
      <c r="J59" s="704"/>
    </row>
    <row r="60" spans="1:10" s="534" customFormat="1" ht="39.6">
      <c r="A60" s="709" t="s">
        <v>982</v>
      </c>
      <c r="B60" s="536" t="s">
        <v>1582</v>
      </c>
      <c r="C60" s="550" t="s">
        <v>51</v>
      </c>
      <c r="D60" s="684">
        <v>4</v>
      </c>
      <c r="E60" s="670"/>
      <c r="F60" s="670">
        <f>E60*D60</f>
        <v>0</v>
      </c>
      <c r="J60" s="704"/>
    </row>
    <row r="61" spans="1:10" s="534" customFormat="1">
      <c r="A61" s="709"/>
      <c r="B61" s="536"/>
      <c r="C61" s="550"/>
      <c r="D61" s="684"/>
      <c r="E61" s="670"/>
      <c r="F61" s="670"/>
      <c r="J61" s="704"/>
    </row>
    <row r="62" spans="1:10" s="514" customFormat="1">
      <c r="A62" s="559" t="s">
        <v>1365</v>
      </c>
      <c r="B62" s="536" t="s">
        <v>1587</v>
      </c>
      <c r="C62" s="543"/>
      <c r="D62" s="543"/>
      <c r="E62" s="543"/>
      <c r="F62" s="543"/>
    </row>
    <row r="63" spans="1:10" s="514" customFormat="1" ht="65.25" customHeight="1">
      <c r="A63" s="792" t="s">
        <v>982</v>
      </c>
      <c r="B63" s="536" t="s">
        <v>1586</v>
      </c>
      <c r="C63" s="518"/>
      <c r="D63" s="517"/>
      <c r="E63" s="543"/>
      <c r="F63" s="543"/>
    </row>
    <row r="64" spans="1:10" s="514" customFormat="1" ht="40.5" customHeight="1">
      <c r="A64" s="792" t="s">
        <v>982</v>
      </c>
      <c r="B64" s="536" t="s">
        <v>1585</v>
      </c>
      <c r="C64" s="518"/>
      <c r="D64" s="517"/>
      <c r="E64" s="543"/>
      <c r="F64" s="543"/>
    </row>
    <row r="65" spans="1:10" s="514" customFormat="1" ht="52.5" customHeight="1">
      <c r="A65" s="792" t="s">
        <v>982</v>
      </c>
      <c r="B65" s="536" t="s">
        <v>1584</v>
      </c>
      <c r="C65" s="518"/>
      <c r="D65" s="517"/>
      <c r="E65" s="543"/>
      <c r="F65" s="543"/>
    </row>
    <row r="66" spans="1:10" s="514" customFormat="1" ht="27.75" customHeight="1">
      <c r="A66" s="792" t="s">
        <v>982</v>
      </c>
      <c r="B66" s="536" t="s">
        <v>1576</v>
      </c>
      <c r="C66" s="518"/>
      <c r="D66" s="517"/>
      <c r="E66" s="543"/>
      <c r="F66" s="543"/>
    </row>
    <row r="67" spans="1:10" s="514" customFormat="1" ht="26.4">
      <c r="A67" s="792" t="s">
        <v>982</v>
      </c>
      <c r="B67" s="536" t="s">
        <v>1583</v>
      </c>
      <c r="C67" s="518"/>
      <c r="D67" s="517"/>
      <c r="E67" s="543"/>
      <c r="F67" s="543"/>
    </row>
    <row r="68" spans="1:10" s="514" customFormat="1" ht="39.6">
      <c r="A68" s="792" t="s">
        <v>982</v>
      </c>
      <c r="B68" s="536" t="s">
        <v>1582</v>
      </c>
      <c r="C68" s="518"/>
      <c r="D68" s="517"/>
      <c r="E68" s="543"/>
      <c r="F68" s="543"/>
    </row>
    <row r="69" spans="1:10" s="514" customFormat="1">
      <c r="A69" s="559"/>
      <c r="B69" s="536"/>
      <c r="C69" s="518" t="s">
        <v>51</v>
      </c>
      <c r="D69" s="517">
        <v>1</v>
      </c>
      <c r="E69" s="710"/>
      <c r="F69" s="710">
        <f>D69*E69</f>
        <v>0</v>
      </c>
    </row>
    <row r="70" spans="1:10" s="514" customFormat="1">
      <c r="A70" s="559"/>
      <c r="B70" s="536"/>
      <c r="C70" s="518"/>
      <c r="D70" s="517"/>
      <c r="E70" s="543"/>
      <c r="F70" s="543"/>
      <c r="G70" s="791"/>
    </row>
    <row r="71" spans="1:10" s="534" customFormat="1">
      <c r="A71" s="459" t="s">
        <v>1362</v>
      </c>
      <c r="B71" s="536" t="s">
        <v>1581</v>
      </c>
      <c r="C71" s="668"/>
      <c r="D71" s="668"/>
      <c r="E71" s="668"/>
      <c r="F71" s="668"/>
    </row>
    <row r="72" spans="1:10" s="534" customFormat="1" ht="40.799999999999997">
      <c r="A72" s="709" t="s">
        <v>982</v>
      </c>
      <c r="B72" s="536" t="s">
        <v>1580</v>
      </c>
      <c r="C72" s="531"/>
      <c r="D72" s="530"/>
      <c r="E72" s="668"/>
      <c r="F72" s="668"/>
      <c r="J72" s="704"/>
    </row>
    <row r="73" spans="1:10" s="534" customFormat="1" ht="66">
      <c r="A73" s="709" t="s">
        <v>982</v>
      </c>
      <c r="B73" s="536" t="s">
        <v>1579</v>
      </c>
      <c r="C73" s="531"/>
      <c r="D73" s="530"/>
      <c r="E73" s="668"/>
      <c r="F73" s="668"/>
      <c r="J73" s="704"/>
    </row>
    <row r="74" spans="1:10" s="534" customFormat="1">
      <c r="A74" s="709" t="s">
        <v>982</v>
      </c>
      <c r="B74" s="536" t="s">
        <v>1578</v>
      </c>
      <c r="C74" s="531"/>
      <c r="D74" s="530"/>
      <c r="E74" s="668"/>
      <c r="F74" s="668"/>
      <c r="J74" s="704"/>
    </row>
    <row r="75" spans="1:10" s="534" customFormat="1" ht="26.4">
      <c r="A75" s="709" t="s">
        <v>982</v>
      </c>
      <c r="B75" s="536" t="s">
        <v>1577</v>
      </c>
      <c r="C75" s="531"/>
      <c r="D75" s="530"/>
      <c r="E75" s="668"/>
      <c r="F75" s="668"/>
      <c r="J75" s="704"/>
    </row>
    <row r="76" spans="1:10" s="534" customFormat="1" ht="26.25" customHeight="1">
      <c r="A76" s="709" t="s">
        <v>982</v>
      </c>
      <c r="B76" s="536" t="s">
        <v>1576</v>
      </c>
      <c r="C76" s="531"/>
      <c r="D76" s="530"/>
      <c r="E76" s="668"/>
      <c r="F76" s="668"/>
      <c r="J76" s="704"/>
    </row>
    <row r="77" spans="1:10" s="534" customFormat="1" ht="25.5" customHeight="1">
      <c r="A77" s="709" t="s">
        <v>982</v>
      </c>
      <c r="B77" s="536" t="s">
        <v>1575</v>
      </c>
      <c r="C77" s="550" t="s">
        <v>51</v>
      </c>
      <c r="D77" s="684">
        <v>2</v>
      </c>
      <c r="E77" s="670"/>
      <c r="F77" s="670">
        <f>E77*D77</f>
        <v>0</v>
      </c>
      <c r="J77" s="704"/>
    </row>
    <row r="78" spans="1:10" s="534" customFormat="1" ht="12" customHeight="1">
      <c r="A78" s="459"/>
      <c r="B78" s="536"/>
      <c r="C78" s="531"/>
      <c r="D78" s="530"/>
      <c r="E78" s="668"/>
      <c r="F78" s="668"/>
      <c r="J78" s="704"/>
    </row>
    <row r="79" spans="1:10" s="534" customFormat="1">
      <c r="A79" s="459" t="s">
        <v>1358</v>
      </c>
      <c r="B79" s="536" t="s">
        <v>1574</v>
      </c>
      <c r="C79" s="668"/>
      <c r="D79" s="668"/>
      <c r="E79" s="668"/>
      <c r="F79" s="668"/>
    </row>
    <row r="80" spans="1:10" s="534" customFormat="1" ht="54">
      <c r="A80" s="709" t="s">
        <v>982</v>
      </c>
      <c r="B80" s="536" t="s">
        <v>1573</v>
      </c>
      <c r="C80" s="531"/>
      <c r="D80" s="530"/>
      <c r="E80" s="668"/>
      <c r="F80" s="668"/>
      <c r="J80" s="704"/>
    </row>
    <row r="81" spans="1:256" s="534" customFormat="1" ht="14.25" customHeight="1">
      <c r="A81" s="709" t="s">
        <v>982</v>
      </c>
      <c r="B81" s="536" t="s">
        <v>1572</v>
      </c>
      <c r="C81" s="531"/>
      <c r="D81" s="530"/>
      <c r="E81" s="668"/>
      <c r="F81" s="668"/>
      <c r="J81" s="704"/>
    </row>
    <row r="82" spans="1:256" s="600" customFormat="1" ht="52.5" customHeight="1">
      <c r="A82" s="709" t="s">
        <v>982</v>
      </c>
      <c r="B82" s="536" t="s">
        <v>1571</v>
      </c>
      <c r="C82" s="531"/>
      <c r="D82" s="530"/>
      <c r="E82" s="661"/>
      <c r="F82" s="661"/>
      <c r="J82" s="704"/>
    </row>
    <row r="83" spans="1:256" s="534" customFormat="1" ht="41.25" customHeight="1">
      <c r="A83" s="709" t="s">
        <v>982</v>
      </c>
      <c r="B83" s="536" t="s">
        <v>1570</v>
      </c>
      <c r="C83" s="531"/>
      <c r="D83" s="530"/>
      <c r="E83" s="668"/>
      <c r="F83" s="668"/>
      <c r="J83" s="704"/>
    </row>
    <row r="84" spans="1:256" s="534" customFormat="1" ht="26.4">
      <c r="A84" s="709" t="s">
        <v>982</v>
      </c>
      <c r="B84" s="536" t="s">
        <v>1569</v>
      </c>
      <c r="C84" s="531"/>
      <c r="D84" s="530"/>
      <c r="E84" s="668"/>
      <c r="F84" s="668"/>
      <c r="J84" s="704"/>
    </row>
    <row r="85" spans="1:256" s="534" customFormat="1" ht="26.4">
      <c r="A85" s="709" t="s">
        <v>982</v>
      </c>
      <c r="B85" s="536" t="s">
        <v>1568</v>
      </c>
      <c r="C85" s="531"/>
      <c r="D85" s="530"/>
      <c r="E85" s="668"/>
      <c r="F85" s="668"/>
      <c r="J85" s="704"/>
    </row>
    <row r="86" spans="1:256" s="534" customFormat="1" ht="39.6">
      <c r="A86" s="709" t="s">
        <v>982</v>
      </c>
      <c r="B86" s="536" t="s">
        <v>1567</v>
      </c>
      <c r="C86" s="550" t="s">
        <v>51</v>
      </c>
      <c r="D86" s="684">
        <v>1</v>
      </c>
      <c r="E86" s="670"/>
      <c r="F86" s="670">
        <f>E86*D86</f>
        <v>0</v>
      </c>
      <c r="J86" s="704"/>
    </row>
    <row r="87" spans="1:256" s="668" customFormat="1">
      <c r="A87" s="459"/>
      <c r="B87" s="536"/>
      <c r="C87" s="777"/>
      <c r="D87" s="564"/>
      <c r="E87" s="563"/>
      <c r="F87" s="563"/>
      <c r="G87" s="661"/>
      <c r="H87" s="661"/>
      <c r="I87" s="661"/>
      <c r="J87" s="661"/>
      <c r="K87" s="661"/>
      <c r="L87" s="661"/>
      <c r="M87" s="661"/>
      <c r="N87" s="661"/>
      <c r="O87" s="661"/>
      <c r="P87" s="661"/>
      <c r="Q87" s="661"/>
      <c r="R87" s="661"/>
      <c r="S87" s="661"/>
      <c r="T87" s="661"/>
      <c r="U87" s="661"/>
      <c r="V87" s="661"/>
      <c r="W87" s="661"/>
      <c r="X87" s="661"/>
      <c r="Y87" s="661"/>
      <c r="Z87" s="661"/>
      <c r="AA87" s="661"/>
      <c r="AB87" s="661"/>
      <c r="AC87" s="661"/>
      <c r="AD87" s="661"/>
      <c r="AE87" s="661"/>
      <c r="AF87" s="661"/>
      <c r="AG87" s="661"/>
      <c r="AH87" s="661"/>
      <c r="AI87" s="661"/>
      <c r="AJ87" s="661"/>
      <c r="AK87" s="661"/>
      <c r="AL87" s="661"/>
      <c r="AM87" s="661"/>
      <c r="AN87" s="661"/>
      <c r="AO87" s="661"/>
      <c r="AP87" s="661"/>
      <c r="AQ87" s="661"/>
      <c r="AR87" s="661"/>
      <c r="AS87" s="661"/>
      <c r="AT87" s="661"/>
      <c r="AU87" s="661"/>
      <c r="AV87" s="661"/>
      <c r="AW87" s="661"/>
      <c r="AX87" s="661"/>
      <c r="AY87" s="661"/>
      <c r="AZ87" s="661"/>
      <c r="BA87" s="661"/>
      <c r="BB87" s="661"/>
      <c r="BC87" s="661"/>
      <c r="BD87" s="661"/>
      <c r="BE87" s="661"/>
      <c r="BF87" s="661"/>
      <c r="BG87" s="661"/>
      <c r="BH87" s="661"/>
      <c r="BI87" s="661"/>
      <c r="BJ87" s="661"/>
      <c r="BK87" s="661"/>
      <c r="BL87" s="661"/>
      <c r="BM87" s="661"/>
      <c r="BN87" s="661"/>
      <c r="BO87" s="661"/>
      <c r="BP87" s="661"/>
      <c r="BQ87" s="661"/>
      <c r="BR87" s="661"/>
      <c r="BS87" s="661"/>
      <c r="BT87" s="661"/>
      <c r="BU87" s="661"/>
      <c r="BV87" s="661"/>
      <c r="BW87" s="661"/>
      <c r="BX87" s="661"/>
      <c r="BY87" s="661"/>
      <c r="BZ87" s="661"/>
      <c r="CA87" s="661"/>
      <c r="CB87" s="661"/>
      <c r="CC87" s="661"/>
      <c r="CD87" s="661"/>
      <c r="CE87" s="661"/>
      <c r="CF87" s="661"/>
      <c r="CG87" s="661"/>
      <c r="CH87" s="661"/>
      <c r="CI87" s="661"/>
      <c r="CJ87" s="661"/>
      <c r="CK87" s="661"/>
      <c r="CL87" s="661"/>
      <c r="CM87" s="661"/>
      <c r="CN87" s="661"/>
      <c r="CO87" s="661"/>
      <c r="CP87" s="661"/>
      <c r="CQ87" s="661"/>
      <c r="CR87" s="661"/>
      <c r="CS87" s="661"/>
      <c r="CT87" s="661"/>
      <c r="CU87" s="661"/>
      <c r="CV87" s="661"/>
      <c r="CW87" s="661"/>
      <c r="CX87" s="661"/>
      <c r="CY87" s="661"/>
      <c r="CZ87" s="661"/>
      <c r="DA87" s="661"/>
      <c r="DB87" s="661"/>
      <c r="DC87" s="661"/>
      <c r="DD87" s="661"/>
      <c r="DE87" s="661"/>
      <c r="DF87" s="661"/>
      <c r="DG87" s="661"/>
      <c r="DH87" s="661"/>
      <c r="DI87" s="661"/>
      <c r="DJ87" s="661"/>
      <c r="DK87" s="661"/>
      <c r="DL87" s="661"/>
      <c r="DM87" s="661"/>
      <c r="DN87" s="661"/>
      <c r="DO87" s="661"/>
      <c r="DP87" s="661"/>
      <c r="DQ87" s="661"/>
      <c r="DR87" s="661"/>
      <c r="DS87" s="661"/>
      <c r="DT87" s="661"/>
      <c r="DU87" s="661"/>
      <c r="DV87" s="661"/>
      <c r="DW87" s="661"/>
      <c r="DX87" s="661"/>
      <c r="DY87" s="661"/>
      <c r="DZ87" s="661"/>
      <c r="EA87" s="661"/>
      <c r="EB87" s="661"/>
      <c r="EC87" s="661"/>
      <c r="ED87" s="661"/>
      <c r="EE87" s="661"/>
      <c r="EF87" s="661"/>
      <c r="EG87" s="661"/>
      <c r="EH87" s="661"/>
      <c r="EI87" s="661"/>
      <c r="EJ87" s="661"/>
      <c r="EK87" s="661"/>
      <c r="EL87" s="661"/>
      <c r="EM87" s="661"/>
      <c r="EN87" s="661"/>
      <c r="EO87" s="661"/>
      <c r="EP87" s="661"/>
      <c r="EQ87" s="661"/>
      <c r="ER87" s="661"/>
      <c r="ES87" s="661"/>
      <c r="ET87" s="661"/>
      <c r="EU87" s="661"/>
      <c r="EV87" s="661"/>
      <c r="EW87" s="661"/>
      <c r="EX87" s="661"/>
      <c r="EY87" s="661"/>
      <c r="EZ87" s="661"/>
      <c r="FA87" s="661"/>
      <c r="FB87" s="661"/>
      <c r="FC87" s="661"/>
      <c r="FD87" s="661"/>
      <c r="FE87" s="661"/>
      <c r="FF87" s="661"/>
      <c r="FG87" s="661"/>
      <c r="FH87" s="661"/>
      <c r="FI87" s="661"/>
      <c r="FJ87" s="661"/>
      <c r="FK87" s="661"/>
      <c r="FL87" s="661"/>
      <c r="FM87" s="661"/>
      <c r="FN87" s="661"/>
      <c r="FO87" s="661"/>
      <c r="FP87" s="661"/>
      <c r="FQ87" s="661"/>
      <c r="FR87" s="661"/>
      <c r="FS87" s="661"/>
      <c r="FT87" s="661"/>
      <c r="FU87" s="661"/>
      <c r="FV87" s="661"/>
      <c r="FW87" s="661"/>
      <c r="FX87" s="661"/>
      <c r="FY87" s="661"/>
      <c r="FZ87" s="661"/>
      <c r="GA87" s="661"/>
      <c r="GB87" s="661"/>
      <c r="GC87" s="661"/>
      <c r="GD87" s="661"/>
      <c r="GE87" s="661"/>
      <c r="GF87" s="661"/>
      <c r="GG87" s="661"/>
      <c r="GH87" s="661"/>
      <c r="GI87" s="661"/>
      <c r="GJ87" s="661"/>
      <c r="GK87" s="661"/>
      <c r="GL87" s="661"/>
      <c r="GM87" s="661"/>
      <c r="GN87" s="661"/>
      <c r="GO87" s="661"/>
      <c r="GP87" s="661"/>
      <c r="GQ87" s="661"/>
      <c r="GR87" s="661"/>
      <c r="GS87" s="661"/>
      <c r="GT87" s="661"/>
      <c r="GU87" s="661"/>
      <c r="GV87" s="661"/>
      <c r="GW87" s="661"/>
      <c r="GX87" s="661"/>
      <c r="GY87" s="661"/>
      <c r="GZ87" s="661"/>
      <c r="HA87" s="661"/>
      <c r="HB87" s="661"/>
      <c r="HC87" s="661"/>
      <c r="HD87" s="661"/>
      <c r="HE87" s="661"/>
      <c r="HF87" s="661"/>
      <c r="HG87" s="661"/>
      <c r="HH87" s="661"/>
      <c r="HI87" s="661"/>
      <c r="HJ87" s="661"/>
      <c r="HK87" s="661"/>
      <c r="HL87" s="661"/>
      <c r="HM87" s="661"/>
      <c r="HN87" s="661"/>
      <c r="HO87" s="661"/>
      <c r="HP87" s="661"/>
      <c r="HQ87" s="661"/>
      <c r="HR87" s="661"/>
      <c r="HS87" s="661"/>
      <c r="HT87" s="661"/>
      <c r="HU87" s="661"/>
      <c r="HV87" s="661"/>
      <c r="HW87" s="661"/>
      <c r="HX87" s="661"/>
      <c r="HY87" s="661"/>
      <c r="HZ87" s="661"/>
      <c r="IA87" s="661"/>
      <c r="IB87" s="661"/>
      <c r="IC87" s="661"/>
      <c r="ID87" s="661"/>
      <c r="IE87" s="661"/>
      <c r="IF87" s="661"/>
      <c r="IG87" s="661"/>
      <c r="IH87" s="661"/>
      <c r="II87" s="661"/>
      <c r="IJ87" s="661"/>
      <c r="IK87" s="661"/>
      <c r="IL87" s="661"/>
      <c r="IM87" s="661"/>
      <c r="IN87" s="661"/>
      <c r="IO87" s="661"/>
      <c r="IP87" s="661"/>
      <c r="IQ87" s="661"/>
      <c r="IR87" s="661"/>
      <c r="IS87" s="661"/>
      <c r="IT87" s="661"/>
      <c r="IU87" s="661"/>
      <c r="IV87" s="661"/>
    </row>
    <row r="88" spans="1:256" s="668" customFormat="1">
      <c r="A88" s="459" t="s">
        <v>1356</v>
      </c>
      <c r="B88" s="536" t="s">
        <v>1566</v>
      </c>
      <c r="C88" s="548"/>
      <c r="D88" s="548"/>
      <c r="E88" s="499"/>
      <c r="F88" s="670"/>
      <c r="G88" s="499"/>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8"/>
      <c r="AU88" s="548"/>
      <c r="AV88" s="548"/>
      <c r="AW88" s="548"/>
      <c r="AX88" s="548"/>
      <c r="AY88" s="548"/>
      <c r="AZ88" s="548"/>
      <c r="BA88" s="548"/>
      <c r="BB88" s="548"/>
      <c r="BC88" s="548"/>
      <c r="BD88" s="548"/>
      <c r="BE88" s="548"/>
      <c r="BF88" s="548"/>
      <c r="BG88" s="548"/>
      <c r="BH88" s="548"/>
      <c r="BI88" s="548"/>
      <c r="BJ88" s="548"/>
      <c r="BK88" s="548"/>
      <c r="BL88" s="548"/>
      <c r="BM88" s="548"/>
      <c r="BN88" s="548"/>
      <c r="BO88" s="548"/>
      <c r="BP88" s="548"/>
      <c r="BQ88" s="548"/>
      <c r="BR88" s="548"/>
      <c r="BS88" s="548"/>
      <c r="BT88" s="548"/>
      <c r="BU88" s="548"/>
      <c r="BV88" s="548"/>
      <c r="BW88" s="548"/>
      <c r="BX88" s="548"/>
      <c r="BY88" s="548"/>
      <c r="BZ88" s="548"/>
      <c r="CA88" s="548"/>
      <c r="CB88" s="548"/>
      <c r="CC88" s="548"/>
      <c r="CD88" s="548"/>
      <c r="CE88" s="548"/>
      <c r="CF88" s="548"/>
      <c r="CG88" s="548"/>
      <c r="CH88" s="548"/>
      <c r="CI88" s="548"/>
      <c r="CJ88" s="548"/>
      <c r="CK88" s="548"/>
      <c r="CL88" s="548"/>
      <c r="CM88" s="548"/>
      <c r="CN88" s="548"/>
      <c r="CO88" s="548"/>
      <c r="CP88" s="548"/>
      <c r="CQ88" s="548"/>
      <c r="CR88" s="548"/>
      <c r="CS88" s="548"/>
      <c r="CT88" s="548"/>
      <c r="CU88" s="548"/>
      <c r="CV88" s="548"/>
      <c r="CW88" s="548"/>
      <c r="CX88" s="548"/>
      <c r="CY88" s="548"/>
      <c r="CZ88" s="548"/>
      <c r="DA88" s="548"/>
      <c r="DB88" s="548"/>
      <c r="DC88" s="548"/>
      <c r="DD88" s="548"/>
      <c r="DE88" s="548"/>
      <c r="DF88" s="548"/>
      <c r="DG88" s="548"/>
      <c r="DH88" s="548"/>
      <c r="DI88" s="548"/>
      <c r="DJ88" s="548"/>
      <c r="DK88" s="548"/>
      <c r="DL88" s="548"/>
      <c r="DM88" s="548"/>
      <c r="DN88" s="548"/>
      <c r="DO88" s="548"/>
      <c r="DP88" s="548"/>
      <c r="DQ88" s="548"/>
      <c r="DR88" s="548"/>
      <c r="DS88" s="548"/>
      <c r="DT88" s="548"/>
      <c r="DU88" s="548"/>
      <c r="DV88" s="548"/>
      <c r="DW88" s="548"/>
      <c r="DX88" s="548"/>
      <c r="DY88" s="548"/>
      <c r="DZ88" s="548"/>
      <c r="EA88" s="548"/>
      <c r="EB88" s="548"/>
      <c r="EC88" s="548"/>
      <c r="ED88" s="548"/>
      <c r="EE88" s="548"/>
      <c r="EF88" s="548"/>
      <c r="EG88" s="548"/>
      <c r="EH88" s="548"/>
      <c r="EI88" s="548"/>
      <c r="EJ88" s="548"/>
      <c r="EK88" s="548"/>
      <c r="EL88" s="548"/>
      <c r="EM88" s="548"/>
      <c r="EN88" s="548"/>
      <c r="EO88" s="548"/>
      <c r="EP88" s="548"/>
      <c r="EQ88" s="548"/>
      <c r="ER88" s="548"/>
      <c r="ES88" s="548"/>
      <c r="ET88" s="548"/>
      <c r="EU88" s="548"/>
      <c r="EV88" s="548"/>
      <c r="EW88" s="548"/>
      <c r="EX88" s="548"/>
      <c r="EY88" s="548"/>
      <c r="EZ88" s="548"/>
      <c r="FA88" s="548"/>
      <c r="FB88" s="548"/>
      <c r="FC88" s="548"/>
      <c r="FD88" s="548"/>
      <c r="FE88" s="548"/>
      <c r="FF88" s="548"/>
      <c r="FG88" s="548"/>
      <c r="FH88" s="548"/>
      <c r="FI88" s="548"/>
      <c r="FJ88" s="548"/>
      <c r="FK88" s="548"/>
      <c r="FL88" s="548"/>
      <c r="FM88" s="548"/>
      <c r="FN88" s="548"/>
      <c r="FO88" s="548"/>
      <c r="FP88" s="548"/>
      <c r="FQ88" s="548"/>
      <c r="FR88" s="548"/>
      <c r="FS88" s="548"/>
      <c r="FT88" s="548"/>
      <c r="FU88" s="548"/>
      <c r="FV88" s="548"/>
      <c r="FW88" s="548"/>
      <c r="FX88" s="548"/>
      <c r="FY88" s="548"/>
      <c r="FZ88" s="548"/>
      <c r="GA88" s="548"/>
      <c r="GB88" s="548"/>
      <c r="GC88" s="548"/>
      <c r="GD88" s="548"/>
      <c r="GE88" s="548"/>
      <c r="GF88" s="548"/>
      <c r="GG88" s="548"/>
      <c r="GH88" s="548"/>
      <c r="GI88" s="548"/>
      <c r="GJ88" s="548"/>
      <c r="GK88" s="548"/>
      <c r="GL88" s="548"/>
      <c r="GM88" s="548"/>
      <c r="GN88" s="548"/>
      <c r="GO88" s="548"/>
      <c r="GP88" s="548"/>
      <c r="GQ88" s="548"/>
      <c r="GR88" s="548"/>
      <c r="GS88" s="548"/>
      <c r="GT88" s="548"/>
      <c r="GU88" s="548"/>
      <c r="GV88" s="548"/>
      <c r="GW88" s="548"/>
      <c r="GX88" s="548"/>
      <c r="GY88" s="548"/>
      <c r="GZ88" s="548"/>
      <c r="HA88" s="548"/>
      <c r="HB88" s="548"/>
      <c r="HC88" s="548"/>
      <c r="HD88" s="548"/>
      <c r="HE88" s="548"/>
      <c r="HF88" s="548"/>
      <c r="HG88" s="548"/>
      <c r="HH88" s="548"/>
      <c r="HI88" s="548"/>
      <c r="HJ88" s="548"/>
      <c r="HK88" s="548"/>
      <c r="HL88" s="548"/>
      <c r="HM88" s="548"/>
      <c r="HN88" s="548"/>
      <c r="HO88" s="548"/>
      <c r="HP88" s="548"/>
      <c r="HQ88" s="548"/>
      <c r="HR88" s="548"/>
      <c r="HS88" s="548"/>
      <c r="HT88" s="548"/>
      <c r="HU88" s="548"/>
      <c r="HV88" s="548"/>
      <c r="HW88" s="548"/>
      <c r="HX88" s="548"/>
      <c r="HY88" s="548"/>
      <c r="HZ88" s="548"/>
      <c r="IA88" s="548"/>
      <c r="IB88" s="548"/>
      <c r="IC88" s="548"/>
      <c r="ID88" s="548"/>
      <c r="IE88" s="548"/>
      <c r="IF88" s="548"/>
      <c r="IG88" s="548"/>
      <c r="IH88" s="548"/>
      <c r="II88" s="548"/>
      <c r="IJ88" s="548"/>
      <c r="IK88" s="548"/>
      <c r="IL88" s="548"/>
      <c r="IM88" s="548"/>
      <c r="IN88" s="548"/>
      <c r="IO88" s="548"/>
      <c r="IP88" s="548"/>
      <c r="IQ88" s="548"/>
      <c r="IR88" s="548"/>
      <c r="IS88" s="548"/>
      <c r="IT88" s="548"/>
      <c r="IU88" s="548"/>
      <c r="IV88" s="548"/>
    </row>
    <row r="89" spans="1:256" s="534" customFormat="1">
      <c r="A89" s="709"/>
      <c r="B89" s="536" t="s">
        <v>1565</v>
      </c>
      <c r="C89" s="518"/>
      <c r="D89" s="517"/>
      <c r="E89" s="429"/>
      <c r="F89" s="429"/>
    </row>
    <row r="90" spans="1:256" s="668" customFormat="1" ht="26.4">
      <c r="A90" s="790" t="s">
        <v>982</v>
      </c>
      <c r="B90" s="536" t="s">
        <v>1564</v>
      </c>
      <c r="C90" s="548"/>
      <c r="D90" s="548"/>
      <c r="E90" s="548"/>
      <c r="F90" s="670"/>
      <c r="G90" s="499"/>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8"/>
      <c r="AR90" s="548"/>
      <c r="AS90" s="548"/>
      <c r="AT90" s="548"/>
      <c r="AU90" s="548"/>
      <c r="AV90" s="548"/>
      <c r="AW90" s="548"/>
      <c r="AX90" s="548"/>
      <c r="AY90" s="548"/>
      <c r="AZ90" s="548"/>
      <c r="BA90" s="548"/>
      <c r="BB90" s="548"/>
      <c r="BC90" s="548"/>
      <c r="BD90" s="548"/>
      <c r="BE90" s="548"/>
      <c r="BF90" s="548"/>
      <c r="BG90" s="548"/>
      <c r="BH90" s="548"/>
      <c r="BI90" s="548"/>
      <c r="BJ90" s="548"/>
      <c r="BK90" s="548"/>
      <c r="BL90" s="548"/>
      <c r="BM90" s="548"/>
      <c r="BN90" s="548"/>
      <c r="BO90" s="548"/>
      <c r="BP90" s="548"/>
      <c r="BQ90" s="548"/>
      <c r="BR90" s="548"/>
      <c r="BS90" s="548"/>
      <c r="BT90" s="548"/>
      <c r="BU90" s="548"/>
      <c r="BV90" s="548"/>
      <c r="BW90" s="548"/>
      <c r="BX90" s="548"/>
      <c r="BY90" s="548"/>
      <c r="BZ90" s="548"/>
      <c r="CA90" s="548"/>
      <c r="CB90" s="548"/>
      <c r="CC90" s="548"/>
      <c r="CD90" s="548"/>
      <c r="CE90" s="548"/>
      <c r="CF90" s="548"/>
      <c r="CG90" s="548"/>
      <c r="CH90" s="548"/>
      <c r="CI90" s="548"/>
      <c r="CJ90" s="548"/>
      <c r="CK90" s="548"/>
      <c r="CL90" s="548"/>
      <c r="CM90" s="548"/>
      <c r="CN90" s="548"/>
      <c r="CO90" s="548"/>
      <c r="CP90" s="548"/>
      <c r="CQ90" s="548"/>
      <c r="CR90" s="548"/>
      <c r="CS90" s="548"/>
      <c r="CT90" s="548"/>
      <c r="CU90" s="548"/>
      <c r="CV90" s="548"/>
      <c r="CW90" s="548"/>
      <c r="CX90" s="548"/>
      <c r="CY90" s="548"/>
      <c r="CZ90" s="548"/>
      <c r="DA90" s="548"/>
      <c r="DB90" s="548"/>
      <c r="DC90" s="548"/>
      <c r="DD90" s="548"/>
      <c r="DE90" s="548"/>
      <c r="DF90" s="548"/>
      <c r="DG90" s="548"/>
      <c r="DH90" s="548"/>
      <c r="DI90" s="548"/>
      <c r="DJ90" s="548"/>
      <c r="DK90" s="548"/>
      <c r="DL90" s="548"/>
      <c r="DM90" s="548"/>
      <c r="DN90" s="548"/>
      <c r="DO90" s="548"/>
      <c r="DP90" s="548"/>
      <c r="DQ90" s="548"/>
      <c r="DR90" s="548"/>
      <c r="DS90" s="548"/>
      <c r="DT90" s="548"/>
      <c r="DU90" s="548"/>
      <c r="DV90" s="548"/>
      <c r="DW90" s="548"/>
      <c r="DX90" s="548"/>
      <c r="DY90" s="548"/>
      <c r="DZ90" s="548"/>
      <c r="EA90" s="548"/>
      <c r="EB90" s="548"/>
      <c r="EC90" s="548"/>
      <c r="ED90" s="548"/>
      <c r="EE90" s="548"/>
      <c r="EF90" s="548"/>
      <c r="EG90" s="548"/>
      <c r="EH90" s="548"/>
      <c r="EI90" s="548"/>
      <c r="EJ90" s="548"/>
      <c r="EK90" s="548"/>
      <c r="EL90" s="548"/>
      <c r="EM90" s="548"/>
      <c r="EN90" s="548"/>
      <c r="EO90" s="548"/>
      <c r="EP90" s="548"/>
      <c r="EQ90" s="548"/>
      <c r="ER90" s="548"/>
      <c r="ES90" s="548"/>
      <c r="ET90" s="548"/>
      <c r="EU90" s="548"/>
      <c r="EV90" s="548"/>
      <c r="EW90" s="548"/>
      <c r="EX90" s="548"/>
      <c r="EY90" s="548"/>
      <c r="EZ90" s="548"/>
      <c r="FA90" s="548"/>
      <c r="FB90" s="548"/>
      <c r="FC90" s="548"/>
      <c r="FD90" s="548"/>
      <c r="FE90" s="548"/>
      <c r="FF90" s="548"/>
      <c r="FG90" s="548"/>
      <c r="FH90" s="548"/>
      <c r="FI90" s="548"/>
      <c r="FJ90" s="548"/>
      <c r="FK90" s="548"/>
      <c r="FL90" s="548"/>
      <c r="FM90" s="548"/>
      <c r="FN90" s="548"/>
      <c r="FO90" s="548"/>
      <c r="FP90" s="548"/>
      <c r="FQ90" s="548"/>
      <c r="FR90" s="548"/>
      <c r="FS90" s="548"/>
      <c r="FT90" s="548"/>
      <c r="FU90" s="548"/>
      <c r="FV90" s="548"/>
      <c r="FW90" s="548"/>
      <c r="FX90" s="548"/>
      <c r="FY90" s="548"/>
      <c r="FZ90" s="548"/>
      <c r="GA90" s="548"/>
      <c r="GB90" s="548"/>
      <c r="GC90" s="548"/>
      <c r="GD90" s="548"/>
      <c r="GE90" s="548"/>
      <c r="GF90" s="548"/>
      <c r="GG90" s="548"/>
      <c r="GH90" s="548"/>
      <c r="GI90" s="548"/>
      <c r="GJ90" s="548"/>
      <c r="GK90" s="548"/>
      <c r="GL90" s="548"/>
      <c r="GM90" s="548"/>
      <c r="GN90" s="548"/>
      <c r="GO90" s="548"/>
      <c r="GP90" s="548"/>
      <c r="GQ90" s="548"/>
      <c r="GR90" s="548"/>
      <c r="GS90" s="548"/>
      <c r="GT90" s="548"/>
      <c r="GU90" s="548"/>
      <c r="GV90" s="548"/>
      <c r="GW90" s="548"/>
      <c r="GX90" s="548"/>
      <c r="GY90" s="548"/>
      <c r="GZ90" s="548"/>
      <c r="HA90" s="548"/>
      <c r="HB90" s="548"/>
      <c r="HC90" s="548"/>
      <c r="HD90" s="548"/>
      <c r="HE90" s="548"/>
      <c r="HF90" s="548"/>
      <c r="HG90" s="548"/>
      <c r="HH90" s="548"/>
      <c r="HI90" s="548"/>
      <c r="HJ90" s="548"/>
      <c r="HK90" s="548"/>
      <c r="HL90" s="548"/>
      <c r="HM90" s="548"/>
      <c r="HN90" s="548"/>
      <c r="HO90" s="548"/>
      <c r="HP90" s="548"/>
      <c r="HQ90" s="548"/>
      <c r="HR90" s="548"/>
      <c r="HS90" s="548"/>
      <c r="HT90" s="548"/>
      <c r="HU90" s="548"/>
      <c r="HV90" s="548"/>
      <c r="HW90" s="548"/>
      <c r="HX90" s="548"/>
      <c r="HY90" s="548"/>
      <c r="HZ90" s="548"/>
      <c r="IA90" s="548"/>
      <c r="IB90" s="548"/>
      <c r="IC90" s="548"/>
      <c r="ID90" s="548"/>
      <c r="IE90" s="548"/>
      <c r="IF90" s="548"/>
      <c r="IG90" s="548"/>
      <c r="IH90" s="548"/>
      <c r="II90" s="548"/>
      <c r="IJ90" s="548"/>
      <c r="IK90" s="548"/>
      <c r="IL90" s="548"/>
      <c r="IM90" s="548"/>
      <c r="IN90" s="548"/>
      <c r="IO90" s="548"/>
      <c r="IP90" s="548"/>
      <c r="IQ90" s="548"/>
      <c r="IR90" s="548"/>
      <c r="IS90" s="548"/>
      <c r="IT90" s="548"/>
      <c r="IU90" s="548"/>
      <c r="IV90" s="548"/>
    </row>
    <row r="91" spans="1:256" s="668" customFormat="1" ht="15.75" customHeight="1">
      <c r="A91" s="790" t="s">
        <v>982</v>
      </c>
      <c r="B91" s="536" t="s">
        <v>1563</v>
      </c>
      <c r="C91" s="548"/>
      <c r="D91" s="684"/>
      <c r="E91" s="548"/>
      <c r="F91" s="670"/>
      <c r="G91" s="499"/>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c r="AN91" s="548"/>
      <c r="AO91" s="548"/>
      <c r="AP91" s="548"/>
      <c r="AQ91" s="548"/>
      <c r="AR91" s="548"/>
      <c r="AS91" s="548"/>
      <c r="AT91" s="548"/>
      <c r="AU91" s="548"/>
      <c r="AV91" s="548"/>
      <c r="AW91" s="548"/>
      <c r="AX91" s="548"/>
      <c r="AY91" s="548"/>
      <c r="AZ91" s="548"/>
      <c r="BA91" s="548"/>
      <c r="BB91" s="548"/>
      <c r="BC91" s="548"/>
      <c r="BD91" s="548"/>
      <c r="BE91" s="548"/>
      <c r="BF91" s="548"/>
      <c r="BG91" s="548"/>
      <c r="BH91" s="548"/>
      <c r="BI91" s="548"/>
      <c r="BJ91" s="548"/>
      <c r="BK91" s="548"/>
      <c r="BL91" s="548"/>
      <c r="BM91" s="548"/>
      <c r="BN91" s="548"/>
      <c r="BO91" s="548"/>
      <c r="BP91" s="548"/>
      <c r="BQ91" s="548"/>
      <c r="BR91" s="548"/>
      <c r="BS91" s="548"/>
      <c r="BT91" s="548"/>
      <c r="BU91" s="548"/>
      <c r="BV91" s="548"/>
      <c r="BW91" s="548"/>
      <c r="BX91" s="548"/>
      <c r="BY91" s="548"/>
      <c r="BZ91" s="548"/>
      <c r="CA91" s="548"/>
      <c r="CB91" s="548"/>
      <c r="CC91" s="548"/>
      <c r="CD91" s="548"/>
      <c r="CE91" s="548"/>
      <c r="CF91" s="548"/>
      <c r="CG91" s="548"/>
      <c r="CH91" s="548"/>
      <c r="CI91" s="548"/>
      <c r="CJ91" s="548"/>
      <c r="CK91" s="548"/>
      <c r="CL91" s="548"/>
      <c r="CM91" s="548"/>
      <c r="CN91" s="548"/>
      <c r="CO91" s="548"/>
      <c r="CP91" s="548"/>
      <c r="CQ91" s="548"/>
      <c r="CR91" s="548"/>
      <c r="CS91" s="548"/>
      <c r="CT91" s="548"/>
      <c r="CU91" s="548"/>
      <c r="CV91" s="548"/>
      <c r="CW91" s="548"/>
      <c r="CX91" s="548"/>
      <c r="CY91" s="548"/>
      <c r="CZ91" s="548"/>
      <c r="DA91" s="548"/>
      <c r="DB91" s="548"/>
      <c r="DC91" s="548"/>
      <c r="DD91" s="548"/>
      <c r="DE91" s="548"/>
      <c r="DF91" s="548"/>
      <c r="DG91" s="548"/>
      <c r="DH91" s="548"/>
      <c r="DI91" s="548"/>
      <c r="DJ91" s="548"/>
      <c r="DK91" s="548"/>
      <c r="DL91" s="548"/>
      <c r="DM91" s="548"/>
      <c r="DN91" s="548"/>
      <c r="DO91" s="548"/>
      <c r="DP91" s="548"/>
      <c r="DQ91" s="548"/>
      <c r="DR91" s="548"/>
      <c r="DS91" s="548"/>
      <c r="DT91" s="548"/>
      <c r="DU91" s="548"/>
      <c r="DV91" s="548"/>
      <c r="DW91" s="548"/>
      <c r="DX91" s="548"/>
      <c r="DY91" s="548"/>
      <c r="DZ91" s="548"/>
      <c r="EA91" s="548"/>
      <c r="EB91" s="548"/>
      <c r="EC91" s="548"/>
      <c r="ED91" s="548"/>
      <c r="EE91" s="548"/>
      <c r="EF91" s="548"/>
      <c r="EG91" s="548"/>
      <c r="EH91" s="548"/>
      <c r="EI91" s="548"/>
      <c r="EJ91" s="548"/>
      <c r="EK91" s="548"/>
      <c r="EL91" s="548"/>
      <c r="EM91" s="548"/>
      <c r="EN91" s="548"/>
      <c r="EO91" s="548"/>
      <c r="EP91" s="548"/>
      <c r="EQ91" s="548"/>
      <c r="ER91" s="548"/>
      <c r="ES91" s="548"/>
      <c r="ET91" s="548"/>
      <c r="EU91" s="548"/>
      <c r="EV91" s="548"/>
      <c r="EW91" s="548"/>
      <c r="EX91" s="548"/>
      <c r="EY91" s="548"/>
      <c r="EZ91" s="548"/>
      <c r="FA91" s="548"/>
      <c r="FB91" s="548"/>
      <c r="FC91" s="548"/>
      <c r="FD91" s="548"/>
      <c r="FE91" s="548"/>
      <c r="FF91" s="548"/>
      <c r="FG91" s="548"/>
      <c r="FH91" s="548"/>
      <c r="FI91" s="548"/>
      <c r="FJ91" s="548"/>
      <c r="FK91" s="548"/>
      <c r="FL91" s="548"/>
      <c r="FM91" s="548"/>
      <c r="FN91" s="548"/>
      <c r="FO91" s="548"/>
      <c r="FP91" s="548"/>
      <c r="FQ91" s="548"/>
      <c r="FR91" s="548"/>
      <c r="FS91" s="548"/>
      <c r="FT91" s="548"/>
      <c r="FU91" s="548"/>
      <c r="FV91" s="548"/>
      <c r="FW91" s="548"/>
      <c r="FX91" s="548"/>
      <c r="FY91" s="548"/>
      <c r="FZ91" s="548"/>
      <c r="GA91" s="548"/>
      <c r="GB91" s="548"/>
      <c r="GC91" s="548"/>
      <c r="GD91" s="548"/>
      <c r="GE91" s="548"/>
      <c r="GF91" s="548"/>
      <c r="GG91" s="548"/>
      <c r="GH91" s="548"/>
      <c r="GI91" s="548"/>
      <c r="GJ91" s="548"/>
      <c r="GK91" s="548"/>
      <c r="GL91" s="548"/>
      <c r="GM91" s="548"/>
      <c r="GN91" s="548"/>
      <c r="GO91" s="548"/>
      <c r="GP91" s="548"/>
      <c r="GQ91" s="548"/>
      <c r="GR91" s="548"/>
      <c r="GS91" s="548"/>
      <c r="GT91" s="548"/>
      <c r="GU91" s="548"/>
      <c r="GV91" s="548"/>
      <c r="GW91" s="548"/>
      <c r="GX91" s="548"/>
      <c r="GY91" s="548"/>
      <c r="GZ91" s="548"/>
      <c r="HA91" s="548"/>
      <c r="HB91" s="548"/>
      <c r="HC91" s="548"/>
      <c r="HD91" s="548"/>
      <c r="HE91" s="548"/>
      <c r="HF91" s="548"/>
      <c r="HG91" s="548"/>
      <c r="HH91" s="548"/>
      <c r="HI91" s="548"/>
      <c r="HJ91" s="548"/>
      <c r="HK91" s="548"/>
      <c r="HL91" s="548"/>
      <c r="HM91" s="548"/>
      <c r="HN91" s="548"/>
      <c r="HO91" s="548"/>
      <c r="HP91" s="548"/>
      <c r="HQ91" s="548"/>
      <c r="HR91" s="548"/>
      <c r="HS91" s="548"/>
      <c r="HT91" s="548"/>
      <c r="HU91" s="548"/>
      <c r="HV91" s="548"/>
      <c r="HW91" s="548"/>
      <c r="HX91" s="548"/>
      <c r="HY91" s="548"/>
      <c r="HZ91" s="548"/>
      <c r="IA91" s="548"/>
      <c r="IB91" s="548"/>
      <c r="IC91" s="548"/>
      <c r="ID91" s="548"/>
      <c r="IE91" s="548"/>
      <c r="IF91" s="548"/>
      <c r="IG91" s="548"/>
      <c r="IH91" s="548"/>
      <c r="II91" s="548"/>
      <c r="IJ91" s="548"/>
      <c r="IK91" s="548"/>
      <c r="IL91" s="548"/>
      <c r="IM91" s="548"/>
      <c r="IN91" s="548"/>
      <c r="IO91" s="548"/>
      <c r="IP91" s="548"/>
      <c r="IQ91" s="548"/>
      <c r="IR91" s="548"/>
      <c r="IS91" s="548"/>
      <c r="IT91" s="548"/>
      <c r="IU91" s="548"/>
      <c r="IV91" s="548"/>
    </row>
    <row r="92" spans="1:256" s="668" customFormat="1" ht="28.5" customHeight="1">
      <c r="A92" s="788" t="s">
        <v>982</v>
      </c>
      <c r="B92" s="536" t="s">
        <v>1559</v>
      </c>
      <c r="C92" s="548"/>
      <c r="D92" s="548"/>
      <c r="E92" s="548"/>
      <c r="F92" s="670"/>
      <c r="G92" s="499"/>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8"/>
      <c r="AX92" s="548"/>
      <c r="AY92" s="548"/>
      <c r="AZ92" s="548"/>
      <c r="BA92" s="548"/>
      <c r="BB92" s="548"/>
      <c r="BC92" s="548"/>
      <c r="BD92" s="548"/>
      <c r="BE92" s="548"/>
      <c r="BF92" s="548"/>
      <c r="BG92" s="548"/>
      <c r="BH92" s="548"/>
      <c r="BI92" s="548"/>
      <c r="BJ92" s="548"/>
      <c r="BK92" s="548"/>
      <c r="BL92" s="548"/>
      <c r="BM92" s="548"/>
      <c r="BN92" s="548"/>
      <c r="BO92" s="548"/>
      <c r="BP92" s="548"/>
      <c r="BQ92" s="548"/>
      <c r="BR92" s="548"/>
      <c r="BS92" s="548"/>
      <c r="BT92" s="548"/>
      <c r="BU92" s="548"/>
      <c r="BV92" s="548"/>
      <c r="BW92" s="548"/>
      <c r="BX92" s="548"/>
      <c r="BY92" s="548"/>
      <c r="BZ92" s="548"/>
      <c r="CA92" s="548"/>
      <c r="CB92" s="548"/>
      <c r="CC92" s="548"/>
      <c r="CD92" s="548"/>
      <c r="CE92" s="548"/>
      <c r="CF92" s="548"/>
      <c r="CG92" s="548"/>
      <c r="CH92" s="548"/>
      <c r="CI92" s="548"/>
      <c r="CJ92" s="548"/>
      <c r="CK92" s="548"/>
      <c r="CL92" s="548"/>
      <c r="CM92" s="548"/>
      <c r="CN92" s="548"/>
      <c r="CO92" s="548"/>
      <c r="CP92" s="548"/>
      <c r="CQ92" s="548"/>
      <c r="CR92" s="548"/>
      <c r="CS92" s="548"/>
      <c r="CT92" s="548"/>
      <c r="CU92" s="548"/>
      <c r="CV92" s="548"/>
      <c r="CW92" s="548"/>
      <c r="CX92" s="548"/>
      <c r="CY92" s="548"/>
      <c r="CZ92" s="548"/>
      <c r="DA92" s="548"/>
      <c r="DB92" s="548"/>
      <c r="DC92" s="548"/>
      <c r="DD92" s="548"/>
      <c r="DE92" s="548"/>
      <c r="DF92" s="548"/>
      <c r="DG92" s="548"/>
      <c r="DH92" s="548"/>
      <c r="DI92" s="548"/>
      <c r="DJ92" s="548"/>
      <c r="DK92" s="548"/>
      <c r="DL92" s="548"/>
      <c r="DM92" s="548"/>
      <c r="DN92" s="548"/>
      <c r="DO92" s="548"/>
      <c r="DP92" s="548"/>
      <c r="DQ92" s="548"/>
      <c r="DR92" s="548"/>
      <c r="DS92" s="548"/>
      <c r="DT92" s="548"/>
      <c r="DU92" s="548"/>
      <c r="DV92" s="548"/>
      <c r="DW92" s="548"/>
      <c r="DX92" s="548"/>
      <c r="DY92" s="548"/>
      <c r="DZ92" s="548"/>
      <c r="EA92" s="548"/>
      <c r="EB92" s="548"/>
      <c r="EC92" s="548"/>
      <c r="ED92" s="548"/>
      <c r="EE92" s="548"/>
      <c r="EF92" s="548"/>
      <c r="EG92" s="548"/>
      <c r="EH92" s="548"/>
      <c r="EI92" s="548"/>
      <c r="EJ92" s="548"/>
      <c r="EK92" s="548"/>
      <c r="EL92" s="548"/>
      <c r="EM92" s="548"/>
      <c r="EN92" s="548"/>
      <c r="EO92" s="548"/>
      <c r="EP92" s="548"/>
      <c r="EQ92" s="548"/>
      <c r="ER92" s="548"/>
      <c r="ES92" s="548"/>
      <c r="ET92" s="548"/>
      <c r="EU92" s="548"/>
      <c r="EV92" s="548"/>
      <c r="EW92" s="548"/>
      <c r="EX92" s="548"/>
      <c r="EY92" s="548"/>
      <c r="EZ92" s="548"/>
      <c r="FA92" s="548"/>
      <c r="FB92" s="548"/>
      <c r="FC92" s="548"/>
      <c r="FD92" s="548"/>
      <c r="FE92" s="548"/>
      <c r="FF92" s="548"/>
      <c r="FG92" s="548"/>
      <c r="FH92" s="548"/>
      <c r="FI92" s="548"/>
      <c r="FJ92" s="548"/>
      <c r="FK92" s="548"/>
      <c r="FL92" s="548"/>
      <c r="FM92" s="548"/>
      <c r="FN92" s="548"/>
      <c r="FO92" s="548"/>
      <c r="FP92" s="548"/>
      <c r="FQ92" s="548"/>
      <c r="FR92" s="548"/>
      <c r="FS92" s="548"/>
      <c r="FT92" s="548"/>
      <c r="FU92" s="548"/>
      <c r="FV92" s="548"/>
      <c r="FW92" s="548"/>
      <c r="FX92" s="548"/>
      <c r="FY92" s="548"/>
      <c r="FZ92" s="548"/>
      <c r="GA92" s="548"/>
      <c r="GB92" s="548"/>
      <c r="GC92" s="548"/>
      <c r="GD92" s="548"/>
      <c r="GE92" s="548"/>
      <c r="GF92" s="548"/>
      <c r="GG92" s="548"/>
      <c r="GH92" s="548"/>
      <c r="GI92" s="548"/>
      <c r="GJ92" s="548"/>
      <c r="GK92" s="548"/>
      <c r="GL92" s="548"/>
      <c r="GM92" s="548"/>
      <c r="GN92" s="548"/>
      <c r="GO92" s="548"/>
      <c r="GP92" s="548"/>
      <c r="GQ92" s="548"/>
      <c r="GR92" s="548"/>
      <c r="GS92" s="548"/>
      <c r="GT92" s="548"/>
      <c r="GU92" s="548"/>
      <c r="GV92" s="548"/>
      <c r="GW92" s="548"/>
      <c r="GX92" s="548"/>
      <c r="GY92" s="548"/>
      <c r="GZ92" s="548"/>
      <c r="HA92" s="548"/>
      <c r="HB92" s="548"/>
      <c r="HC92" s="548"/>
      <c r="HD92" s="548"/>
      <c r="HE92" s="548"/>
      <c r="HF92" s="548"/>
      <c r="HG92" s="548"/>
      <c r="HH92" s="548"/>
      <c r="HI92" s="548"/>
      <c r="HJ92" s="548"/>
      <c r="HK92" s="548"/>
      <c r="HL92" s="548"/>
      <c r="HM92" s="548"/>
      <c r="HN92" s="548"/>
      <c r="HO92" s="548"/>
      <c r="HP92" s="548"/>
      <c r="HQ92" s="548"/>
      <c r="HR92" s="548"/>
      <c r="HS92" s="548"/>
      <c r="HT92" s="548"/>
      <c r="HU92" s="548"/>
      <c r="HV92" s="548"/>
      <c r="HW92" s="548"/>
      <c r="HX92" s="548"/>
      <c r="HY92" s="548"/>
      <c r="HZ92" s="548"/>
      <c r="IA92" s="548"/>
      <c r="IB92" s="548"/>
      <c r="IC92" s="548"/>
      <c r="ID92" s="548"/>
      <c r="IE92" s="548"/>
      <c r="IF92" s="548"/>
      <c r="IG92" s="548"/>
      <c r="IH92" s="548"/>
      <c r="II92" s="548"/>
      <c r="IJ92" s="548"/>
      <c r="IK92" s="548"/>
      <c r="IL92" s="548"/>
      <c r="IM92" s="548"/>
      <c r="IN92" s="548"/>
      <c r="IO92" s="548"/>
      <c r="IP92" s="548"/>
      <c r="IQ92" s="548"/>
      <c r="IR92" s="548"/>
      <c r="IS92" s="548"/>
      <c r="IT92" s="548"/>
      <c r="IU92" s="548"/>
      <c r="IV92" s="548"/>
    </row>
    <row r="93" spans="1:256" s="668" customFormat="1">
      <c r="A93" s="687"/>
      <c r="B93" s="686"/>
      <c r="C93" s="550" t="s">
        <v>51</v>
      </c>
      <c r="D93" s="684">
        <v>2</v>
      </c>
      <c r="E93" s="670"/>
      <c r="F93" s="670">
        <f>E93*D93</f>
        <v>0</v>
      </c>
      <c r="G93" s="685"/>
      <c r="H93" s="789"/>
      <c r="I93" s="685"/>
      <c r="J93" s="685"/>
      <c r="K93" s="685"/>
      <c r="L93" s="685"/>
      <c r="M93" s="685"/>
      <c r="N93" s="685"/>
      <c r="O93" s="685"/>
      <c r="P93" s="685"/>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5"/>
      <c r="BA93" s="685"/>
      <c r="BB93" s="685"/>
      <c r="BC93" s="685"/>
      <c r="BD93" s="685"/>
      <c r="BE93" s="685"/>
      <c r="BF93" s="685"/>
      <c r="BG93" s="685"/>
      <c r="BH93" s="685"/>
      <c r="BI93" s="685"/>
      <c r="BJ93" s="685"/>
      <c r="BK93" s="685"/>
      <c r="BL93" s="685"/>
      <c r="BM93" s="685"/>
      <c r="BN93" s="685"/>
      <c r="BO93" s="685"/>
      <c r="BP93" s="685"/>
      <c r="BQ93" s="685"/>
      <c r="BR93" s="685"/>
      <c r="BS93" s="685"/>
      <c r="BT93" s="685"/>
      <c r="BU93" s="685"/>
      <c r="BV93" s="685"/>
      <c r="BW93" s="685"/>
      <c r="BX93" s="685"/>
      <c r="BY93" s="685"/>
      <c r="BZ93" s="685"/>
      <c r="CA93" s="685"/>
      <c r="CB93" s="685"/>
      <c r="CC93" s="685"/>
      <c r="CD93" s="685"/>
      <c r="CE93" s="685"/>
      <c r="CF93" s="685"/>
      <c r="CG93" s="685"/>
      <c r="CH93" s="685"/>
      <c r="CI93" s="685"/>
      <c r="CJ93" s="685"/>
      <c r="CK93" s="685"/>
      <c r="CL93" s="685"/>
      <c r="CM93" s="685"/>
      <c r="CN93" s="685"/>
      <c r="CO93" s="685"/>
      <c r="CP93" s="685"/>
      <c r="CQ93" s="685"/>
      <c r="CR93" s="685"/>
      <c r="CS93" s="685"/>
      <c r="CT93" s="685"/>
      <c r="CU93" s="685"/>
      <c r="CV93" s="685"/>
      <c r="CW93" s="685"/>
      <c r="CX93" s="685"/>
      <c r="CY93" s="685"/>
      <c r="CZ93" s="685"/>
      <c r="DA93" s="685"/>
      <c r="DB93" s="685"/>
      <c r="DC93" s="685"/>
      <c r="DD93" s="685"/>
      <c r="DE93" s="685"/>
      <c r="DF93" s="685"/>
      <c r="DG93" s="685"/>
      <c r="DH93" s="685"/>
      <c r="DI93" s="685"/>
      <c r="DJ93" s="685"/>
      <c r="DK93" s="685"/>
      <c r="DL93" s="685"/>
      <c r="DM93" s="685"/>
      <c r="DN93" s="685"/>
      <c r="DO93" s="685"/>
      <c r="DP93" s="685"/>
      <c r="DQ93" s="685"/>
      <c r="DR93" s="685"/>
      <c r="DS93" s="685"/>
      <c r="DT93" s="685"/>
      <c r="DU93" s="685"/>
      <c r="DV93" s="685"/>
      <c r="DW93" s="685"/>
      <c r="DX93" s="685"/>
      <c r="DY93" s="685"/>
      <c r="DZ93" s="685"/>
      <c r="EA93" s="685"/>
      <c r="EB93" s="685"/>
      <c r="EC93" s="685"/>
      <c r="ED93" s="685"/>
      <c r="EE93" s="685"/>
      <c r="EF93" s="685"/>
      <c r="EG93" s="685"/>
      <c r="EH93" s="685"/>
      <c r="EI93" s="685"/>
      <c r="EJ93" s="685"/>
      <c r="EK93" s="685"/>
      <c r="EL93" s="685"/>
      <c r="EM93" s="685"/>
      <c r="EN93" s="685"/>
      <c r="EO93" s="685"/>
      <c r="EP93" s="685"/>
      <c r="EQ93" s="685"/>
      <c r="ER93" s="685"/>
      <c r="ES93" s="685"/>
      <c r="ET93" s="685"/>
      <c r="EU93" s="685"/>
      <c r="EV93" s="685"/>
      <c r="EW93" s="685"/>
      <c r="EX93" s="685"/>
      <c r="EY93" s="685"/>
      <c r="EZ93" s="685"/>
      <c r="FA93" s="685"/>
      <c r="FB93" s="685"/>
      <c r="FC93" s="685"/>
      <c r="FD93" s="685"/>
      <c r="FE93" s="685"/>
      <c r="FF93" s="685"/>
      <c r="FG93" s="685"/>
      <c r="FH93" s="685"/>
      <c r="FI93" s="685"/>
      <c r="FJ93" s="685"/>
      <c r="FK93" s="685"/>
      <c r="FL93" s="685"/>
      <c r="FM93" s="685"/>
      <c r="FN93" s="685"/>
      <c r="FO93" s="685"/>
      <c r="FP93" s="685"/>
      <c r="FQ93" s="685"/>
      <c r="FR93" s="685"/>
      <c r="FS93" s="685"/>
      <c r="FT93" s="685"/>
      <c r="FU93" s="685"/>
      <c r="FV93" s="685"/>
      <c r="FW93" s="685"/>
      <c r="FX93" s="685"/>
      <c r="FY93" s="685"/>
      <c r="FZ93" s="685"/>
      <c r="GA93" s="685"/>
      <c r="GB93" s="685"/>
      <c r="GC93" s="685"/>
      <c r="GD93" s="685"/>
      <c r="GE93" s="685"/>
      <c r="GF93" s="685"/>
      <c r="GG93" s="685"/>
      <c r="GH93" s="685"/>
      <c r="GI93" s="685"/>
      <c r="GJ93" s="685"/>
      <c r="GK93" s="685"/>
      <c r="GL93" s="685"/>
      <c r="GM93" s="685"/>
      <c r="GN93" s="685"/>
      <c r="GO93" s="685"/>
      <c r="GP93" s="685"/>
      <c r="GQ93" s="685"/>
      <c r="GR93" s="685"/>
      <c r="GS93" s="685"/>
      <c r="GT93" s="685"/>
      <c r="GU93" s="685"/>
      <c r="GV93" s="685"/>
      <c r="GW93" s="685"/>
      <c r="GX93" s="685"/>
      <c r="GY93" s="685"/>
      <c r="GZ93" s="685"/>
      <c r="HA93" s="685"/>
      <c r="HB93" s="685"/>
      <c r="HC93" s="685"/>
      <c r="HD93" s="685"/>
      <c r="HE93" s="685"/>
      <c r="HF93" s="685"/>
      <c r="HG93" s="685"/>
      <c r="HH93" s="685"/>
      <c r="HI93" s="685"/>
      <c r="HJ93" s="685"/>
      <c r="HK93" s="685"/>
      <c r="HL93" s="685"/>
      <c r="HM93" s="685"/>
      <c r="HN93" s="685"/>
      <c r="HO93" s="685"/>
      <c r="HP93" s="685"/>
      <c r="HQ93" s="685"/>
      <c r="HR93" s="685"/>
      <c r="HS93" s="685"/>
      <c r="HT93" s="685"/>
      <c r="HU93" s="685"/>
      <c r="HV93" s="685"/>
      <c r="HW93" s="685"/>
      <c r="HX93" s="685"/>
      <c r="HY93" s="685"/>
      <c r="HZ93" s="685"/>
      <c r="IA93" s="685"/>
      <c r="IB93" s="685"/>
      <c r="IC93" s="685"/>
      <c r="ID93" s="685"/>
      <c r="IE93" s="685"/>
      <c r="IF93" s="685"/>
      <c r="IG93" s="685"/>
      <c r="IH93" s="685"/>
      <c r="II93" s="685"/>
      <c r="IJ93" s="685"/>
      <c r="IK93" s="685"/>
      <c r="IL93" s="685"/>
      <c r="IM93" s="685"/>
      <c r="IN93" s="685"/>
      <c r="IO93" s="685"/>
      <c r="IP93" s="685"/>
      <c r="IQ93" s="685"/>
      <c r="IR93" s="685"/>
      <c r="IS93" s="685"/>
      <c r="IT93" s="685"/>
      <c r="IU93" s="685"/>
      <c r="IV93" s="685"/>
    </row>
    <row r="94" spans="1:256" s="668" customFormat="1">
      <c r="A94" s="788"/>
      <c r="B94" s="686"/>
      <c r="C94" s="550"/>
      <c r="D94" s="684"/>
      <c r="E94" s="670"/>
      <c r="F94" s="670"/>
      <c r="G94" s="499"/>
      <c r="H94" s="548"/>
      <c r="I94" s="548"/>
      <c r="J94" s="548"/>
      <c r="K94" s="548"/>
      <c r="L94" s="548"/>
      <c r="M94" s="548"/>
      <c r="N94" s="548"/>
      <c r="O94" s="548"/>
      <c r="P94" s="548"/>
      <c r="Q94" s="548"/>
      <c r="R94" s="548"/>
      <c r="S94" s="548"/>
      <c r="T94" s="548"/>
      <c r="U94" s="548"/>
      <c r="V94" s="548"/>
      <c r="W94" s="548"/>
      <c r="X94" s="548"/>
      <c r="Y94" s="548"/>
      <c r="Z94" s="548"/>
      <c r="AA94" s="548"/>
      <c r="AB94" s="548"/>
      <c r="AC94" s="548"/>
      <c r="AD94" s="548"/>
      <c r="AE94" s="548"/>
      <c r="AF94" s="548"/>
      <c r="AG94" s="548"/>
      <c r="AH94" s="548"/>
      <c r="AI94" s="548"/>
      <c r="AJ94" s="548"/>
      <c r="AK94" s="548"/>
      <c r="AL94" s="548"/>
      <c r="AM94" s="548"/>
      <c r="AN94" s="548"/>
      <c r="AO94" s="548"/>
      <c r="AP94" s="548"/>
      <c r="AQ94" s="548"/>
      <c r="AR94" s="548"/>
      <c r="AS94" s="548"/>
      <c r="AT94" s="548"/>
      <c r="AU94" s="548"/>
      <c r="AV94" s="548"/>
      <c r="AW94" s="548"/>
      <c r="AX94" s="548"/>
      <c r="AY94" s="548"/>
      <c r="AZ94" s="548"/>
      <c r="BA94" s="548"/>
      <c r="BB94" s="548"/>
      <c r="BC94" s="548"/>
      <c r="BD94" s="548"/>
      <c r="BE94" s="548"/>
      <c r="BF94" s="548"/>
      <c r="BG94" s="548"/>
      <c r="BH94" s="548"/>
      <c r="BI94" s="548"/>
      <c r="BJ94" s="548"/>
      <c r="BK94" s="548"/>
      <c r="BL94" s="548"/>
      <c r="BM94" s="548"/>
      <c r="BN94" s="548"/>
      <c r="BO94" s="548"/>
      <c r="BP94" s="548"/>
      <c r="BQ94" s="548"/>
      <c r="BR94" s="548"/>
      <c r="BS94" s="548"/>
      <c r="BT94" s="548"/>
      <c r="BU94" s="548"/>
      <c r="BV94" s="548"/>
      <c r="BW94" s="548"/>
      <c r="BX94" s="548"/>
      <c r="BY94" s="548"/>
      <c r="BZ94" s="548"/>
      <c r="CA94" s="548"/>
      <c r="CB94" s="548"/>
      <c r="CC94" s="548"/>
      <c r="CD94" s="548"/>
      <c r="CE94" s="548"/>
      <c r="CF94" s="548"/>
      <c r="CG94" s="548"/>
      <c r="CH94" s="548"/>
      <c r="CI94" s="548"/>
      <c r="CJ94" s="548"/>
      <c r="CK94" s="548"/>
      <c r="CL94" s="548"/>
      <c r="CM94" s="548"/>
      <c r="CN94" s="548"/>
      <c r="CO94" s="548"/>
      <c r="CP94" s="548"/>
      <c r="CQ94" s="548"/>
      <c r="CR94" s="548"/>
      <c r="CS94" s="548"/>
      <c r="CT94" s="548"/>
      <c r="CU94" s="548"/>
      <c r="CV94" s="548"/>
      <c r="CW94" s="548"/>
      <c r="CX94" s="548"/>
      <c r="CY94" s="548"/>
      <c r="CZ94" s="548"/>
      <c r="DA94" s="548"/>
      <c r="DB94" s="548"/>
      <c r="DC94" s="548"/>
      <c r="DD94" s="548"/>
      <c r="DE94" s="548"/>
      <c r="DF94" s="548"/>
      <c r="DG94" s="548"/>
      <c r="DH94" s="548"/>
      <c r="DI94" s="548"/>
      <c r="DJ94" s="548"/>
      <c r="DK94" s="548"/>
      <c r="DL94" s="548"/>
      <c r="DM94" s="548"/>
      <c r="DN94" s="548"/>
      <c r="DO94" s="548"/>
      <c r="DP94" s="548"/>
      <c r="DQ94" s="548"/>
      <c r="DR94" s="548"/>
      <c r="DS94" s="548"/>
      <c r="DT94" s="548"/>
      <c r="DU94" s="548"/>
      <c r="DV94" s="548"/>
      <c r="DW94" s="548"/>
      <c r="DX94" s="548"/>
      <c r="DY94" s="548"/>
      <c r="DZ94" s="548"/>
      <c r="EA94" s="548"/>
      <c r="EB94" s="548"/>
      <c r="EC94" s="548"/>
      <c r="ED94" s="548"/>
      <c r="EE94" s="548"/>
      <c r="EF94" s="548"/>
      <c r="EG94" s="548"/>
      <c r="EH94" s="548"/>
      <c r="EI94" s="548"/>
      <c r="EJ94" s="548"/>
      <c r="EK94" s="548"/>
      <c r="EL94" s="548"/>
      <c r="EM94" s="548"/>
      <c r="EN94" s="548"/>
      <c r="EO94" s="548"/>
      <c r="EP94" s="548"/>
      <c r="EQ94" s="548"/>
      <c r="ER94" s="548"/>
      <c r="ES94" s="548"/>
      <c r="ET94" s="548"/>
      <c r="EU94" s="548"/>
      <c r="EV94" s="548"/>
      <c r="EW94" s="548"/>
      <c r="EX94" s="548"/>
      <c r="EY94" s="548"/>
      <c r="EZ94" s="548"/>
      <c r="FA94" s="548"/>
      <c r="FB94" s="548"/>
      <c r="FC94" s="548"/>
      <c r="FD94" s="548"/>
      <c r="FE94" s="548"/>
      <c r="FF94" s="548"/>
      <c r="FG94" s="548"/>
      <c r="FH94" s="548"/>
      <c r="FI94" s="548"/>
      <c r="FJ94" s="548"/>
      <c r="FK94" s="548"/>
      <c r="FL94" s="548"/>
      <c r="FM94" s="548"/>
      <c r="FN94" s="548"/>
      <c r="FO94" s="548"/>
      <c r="FP94" s="548"/>
      <c r="FQ94" s="548"/>
      <c r="FR94" s="548"/>
      <c r="FS94" s="548"/>
      <c r="FT94" s="548"/>
      <c r="FU94" s="548"/>
      <c r="FV94" s="548"/>
      <c r="FW94" s="548"/>
      <c r="FX94" s="548"/>
      <c r="FY94" s="548"/>
      <c r="FZ94" s="548"/>
      <c r="GA94" s="548"/>
      <c r="GB94" s="548"/>
      <c r="GC94" s="548"/>
      <c r="GD94" s="548"/>
      <c r="GE94" s="548"/>
      <c r="GF94" s="548"/>
      <c r="GG94" s="548"/>
      <c r="GH94" s="548"/>
      <c r="GI94" s="548"/>
      <c r="GJ94" s="548"/>
      <c r="GK94" s="548"/>
      <c r="GL94" s="548"/>
      <c r="GM94" s="548"/>
      <c r="GN94" s="548"/>
      <c r="GO94" s="548"/>
      <c r="GP94" s="548"/>
      <c r="GQ94" s="548"/>
      <c r="GR94" s="548"/>
      <c r="GS94" s="548"/>
      <c r="GT94" s="548"/>
      <c r="GU94" s="548"/>
      <c r="GV94" s="548"/>
      <c r="GW94" s="548"/>
      <c r="GX94" s="548"/>
      <c r="GY94" s="548"/>
      <c r="GZ94" s="548"/>
      <c r="HA94" s="548"/>
      <c r="HB94" s="548"/>
      <c r="HC94" s="548"/>
      <c r="HD94" s="548"/>
      <c r="HE94" s="548"/>
      <c r="HF94" s="548"/>
      <c r="HG94" s="548"/>
      <c r="HH94" s="548"/>
      <c r="HI94" s="548"/>
      <c r="HJ94" s="548"/>
      <c r="HK94" s="548"/>
      <c r="HL94" s="548"/>
      <c r="HM94" s="548"/>
      <c r="HN94" s="548"/>
      <c r="HO94" s="548"/>
      <c r="HP94" s="548"/>
      <c r="HQ94" s="548"/>
      <c r="HR94" s="548"/>
      <c r="HS94" s="548"/>
      <c r="HT94" s="548"/>
      <c r="HU94" s="548"/>
      <c r="HV94" s="548"/>
      <c r="HW94" s="548"/>
      <c r="HX94" s="548"/>
      <c r="HY94" s="548"/>
      <c r="HZ94" s="548"/>
      <c r="IA94" s="548"/>
      <c r="IB94" s="548"/>
      <c r="IC94" s="548"/>
      <c r="ID94" s="548"/>
      <c r="IE94" s="548"/>
      <c r="IF94" s="548"/>
      <c r="IG94" s="548"/>
      <c r="IH94" s="548"/>
      <c r="II94" s="548"/>
      <c r="IJ94" s="548"/>
      <c r="IK94" s="548"/>
      <c r="IL94" s="548"/>
      <c r="IM94" s="548"/>
      <c r="IN94" s="548"/>
      <c r="IO94" s="548"/>
      <c r="IP94" s="548"/>
      <c r="IQ94" s="548"/>
      <c r="IR94" s="548"/>
      <c r="IS94" s="548"/>
      <c r="IT94" s="548"/>
      <c r="IU94" s="548"/>
      <c r="IV94" s="548"/>
    </row>
    <row r="95" spans="1:256" s="534" customFormat="1">
      <c r="A95" s="459" t="s">
        <v>1354</v>
      </c>
      <c r="B95" s="536" t="s">
        <v>1562</v>
      </c>
      <c r="C95" s="518"/>
      <c r="D95" s="517"/>
      <c r="E95" s="429"/>
      <c r="F95" s="429"/>
    </row>
    <row r="96" spans="1:256" s="534" customFormat="1">
      <c r="A96" s="709"/>
      <c r="B96" s="536" t="s">
        <v>1561</v>
      </c>
      <c r="C96" s="518"/>
      <c r="D96" s="517"/>
      <c r="E96" s="429"/>
      <c r="F96" s="429"/>
    </row>
    <row r="97" spans="1:251" s="534" customFormat="1">
      <c r="A97" s="709" t="s">
        <v>982</v>
      </c>
      <c r="B97" s="536" t="s">
        <v>1556</v>
      </c>
      <c r="C97" s="518"/>
      <c r="D97" s="517"/>
      <c r="E97" s="429"/>
      <c r="F97" s="429"/>
    </row>
    <row r="98" spans="1:251" s="534" customFormat="1">
      <c r="A98" s="709" t="s">
        <v>982</v>
      </c>
      <c r="B98" s="536" t="s">
        <v>1560</v>
      </c>
      <c r="C98" s="518"/>
      <c r="D98" s="517"/>
      <c r="E98" s="429"/>
      <c r="F98" s="429"/>
    </row>
    <row r="99" spans="1:251" s="534" customFormat="1" ht="28.5" customHeight="1">
      <c r="A99" s="709" t="s">
        <v>982</v>
      </c>
      <c r="B99" s="536" t="s">
        <v>1559</v>
      </c>
      <c r="C99" s="518" t="s">
        <v>51</v>
      </c>
      <c r="D99" s="517">
        <v>2</v>
      </c>
      <c r="E99" s="677"/>
      <c r="F99" s="375">
        <f>D99*E99</f>
        <v>0</v>
      </c>
    </row>
    <row r="100" spans="1:251" s="668" customFormat="1">
      <c r="A100" s="459"/>
      <c r="B100" s="536"/>
      <c r="C100" s="518"/>
      <c r="D100" s="517"/>
      <c r="E100" s="677"/>
      <c r="F100" s="375"/>
    </row>
    <row r="101" spans="1:251" s="534" customFormat="1" ht="15.75" customHeight="1">
      <c r="A101" s="459" t="s">
        <v>1352</v>
      </c>
      <c r="B101" s="536" t="s">
        <v>1558</v>
      </c>
      <c r="C101" s="668"/>
      <c r="D101" s="668"/>
      <c r="E101" s="668"/>
      <c r="F101" s="668"/>
    </row>
    <row r="102" spans="1:251" s="534" customFormat="1">
      <c r="A102" s="709" t="s">
        <v>982</v>
      </c>
      <c r="B102" s="536" t="s">
        <v>1557</v>
      </c>
      <c r="C102" s="668"/>
      <c r="D102" s="668"/>
      <c r="E102" s="668"/>
      <c r="F102" s="668"/>
    </row>
    <row r="103" spans="1:251" s="534" customFormat="1">
      <c r="A103" s="709" t="s">
        <v>982</v>
      </c>
      <c r="B103" s="536" t="s">
        <v>1556</v>
      </c>
      <c r="C103" s="531"/>
      <c r="D103" s="530"/>
      <c r="E103" s="668"/>
      <c r="F103" s="668"/>
    </row>
    <row r="104" spans="1:251" s="534" customFormat="1">
      <c r="A104" s="709" t="s">
        <v>982</v>
      </c>
      <c r="B104" s="536" t="s">
        <v>1555</v>
      </c>
      <c r="C104" s="668"/>
      <c r="D104" s="668"/>
      <c r="E104" s="668"/>
      <c r="F104" s="668"/>
    </row>
    <row r="105" spans="1:251" s="534" customFormat="1">
      <c r="A105" s="459"/>
      <c r="B105" s="536"/>
      <c r="C105" s="531" t="s">
        <v>51</v>
      </c>
      <c r="D105" s="530">
        <v>6</v>
      </c>
      <c r="E105" s="549"/>
      <c r="F105" s="549">
        <f>D105*E105</f>
        <v>0</v>
      </c>
    </row>
    <row r="106" spans="1:251" s="534" customFormat="1">
      <c r="A106" s="459"/>
      <c r="B106" s="536"/>
      <c r="C106" s="531"/>
      <c r="D106" s="530"/>
      <c r="E106" s="668"/>
      <c r="F106" s="668"/>
    </row>
    <row r="107" spans="1:251" s="668" customFormat="1">
      <c r="A107" s="459" t="s">
        <v>1350</v>
      </c>
      <c r="B107" s="536" t="s">
        <v>1554</v>
      </c>
      <c r="C107" s="531"/>
      <c r="D107" s="530"/>
      <c r="G107" s="545"/>
    </row>
    <row r="108" spans="1:251" s="668" customFormat="1">
      <c r="A108" s="459"/>
      <c r="B108" s="536" t="s">
        <v>1553</v>
      </c>
      <c r="C108" s="531" t="s">
        <v>51</v>
      </c>
      <c r="D108" s="530">
        <v>2</v>
      </c>
      <c r="E108" s="549"/>
      <c r="F108" s="549">
        <f>D108*E108</f>
        <v>0</v>
      </c>
      <c r="G108" s="545"/>
    </row>
    <row r="109" spans="1:251" s="668" customFormat="1" ht="15" customHeight="1">
      <c r="A109" s="459"/>
      <c r="B109" s="531"/>
      <c r="C109" s="531"/>
      <c r="D109" s="530"/>
      <c r="G109" s="545"/>
    </row>
    <row r="110" spans="1:251" s="753" customFormat="1">
      <c r="A110" s="459" t="s">
        <v>1348</v>
      </c>
      <c r="B110" s="785" t="s">
        <v>1552</v>
      </c>
      <c r="C110" s="787"/>
      <c r="D110" s="787"/>
      <c r="E110" s="787"/>
      <c r="F110" s="375"/>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4"/>
      <c r="BC110" s="534"/>
      <c r="BD110" s="534"/>
      <c r="BE110" s="534"/>
      <c r="BF110" s="534"/>
      <c r="BG110" s="534"/>
      <c r="BH110" s="534"/>
      <c r="BI110" s="534"/>
      <c r="BJ110" s="534"/>
      <c r="BK110" s="534"/>
      <c r="BL110" s="534"/>
      <c r="BM110" s="534"/>
      <c r="BN110" s="534"/>
      <c r="BO110" s="534"/>
      <c r="BP110" s="534"/>
      <c r="BQ110" s="534"/>
      <c r="BR110" s="534"/>
      <c r="BS110" s="534"/>
      <c r="BT110" s="534"/>
      <c r="BU110" s="534"/>
      <c r="BV110" s="534"/>
      <c r="BW110" s="534"/>
      <c r="BX110" s="534"/>
      <c r="BY110" s="534"/>
      <c r="BZ110" s="534"/>
      <c r="CA110" s="534"/>
      <c r="CB110" s="534"/>
      <c r="CC110" s="534"/>
      <c r="CD110" s="534"/>
      <c r="CE110" s="534"/>
      <c r="CF110" s="534"/>
      <c r="CG110" s="534"/>
      <c r="CH110" s="534"/>
      <c r="CI110" s="534"/>
      <c r="CJ110" s="534"/>
      <c r="CK110" s="534"/>
      <c r="CL110" s="534"/>
      <c r="CM110" s="534"/>
      <c r="CN110" s="534"/>
      <c r="CO110" s="534"/>
      <c r="CP110" s="534"/>
      <c r="CQ110" s="534"/>
      <c r="CR110" s="534"/>
      <c r="CS110" s="534"/>
      <c r="CT110" s="534"/>
      <c r="CU110" s="534"/>
      <c r="CV110" s="534"/>
      <c r="CW110" s="534"/>
      <c r="CX110" s="534"/>
      <c r="CY110" s="534"/>
      <c r="CZ110" s="534"/>
      <c r="DA110" s="534"/>
      <c r="DB110" s="534"/>
      <c r="DC110" s="534"/>
      <c r="DD110" s="534"/>
      <c r="DE110" s="534"/>
      <c r="DF110" s="534"/>
      <c r="DG110" s="534"/>
      <c r="DH110" s="534"/>
      <c r="DI110" s="534"/>
      <c r="DJ110" s="534"/>
      <c r="DK110" s="534"/>
      <c r="DL110" s="534"/>
      <c r="DM110" s="534"/>
      <c r="DN110" s="534"/>
      <c r="DO110" s="534"/>
      <c r="DP110" s="534"/>
      <c r="DQ110" s="534"/>
      <c r="DR110" s="534"/>
      <c r="DS110" s="534"/>
      <c r="DT110" s="534"/>
      <c r="DU110" s="534"/>
      <c r="DV110" s="534"/>
      <c r="DW110" s="534"/>
      <c r="DX110" s="534"/>
      <c r="DY110" s="534"/>
      <c r="DZ110" s="534"/>
      <c r="EA110" s="534"/>
      <c r="EB110" s="534"/>
      <c r="EC110" s="534"/>
      <c r="ED110" s="534"/>
      <c r="EE110" s="534"/>
      <c r="EF110" s="534"/>
      <c r="EG110" s="534"/>
      <c r="EH110" s="534"/>
      <c r="EI110" s="534"/>
      <c r="EJ110" s="534"/>
      <c r="EK110" s="534"/>
      <c r="EL110" s="534"/>
      <c r="EM110" s="534"/>
      <c r="EN110" s="534"/>
      <c r="EO110" s="534"/>
      <c r="EP110" s="534"/>
      <c r="EQ110" s="534"/>
      <c r="ER110" s="534"/>
      <c r="ES110" s="534"/>
      <c r="ET110" s="534"/>
      <c r="EU110" s="534"/>
      <c r="EV110" s="534"/>
      <c r="EW110" s="534"/>
      <c r="EX110" s="534"/>
      <c r="EY110" s="534"/>
      <c r="EZ110" s="534"/>
      <c r="FA110" s="534"/>
      <c r="FB110" s="534"/>
      <c r="FC110" s="534"/>
      <c r="FD110" s="534"/>
      <c r="FE110" s="534"/>
      <c r="FF110" s="534"/>
      <c r="FG110" s="534"/>
      <c r="FH110" s="534"/>
      <c r="FI110" s="534"/>
      <c r="FJ110" s="534"/>
      <c r="FK110" s="534"/>
      <c r="FL110" s="534"/>
      <c r="FM110" s="534"/>
      <c r="FN110" s="534"/>
      <c r="FO110" s="534"/>
      <c r="FP110" s="534"/>
      <c r="FQ110" s="534"/>
      <c r="FR110" s="534"/>
      <c r="FS110" s="534"/>
      <c r="FT110" s="534"/>
      <c r="FU110" s="534"/>
      <c r="FV110" s="534"/>
      <c r="FW110" s="534"/>
      <c r="FX110" s="534"/>
      <c r="FY110" s="534"/>
      <c r="FZ110" s="534"/>
      <c r="GA110" s="534"/>
      <c r="GB110" s="534"/>
      <c r="GC110" s="534"/>
      <c r="GD110" s="534"/>
      <c r="GE110" s="534"/>
      <c r="GF110" s="534"/>
      <c r="GG110" s="534"/>
      <c r="GH110" s="534"/>
      <c r="GI110" s="534"/>
      <c r="GJ110" s="534"/>
      <c r="GK110" s="534"/>
      <c r="GL110" s="534"/>
      <c r="GM110" s="534"/>
      <c r="GN110" s="534"/>
      <c r="GO110" s="534"/>
      <c r="GP110" s="534"/>
      <c r="GQ110" s="534"/>
      <c r="GR110" s="534"/>
      <c r="GS110" s="534"/>
      <c r="GT110" s="534"/>
      <c r="GU110" s="534"/>
      <c r="GV110" s="534"/>
      <c r="GW110" s="534"/>
      <c r="GX110" s="534"/>
      <c r="GY110" s="534"/>
      <c r="GZ110" s="534"/>
      <c r="HA110" s="534"/>
      <c r="HB110" s="534"/>
      <c r="HC110" s="534"/>
      <c r="HD110" s="534"/>
      <c r="HE110" s="534"/>
      <c r="HF110" s="534"/>
      <c r="HG110" s="534"/>
      <c r="HH110" s="534"/>
      <c r="HI110" s="534"/>
      <c r="HJ110" s="534"/>
      <c r="HK110" s="534"/>
      <c r="HL110" s="534"/>
      <c r="HM110" s="534"/>
      <c r="HN110" s="534"/>
      <c r="HO110" s="534"/>
      <c r="HP110" s="534"/>
      <c r="HQ110" s="534"/>
      <c r="HR110" s="534"/>
      <c r="HS110" s="534"/>
      <c r="HT110" s="534"/>
      <c r="HU110" s="534"/>
      <c r="HV110" s="534"/>
      <c r="HW110" s="534"/>
      <c r="HX110" s="534"/>
      <c r="HY110" s="534"/>
      <c r="HZ110" s="534"/>
      <c r="IA110" s="534"/>
      <c r="IB110" s="534"/>
      <c r="IC110" s="534"/>
      <c r="ID110" s="534"/>
      <c r="IE110" s="534"/>
      <c r="IF110" s="534"/>
      <c r="IG110" s="534"/>
      <c r="IH110" s="534"/>
      <c r="II110" s="534"/>
      <c r="IJ110" s="534"/>
      <c r="IK110" s="534"/>
      <c r="IL110" s="534"/>
      <c r="IM110" s="534"/>
      <c r="IN110" s="534"/>
      <c r="IO110" s="534"/>
      <c r="IP110" s="534"/>
      <c r="IQ110" s="534"/>
    </row>
    <row r="111" spans="1:251" s="534" customFormat="1" ht="26.4">
      <c r="A111" s="786" t="s">
        <v>982</v>
      </c>
      <c r="B111" s="785" t="s">
        <v>1551</v>
      </c>
      <c r="C111" s="781"/>
      <c r="D111" s="780"/>
      <c r="E111" s="787"/>
      <c r="F111" s="375"/>
    </row>
    <row r="112" spans="1:251" s="534" customFormat="1">
      <c r="A112" s="786"/>
      <c r="B112" s="785"/>
      <c r="C112" s="781" t="s">
        <v>51</v>
      </c>
      <c r="D112" s="780">
        <v>4</v>
      </c>
      <c r="E112" s="776"/>
      <c r="F112" s="375">
        <f>D112*E112</f>
        <v>0</v>
      </c>
    </row>
    <row r="113" spans="1:251" s="514" customFormat="1" ht="12" customHeight="1">
      <c r="A113" s="764"/>
      <c r="B113" s="782"/>
      <c r="C113" s="781"/>
      <c r="D113" s="780"/>
      <c r="E113" s="776"/>
      <c r="F113" s="375"/>
      <c r="G113" s="534"/>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34"/>
      <c r="AE113" s="534"/>
      <c r="AF113" s="534"/>
      <c r="AG113" s="534"/>
      <c r="AH113" s="534"/>
      <c r="AI113" s="534"/>
      <c r="AJ113" s="534"/>
      <c r="AK113" s="534"/>
      <c r="AL113" s="534"/>
      <c r="AM113" s="534"/>
      <c r="AN113" s="534"/>
      <c r="AO113" s="534"/>
      <c r="AP113" s="534"/>
      <c r="AQ113" s="534"/>
      <c r="AR113" s="534"/>
      <c r="AS113" s="534"/>
      <c r="AT113" s="534"/>
      <c r="AU113" s="534"/>
      <c r="AV113" s="534"/>
      <c r="AW113" s="534"/>
      <c r="AX113" s="534"/>
      <c r="AY113" s="534"/>
      <c r="AZ113" s="534"/>
      <c r="BA113" s="534"/>
      <c r="BB113" s="534"/>
      <c r="BC113" s="534"/>
      <c r="BD113" s="534"/>
      <c r="BE113" s="534"/>
      <c r="BF113" s="534"/>
      <c r="BG113" s="534"/>
      <c r="BH113" s="534"/>
      <c r="BI113" s="534"/>
      <c r="BJ113" s="534"/>
      <c r="BK113" s="534"/>
      <c r="BL113" s="534"/>
      <c r="BM113" s="534"/>
      <c r="BN113" s="534"/>
      <c r="BO113" s="534"/>
      <c r="BP113" s="534"/>
      <c r="BQ113" s="534"/>
      <c r="BR113" s="534"/>
      <c r="BS113" s="534"/>
      <c r="BT113" s="534"/>
      <c r="BU113" s="534"/>
      <c r="BV113" s="534"/>
      <c r="BW113" s="534"/>
      <c r="BX113" s="534"/>
      <c r="BY113" s="534"/>
      <c r="BZ113" s="534"/>
      <c r="CA113" s="534"/>
      <c r="CB113" s="534"/>
      <c r="CC113" s="534"/>
      <c r="CD113" s="534"/>
      <c r="CE113" s="534"/>
      <c r="CF113" s="534"/>
      <c r="CG113" s="534"/>
      <c r="CH113" s="534"/>
      <c r="CI113" s="534"/>
      <c r="CJ113" s="534"/>
      <c r="CK113" s="534"/>
      <c r="CL113" s="534"/>
      <c r="CM113" s="534"/>
      <c r="CN113" s="534"/>
      <c r="CO113" s="534"/>
      <c r="CP113" s="534"/>
      <c r="CQ113" s="534"/>
      <c r="CR113" s="534"/>
      <c r="CS113" s="534"/>
      <c r="CT113" s="534"/>
      <c r="CU113" s="534"/>
      <c r="CV113" s="534"/>
      <c r="CW113" s="534"/>
      <c r="CX113" s="534"/>
      <c r="CY113" s="534"/>
      <c r="CZ113" s="534"/>
      <c r="DA113" s="534"/>
      <c r="DB113" s="534"/>
      <c r="DC113" s="534"/>
      <c r="DD113" s="534"/>
      <c r="DE113" s="534"/>
      <c r="DF113" s="534"/>
      <c r="DG113" s="534"/>
      <c r="DH113" s="534"/>
      <c r="DI113" s="534"/>
      <c r="DJ113" s="534"/>
      <c r="DK113" s="534"/>
      <c r="DL113" s="534"/>
      <c r="DM113" s="534"/>
      <c r="DN113" s="534"/>
      <c r="DO113" s="534"/>
      <c r="DP113" s="534"/>
      <c r="DQ113" s="534"/>
      <c r="DR113" s="534"/>
      <c r="DS113" s="534"/>
      <c r="DT113" s="534"/>
      <c r="DU113" s="534"/>
      <c r="DV113" s="534"/>
      <c r="DW113" s="534"/>
      <c r="DX113" s="534"/>
      <c r="DY113" s="534"/>
      <c r="DZ113" s="534"/>
      <c r="EA113" s="534"/>
      <c r="EB113" s="534"/>
      <c r="EC113" s="534"/>
      <c r="ED113" s="534"/>
      <c r="EE113" s="534"/>
      <c r="EF113" s="534"/>
      <c r="EG113" s="534"/>
      <c r="EH113" s="534"/>
      <c r="EI113" s="534"/>
      <c r="EJ113" s="534"/>
      <c r="EK113" s="534"/>
      <c r="EL113" s="534"/>
      <c r="EM113" s="534"/>
      <c r="EN113" s="534"/>
      <c r="EO113" s="534"/>
      <c r="EP113" s="534"/>
      <c r="EQ113" s="534"/>
      <c r="ER113" s="534"/>
      <c r="ES113" s="534"/>
      <c r="ET113" s="534"/>
      <c r="EU113" s="534"/>
      <c r="EV113" s="534"/>
      <c r="EW113" s="534"/>
      <c r="EX113" s="534"/>
      <c r="EY113" s="534"/>
      <c r="EZ113" s="534"/>
      <c r="FA113" s="534"/>
      <c r="FB113" s="534"/>
      <c r="FC113" s="534"/>
      <c r="FD113" s="534"/>
      <c r="FE113" s="534"/>
      <c r="FF113" s="534"/>
      <c r="FG113" s="534"/>
      <c r="FH113" s="534"/>
      <c r="FI113" s="534"/>
      <c r="FJ113" s="534"/>
      <c r="FK113" s="534"/>
      <c r="FL113" s="534"/>
      <c r="FM113" s="534"/>
      <c r="FN113" s="534"/>
      <c r="FO113" s="534"/>
      <c r="FP113" s="534"/>
      <c r="FQ113" s="534"/>
      <c r="FR113" s="534"/>
      <c r="FS113" s="534"/>
      <c r="FT113" s="534"/>
      <c r="FU113" s="534"/>
      <c r="FV113" s="534"/>
      <c r="FW113" s="534"/>
      <c r="FX113" s="534"/>
      <c r="FY113" s="534"/>
      <c r="FZ113" s="534"/>
      <c r="GA113" s="534"/>
      <c r="GB113" s="534"/>
      <c r="GC113" s="534"/>
      <c r="GD113" s="534"/>
      <c r="GE113" s="534"/>
      <c r="GF113" s="534"/>
      <c r="GG113" s="534"/>
      <c r="GH113" s="534"/>
      <c r="GI113" s="534"/>
      <c r="GJ113" s="534"/>
      <c r="GK113" s="534"/>
      <c r="GL113" s="534"/>
      <c r="GM113" s="534"/>
      <c r="GN113" s="534"/>
      <c r="GO113" s="534"/>
      <c r="GP113" s="534"/>
      <c r="GQ113" s="534"/>
      <c r="GR113" s="534"/>
      <c r="GS113" s="534"/>
      <c r="GT113" s="534"/>
      <c r="GU113" s="534"/>
      <c r="GV113" s="534"/>
      <c r="GW113" s="534"/>
      <c r="GX113" s="534"/>
      <c r="GY113" s="534"/>
      <c r="GZ113" s="534"/>
      <c r="HA113" s="534"/>
      <c r="HB113" s="534"/>
      <c r="HC113" s="534"/>
      <c r="HD113" s="534"/>
      <c r="HE113" s="534"/>
      <c r="HF113" s="534"/>
      <c r="HG113" s="534"/>
      <c r="HH113" s="534"/>
      <c r="HI113" s="534"/>
      <c r="HJ113" s="534"/>
      <c r="HK113" s="534"/>
      <c r="HL113" s="534"/>
      <c r="HM113" s="534"/>
      <c r="HN113" s="534"/>
      <c r="HO113" s="534"/>
      <c r="HP113" s="534"/>
      <c r="HQ113" s="534"/>
      <c r="HR113" s="534"/>
      <c r="HS113" s="534"/>
      <c r="HT113" s="534"/>
      <c r="HU113" s="534"/>
      <c r="HV113" s="534"/>
      <c r="HW113" s="534"/>
      <c r="HX113" s="534"/>
      <c r="HY113" s="534"/>
      <c r="HZ113" s="534"/>
      <c r="IA113" s="534"/>
      <c r="IB113" s="534"/>
      <c r="IC113" s="534"/>
      <c r="ID113" s="534"/>
      <c r="IE113" s="534"/>
      <c r="IF113" s="534"/>
      <c r="IG113" s="534"/>
      <c r="IH113" s="534"/>
      <c r="II113" s="534"/>
      <c r="IJ113" s="534"/>
      <c r="IK113" s="534"/>
      <c r="IL113" s="534"/>
      <c r="IM113" s="534"/>
      <c r="IN113" s="534"/>
      <c r="IO113" s="534"/>
      <c r="IP113" s="534"/>
      <c r="IQ113" s="534"/>
    </row>
    <row r="114" spans="1:251" s="534" customFormat="1">
      <c r="A114" s="459" t="s">
        <v>1346</v>
      </c>
      <c r="B114" s="686" t="s">
        <v>1550</v>
      </c>
      <c r="C114" s="668"/>
      <c r="D114" s="668"/>
      <c r="E114" s="668"/>
      <c r="F114" s="668"/>
    </row>
    <row r="115" spans="1:251" s="534" customFormat="1" ht="52.8">
      <c r="A115" s="709" t="s">
        <v>982</v>
      </c>
      <c r="B115" s="686" t="s">
        <v>1549</v>
      </c>
      <c r="C115" s="518"/>
      <c r="D115" s="517"/>
      <c r="E115" s="668"/>
      <c r="F115" s="668"/>
    </row>
    <row r="116" spans="1:251" s="534" customFormat="1" ht="12.75" customHeight="1">
      <c r="A116" s="709" t="s">
        <v>982</v>
      </c>
      <c r="B116" s="686" t="s">
        <v>1548</v>
      </c>
      <c r="C116" s="518" t="s">
        <v>51</v>
      </c>
      <c r="D116" s="517">
        <v>1</v>
      </c>
      <c r="E116" s="549"/>
      <c r="F116" s="549">
        <f>D116*E116</f>
        <v>0</v>
      </c>
    </row>
    <row r="117" spans="1:251" s="534" customFormat="1" ht="12.75" customHeight="1">
      <c r="A117" s="709"/>
      <c r="B117" s="536"/>
      <c r="C117" s="518"/>
      <c r="D117" s="517"/>
      <c r="E117" s="549"/>
      <c r="F117" s="549"/>
    </row>
    <row r="118" spans="1:251" s="534" customFormat="1" ht="12" customHeight="1">
      <c r="A118" s="764" t="s">
        <v>1344</v>
      </c>
      <c r="B118" s="785" t="s">
        <v>1547</v>
      </c>
      <c r="C118" s="784"/>
      <c r="D118" s="783"/>
      <c r="E118" s="779"/>
      <c r="F118" s="375"/>
    </row>
    <row r="119" spans="1:251" s="534" customFormat="1" ht="26.4">
      <c r="A119" s="786" t="s">
        <v>982</v>
      </c>
      <c r="B119" s="785" t="s">
        <v>1546</v>
      </c>
      <c r="C119" s="784"/>
      <c r="D119" s="783"/>
      <c r="E119" s="779"/>
      <c r="F119" s="375"/>
    </row>
    <row r="120" spans="1:251" s="534" customFormat="1">
      <c r="A120" s="764"/>
      <c r="B120" s="782"/>
      <c r="C120" s="781" t="s">
        <v>51</v>
      </c>
      <c r="D120" s="780">
        <v>6</v>
      </c>
      <c r="E120" s="776"/>
      <c r="F120" s="375">
        <f>D120*E120</f>
        <v>0</v>
      </c>
    </row>
    <row r="121" spans="1:251" s="534" customFormat="1" ht="12" customHeight="1">
      <c r="A121" s="764"/>
      <c r="B121" s="782"/>
      <c r="C121" s="781"/>
      <c r="D121" s="780"/>
      <c r="E121" s="779"/>
      <c r="F121" s="375"/>
    </row>
    <row r="122" spans="1:251" s="600" customFormat="1">
      <c r="A122" s="459" t="s">
        <v>1545</v>
      </c>
      <c r="B122" s="536" t="s">
        <v>1544</v>
      </c>
      <c r="C122" s="777"/>
      <c r="D122" s="564"/>
      <c r="E122" s="564"/>
      <c r="F122" s="564"/>
    </row>
    <row r="123" spans="1:251" s="600" customFormat="1" ht="26.4">
      <c r="A123" s="709" t="s">
        <v>982</v>
      </c>
      <c r="B123" s="769" t="s">
        <v>1543</v>
      </c>
      <c r="C123" s="777"/>
      <c r="D123" s="564"/>
      <c r="E123" s="564"/>
      <c r="F123" s="564"/>
    </row>
    <row r="124" spans="1:251" s="600" customFormat="1">
      <c r="A124" s="459"/>
      <c r="B124" s="531"/>
      <c r="C124" s="518" t="s">
        <v>51</v>
      </c>
      <c r="D124" s="517">
        <v>6</v>
      </c>
      <c r="E124" s="776"/>
      <c r="F124" s="375">
        <f>D124*E124</f>
        <v>0</v>
      </c>
    </row>
    <row r="125" spans="1:251" s="600" customFormat="1">
      <c r="A125" s="459"/>
      <c r="B125" s="778"/>
      <c r="C125" s="518"/>
      <c r="D125" s="517"/>
      <c r="E125" s="517"/>
      <c r="F125" s="517"/>
    </row>
    <row r="126" spans="1:251" s="600" customFormat="1">
      <c r="A126" s="459" t="s">
        <v>1542</v>
      </c>
      <c r="B126" s="536" t="s">
        <v>1541</v>
      </c>
      <c r="C126" s="777"/>
      <c r="D126" s="564"/>
      <c r="E126" s="564"/>
      <c r="F126" s="564"/>
    </row>
    <row r="127" spans="1:251" s="600" customFormat="1" ht="26.4">
      <c r="A127" s="709" t="s">
        <v>982</v>
      </c>
      <c r="B127" s="536" t="s">
        <v>1540</v>
      </c>
      <c r="C127" s="777"/>
      <c r="D127" s="564"/>
      <c r="E127" s="564"/>
      <c r="F127" s="564"/>
    </row>
    <row r="128" spans="1:251" s="600" customFormat="1">
      <c r="A128" s="709"/>
      <c r="B128" s="536"/>
      <c r="C128" s="777"/>
      <c r="D128" s="564"/>
      <c r="E128" s="564"/>
      <c r="F128" s="564"/>
    </row>
    <row r="129" spans="1:11" s="600" customFormat="1">
      <c r="A129" s="459"/>
      <c r="B129" s="531"/>
      <c r="C129" s="518" t="s">
        <v>51</v>
      </c>
      <c r="D129" s="517">
        <v>7</v>
      </c>
      <c r="E129" s="776"/>
      <c r="F129" s="375">
        <f>D129*E129</f>
        <v>0</v>
      </c>
    </row>
    <row r="130" spans="1:11" s="600" customFormat="1">
      <c r="A130" s="459"/>
      <c r="B130" s="531"/>
      <c r="C130" s="518"/>
      <c r="D130" s="517"/>
      <c r="E130" s="517"/>
      <c r="F130" s="517"/>
    </row>
    <row r="131" spans="1:11" s="600" customFormat="1">
      <c r="A131" s="459" t="s">
        <v>1539</v>
      </c>
      <c r="B131" s="536" t="s">
        <v>1538</v>
      </c>
      <c r="C131" s="777"/>
      <c r="D131" s="564"/>
      <c r="E131" s="564"/>
      <c r="F131" s="564"/>
    </row>
    <row r="132" spans="1:11" s="600" customFormat="1" ht="39" customHeight="1">
      <c r="A132" s="709" t="s">
        <v>982</v>
      </c>
      <c r="B132" s="536" t="s">
        <v>1537</v>
      </c>
      <c r="C132" s="777"/>
      <c r="D132" s="564"/>
      <c r="E132" s="564"/>
      <c r="F132" s="564"/>
    </row>
    <row r="133" spans="1:11" s="600" customFormat="1">
      <c r="A133" s="459"/>
      <c r="B133" s="531"/>
      <c r="C133" s="518" t="s">
        <v>51</v>
      </c>
      <c r="D133" s="517">
        <v>6</v>
      </c>
      <c r="E133" s="776"/>
      <c r="F133" s="375">
        <f>D133*E133</f>
        <v>0</v>
      </c>
    </row>
    <row r="134" spans="1:11" s="534" customFormat="1">
      <c r="A134" s="459"/>
      <c r="B134" s="536"/>
      <c r="C134" s="518"/>
      <c r="D134" s="517"/>
      <c r="E134" s="517"/>
      <c r="F134" s="517"/>
    </row>
    <row r="135" spans="1:11" s="600" customFormat="1">
      <c r="A135" s="459" t="s">
        <v>1536</v>
      </c>
      <c r="B135" s="536" t="s">
        <v>1535</v>
      </c>
      <c r="C135" s="777"/>
      <c r="D135" s="564"/>
      <c r="E135" s="564"/>
      <c r="F135" s="564"/>
    </row>
    <row r="136" spans="1:11" s="600" customFormat="1" ht="26.4">
      <c r="A136" s="709" t="s">
        <v>982</v>
      </c>
      <c r="B136" s="536" t="s">
        <v>1534</v>
      </c>
      <c r="C136" s="777"/>
      <c r="D136" s="564"/>
      <c r="E136" s="564"/>
      <c r="F136" s="564"/>
    </row>
    <row r="137" spans="1:11" s="600" customFormat="1">
      <c r="A137" s="709"/>
      <c r="B137" s="536"/>
      <c r="C137" s="777"/>
      <c r="D137" s="564"/>
      <c r="E137" s="564"/>
      <c r="F137" s="564"/>
    </row>
    <row r="138" spans="1:11" s="600" customFormat="1">
      <c r="A138" s="459"/>
      <c r="B138" s="531"/>
      <c r="C138" s="518" t="s">
        <v>51</v>
      </c>
      <c r="D138" s="517">
        <v>6</v>
      </c>
      <c r="E138" s="776"/>
      <c r="F138" s="375">
        <f>D138*E138</f>
        <v>0</v>
      </c>
    </row>
    <row r="139" spans="1:11" s="534" customFormat="1" ht="12.75" customHeight="1">
      <c r="A139" s="709"/>
      <c r="B139" s="536"/>
      <c r="C139" s="518"/>
      <c r="D139" s="517"/>
      <c r="E139" s="549"/>
      <c r="F139" s="549"/>
    </row>
    <row r="140" spans="1:11" s="771" customFormat="1">
      <c r="A140" s="775" t="s">
        <v>1533</v>
      </c>
      <c r="B140" s="773" t="s">
        <v>1532</v>
      </c>
      <c r="G140" s="772"/>
    </row>
    <row r="141" spans="1:11" s="771" customFormat="1" ht="27.75" customHeight="1">
      <c r="A141" s="774" t="s">
        <v>982</v>
      </c>
      <c r="B141" s="769" t="s">
        <v>1531</v>
      </c>
      <c r="C141" s="667"/>
      <c r="D141" s="666"/>
      <c r="G141" s="772"/>
    </row>
    <row r="142" spans="1:11" s="771" customFormat="1" ht="12.75" customHeight="1">
      <c r="A142" s="774"/>
      <c r="B142" s="773"/>
      <c r="C142" s="667" t="s">
        <v>51</v>
      </c>
      <c r="D142" s="666">
        <v>5</v>
      </c>
      <c r="E142" s="549"/>
      <c r="F142" s="549">
        <f>D142*E142</f>
        <v>0</v>
      </c>
      <c r="G142" s="772"/>
    </row>
    <row r="143" spans="1:11" s="765" customFormat="1" ht="12.75" customHeight="1">
      <c r="A143" s="770"/>
      <c r="B143" s="769"/>
      <c r="C143" s="667"/>
      <c r="D143" s="666"/>
      <c r="E143" s="768"/>
      <c r="F143" s="768"/>
      <c r="G143" s="767"/>
      <c r="K143" s="766"/>
    </row>
    <row r="144" spans="1:11" s="534" customFormat="1">
      <c r="A144" s="764" t="s">
        <v>1530</v>
      </c>
      <c r="B144" s="536" t="s">
        <v>1529</v>
      </c>
      <c r="C144" s="518" t="s">
        <v>51</v>
      </c>
      <c r="D144" s="517">
        <v>1</v>
      </c>
      <c r="E144" s="483"/>
      <c r="F144" s="483"/>
    </row>
    <row r="145" spans="1:6" s="534" customFormat="1" ht="15" customHeight="1">
      <c r="A145" s="764"/>
      <c r="B145" s="536" t="s">
        <v>1528</v>
      </c>
      <c r="C145" s="518"/>
      <c r="D145" s="517"/>
      <c r="E145" s="483"/>
      <c r="F145" s="483"/>
    </row>
    <row r="146" spans="1:6" s="534" customFormat="1" ht="15" customHeight="1">
      <c r="A146" s="764"/>
      <c r="B146" s="536" t="s">
        <v>1527</v>
      </c>
      <c r="C146" s="518"/>
      <c r="D146" s="517"/>
      <c r="E146" s="483"/>
      <c r="F146" s="483"/>
    </row>
    <row r="147" spans="1:6" s="534" customFormat="1" ht="15" customHeight="1">
      <c r="A147" s="764"/>
      <c r="B147" s="536" t="s">
        <v>1526</v>
      </c>
      <c r="C147" s="518"/>
      <c r="D147" s="517"/>
      <c r="E147" s="483"/>
      <c r="F147" s="483"/>
    </row>
    <row r="148" spans="1:6" s="534" customFormat="1" ht="15" customHeight="1">
      <c r="A148" s="764"/>
      <c r="B148" s="536" t="s">
        <v>1525</v>
      </c>
      <c r="C148" s="518"/>
      <c r="D148" s="517"/>
      <c r="E148" s="483"/>
      <c r="F148" s="483"/>
    </row>
    <row r="149" spans="1:6" s="534" customFormat="1">
      <c r="A149" s="764"/>
      <c r="B149" s="536" t="s">
        <v>1524</v>
      </c>
      <c r="C149" s="518"/>
      <c r="D149" s="517"/>
      <c r="E149" s="483"/>
      <c r="F149" s="483"/>
    </row>
    <row r="150" spans="1:6" s="534" customFormat="1">
      <c r="A150" s="764"/>
      <c r="B150" s="536" t="s">
        <v>1523</v>
      </c>
      <c r="C150" s="518"/>
      <c r="D150" s="517"/>
      <c r="E150" s="483"/>
      <c r="F150" s="483"/>
    </row>
    <row r="151" spans="1:6" s="534" customFormat="1">
      <c r="A151" s="764"/>
      <c r="B151" s="536" t="s">
        <v>1522</v>
      </c>
      <c r="C151" s="518"/>
      <c r="D151" s="517"/>
      <c r="E151" s="483"/>
      <c r="F151" s="483"/>
    </row>
    <row r="152" spans="1:6" s="534" customFormat="1">
      <c r="A152" s="764"/>
      <c r="B152" s="536" t="s">
        <v>1521</v>
      </c>
      <c r="C152" s="518"/>
      <c r="D152" s="517"/>
      <c r="E152" s="483"/>
      <c r="F152" s="483"/>
    </row>
    <row r="153" spans="1:6" s="534" customFormat="1" ht="26.4">
      <c r="A153" s="764"/>
      <c r="B153" s="536" t="s">
        <v>1520</v>
      </c>
      <c r="C153" s="518"/>
      <c r="D153" s="517"/>
      <c r="E153" s="483"/>
      <c r="F153" s="483"/>
    </row>
    <row r="154" spans="1:6" s="534" customFormat="1" ht="26.4">
      <c r="A154" s="764"/>
      <c r="B154" s="536" t="s">
        <v>1519</v>
      </c>
      <c r="C154" s="518"/>
      <c r="D154" s="517"/>
      <c r="E154" s="483"/>
      <c r="F154" s="483"/>
    </row>
    <row r="155" spans="1:6" s="534" customFormat="1" ht="13.5" customHeight="1">
      <c r="A155" s="459"/>
      <c r="B155" s="536" t="s">
        <v>1518</v>
      </c>
      <c r="C155" s="518"/>
      <c r="D155" s="517"/>
      <c r="E155" s="483"/>
      <c r="F155" s="483"/>
    </row>
    <row r="156" spans="1:6" s="534" customFormat="1" ht="26.4">
      <c r="A156" s="459"/>
      <c r="B156" s="536" t="s">
        <v>1517</v>
      </c>
      <c r="C156" s="518" t="s">
        <v>51</v>
      </c>
      <c r="D156" s="517">
        <v>1</v>
      </c>
      <c r="E156" s="483"/>
      <c r="F156" s="483"/>
    </row>
    <row r="157" spans="1:6" s="534" customFormat="1">
      <c r="A157" s="459"/>
      <c r="B157" s="536" t="s">
        <v>1516</v>
      </c>
      <c r="C157" s="518" t="s">
        <v>51</v>
      </c>
      <c r="D157" s="517">
        <v>1</v>
      </c>
      <c r="E157" s="483"/>
      <c r="F157" s="483"/>
    </row>
    <row r="158" spans="1:6" s="534" customFormat="1">
      <c r="A158" s="459"/>
      <c r="B158" s="536" t="s">
        <v>1515</v>
      </c>
      <c r="C158" s="639"/>
      <c r="D158" s="655"/>
    </row>
    <row r="159" spans="1:6" s="600" customFormat="1">
      <c r="A159" s="459"/>
      <c r="B159" s="763" t="s">
        <v>1514</v>
      </c>
      <c r="C159" s="762"/>
      <c r="D159" s="761"/>
      <c r="E159" s="760"/>
      <c r="F159" s="760"/>
    </row>
    <row r="160" spans="1:6" s="600" customFormat="1">
      <c r="A160" s="759"/>
      <c r="B160" s="536" t="s">
        <v>1513</v>
      </c>
      <c r="C160" s="518" t="s">
        <v>1309</v>
      </c>
      <c r="D160" s="518">
        <v>1</v>
      </c>
      <c r="E160" s="549"/>
      <c r="F160" s="549">
        <f>D160*E160</f>
        <v>0</v>
      </c>
    </row>
    <row r="161" spans="1:10" s="600" customFormat="1">
      <c r="A161" s="459"/>
      <c r="B161" s="758"/>
      <c r="C161" s="639"/>
      <c r="D161" s="639"/>
      <c r="E161" s="639"/>
      <c r="F161" s="534"/>
    </row>
    <row r="162" spans="1:10" s="695" customFormat="1" ht="28.5" customHeight="1">
      <c r="A162" s="559" t="s">
        <v>1512</v>
      </c>
      <c r="B162" s="749" t="s">
        <v>1511</v>
      </c>
      <c r="C162" s="755"/>
      <c r="D162" s="755"/>
      <c r="E162" s="755"/>
      <c r="F162" s="755"/>
      <c r="G162" s="665"/>
      <c r="J162" s="753"/>
    </row>
    <row r="163" spans="1:10" s="695" customFormat="1">
      <c r="A163" s="559"/>
      <c r="B163" s="757" t="s">
        <v>1510</v>
      </c>
      <c r="C163" s="518"/>
      <c r="D163" s="518"/>
      <c r="E163" s="755"/>
      <c r="F163" s="755"/>
      <c r="G163" s="665"/>
    </row>
    <row r="164" spans="1:10" s="695" customFormat="1">
      <c r="A164" s="559" t="s">
        <v>982</v>
      </c>
      <c r="B164" s="749" t="s">
        <v>1509</v>
      </c>
      <c r="C164" s="756"/>
      <c r="D164" s="518"/>
      <c r="E164" s="755"/>
      <c r="F164" s="755"/>
      <c r="G164" s="665"/>
    </row>
    <row r="165" spans="1:10" s="695" customFormat="1" ht="15.75" customHeight="1">
      <c r="A165" s="559" t="s">
        <v>982</v>
      </c>
      <c r="B165" s="749" t="s">
        <v>1508</v>
      </c>
      <c r="C165" s="518"/>
      <c r="D165" s="518"/>
      <c r="E165" s="755"/>
      <c r="F165" s="755"/>
      <c r="G165" s="665"/>
    </row>
    <row r="166" spans="1:10" s="695" customFormat="1">
      <c r="A166" s="559" t="s">
        <v>982</v>
      </c>
      <c r="B166" s="749" t="s">
        <v>1507</v>
      </c>
      <c r="C166" s="518"/>
      <c r="D166" s="518"/>
      <c r="E166" s="755"/>
      <c r="F166" s="755"/>
      <c r="G166" s="665"/>
    </row>
    <row r="167" spans="1:10" s="695" customFormat="1">
      <c r="A167" s="559" t="s">
        <v>982</v>
      </c>
      <c r="B167" s="749" t="s">
        <v>1506</v>
      </c>
      <c r="C167" s="518"/>
      <c r="D167" s="518"/>
      <c r="E167" s="755"/>
      <c r="F167" s="755"/>
      <c r="G167" s="665"/>
    </row>
    <row r="168" spans="1:10" s="695" customFormat="1" ht="92.25" customHeight="1">
      <c r="A168" s="559" t="s">
        <v>982</v>
      </c>
      <c r="B168" s="749" t="s">
        <v>1505</v>
      </c>
      <c r="C168" s="518"/>
      <c r="D168" s="518"/>
      <c r="E168" s="755"/>
      <c r="F168" s="755"/>
      <c r="G168" s="665"/>
    </row>
    <row r="169" spans="1:10" s="695" customFormat="1" ht="26.4">
      <c r="A169" s="559" t="s">
        <v>982</v>
      </c>
      <c r="B169" s="749" t="s">
        <v>1504</v>
      </c>
      <c r="C169" s="518"/>
      <c r="D169" s="518"/>
      <c r="E169" s="755"/>
      <c r="F169" s="755"/>
      <c r="G169" s="665"/>
    </row>
    <row r="170" spans="1:10" s="695" customFormat="1" ht="26.4">
      <c r="A170" s="559" t="s">
        <v>982</v>
      </c>
      <c r="B170" s="749" t="s">
        <v>1503</v>
      </c>
      <c r="C170" s="518"/>
      <c r="D170" s="518"/>
      <c r="E170" s="755"/>
      <c r="F170" s="755"/>
      <c r="G170" s="665"/>
    </row>
    <row r="171" spans="1:10" s="695" customFormat="1" ht="28.8">
      <c r="A171" s="559" t="s">
        <v>982</v>
      </c>
      <c r="B171" s="749" t="s">
        <v>1502</v>
      </c>
      <c r="C171" s="518"/>
      <c r="D171" s="518"/>
      <c r="E171" s="755"/>
      <c r="F171" s="755"/>
      <c r="G171" s="665"/>
    </row>
    <row r="172" spans="1:10" s="695" customFormat="1">
      <c r="A172" s="559" t="s">
        <v>982</v>
      </c>
      <c r="B172" s="749" t="s">
        <v>1501</v>
      </c>
      <c r="C172" s="518"/>
      <c r="D172" s="518"/>
      <c r="E172" s="755"/>
      <c r="F172" s="755"/>
      <c r="G172" s="665"/>
    </row>
    <row r="173" spans="1:10" s="753" customFormat="1">
      <c r="A173" s="559" t="s">
        <v>982</v>
      </c>
      <c r="B173" s="749" t="s">
        <v>1500</v>
      </c>
      <c r="C173" s="518"/>
      <c r="D173" s="518"/>
      <c r="E173" s="754"/>
      <c r="F173" s="754"/>
      <c r="G173" s="665"/>
      <c r="J173" s="695"/>
    </row>
    <row r="174" spans="1:10" s="600" customFormat="1">
      <c r="A174" s="752"/>
      <c r="B174" s="531"/>
      <c r="C174" s="531" t="s">
        <v>1309</v>
      </c>
      <c r="D174" s="751">
        <v>1</v>
      </c>
      <c r="E174" s="549"/>
      <c r="F174" s="549">
        <f>D174*E174</f>
        <v>0</v>
      </c>
      <c r="G174" s="750"/>
      <c r="H174" s="745"/>
    </row>
    <row r="175" spans="1:10" s="534" customFormat="1">
      <c r="A175" s="459"/>
      <c r="B175" s="749"/>
      <c r="C175" s="492"/>
      <c r="D175" s="491"/>
      <c r="E175" s="668"/>
      <c r="F175" s="668"/>
    </row>
    <row r="176" spans="1:10" s="483" customFormat="1" ht="26.4">
      <c r="A176" s="647" t="s">
        <v>1499</v>
      </c>
      <c r="B176" s="489" t="s">
        <v>1498</v>
      </c>
      <c r="C176" s="492"/>
      <c r="D176" s="491"/>
      <c r="E176" s="490"/>
      <c r="F176" s="490"/>
    </row>
    <row r="177" spans="1:256" s="404" customFormat="1" ht="14.4">
      <c r="A177" s="748"/>
      <c r="B177" s="492"/>
      <c r="C177" s="492" t="s">
        <v>1309</v>
      </c>
      <c r="D177" s="747">
        <v>1</v>
      </c>
      <c r="E177" s="710"/>
      <c r="F177" s="710">
        <f>D177*E177</f>
        <v>0</v>
      </c>
      <c r="G177" s="746"/>
      <c r="H177" s="745"/>
    </row>
    <row r="178" spans="1:256" s="404" customFormat="1" ht="12" customHeight="1">
      <c r="A178" s="738"/>
      <c r="B178" s="737"/>
      <c r="C178" s="736"/>
      <c r="D178" s="735"/>
      <c r="E178" s="744"/>
      <c r="F178" s="743"/>
      <c r="G178" s="483"/>
      <c r="H178" s="483"/>
      <c r="I178" s="483"/>
      <c r="J178" s="483"/>
      <c r="K178" s="483"/>
      <c r="L178" s="483"/>
      <c r="M178" s="483"/>
      <c r="N178" s="483"/>
      <c r="O178" s="483"/>
      <c r="P178" s="483"/>
      <c r="Q178" s="483"/>
      <c r="R178" s="483"/>
      <c r="S178" s="483"/>
      <c r="T178" s="483"/>
      <c r="U178" s="483"/>
      <c r="V178" s="483"/>
      <c r="W178" s="483"/>
      <c r="X178" s="483"/>
      <c r="Y178" s="483"/>
      <c r="Z178" s="483"/>
      <c r="AA178" s="483"/>
      <c r="AB178" s="483"/>
      <c r="AC178" s="483"/>
      <c r="AD178" s="483"/>
      <c r="AE178" s="483"/>
      <c r="AF178" s="483"/>
      <c r="AG178" s="483"/>
      <c r="AH178" s="483"/>
      <c r="AI178" s="483"/>
      <c r="AJ178" s="483"/>
      <c r="AK178" s="483"/>
      <c r="AL178" s="483"/>
      <c r="AM178" s="483"/>
      <c r="AN178" s="483"/>
      <c r="AO178" s="483"/>
      <c r="AP178" s="483"/>
      <c r="AQ178" s="483"/>
      <c r="AR178" s="483"/>
      <c r="AS178" s="483"/>
      <c r="AT178" s="483"/>
      <c r="AU178" s="483"/>
      <c r="AV178" s="483"/>
      <c r="AW178" s="483"/>
      <c r="AX178" s="483"/>
      <c r="AY178" s="483"/>
      <c r="AZ178" s="483"/>
      <c r="BA178" s="483"/>
      <c r="BB178" s="483"/>
      <c r="BC178" s="483"/>
      <c r="BD178" s="483"/>
      <c r="BE178" s="483"/>
      <c r="BF178" s="483"/>
      <c r="BG178" s="483"/>
      <c r="BH178" s="483"/>
      <c r="BI178" s="483"/>
      <c r="BJ178" s="483"/>
      <c r="BK178" s="483"/>
      <c r="BL178" s="483"/>
      <c r="BM178" s="483"/>
      <c r="BN178" s="483"/>
      <c r="BO178" s="483"/>
      <c r="BP178" s="483"/>
      <c r="BQ178" s="483"/>
      <c r="BR178" s="483"/>
      <c r="BS178" s="483"/>
      <c r="BT178" s="483"/>
      <c r="BU178" s="483"/>
      <c r="BV178" s="483"/>
      <c r="BW178" s="483"/>
      <c r="BX178" s="483"/>
      <c r="BY178" s="483"/>
      <c r="BZ178" s="483"/>
      <c r="CA178" s="483"/>
      <c r="CB178" s="483"/>
      <c r="CC178" s="483"/>
      <c r="CD178" s="483"/>
      <c r="CE178" s="483"/>
      <c r="CF178" s="483"/>
      <c r="CG178" s="483"/>
      <c r="CH178" s="483"/>
      <c r="CI178" s="483"/>
      <c r="CJ178" s="483"/>
      <c r="CK178" s="483"/>
      <c r="CL178" s="483"/>
      <c r="CM178" s="483"/>
      <c r="CN178" s="483"/>
      <c r="CO178" s="483"/>
      <c r="CP178" s="483"/>
      <c r="CQ178" s="483"/>
      <c r="CR178" s="483"/>
      <c r="CS178" s="483"/>
      <c r="CT178" s="483"/>
      <c r="CU178" s="483"/>
      <c r="CV178" s="483"/>
      <c r="CW178" s="483"/>
      <c r="CX178" s="483"/>
      <c r="CY178" s="483"/>
      <c r="CZ178" s="483"/>
      <c r="DA178" s="483"/>
      <c r="DB178" s="483"/>
      <c r="DC178" s="483"/>
      <c r="DD178" s="483"/>
      <c r="DE178" s="483"/>
      <c r="DF178" s="483"/>
      <c r="DG178" s="483"/>
      <c r="DH178" s="483"/>
      <c r="DI178" s="483"/>
      <c r="DJ178" s="483"/>
      <c r="DK178" s="483"/>
      <c r="DL178" s="483"/>
      <c r="DM178" s="483"/>
      <c r="DN178" s="483"/>
      <c r="DO178" s="483"/>
      <c r="DP178" s="483"/>
      <c r="DQ178" s="483"/>
      <c r="DR178" s="483"/>
      <c r="DS178" s="483"/>
      <c r="DT178" s="483"/>
      <c r="DU178" s="483"/>
      <c r="DV178" s="483"/>
      <c r="DW178" s="483"/>
      <c r="DX178" s="483"/>
      <c r="DY178" s="483"/>
      <c r="DZ178" s="483"/>
      <c r="EA178" s="483"/>
      <c r="EB178" s="483"/>
      <c r="EC178" s="483"/>
      <c r="ED178" s="483"/>
      <c r="EE178" s="483"/>
      <c r="EF178" s="483"/>
      <c r="EG178" s="483"/>
      <c r="EH178" s="483"/>
      <c r="EI178" s="483"/>
      <c r="EJ178" s="483"/>
      <c r="EK178" s="483"/>
      <c r="EL178" s="483"/>
      <c r="EM178" s="483"/>
      <c r="EN178" s="483"/>
      <c r="EO178" s="483"/>
      <c r="EP178" s="483"/>
      <c r="EQ178" s="483"/>
      <c r="ER178" s="483"/>
      <c r="ES178" s="483"/>
      <c r="ET178" s="483"/>
      <c r="EU178" s="483"/>
      <c r="EV178" s="483"/>
      <c r="EW178" s="483"/>
      <c r="EX178" s="483"/>
      <c r="EY178" s="483"/>
      <c r="EZ178" s="483"/>
      <c r="FA178" s="483"/>
      <c r="FB178" s="483"/>
      <c r="FC178" s="483"/>
      <c r="FD178" s="483"/>
      <c r="FE178" s="483"/>
      <c r="FF178" s="483"/>
      <c r="FG178" s="483"/>
      <c r="FH178" s="483"/>
      <c r="FI178" s="483"/>
      <c r="FJ178" s="483"/>
      <c r="FK178" s="483"/>
      <c r="FL178" s="483"/>
      <c r="FM178" s="483"/>
      <c r="FN178" s="483"/>
      <c r="FO178" s="483"/>
      <c r="FP178" s="483"/>
      <c r="FQ178" s="483"/>
      <c r="FR178" s="483"/>
      <c r="FS178" s="483"/>
      <c r="FT178" s="483"/>
      <c r="FU178" s="483"/>
      <c r="FV178" s="483"/>
      <c r="FW178" s="483"/>
      <c r="FX178" s="483"/>
      <c r="FY178" s="483"/>
      <c r="FZ178" s="483"/>
      <c r="GA178" s="483"/>
      <c r="GB178" s="483"/>
      <c r="GC178" s="483"/>
      <c r="GD178" s="483"/>
      <c r="GE178" s="483"/>
      <c r="GF178" s="483"/>
      <c r="GG178" s="483"/>
      <c r="GH178" s="483"/>
      <c r="GI178" s="483"/>
      <c r="GJ178" s="483"/>
      <c r="GK178" s="483"/>
      <c r="GL178" s="483"/>
      <c r="GM178" s="483"/>
      <c r="GN178" s="483"/>
      <c r="GO178" s="483"/>
      <c r="GP178" s="483"/>
      <c r="GQ178" s="483"/>
      <c r="GR178" s="483"/>
      <c r="GS178" s="483"/>
      <c r="GT178" s="483"/>
      <c r="GU178" s="483"/>
      <c r="GV178" s="483"/>
      <c r="GW178" s="483"/>
      <c r="GX178" s="483"/>
      <c r="GY178" s="483"/>
      <c r="GZ178" s="483"/>
      <c r="HA178" s="483"/>
      <c r="HB178" s="483"/>
      <c r="HC178" s="483"/>
      <c r="HD178" s="483"/>
      <c r="HE178" s="483"/>
      <c r="HF178" s="483"/>
      <c r="HG178" s="483"/>
      <c r="HH178" s="483"/>
      <c r="HI178" s="483"/>
      <c r="HJ178" s="483"/>
      <c r="HK178" s="483"/>
      <c r="HL178" s="483"/>
      <c r="HM178" s="483"/>
      <c r="HN178" s="483"/>
      <c r="HO178" s="483"/>
      <c r="HP178" s="483"/>
      <c r="HQ178" s="483"/>
      <c r="HR178" s="483"/>
      <c r="HS178" s="483"/>
      <c r="HT178" s="483"/>
      <c r="HU178" s="483"/>
      <c r="HV178" s="483"/>
      <c r="HW178" s="483"/>
      <c r="HX178" s="483"/>
      <c r="HY178" s="483"/>
      <c r="HZ178" s="483"/>
      <c r="IA178" s="483"/>
      <c r="IB178" s="483"/>
      <c r="IC178" s="483"/>
      <c r="ID178" s="483"/>
      <c r="IE178" s="483"/>
      <c r="IF178" s="483"/>
      <c r="IG178" s="483"/>
      <c r="IH178" s="483"/>
      <c r="II178" s="483"/>
      <c r="IJ178" s="483"/>
      <c r="IK178" s="483"/>
      <c r="IL178" s="483"/>
      <c r="IM178" s="483"/>
      <c r="IN178" s="483"/>
      <c r="IO178" s="483"/>
      <c r="IP178" s="483"/>
      <c r="IQ178" s="483"/>
      <c r="IR178" s="483"/>
      <c r="IS178" s="483"/>
      <c r="IT178" s="483"/>
      <c r="IU178" s="483"/>
      <c r="IV178" s="483"/>
    </row>
    <row r="179" spans="1:256" s="404" customFormat="1" ht="12" customHeight="1">
      <c r="A179" s="642"/>
      <c r="B179" s="641" t="str">
        <f>B34</f>
        <v>SANITARNA OPREMA</v>
      </c>
      <c r="C179" s="480"/>
      <c r="D179" s="479" t="s">
        <v>1306</v>
      </c>
      <c r="E179" s="479"/>
      <c r="F179" s="478">
        <f>SUM(F36:F178)</f>
        <v>0</v>
      </c>
      <c r="G179" s="483"/>
      <c r="H179" s="483"/>
      <c r="I179" s="483"/>
      <c r="J179" s="483"/>
      <c r="K179" s="483"/>
      <c r="L179" s="483"/>
      <c r="M179" s="483"/>
      <c r="N179" s="483"/>
      <c r="O179" s="483"/>
      <c r="P179" s="483"/>
      <c r="Q179" s="483"/>
      <c r="R179" s="483"/>
      <c r="S179" s="483"/>
      <c r="T179" s="483"/>
      <c r="U179" s="483"/>
      <c r="V179" s="483"/>
      <c r="W179" s="483"/>
      <c r="X179" s="483"/>
      <c r="Y179" s="483"/>
      <c r="Z179" s="483"/>
      <c r="AA179" s="483"/>
      <c r="AB179" s="483"/>
      <c r="AC179" s="483"/>
      <c r="AD179" s="483"/>
      <c r="AE179" s="483"/>
      <c r="AF179" s="483"/>
      <c r="AG179" s="483"/>
      <c r="AH179" s="483"/>
      <c r="AI179" s="483"/>
      <c r="AJ179" s="483"/>
      <c r="AK179" s="483"/>
      <c r="AL179" s="483"/>
      <c r="AM179" s="483"/>
      <c r="AN179" s="483"/>
      <c r="AO179" s="483"/>
      <c r="AP179" s="483"/>
      <c r="AQ179" s="483"/>
      <c r="AR179" s="483"/>
      <c r="AS179" s="483"/>
      <c r="AT179" s="483"/>
      <c r="AU179" s="483"/>
      <c r="AV179" s="483"/>
      <c r="AW179" s="483"/>
      <c r="AX179" s="483"/>
      <c r="AY179" s="483"/>
      <c r="AZ179" s="483"/>
      <c r="BA179" s="483"/>
      <c r="BB179" s="483"/>
      <c r="BC179" s="483"/>
      <c r="BD179" s="483"/>
      <c r="BE179" s="483"/>
      <c r="BF179" s="483"/>
      <c r="BG179" s="483"/>
      <c r="BH179" s="483"/>
      <c r="BI179" s="483"/>
      <c r="BJ179" s="483"/>
      <c r="BK179" s="483"/>
      <c r="BL179" s="483"/>
      <c r="BM179" s="483"/>
      <c r="BN179" s="483"/>
      <c r="BO179" s="483"/>
      <c r="BP179" s="483"/>
      <c r="BQ179" s="483"/>
      <c r="BR179" s="483"/>
      <c r="BS179" s="483"/>
      <c r="BT179" s="483"/>
      <c r="BU179" s="483"/>
      <c r="BV179" s="483"/>
      <c r="BW179" s="483"/>
      <c r="BX179" s="483"/>
      <c r="BY179" s="483"/>
      <c r="BZ179" s="483"/>
      <c r="CA179" s="483"/>
      <c r="CB179" s="483"/>
      <c r="CC179" s="483"/>
      <c r="CD179" s="483"/>
      <c r="CE179" s="483"/>
      <c r="CF179" s="483"/>
      <c r="CG179" s="483"/>
      <c r="CH179" s="483"/>
      <c r="CI179" s="483"/>
      <c r="CJ179" s="483"/>
      <c r="CK179" s="483"/>
      <c r="CL179" s="483"/>
      <c r="CM179" s="483"/>
      <c r="CN179" s="483"/>
      <c r="CO179" s="483"/>
      <c r="CP179" s="483"/>
      <c r="CQ179" s="483"/>
      <c r="CR179" s="483"/>
      <c r="CS179" s="483"/>
      <c r="CT179" s="483"/>
      <c r="CU179" s="483"/>
      <c r="CV179" s="483"/>
      <c r="CW179" s="483"/>
      <c r="CX179" s="483"/>
      <c r="CY179" s="483"/>
      <c r="CZ179" s="483"/>
      <c r="DA179" s="483"/>
      <c r="DB179" s="483"/>
      <c r="DC179" s="483"/>
      <c r="DD179" s="483"/>
      <c r="DE179" s="483"/>
      <c r="DF179" s="483"/>
      <c r="DG179" s="483"/>
      <c r="DH179" s="483"/>
      <c r="DI179" s="483"/>
      <c r="DJ179" s="483"/>
      <c r="DK179" s="483"/>
      <c r="DL179" s="483"/>
      <c r="DM179" s="483"/>
      <c r="DN179" s="483"/>
      <c r="DO179" s="483"/>
      <c r="DP179" s="483"/>
      <c r="DQ179" s="483"/>
      <c r="DR179" s="483"/>
      <c r="DS179" s="483"/>
      <c r="DT179" s="483"/>
      <c r="DU179" s="483"/>
      <c r="DV179" s="483"/>
      <c r="DW179" s="483"/>
      <c r="DX179" s="483"/>
      <c r="DY179" s="483"/>
      <c r="DZ179" s="483"/>
      <c r="EA179" s="483"/>
      <c r="EB179" s="483"/>
      <c r="EC179" s="483"/>
      <c r="ED179" s="483"/>
      <c r="EE179" s="483"/>
      <c r="EF179" s="483"/>
      <c r="EG179" s="483"/>
      <c r="EH179" s="483"/>
      <c r="EI179" s="483"/>
      <c r="EJ179" s="483"/>
      <c r="EK179" s="483"/>
      <c r="EL179" s="483"/>
      <c r="EM179" s="483"/>
      <c r="EN179" s="483"/>
      <c r="EO179" s="483"/>
      <c r="EP179" s="483"/>
      <c r="EQ179" s="483"/>
      <c r="ER179" s="483"/>
      <c r="ES179" s="483"/>
      <c r="ET179" s="483"/>
      <c r="EU179" s="483"/>
      <c r="EV179" s="483"/>
      <c r="EW179" s="483"/>
      <c r="EX179" s="483"/>
      <c r="EY179" s="483"/>
      <c r="EZ179" s="483"/>
      <c r="FA179" s="483"/>
      <c r="FB179" s="483"/>
      <c r="FC179" s="483"/>
      <c r="FD179" s="483"/>
      <c r="FE179" s="483"/>
      <c r="FF179" s="483"/>
      <c r="FG179" s="483"/>
      <c r="FH179" s="483"/>
      <c r="FI179" s="483"/>
      <c r="FJ179" s="483"/>
      <c r="FK179" s="483"/>
      <c r="FL179" s="483"/>
      <c r="FM179" s="483"/>
      <c r="FN179" s="483"/>
      <c r="FO179" s="483"/>
      <c r="FP179" s="483"/>
      <c r="FQ179" s="483"/>
      <c r="FR179" s="483"/>
      <c r="FS179" s="483"/>
      <c r="FT179" s="483"/>
      <c r="FU179" s="483"/>
      <c r="FV179" s="483"/>
      <c r="FW179" s="483"/>
      <c r="FX179" s="483"/>
      <c r="FY179" s="483"/>
      <c r="FZ179" s="483"/>
      <c r="GA179" s="483"/>
      <c r="GB179" s="483"/>
      <c r="GC179" s="483"/>
      <c r="GD179" s="483"/>
      <c r="GE179" s="483"/>
      <c r="GF179" s="483"/>
      <c r="GG179" s="483"/>
      <c r="GH179" s="483"/>
      <c r="GI179" s="483"/>
      <c r="GJ179" s="483"/>
      <c r="GK179" s="483"/>
      <c r="GL179" s="483"/>
      <c r="GM179" s="483"/>
      <c r="GN179" s="483"/>
      <c r="GO179" s="483"/>
      <c r="GP179" s="483"/>
      <c r="GQ179" s="483"/>
      <c r="GR179" s="483"/>
      <c r="GS179" s="483"/>
      <c r="GT179" s="483"/>
      <c r="GU179" s="483"/>
      <c r="GV179" s="483"/>
      <c r="GW179" s="483"/>
      <c r="GX179" s="483"/>
      <c r="GY179" s="483"/>
      <c r="GZ179" s="483"/>
      <c r="HA179" s="483"/>
      <c r="HB179" s="483"/>
      <c r="HC179" s="483"/>
      <c r="HD179" s="483"/>
      <c r="HE179" s="483"/>
      <c r="HF179" s="483"/>
      <c r="HG179" s="483"/>
      <c r="HH179" s="483"/>
      <c r="HI179" s="483"/>
      <c r="HJ179" s="483"/>
      <c r="HK179" s="483"/>
      <c r="HL179" s="483"/>
      <c r="HM179" s="483"/>
      <c r="HN179" s="483"/>
      <c r="HO179" s="483"/>
      <c r="HP179" s="483"/>
      <c r="HQ179" s="483"/>
      <c r="HR179" s="483"/>
      <c r="HS179" s="483"/>
      <c r="HT179" s="483"/>
      <c r="HU179" s="483"/>
      <c r="HV179" s="483"/>
      <c r="HW179" s="483"/>
      <c r="HX179" s="483"/>
      <c r="HY179" s="483"/>
      <c r="HZ179" s="483"/>
      <c r="IA179" s="483"/>
      <c r="IB179" s="483"/>
      <c r="IC179" s="483"/>
      <c r="ID179" s="483"/>
      <c r="IE179" s="483"/>
      <c r="IF179" s="483"/>
      <c r="IG179" s="483"/>
      <c r="IH179" s="483"/>
      <c r="II179" s="483"/>
      <c r="IJ179" s="483"/>
      <c r="IK179" s="483"/>
      <c r="IL179" s="483"/>
      <c r="IM179" s="483"/>
      <c r="IN179" s="483"/>
      <c r="IO179" s="483"/>
      <c r="IP179" s="483"/>
      <c r="IQ179" s="483"/>
      <c r="IR179" s="483"/>
      <c r="IS179" s="483"/>
      <c r="IT179" s="483"/>
      <c r="IU179" s="483"/>
      <c r="IV179" s="483"/>
    </row>
    <row r="180" spans="1:256" s="404" customFormat="1" ht="12" customHeight="1">
      <c r="A180" s="451"/>
      <c r="B180" s="742"/>
      <c r="C180" s="644"/>
      <c r="D180" s="643"/>
      <c r="E180" s="740"/>
      <c r="F180" s="740"/>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39"/>
      <c r="AK180" s="739"/>
      <c r="AL180" s="739"/>
      <c r="AM180" s="739"/>
      <c r="AN180" s="739"/>
      <c r="AO180" s="739"/>
      <c r="AP180" s="739"/>
      <c r="AQ180" s="739"/>
      <c r="AR180" s="739"/>
      <c r="AS180" s="739"/>
      <c r="AT180" s="739"/>
      <c r="AU180" s="739"/>
      <c r="AV180" s="739"/>
      <c r="AW180" s="739"/>
      <c r="AX180" s="739"/>
      <c r="AY180" s="739"/>
      <c r="AZ180" s="739"/>
      <c r="BA180" s="739"/>
      <c r="BB180" s="739"/>
      <c r="BC180" s="739"/>
      <c r="BD180" s="739"/>
      <c r="BE180" s="739"/>
      <c r="BF180" s="739"/>
      <c r="BG180" s="739"/>
      <c r="BH180" s="739"/>
      <c r="BI180" s="739"/>
      <c r="BJ180" s="739"/>
      <c r="BK180" s="739"/>
      <c r="BL180" s="739"/>
      <c r="BM180" s="739"/>
      <c r="BN180" s="739"/>
      <c r="BO180" s="739"/>
      <c r="BP180" s="739"/>
      <c r="BQ180" s="739"/>
      <c r="BR180" s="739"/>
      <c r="BS180" s="739"/>
      <c r="BT180" s="739"/>
      <c r="BU180" s="739"/>
      <c r="BV180" s="739"/>
      <c r="BW180" s="739"/>
      <c r="BX180" s="739"/>
      <c r="BY180" s="739"/>
      <c r="BZ180" s="739"/>
      <c r="CA180" s="739"/>
      <c r="CB180" s="739"/>
      <c r="CC180" s="739"/>
      <c r="CD180" s="739"/>
      <c r="CE180" s="739"/>
      <c r="CF180" s="739"/>
      <c r="CG180" s="739"/>
      <c r="CH180" s="739"/>
      <c r="CI180" s="739"/>
      <c r="CJ180" s="739"/>
      <c r="CK180" s="739"/>
      <c r="CL180" s="739"/>
      <c r="CM180" s="739"/>
      <c r="CN180" s="739"/>
      <c r="CO180" s="739"/>
      <c r="CP180" s="739"/>
      <c r="CQ180" s="739"/>
      <c r="CR180" s="739"/>
      <c r="CS180" s="739"/>
      <c r="CT180" s="739"/>
      <c r="CU180" s="739"/>
      <c r="CV180" s="739"/>
      <c r="CW180" s="739"/>
      <c r="CX180" s="739"/>
      <c r="CY180" s="739"/>
      <c r="CZ180" s="739"/>
      <c r="DA180" s="739"/>
      <c r="DB180" s="739"/>
      <c r="DC180" s="739"/>
      <c r="DD180" s="739"/>
      <c r="DE180" s="739"/>
      <c r="DF180" s="739"/>
      <c r="DG180" s="739"/>
      <c r="DH180" s="739"/>
      <c r="DI180" s="739"/>
      <c r="DJ180" s="739"/>
      <c r="DK180" s="739"/>
      <c r="DL180" s="739"/>
      <c r="DM180" s="739"/>
      <c r="DN180" s="739"/>
      <c r="DO180" s="739"/>
      <c r="DP180" s="739"/>
      <c r="DQ180" s="739"/>
      <c r="DR180" s="739"/>
      <c r="DS180" s="739"/>
      <c r="DT180" s="739"/>
      <c r="DU180" s="739"/>
      <c r="DV180" s="739"/>
      <c r="DW180" s="739"/>
      <c r="DX180" s="739"/>
      <c r="DY180" s="739"/>
      <c r="DZ180" s="739"/>
      <c r="EA180" s="739"/>
      <c r="EB180" s="739"/>
      <c r="EC180" s="739"/>
      <c r="ED180" s="739"/>
      <c r="EE180" s="739"/>
      <c r="EF180" s="739"/>
      <c r="EG180" s="739"/>
      <c r="EH180" s="739"/>
      <c r="EI180" s="739"/>
      <c r="EJ180" s="739"/>
      <c r="EK180" s="739"/>
      <c r="EL180" s="739"/>
      <c r="EM180" s="739"/>
      <c r="EN180" s="739"/>
      <c r="EO180" s="739"/>
      <c r="EP180" s="739"/>
      <c r="EQ180" s="739"/>
      <c r="ER180" s="739"/>
      <c r="ES180" s="739"/>
      <c r="ET180" s="739"/>
      <c r="EU180" s="739"/>
      <c r="EV180" s="739"/>
      <c r="EW180" s="739"/>
      <c r="EX180" s="739"/>
      <c r="EY180" s="739"/>
      <c r="EZ180" s="739"/>
      <c r="FA180" s="739"/>
      <c r="FB180" s="739"/>
      <c r="FC180" s="739"/>
      <c r="FD180" s="739"/>
      <c r="FE180" s="739"/>
      <c r="FF180" s="739"/>
      <c r="FG180" s="739"/>
      <c r="FH180" s="739"/>
      <c r="FI180" s="739"/>
      <c r="FJ180" s="739"/>
      <c r="FK180" s="739"/>
      <c r="FL180" s="739"/>
      <c r="FM180" s="739"/>
      <c r="FN180" s="739"/>
      <c r="FO180" s="739"/>
      <c r="FP180" s="739"/>
      <c r="FQ180" s="739"/>
      <c r="FR180" s="739"/>
      <c r="FS180" s="739"/>
      <c r="FT180" s="739"/>
      <c r="FU180" s="739"/>
      <c r="FV180" s="739"/>
      <c r="FW180" s="739"/>
      <c r="FX180" s="739"/>
      <c r="FY180" s="739"/>
      <c r="FZ180" s="739"/>
      <c r="GA180" s="739"/>
      <c r="GB180" s="739"/>
      <c r="GC180" s="739"/>
      <c r="GD180" s="739"/>
      <c r="GE180" s="739"/>
      <c r="GF180" s="739"/>
      <c r="GG180" s="739"/>
      <c r="GH180" s="739"/>
      <c r="GI180" s="739"/>
      <c r="GJ180" s="739"/>
      <c r="GK180" s="739"/>
      <c r="GL180" s="739"/>
      <c r="GM180" s="739"/>
      <c r="GN180" s="739"/>
      <c r="GO180" s="739"/>
      <c r="GP180" s="739"/>
      <c r="GQ180" s="739"/>
      <c r="GR180" s="739"/>
      <c r="GS180" s="739"/>
      <c r="GT180" s="739"/>
      <c r="GU180" s="739"/>
      <c r="GV180" s="739"/>
      <c r="GW180" s="739"/>
      <c r="GX180" s="739"/>
      <c r="GY180" s="739"/>
      <c r="GZ180" s="739"/>
      <c r="HA180" s="739"/>
      <c r="HB180" s="739"/>
      <c r="HC180" s="739"/>
      <c r="HD180" s="739"/>
      <c r="HE180" s="739"/>
      <c r="HF180" s="739"/>
      <c r="HG180" s="739"/>
      <c r="HH180" s="739"/>
      <c r="HI180" s="739"/>
      <c r="HJ180" s="739"/>
      <c r="HK180" s="739"/>
      <c r="HL180" s="739"/>
      <c r="HM180" s="739"/>
      <c r="HN180" s="739"/>
      <c r="HO180" s="739"/>
      <c r="HP180" s="739"/>
      <c r="HQ180" s="739"/>
      <c r="HR180" s="739"/>
      <c r="HS180" s="739"/>
      <c r="HT180" s="739"/>
      <c r="HU180" s="739"/>
      <c r="HV180" s="739"/>
      <c r="HW180" s="739"/>
      <c r="HX180" s="739"/>
      <c r="HY180" s="739"/>
      <c r="HZ180" s="739"/>
      <c r="IA180" s="739"/>
      <c r="IB180" s="739"/>
      <c r="IC180" s="739"/>
      <c r="ID180" s="739"/>
      <c r="IE180" s="739"/>
      <c r="IF180" s="739"/>
      <c r="IG180" s="739"/>
      <c r="IH180" s="739"/>
      <c r="II180" s="739"/>
      <c r="IJ180" s="739"/>
      <c r="IK180" s="739"/>
      <c r="IL180" s="739"/>
      <c r="IM180" s="739"/>
      <c r="IN180" s="739"/>
      <c r="IO180" s="739"/>
      <c r="IP180" s="739"/>
      <c r="IQ180" s="739"/>
      <c r="IR180" s="739"/>
      <c r="IS180" s="739"/>
      <c r="IT180" s="739"/>
      <c r="IU180" s="739"/>
      <c r="IV180" s="739"/>
    </row>
    <row r="181" spans="1:256" s="404" customFormat="1" ht="12" customHeight="1">
      <c r="A181" s="451"/>
      <c r="B181" s="741"/>
      <c r="C181" s="644"/>
      <c r="D181" s="643"/>
      <c r="E181" s="740"/>
      <c r="F181" s="740"/>
      <c r="G181" s="739"/>
      <c r="H181" s="739"/>
      <c r="I181" s="739"/>
      <c r="J181" s="739"/>
      <c r="K181" s="739"/>
      <c r="L181" s="739"/>
      <c r="M181" s="739"/>
      <c r="N181" s="739"/>
      <c r="O181" s="739"/>
      <c r="P181" s="739"/>
      <c r="Q181" s="739"/>
      <c r="R181" s="739"/>
      <c r="S181" s="739"/>
      <c r="T181" s="739"/>
      <c r="U181" s="739"/>
      <c r="V181" s="739"/>
      <c r="W181" s="739"/>
      <c r="X181" s="739"/>
      <c r="Y181" s="739"/>
      <c r="Z181" s="739"/>
      <c r="AA181" s="739"/>
      <c r="AB181" s="739"/>
      <c r="AC181" s="739"/>
      <c r="AD181" s="739"/>
      <c r="AE181" s="739"/>
      <c r="AF181" s="739"/>
      <c r="AG181" s="739"/>
      <c r="AH181" s="739"/>
      <c r="AI181" s="739"/>
      <c r="AJ181" s="739"/>
      <c r="AK181" s="739"/>
      <c r="AL181" s="739"/>
      <c r="AM181" s="739"/>
      <c r="AN181" s="739"/>
      <c r="AO181" s="739"/>
      <c r="AP181" s="739"/>
      <c r="AQ181" s="739"/>
      <c r="AR181" s="739"/>
      <c r="AS181" s="739"/>
      <c r="AT181" s="739"/>
      <c r="AU181" s="739"/>
      <c r="AV181" s="739"/>
      <c r="AW181" s="739"/>
      <c r="AX181" s="739"/>
      <c r="AY181" s="739"/>
      <c r="AZ181" s="739"/>
      <c r="BA181" s="739"/>
      <c r="BB181" s="739"/>
      <c r="BC181" s="739"/>
      <c r="BD181" s="739"/>
      <c r="BE181" s="739"/>
      <c r="BF181" s="739"/>
      <c r="BG181" s="739"/>
      <c r="BH181" s="739"/>
      <c r="BI181" s="739"/>
      <c r="BJ181" s="739"/>
      <c r="BK181" s="739"/>
      <c r="BL181" s="739"/>
      <c r="BM181" s="739"/>
      <c r="BN181" s="739"/>
      <c r="BO181" s="739"/>
      <c r="BP181" s="739"/>
      <c r="BQ181" s="739"/>
      <c r="BR181" s="739"/>
      <c r="BS181" s="739"/>
      <c r="BT181" s="739"/>
      <c r="BU181" s="739"/>
      <c r="BV181" s="739"/>
      <c r="BW181" s="739"/>
      <c r="BX181" s="739"/>
      <c r="BY181" s="739"/>
      <c r="BZ181" s="739"/>
      <c r="CA181" s="739"/>
      <c r="CB181" s="739"/>
      <c r="CC181" s="739"/>
      <c r="CD181" s="739"/>
      <c r="CE181" s="739"/>
      <c r="CF181" s="739"/>
      <c r="CG181" s="739"/>
      <c r="CH181" s="739"/>
      <c r="CI181" s="739"/>
      <c r="CJ181" s="739"/>
      <c r="CK181" s="739"/>
      <c r="CL181" s="739"/>
      <c r="CM181" s="739"/>
      <c r="CN181" s="739"/>
      <c r="CO181" s="739"/>
      <c r="CP181" s="739"/>
      <c r="CQ181" s="739"/>
      <c r="CR181" s="739"/>
      <c r="CS181" s="739"/>
      <c r="CT181" s="739"/>
      <c r="CU181" s="739"/>
      <c r="CV181" s="739"/>
      <c r="CW181" s="739"/>
      <c r="CX181" s="739"/>
      <c r="CY181" s="739"/>
      <c r="CZ181" s="739"/>
      <c r="DA181" s="739"/>
      <c r="DB181" s="739"/>
      <c r="DC181" s="739"/>
      <c r="DD181" s="739"/>
      <c r="DE181" s="739"/>
      <c r="DF181" s="739"/>
      <c r="DG181" s="739"/>
      <c r="DH181" s="739"/>
      <c r="DI181" s="739"/>
      <c r="DJ181" s="739"/>
      <c r="DK181" s="739"/>
      <c r="DL181" s="739"/>
      <c r="DM181" s="739"/>
      <c r="DN181" s="739"/>
      <c r="DO181" s="739"/>
      <c r="DP181" s="739"/>
      <c r="DQ181" s="739"/>
      <c r="DR181" s="739"/>
      <c r="DS181" s="739"/>
      <c r="DT181" s="739"/>
      <c r="DU181" s="739"/>
      <c r="DV181" s="739"/>
      <c r="DW181" s="739"/>
      <c r="DX181" s="739"/>
      <c r="DY181" s="739"/>
      <c r="DZ181" s="739"/>
      <c r="EA181" s="739"/>
      <c r="EB181" s="739"/>
      <c r="EC181" s="739"/>
      <c r="ED181" s="739"/>
      <c r="EE181" s="739"/>
      <c r="EF181" s="739"/>
      <c r="EG181" s="739"/>
      <c r="EH181" s="739"/>
      <c r="EI181" s="739"/>
      <c r="EJ181" s="739"/>
      <c r="EK181" s="739"/>
      <c r="EL181" s="739"/>
      <c r="EM181" s="739"/>
      <c r="EN181" s="739"/>
      <c r="EO181" s="739"/>
      <c r="EP181" s="739"/>
      <c r="EQ181" s="739"/>
      <c r="ER181" s="739"/>
      <c r="ES181" s="739"/>
      <c r="ET181" s="739"/>
      <c r="EU181" s="739"/>
      <c r="EV181" s="739"/>
      <c r="EW181" s="739"/>
      <c r="EX181" s="739"/>
      <c r="EY181" s="739"/>
      <c r="EZ181" s="739"/>
      <c r="FA181" s="739"/>
      <c r="FB181" s="739"/>
      <c r="FC181" s="739"/>
      <c r="FD181" s="739"/>
      <c r="FE181" s="739"/>
      <c r="FF181" s="739"/>
      <c r="FG181" s="739"/>
      <c r="FH181" s="739"/>
      <c r="FI181" s="739"/>
      <c r="FJ181" s="739"/>
      <c r="FK181" s="739"/>
      <c r="FL181" s="739"/>
      <c r="FM181" s="739"/>
      <c r="FN181" s="739"/>
      <c r="FO181" s="739"/>
      <c r="FP181" s="739"/>
      <c r="FQ181" s="739"/>
      <c r="FR181" s="739"/>
      <c r="FS181" s="739"/>
      <c r="FT181" s="739"/>
      <c r="FU181" s="739"/>
      <c r="FV181" s="739"/>
      <c r="FW181" s="739"/>
      <c r="FX181" s="739"/>
      <c r="FY181" s="739"/>
      <c r="FZ181" s="739"/>
      <c r="GA181" s="739"/>
      <c r="GB181" s="739"/>
      <c r="GC181" s="739"/>
      <c r="GD181" s="739"/>
      <c r="GE181" s="739"/>
      <c r="GF181" s="739"/>
      <c r="GG181" s="739"/>
      <c r="GH181" s="739"/>
      <c r="GI181" s="739"/>
      <c r="GJ181" s="739"/>
      <c r="GK181" s="739"/>
      <c r="GL181" s="739"/>
      <c r="GM181" s="739"/>
      <c r="GN181" s="739"/>
      <c r="GO181" s="739"/>
      <c r="GP181" s="739"/>
      <c r="GQ181" s="739"/>
      <c r="GR181" s="739"/>
      <c r="GS181" s="739"/>
      <c r="GT181" s="739"/>
      <c r="GU181" s="739"/>
      <c r="GV181" s="739"/>
      <c r="GW181" s="739"/>
      <c r="GX181" s="739"/>
      <c r="GY181" s="739"/>
      <c r="GZ181" s="739"/>
      <c r="HA181" s="739"/>
      <c r="HB181" s="739"/>
      <c r="HC181" s="739"/>
      <c r="HD181" s="739"/>
      <c r="HE181" s="739"/>
      <c r="HF181" s="739"/>
      <c r="HG181" s="739"/>
      <c r="HH181" s="739"/>
      <c r="HI181" s="739"/>
      <c r="HJ181" s="739"/>
      <c r="HK181" s="739"/>
      <c r="HL181" s="739"/>
      <c r="HM181" s="739"/>
      <c r="HN181" s="739"/>
      <c r="HO181" s="739"/>
      <c r="HP181" s="739"/>
      <c r="HQ181" s="739"/>
      <c r="HR181" s="739"/>
      <c r="HS181" s="739"/>
      <c r="HT181" s="739"/>
      <c r="HU181" s="739"/>
      <c r="HV181" s="739"/>
      <c r="HW181" s="739"/>
      <c r="HX181" s="739"/>
      <c r="HY181" s="739"/>
      <c r="HZ181" s="739"/>
      <c r="IA181" s="739"/>
      <c r="IB181" s="739"/>
      <c r="IC181" s="739"/>
      <c r="ID181" s="739"/>
      <c r="IE181" s="739"/>
      <c r="IF181" s="739"/>
      <c r="IG181" s="739"/>
      <c r="IH181" s="739"/>
      <c r="II181" s="739"/>
      <c r="IJ181" s="739"/>
      <c r="IK181" s="739"/>
      <c r="IL181" s="739"/>
      <c r="IM181" s="739"/>
      <c r="IN181" s="739"/>
      <c r="IO181" s="739"/>
      <c r="IP181" s="739"/>
      <c r="IQ181" s="739"/>
      <c r="IR181" s="739"/>
      <c r="IS181" s="739"/>
      <c r="IT181" s="739"/>
      <c r="IU181" s="739"/>
      <c r="IV181" s="739"/>
    </row>
    <row r="182" spans="1:256" s="404" customFormat="1" ht="11.25" customHeight="1">
      <c r="A182" s="738" t="s">
        <v>978</v>
      </c>
      <c r="B182" s="654" t="s">
        <v>1497</v>
      </c>
      <c r="C182" s="736"/>
      <c r="D182" s="735"/>
      <c r="E182" s="734"/>
      <c r="F182" s="734"/>
      <c r="G182" s="483"/>
      <c r="H182" s="483"/>
      <c r="I182" s="483"/>
      <c r="J182" s="483"/>
      <c r="K182" s="483"/>
      <c r="L182" s="483"/>
      <c r="M182" s="483"/>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3"/>
      <c r="AI182" s="483"/>
      <c r="AJ182" s="483"/>
      <c r="AK182" s="483"/>
      <c r="AL182" s="483"/>
      <c r="AM182" s="483"/>
      <c r="AN182" s="483"/>
      <c r="AO182" s="483"/>
      <c r="AP182" s="483"/>
      <c r="AQ182" s="483"/>
      <c r="AR182" s="483"/>
      <c r="AS182" s="483"/>
      <c r="AT182" s="483"/>
      <c r="AU182" s="483"/>
      <c r="AV182" s="483"/>
      <c r="AW182" s="483"/>
      <c r="AX182" s="483"/>
      <c r="AY182" s="483"/>
      <c r="AZ182" s="483"/>
      <c r="BA182" s="483"/>
      <c r="BB182" s="483"/>
      <c r="BC182" s="483"/>
      <c r="BD182" s="483"/>
      <c r="BE182" s="483"/>
      <c r="BF182" s="483"/>
      <c r="BG182" s="483"/>
      <c r="BH182" s="483"/>
      <c r="BI182" s="483"/>
      <c r="BJ182" s="483"/>
      <c r="BK182" s="483"/>
      <c r="BL182" s="483"/>
      <c r="BM182" s="483"/>
      <c r="BN182" s="483"/>
      <c r="BO182" s="483"/>
      <c r="BP182" s="483"/>
      <c r="BQ182" s="483"/>
      <c r="BR182" s="483"/>
      <c r="BS182" s="483"/>
      <c r="BT182" s="483"/>
      <c r="BU182" s="483"/>
      <c r="BV182" s="483"/>
      <c r="BW182" s="483"/>
      <c r="BX182" s="483"/>
      <c r="BY182" s="483"/>
      <c r="BZ182" s="483"/>
      <c r="CA182" s="483"/>
      <c r="CB182" s="483"/>
      <c r="CC182" s="483"/>
      <c r="CD182" s="483"/>
      <c r="CE182" s="483"/>
      <c r="CF182" s="483"/>
      <c r="CG182" s="483"/>
      <c r="CH182" s="483"/>
      <c r="CI182" s="483"/>
      <c r="CJ182" s="483"/>
      <c r="CK182" s="483"/>
      <c r="CL182" s="483"/>
      <c r="CM182" s="483"/>
      <c r="CN182" s="483"/>
      <c r="CO182" s="483"/>
      <c r="CP182" s="483"/>
      <c r="CQ182" s="483"/>
      <c r="CR182" s="483"/>
      <c r="CS182" s="483"/>
      <c r="CT182" s="483"/>
      <c r="CU182" s="483"/>
      <c r="CV182" s="483"/>
      <c r="CW182" s="483"/>
      <c r="CX182" s="483"/>
      <c r="CY182" s="483"/>
      <c r="CZ182" s="483"/>
      <c r="DA182" s="483"/>
      <c r="DB182" s="483"/>
      <c r="DC182" s="483"/>
      <c r="DD182" s="483"/>
      <c r="DE182" s="483"/>
      <c r="DF182" s="483"/>
      <c r="DG182" s="483"/>
      <c r="DH182" s="483"/>
      <c r="DI182" s="483"/>
      <c r="DJ182" s="483"/>
      <c r="DK182" s="483"/>
      <c r="DL182" s="483"/>
      <c r="DM182" s="483"/>
      <c r="DN182" s="483"/>
      <c r="DO182" s="483"/>
      <c r="DP182" s="483"/>
      <c r="DQ182" s="483"/>
      <c r="DR182" s="483"/>
      <c r="DS182" s="483"/>
      <c r="DT182" s="483"/>
      <c r="DU182" s="483"/>
      <c r="DV182" s="483"/>
      <c r="DW182" s="483"/>
      <c r="DX182" s="483"/>
      <c r="DY182" s="483"/>
      <c r="DZ182" s="483"/>
      <c r="EA182" s="483"/>
      <c r="EB182" s="483"/>
      <c r="EC182" s="483"/>
      <c r="ED182" s="483"/>
      <c r="EE182" s="483"/>
      <c r="EF182" s="483"/>
      <c r="EG182" s="483"/>
      <c r="EH182" s="483"/>
      <c r="EI182" s="483"/>
      <c r="EJ182" s="483"/>
      <c r="EK182" s="483"/>
      <c r="EL182" s="483"/>
      <c r="EM182" s="483"/>
      <c r="EN182" s="483"/>
      <c r="EO182" s="483"/>
      <c r="EP182" s="483"/>
      <c r="EQ182" s="483"/>
      <c r="ER182" s="483"/>
      <c r="ES182" s="483"/>
      <c r="ET182" s="483"/>
      <c r="EU182" s="483"/>
      <c r="EV182" s="483"/>
      <c r="EW182" s="483"/>
      <c r="EX182" s="483"/>
      <c r="EY182" s="483"/>
      <c r="EZ182" s="483"/>
      <c r="FA182" s="483"/>
      <c r="FB182" s="483"/>
      <c r="FC182" s="483"/>
      <c r="FD182" s="483"/>
      <c r="FE182" s="483"/>
      <c r="FF182" s="483"/>
      <c r="FG182" s="483"/>
      <c r="FH182" s="483"/>
      <c r="FI182" s="483"/>
      <c r="FJ182" s="483"/>
      <c r="FK182" s="483"/>
      <c r="FL182" s="483"/>
      <c r="FM182" s="483"/>
      <c r="FN182" s="483"/>
      <c r="FO182" s="483"/>
      <c r="FP182" s="483"/>
      <c r="FQ182" s="483"/>
      <c r="FR182" s="483"/>
      <c r="FS182" s="483"/>
      <c r="FT182" s="483"/>
      <c r="FU182" s="483"/>
      <c r="FV182" s="483"/>
      <c r="FW182" s="483"/>
      <c r="FX182" s="483"/>
      <c r="FY182" s="483"/>
      <c r="FZ182" s="483"/>
      <c r="GA182" s="483"/>
      <c r="GB182" s="483"/>
      <c r="GC182" s="483"/>
      <c r="GD182" s="483"/>
      <c r="GE182" s="483"/>
      <c r="GF182" s="483"/>
      <c r="GG182" s="483"/>
      <c r="GH182" s="483"/>
      <c r="GI182" s="483"/>
      <c r="GJ182" s="483"/>
      <c r="GK182" s="483"/>
      <c r="GL182" s="483"/>
      <c r="GM182" s="483"/>
      <c r="GN182" s="483"/>
      <c r="GO182" s="483"/>
      <c r="GP182" s="483"/>
      <c r="GQ182" s="483"/>
      <c r="GR182" s="483"/>
      <c r="GS182" s="483"/>
      <c r="GT182" s="483"/>
      <c r="GU182" s="483"/>
      <c r="GV182" s="483"/>
      <c r="GW182" s="483"/>
      <c r="GX182" s="483"/>
      <c r="GY182" s="483"/>
      <c r="GZ182" s="483"/>
      <c r="HA182" s="483"/>
      <c r="HB182" s="483"/>
      <c r="HC182" s="483"/>
      <c r="HD182" s="483"/>
      <c r="HE182" s="483"/>
      <c r="HF182" s="483"/>
      <c r="HG182" s="483"/>
      <c r="HH182" s="483"/>
      <c r="HI182" s="483"/>
      <c r="HJ182" s="483"/>
      <c r="HK182" s="483"/>
      <c r="HL182" s="483"/>
      <c r="HM182" s="483"/>
      <c r="HN182" s="483"/>
      <c r="HO182" s="483"/>
      <c r="HP182" s="483"/>
      <c r="HQ182" s="483"/>
      <c r="HR182" s="483"/>
      <c r="HS182" s="483"/>
      <c r="HT182" s="483"/>
      <c r="HU182" s="483"/>
      <c r="HV182" s="483"/>
      <c r="HW182" s="483"/>
      <c r="HX182" s="483"/>
      <c r="HY182" s="483"/>
      <c r="HZ182" s="483"/>
      <c r="IA182" s="483"/>
      <c r="IB182" s="483"/>
      <c r="IC182" s="483"/>
      <c r="ID182" s="483"/>
      <c r="IE182" s="483"/>
      <c r="IF182" s="483"/>
      <c r="IG182" s="483"/>
      <c r="IH182" s="483"/>
      <c r="II182" s="483"/>
      <c r="IJ182" s="483"/>
      <c r="IK182" s="483"/>
      <c r="IL182" s="483"/>
      <c r="IM182" s="483"/>
      <c r="IN182" s="483"/>
      <c r="IO182" s="483"/>
      <c r="IP182" s="483"/>
      <c r="IQ182" s="483"/>
      <c r="IR182" s="483"/>
      <c r="IS182" s="483"/>
      <c r="IT182" s="483"/>
      <c r="IU182" s="483"/>
      <c r="IV182" s="483"/>
    </row>
    <row r="183" spans="1:256" s="404" customFormat="1" ht="14.4">
      <c r="A183" s="738"/>
      <c r="B183" s="737"/>
      <c r="C183" s="736"/>
      <c r="D183" s="735"/>
      <c r="E183" s="734"/>
      <c r="F183" s="734"/>
      <c r="G183" s="483"/>
      <c r="H183" s="483"/>
      <c r="I183" s="483"/>
      <c r="J183" s="483"/>
      <c r="K183" s="483"/>
      <c r="L183" s="483"/>
      <c r="M183" s="483"/>
      <c r="N183" s="483"/>
      <c r="O183" s="483"/>
      <c r="P183" s="483"/>
      <c r="Q183" s="483"/>
      <c r="R183" s="483"/>
      <c r="S183" s="483"/>
      <c r="T183" s="483"/>
      <c r="U183" s="483"/>
      <c r="V183" s="483"/>
      <c r="W183" s="483"/>
      <c r="X183" s="483"/>
      <c r="Y183" s="483"/>
      <c r="Z183" s="483"/>
      <c r="AA183" s="483"/>
      <c r="AB183" s="483"/>
      <c r="AC183" s="483"/>
      <c r="AD183" s="483"/>
      <c r="AE183" s="483"/>
      <c r="AF183" s="483"/>
      <c r="AG183" s="483"/>
      <c r="AH183" s="483"/>
      <c r="AI183" s="483"/>
      <c r="AJ183" s="483"/>
      <c r="AK183" s="483"/>
      <c r="AL183" s="483"/>
      <c r="AM183" s="483"/>
      <c r="AN183" s="483"/>
      <c r="AO183" s="483"/>
      <c r="AP183" s="483"/>
      <c r="AQ183" s="483"/>
      <c r="AR183" s="483"/>
      <c r="AS183" s="483"/>
      <c r="AT183" s="483"/>
      <c r="AU183" s="483"/>
      <c r="AV183" s="483"/>
      <c r="AW183" s="483"/>
      <c r="AX183" s="483"/>
      <c r="AY183" s="483"/>
      <c r="AZ183" s="483"/>
      <c r="BA183" s="483"/>
      <c r="BB183" s="483"/>
      <c r="BC183" s="483"/>
      <c r="BD183" s="483"/>
      <c r="BE183" s="483"/>
      <c r="BF183" s="483"/>
      <c r="BG183" s="483"/>
      <c r="BH183" s="483"/>
      <c r="BI183" s="483"/>
      <c r="BJ183" s="483"/>
      <c r="BK183" s="483"/>
      <c r="BL183" s="483"/>
      <c r="BM183" s="483"/>
      <c r="BN183" s="483"/>
      <c r="BO183" s="483"/>
      <c r="BP183" s="483"/>
      <c r="BQ183" s="483"/>
      <c r="BR183" s="483"/>
      <c r="BS183" s="483"/>
      <c r="BT183" s="483"/>
      <c r="BU183" s="483"/>
      <c r="BV183" s="483"/>
      <c r="BW183" s="483"/>
      <c r="BX183" s="483"/>
      <c r="BY183" s="483"/>
      <c r="BZ183" s="483"/>
      <c r="CA183" s="483"/>
      <c r="CB183" s="483"/>
      <c r="CC183" s="483"/>
      <c r="CD183" s="483"/>
      <c r="CE183" s="483"/>
      <c r="CF183" s="483"/>
      <c r="CG183" s="483"/>
      <c r="CH183" s="483"/>
      <c r="CI183" s="483"/>
      <c r="CJ183" s="483"/>
      <c r="CK183" s="483"/>
      <c r="CL183" s="483"/>
      <c r="CM183" s="483"/>
      <c r="CN183" s="483"/>
      <c r="CO183" s="483"/>
      <c r="CP183" s="483"/>
      <c r="CQ183" s="483"/>
      <c r="CR183" s="483"/>
      <c r="CS183" s="483"/>
      <c r="CT183" s="483"/>
      <c r="CU183" s="483"/>
      <c r="CV183" s="483"/>
      <c r="CW183" s="483"/>
      <c r="CX183" s="483"/>
      <c r="CY183" s="483"/>
      <c r="CZ183" s="483"/>
      <c r="DA183" s="483"/>
      <c r="DB183" s="483"/>
      <c r="DC183" s="483"/>
      <c r="DD183" s="483"/>
      <c r="DE183" s="483"/>
      <c r="DF183" s="483"/>
      <c r="DG183" s="483"/>
      <c r="DH183" s="483"/>
      <c r="DI183" s="483"/>
      <c r="DJ183" s="483"/>
      <c r="DK183" s="483"/>
      <c r="DL183" s="483"/>
      <c r="DM183" s="483"/>
      <c r="DN183" s="483"/>
      <c r="DO183" s="483"/>
      <c r="DP183" s="483"/>
      <c r="DQ183" s="483"/>
      <c r="DR183" s="483"/>
      <c r="DS183" s="483"/>
      <c r="DT183" s="483"/>
      <c r="DU183" s="483"/>
      <c r="DV183" s="483"/>
      <c r="DW183" s="483"/>
      <c r="DX183" s="483"/>
      <c r="DY183" s="483"/>
      <c r="DZ183" s="483"/>
      <c r="EA183" s="483"/>
      <c r="EB183" s="483"/>
      <c r="EC183" s="483"/>
      <c r="ED183" s="483"/>
      <c r="EE183" s="483"/>
      <c r="EF183" s="483"/>
      <c r="EG183" s="483"/>
      <c r="EH183" s="483"/>
      <c r="EI183" s="483"/>
      <c r="EJ183" s="483"/>
      <c r="EK183" s="483"/>
      <c r="EL183" s="483"/>
      <c r="EM183" s="483"/>
      <c r="EN183" s="483"/>
      <c r="EO183" s="483"/>
      <c r="EP183" s="483"/>
      <c r="EQ183" s="483"/>
      <c r="ER183" s="483"/>
      <c r="ES183" s="483"/>
      <c r="ET183" s="483"/>
      <c r="EU183" s="483"/>
      <c r="EV183" s="483"/>
      <c r="EW183" s="483"/>
      <c r="EX183" s="483"/>
      <c r="EY183" s="483"/>
      <c r="EZ183" s="483"/>
      <c r="FA183" s="483"/>
      <c r="FB183" s="483"/>
      <c r="FC183" s="483"/>
      <c r="FD183" s="483"/>
      <c r="FE183" s="483"/>
      <c r="FF183" s="483"/>
      <c r="FG183" s="483"/>
      <c r="FH183" s="483"/>
      <c r="FI183" s="483"/>
      <c r="FJ183" s="483"/>
      <c r="FK183" s="483"/>
      <c r="FL183" s="483"/>
      <c r="FM183" s="483"/>
      <c r="FN183" s="483"/>
      <c r="FO183" s="483"/>
      <c r="FP183" s="483"/>
      <c r="FQ183" s="483"/>
      <c r="FR183" s="483"/>
      <c r="FS183" s="483"/>
      <c r="FT183" s="483"/>
      <c r="FU183" s="483"/>
      <c r="FV183" s="483"/>
      <c r="FW183" s="483"/>
      <c r="FX183" s="483"/>
      <c r="FY183" s="483"/>
      <c r="FZ183" s="483"/>
      <c r="GA183" s="483"/>
      <c r="GB183" s="483"/>
      <c r="GC183" s="483"/>
      <c r="GD183" s="483"/>
      <c r="GE183" s="483"/>
      <c r="GF183" s="483"/>
      <c r="GG183" s="483"/>
      <c r="GH183" s="483"/>
      <c r="GI183" s="483"/>
      <c r="GJ183" s="483"/>
      <c r="GK183" s="483"/>
      <c r="GL183" s="483"/>
      <c r="GM183" s="483"/>
      <c r="GN183" s="483"/>
      <c r="GO183" s="483"/>
      <c r="GP183" s="483"/>
      <c r="GQ183" s="483"/>
      <c r="GR183" s="483"/>
      <c r="GS183" s="483"/>
      <c r="GT183" s="483"/>
      <c r="GU183" s="483"/>
      <c r="GV183" s="483"/>
      <c r="GW183" s="483"/>
      <c r="GX183" s="483"/>
      <c r="GY183" s="483"/>
      <c r="GZ183" s="483"/>
      <c r="HA183" s="483"/>
      <c r="HB183" s="483"/>
      <c r="HC183" s="483"/>
      <c r="HD183" s="483"/>
      <c r="HE183" s="483"/>
      <c r="HF183" s="483"/>
      <c r="HG183" s="483"/>
      <c r="HH183" s="483"/>
      <c r="HI183" s="483"/>
      <c r="HJ183" s="483"/>
      <c r="HK183" s="483"/>
      <c r="HL183" s="483"/>
      <c r="HM183" s="483"/>
      <c r="HN183" s="483"/>
      <c r="HO183" s="483"/>
      <c r="HP183" s="483"/>
      <c r="HQ183" s="483"/>
      <c r="HR183" s="483"/>
      <c r="HS183" s="483"/>
      <c r="HT183" s="483"/>
      <c r="HU183" s="483"/>
      <c r="HV183" s="483"/>
      <c r="HW183" s="483"/>
      <c r="HX183" s="483"/>
      <c r="HY183" s="483"/>
      <c r="HZ183" s="483"/>
      <c r="IA183" s="483"/>
      <c r="IB183" s="483"/>
      <c r="IC183" s="483"/>
      <c r="ID183" s="483"/>
      <c r="IE183" s="483"/>
      <c r="IF183" s="483"/>
      <c r="IG183" s="483"/>
      <c r="IH183" s="483"/>
      <c r="II183" s="483"/>
      <c r="IJ183" s="483"/>
      <c r="IK183" s="483"/>
      <c r="IL183" s="483"/>
      <c r="IM183" s="483"/>
      <c r="IN183" s="483"/>
      <c r="IO183" s="483"/>
      <c r="IP183" s="483"/>
      <c r="IQ183" s="483"/>
      <c r="IR183" s="483"/>
      <c r="IS183" s="483"/>
      <c r="IT183" s="483"/>
      <c r="IU183" s="483"/>
      <c r="IV183" s="483"/>
    </row>
    <row r="184" spans="1:256" s="534" customFormat="1" ht="83.25" customHeight="1">
      <c r="A184" s="559" t="s">
        <v>1339</v>
      </c>
      <c r="B184" s="489" t="s">
        <v>1496</v>
      </c>
      <c r="C184" s="485"/>
      <c r="D184" s="646"/>
      <c r="E184" s="484"/>
      <c r="F184" s="484"/>
    </row>
    <row r="185" spans="1:256" s="534" customFormat="1">
      <c r="A185" s="459"/>
      <c r="B185" s="489" t="s">
        <v>1486</v>
      </c>
      <c r="C185" s="485" t="s">
        <v>51</v>
      </c>
      <c r="D185" s="646">
        <v>10</v>
      </c>
      <c r="E185" s="710"/>
      <c r="F185" s="710">
        <f>D185*E185</f>
        <v>0</v>
      </c>
    </row>
    <row r="186" spans="1:256" s="534" customFormat="1">
      <c r="A186" s="459"/>
      <c r="B186" s="489" t="s">
        <v>1485</v>
      </c>
      <c r="C186" s="485" t="s">
        <v>51</v>
      </c>
      <c r="D186" s="646">
        <v>6</v>
      </c>
      <c r="E186" s="710"/>
      <c r="F186" s="710">
        <f>D186*E186</f>
        <v>0</v>
      </c>
    </row>
    <row r="187" spans="1:256" s="534" customFormat="1">
      <c r="A187" s="459"/>
      <c r="B187" s="489" t="s">
        <v>1484</v>
      </c>
      <c r="C187" s="485" t="s">
        <v>51</v>
      </c>
      <c r="D187" s="646">
        <v>4</v>
      </c>
      <c r="E187" s="710"/>
      <c r="F187" s="710">
        <f>D187*E187</f>
        <v>0</v>
      </c>
    </row>
    <row r="188" spans="1:256" s="534" customFormat="1">
      <c r="A188" s="459"/>
      <c r="B188" s="489" t="s">
        <v>1488</v>
      </c>
      <c r="C188" s="485" t="s">
        <v>51</v>
      </c>
      <c r="D188" s="646">
        <v>4</v>
      </c>
      <c r="E188" s="710"/>
      <c r="F188" s="710">
        <f>D188*E188</f>
        <v>0</v>
      </c>
    </row>
    <row r="189" spans="1:256" s="534" customFormat="1">
      <c r="A189" s="459"/>
      <c r="B189" s="489" t="s">
        <v>1495</v>
      </c>
      <c r="C189" s="485" t="s">
        <v>51</v>
      </c>
      <c r="D189" s="646">
        <v>6</v>
      </c>
      <c r="E189" s="710"/>
      <c r="F189" s="710">
        <f>D189*E189</f>
        <v>0</v>
      </c>
    </row>
    <row r="190" spans="1:256" s="534" customFormat="1">
      <c r="A190" s="459"/>
      <c r="B190" s="489"/>
      <c r="C190" s="492"/>
      <c r="D190" s="491"/>
      <c r="E190" s="694"/>
      <c r="F190" s="694"/>
    </row>
    <row r="191" spans="1:256" s="534" customFormat="1" ht="69" customHeight="1">
      <c r="A191" s="459" t="s">
        <v>1337</v>
      </c>
      <c r="B191" s="489" t="s">
        <v>1494</v>
      </c>
      <c r="C191" s="492"/>
      <c r="D191" s="491"/>
      <c r="E191" s="694"/>
      <c r="F191" s="694"/>
    </row>
    <row r="192" spans="1:256" s="534" customFormat="1">
      <c r="A192" s="459"/>
      <c r="B192" s="489" t="s">
        <v>1486</v>
      </c>
      <c r="C192" s="492" t="s">
        <v>51</v>
      </c>
      <c r="D192" s="491">
        <v>20</v>
      </c>
      <c r="E192" s="710"/>
      <c r="F192" s="710">
        <f>D192*E192</f>
        <v>0</v>
      </c>
    </row>
    <row r="193" spans="1:11" s="534" customFormat="1">
      <c r="A193" s="459"/>
      <c r="B193" s="489" t="s">
        <v>1485</v>
      </c>
      <c r="C193" s="492" t="s">
        <v>51</v>
      </c>
      <c r="D193" s="491">
        <v>4</v>
      </c>
      <c r="E193" s="710"/>
      <c r="F193" s="710">
        <f>D193*E193</f>
        <v>0</v>
      </c>
    </row>
    <row r="194" spans="1:11" s="534" customFormat="1">
      <c r="A194" s="459"/>
      <c r="B194" s="489"/>
      <c r="C194" s="492"/>
      <c r="D194" s="491"/>
      <c r="E194" s="490"/>
      <c r="F194" s="490"/>
    </row>
    <row r="195" spans="1:11" s="404" customFormat="1" ht="39.6">
      <c r="A195" s="459" t="s">
        <v>1335</v>
      </c>
      <c r="B195" s="489" t="s">
        <v>1493</v>
      </c>
      <c r="C195" s="485"/>
      <c r="D195" s="485"/>
      <c r="E195" s="437"/>
      <c r="F195" s="437"/>
    </row>
    <row r="196" spans="1:11" s="404" customFormat="1">
      <c r="A196" s="559"/>
      <c r="B196" s="408" t="s">
        <v>1491</v>
      </c>
      <c r="C196" s="485" t="s">
        <v>51</v>
      </c>
      <c r="D196" s="485">
        <v>1</v>
      </c>
      <c r="E196" s="710"/>
      <c r="F196" s="710">
        <f>D196*E196</f>
        <v>0</v>
      </c>
    </row>
    <row r="197" spans="1:11" s="404" customFormat="1">
      <c r="A197" s="559"/>
      <c r="B197" s="408"/>
      <c r="C197" s="485"/>
      <c r="D197" s="485"/>
      <c r="E197" s="437"/>
      <c r="F197" s="437"/>
    </row>
    <row r="198" spans="1:11" s="404" customFormat="1" ht="52.8">
      <c r="A198" s="647" t="s">
        <v>1332</v>
      </c>
      <c r="B198" s="489" t="s">
        <v>1492</v>
      </c>
      <c r="C198" s="485"/>
      <c r="D198" s="485"/>
      <c r="E198" s="437"/>
      <c r="F198" s="437"/>
    </row>
    <row r="199" spans="1:11" s="404" customFormat="1">
      <c r="A199" s="486"/>
      <c r="B199" s="408" t="s">
        <v>1491</v>
      </c>
      <c r="C199" s="485" t="s">
        <v>51</v>
      </c>
      <c r="D199" s="485">
        <v>1</v>
      </c>
      <c r="E199" s="710"/>
      <c r="F199" s="710">
        <f>D199*E199</f>
        <v>0</v>
      </c>
    </row>
    <row r="200" spans="1:11" s="404" customFormat="1">
      <c r="A200" s="486"/>
      <c r="B200" s="408"/>
      <c r="C200" s="485"/>
      <c r="D200" s="485"/>
      <c r="E200" s="437"/>
      <c r="F200" s="437"/>
    </row>
    <row r="201" spans="1:11" s="534" customFormat="1" ht="79.2">
      <c r="A201" s="459" t="s">
        <v>1328</v>
      </c>
      <c r="B201" s="715" t="s">
        <v>1490</v>
      </c>
      <c r="C201" s="485"/>
      <c r="D201" s="646"/>
      <c r="E201" s="490"/>
      <c r="F201" s="490"/>
    </row>
    <row r="202" spans="1:11" s="534" customFormat="1">
      <c r="A202" s="459"/>
      <c r="B202" s="489" t="s">
        <v>1486</v>
      </c>
      <c r="C202" s="485" t="s">
        <v>312</v>
      </c>
      <c r="D202" s="646">
        <f>D208+D214</f>
        <v>156</v>
      </c>
      <c r="E202" s="487"/>
      <c r="F202" s="487">
        <f>E202*D202</f>
        <v>0</v>
      </c>
      <c r="G202" s="733"/>
      <c r="H202" s="733"/>
      <c r="I202" s="733"/>
      <c r="J202" s="733"/>
      <c r="K202" s="733"/>
    </row>
    <row r="203" spans="1:11" s="534" customFormat="1">
      <c r="A203" s="459"/>
      <c r="B203" s="489" t="s">
        <v>1485</v>
      </c>
      <c r="C203" s="485" t="s">
        <v>312</v>
      </c>
      <c r="D203" s="646">
        <f>D209+D215</f>
        <v>138</v>
      </c>
      <c r="E203" s="487"/>
      <c r="F203" s="487">
        <f>E203*D203</f>
        <v>0</v>
      </c>
      <c r="G203" s="733"/>
      <c r="H203" s="733"/>
      <c r="I203" s="733"/>
      <c r="J203" s="733"/>
      <c r="K203" s="733"/>
    </row>
    <row r="204" spans="1:11" s="534" customFormat="1">
      <c r="A204" s="459"/>
      <c r="B204" s="489" t="s">
        <v>1484</v>
      </c>
      <c r="C204" s="485" t="s">
        <v>312</v>
      </c>
      <c r="D204" s="646">
        <f>D210+D216</f>
        <v>204</v>
      </c>
      <c r="E204" s="487"/>
      <c r="F204" s="487">
        <f>E204*D204</f>
        <v>0</v>
      </c>
      <c r="G204" s="733"/>
      <c r="H204" s="733"/>
      <c r="I204" s="733"/>
      <c r="J204" s="733"/>
      <c r="K204" s="733"/>
    </row>
    <row r="205" spans="1:11" s="534" customFormat="1">
      <c r="A205" s="459"/>
      <c r="B205" s="489" t="s">
        <v>1488</v>
      </c>
      <c r="C205" s="485" t="s">
        <v>312</v>
      </c>
      <c r="D205" s="646">
        <f>D211</f>
        <v>24</v>
      </c>
      <c r="E205" s="487"/>
      <c r="F205" s="487">
        <f>E205*D205</f>
        <v>0</v>
      </c>
      <c r="G205" s="733"/>
      <c r="H205" s="733"/>
      <c r="I205" s="733"/>
      <c r="J205" s="733"/>
      <c r="K205" s="733"/>
    </row>
    <row r="206" spans="1:11" s="534" customFormat="1">
      <c r="A206" s="459"/>
      <c r="B206" s="489"/>
      <c r="C206" s="485"/>
      <c r="D206" s="646"/>
      <c r="E206" s="490"/>
      <c r="F206" s="490"/>
    </row>
    <row r="207" spans="1:11" s="730" customFormat="1" ht="96" customHeight="1">
      <c r="A207" s="459" t="s">
        <v>1324</v>
      </c>
      <c r="B207" s="489" t="s">
        <v>1489</v>
      </c>
      <c r="C207" s="485"/>
      <c r="D207" s="485"/>
      <c r="E207" s="490"/>
      <c r="F207" s="490"/>
    </row>
    <row r="208" spans="1:11" s="534" customFormat="1">
      <c r="A208" s="459"/>
      <c r="B208" s="489" t="s">
        <v>1486</v>
      </c>
      <c r="C208" s="485" t="s">
        <v>312</v>
      </c>
      <c r="D208" s="646">
        <v>42</v>
      </c>
      <c r="E208" s="487"/>
      <c r="F208" s="487">
        <f>E208*D208</f>
        <v>0</v>
      </c>
      <c r="G208" s="732"/>
    </row>
    <row r="209" spans="1:7" s="534" customFormat="1">
      <c r="A209" s="459"/>
      <c r="B209" s="489" t="s">
        <v>1485</v>
      </c>
      <c r="C209" s="485" t="s">
        <v>312</v>
      </c>
      <c r="D209" s="646">
        <v>96</v>
      </c>
      <c r="E209" s="487"/>
      <c r="F209" s="487">
        <f>E209*D209</f>
        <v>0</v>
      </c>
      <c r="G209" s="732"/>
    </row>
    <row r="210" spans="1:7" s="534" customFormat="1">
      <c r="A210" s="459"/>
      <c r="B210" s="489" t="s">
        <v>1484</v>
      </c>
      <c r="C210" s="485" t="s">
        <v>312</v>
      </c>
      <c r="D210" s="646">
        <v>108</v>
      </c>
      <c r="E210" s="487"/>
      <c r="F210" s="487">
        <f>E210*D210</f>
        <v>0</v>
      </c>
      <c r="G210" s="732"/>
    </row>
    <row r="211" spans="1:7" s="534" customFormat="1">
      <c r="A211" s="459"/>
      <c r="B211" s="489" t="s">
        <v>1488</v>
      </c>
      <c r="C211" s="485" t="s">
        <v>312</v>
      </c>
      <c r="D211" s="646">
        <v>24</v>
      </c>
      <c r="E211" s="487"/>
      <c r="F211" s="487">
        <f>E211*D211</f>
        <v>0</v>
      </c>
      <c r="G211" s="732"/>
    </row>
    <row r="212" spans="1:7" s="730" customFormat="1">
      <c r="A212" s="459"/>
      <c r="B212" s="489"/>
      <c r="C212" s="485"/>
      <c r="D212" s="485"/>
      <c r="E212" s="490"/>
      <c r="F212" s="490"/>
      <c r="G212" s="731"/>
    </row>
    <row r="213" spans="1:7" s="730" customFormat="1" ht="92.25" customHeight="1">
      <c r="A213" s="459" t="s">
        <v>1322</v>
      </c>
      <c r="B213" s="489" t="s">
        <v>1487</v>
      </c>
      <c r="C213" s="485"/>
      <c r="D213" s="485"/>
      <c r="E213" s="490"/>
      <c r="F213" s="490"/>
    </row>
    <row r="214" spans="1:7" s="534" customFormat="1">
      <c r="A214" s="459"/>
      <c r="B214" s="489" t="s">
        <v>1486</v>
      </c>
      <c r="C214" s="485" t="s">
        <v>312</v>
      </c>
      <c r="D214" s="646">
        <v>114</v>
      </c>
      <c r="E214" s="487"/>
      <c r="F214" s="487">
        <f>E214*D214</f>
        <v>0</v>
      </c>
      <c r="G214" s="732"/>
    </row>
    <row r="215" spans="1:7" s="534" customFormat="1">
      <c r="A215" s="459"/>
      <c r="B215" s="489" t="s">
        <v>1485</v>
      </c>
      <c r="C215" s="485" t="s">
        <v>312</v>
      </c>
      <c r="D215" s="646">
        <v>42</v>
      </c>
      <c r="E215" s="487"/>
      <c r="F215" s="487">
        <f>E215*D215</f>
        <v>0</v>
      </c>
      <c r="G215" s="732"/>
    </row>
    <row r="216" spans="1:7" s="534" customFormat="1">
      <c r="A216" s="459"/>
      <c r="B216" s="489" t="s">
        <v>1484</v>
      </c>
      <c r="C216" s="485" t="s">
        <v>312</v>
      </c>
      <c r="D216" s="646">
        <v>96</v>
      </c>
      <c r="E216" s="487"/>
      <c r="F216" s="487">
        <f>E216*D216</f>
        <v>0</v>
      </c>
      <c r="G216" s="732"/>
    </row>
    <row r="217" spans="1:7" s="730" customFormat="1">
      <c r="A217" s="459"/>
      <c r="B217" s="664"/>
      <c r="C217" s="639"/>
      <c r="D217" s="655"/>
      <c r="E217" s="534"/>
      <c r="F217" s="534"/>
      <c r="G217" s="731"/>
    </row>
    <row r="218" spans="1:7" s="727" customFormat="1" ht="52.8">
      <c r="A218" s="459" t="s">
        <v>1320</v>
      </c>
      <c r="B218" s="536" t="s">
        <v>1483</v>
      </c>
      <c r="C218" s="544"/>
      <c r="D218" s="544"/>
      <c r="E218" s="544"/>
      <c r="F218" s="544"/>
    </row>
    <row r="219" spans="1:7" s="727" customFormat="1">
      <c r="A219" s="459"/>
      <c r="B219" s="729" t="s">
        <v>1482</v>
      </c>
      <c r="C219" s="518" t="s">
        <v>312</v>
      </c>
      <c r="D219" s="517">
        <v>45</v>
      </c>
      <c r="E219" s="375"/>
      <c r="F219" s="375">
        <f>E219*D219</f>
        <v>0</v>
      </c>
    </row>
    <row r="220" spans="1:7" s="727" customFormat="1">
      <c r="A220" s="544"/>
      <c r="B220" s="729" t="s">
        <v>1481</v>
      </c>
      <c r="C220" s="518" t="s">
        <v>312</v>
      </c>
      <c r="D220" s="517">
        <v>30</v>
      </c>
      <c r="E220" s="375"/>
      <c r="F220" s="375">
        <f>E220*D220</f>
        <v>0</v>
      </c>
    </row>
    <row r="221" spans="1:7" s="727" customFormat="1">
      <c r="A221" s="544"/>
      <c r="B221" s="728" t="s">
        <v>1480</v>
      </c>
      <c r="C221" s="518" t="s">
        <v>312</v>
      </c>
      <c r="D221" s="517">
        <v>10</v>
      </c>
      <c r="E221" s="375"/>
      <c r="F221" s="375">
        <f>E221*D221</f>
        <v>0</v>
      </c>
    </row>
    <row r="222" spans="1:7" s="534" customFormat="1" ht="9.75" customHeight="1">
      <c r="A222" s="726"/>
      <c r="B222" s="725"/>
      <c r="C222" s="724"/>
      <c r="D222" s="724"/>
      <c r="E222" s="723"/>
      <c r="F222" s="723"/>
    </row>
    <row r="223" spans="1:7" s="727" customFormat="1" ht="52.8">
      <c r="A223" s="459" t="s">
        <v>1479</v>
      </c>
      <c r="B223" s="536" t="s">
        <v>1478</v>
      </c>
      <c r="C223" s="544"/>
      <c r="D223" s="544"/>
      <c r="E223" s="544"/>
      <c r="F223" s="544"/>
    </row>
    <row r="224" spans="1:7" s="727" customFormat="1">
      <c r="A224" s="459"/>
      <c r="B224" s="729" t="s">
        <v>1477</v>
      </c>
      <c r="C224" s="518" t="s">
        <v>312</v>
      </c>
      <c r="D224" s="517">
        <v>35</v>
      </c>
      <c r="E224" s="375"/>
      <c r="F224" s="375">
        <f>E224*D224</f>
        <v>0</v>
      </c>
    </row>
    <row r="225" spans="1:256" s="727" customFormat="1">
      <c r="A225" s="544"/>
      <c r="B225" s="729" t="s">
        <v>1476</v>
      </c>
      <c r="C225" s="518" t="s">
        <v>312</v>
      </c>
      <c r="D225" s="517">
        <v>20</v>
      </c>
      <c r="E225" s="375"/>
      <c r="F225" s="375">
        <f>E225*D225</f>
        <v>0</v>
      </c>
    </row>
    <row r="226" spans="1:256" s="727" customFormat="1">
      <c r="A226" s="544"/>
      <c r="B226" s="728" t="s">
        <v>1475</v>
      </c>
      <c r="C226" s="518" t="s">
        <v>312</v>
      </c>
      <c r="D226" s="517">
        <v>10</v>
      </c>
      <c r="E226" s="375"/>
      <c r="F226" s="375">
        <f>E226*D226</f>
        <v>0</v>
      </c>
    </row>
    <row r="227" spans="1:256" s="534" customFormat="1">
      <c r="A227" s="726"/>
      <c r="B227" s="725"/>
      <c r="C227" s="724"/>
      <c r="D227" s="724"/>
      <c r="E227" s="723"/>
      <c r="F227" s="723"/>
    </row>
    <row r="228" spans="1:256" s="721" customFormat="1" ht="26.4">
      <c r="A228" s="459" t="s">
        <v>1474</v>
      </c>
      <c r="B228" s="722" t="s">
        <v>1473</v>
      </c>
      <c r="C228" s="485" t="s">
        <v>1309</v>
      </c>
      <c r="D228" s="485">
        <v>1</v>
      </c>
      <c r="E228" s="375"/>
      <c r="F228" s="375">
        <f>E228*D228</f>
        <v>0</v>
      </c>
    </row>
    <row r="229" spans="1:256" s="721" customFormat="1">
      <c r="A229" s="486"/>
      <c r="B229" s="512"/>
      <c r="C229" s="485"/>
      <c r="D229" s="485"/>
      <c r="E229" s="538"/>
      <c r="F229" s="538"/>
    </row>
    <row r="230" spans="1:256" s="719" customFormat="1" ht="39.6">
      <c r="A230" s="459" t="s">
        <v>1472</v>
      </c>
      <c r="B230" s="536" t="s">
        <v>1471</v>
      </c>
      <c r="C230" s="518"/>
      <c r="D230" s="518"/>
      <c r="E230" s="554"/>
      <c r="F230" s="554"/>
    </row>
    <row r="231" spans="1:256" s="600" customFormat="1" ht="12.75" customHeight="1">
      <c r="A231" s="720"/>
      <c r="B231" s="536" t="s">
        <v>1470</v>
      </c>
      <c r="C231" s="518" t="s">
        <v>51</v>
      </c>
      <c r="D231" s="517">
        <f>D202/2</f>
        <v>78</v>
      </c>
      <c r="E231" s="375"/>
      <c r="F231" s="375">
        <f>E231*D231</f>
        <v>0</v>
      </c>
    </row>
    <row r="232" spans="1:256" s="600" customFormat="1" ht="12.75" customHeight="1">
      <c r="A232" s="720"/>
      <c r="B232" s="536" t="s">
        <v>1469</v>
      </c>
      <c r="C232" s="518" t="s">
        <v>51</v>
      </c>
      <c r="D232" s="517">
        <f>D203/2</f>
        <v>69</v>
      </c>
      <c r="E232" s="375"/>
      <c r="F232" s="375">
        <f>E232*D232</f>
        <v>0</v>
      </c>
    </row>
    <row r="233" spans="1:256" s="600" customFormat="1" ht="12.75" customHeight="1">
      <c r="A233" s="720"/>
      <c r="B233" s="536" t="s">
        <v>1468</v>
      </c>
      <c r="C233" s="518" t="s">
        <v>51</v>
      </c>
      <c r="D233" s="517">
        <f>D204/2</f>
        <v>102</v>
      </c>
      <c r="E233" s="375"/>
      <c r="F233" s="375">
        <f>E233*D233</f>
        <v>0</v>
      </c>
    </row>
    <row r="234" spans="1:256" s="600" customFormat="1" ht="12.75" customHeight="1">
      <c r="A234" s="720"/>
      <c r="B234" s="536" t="s">
        <v>1467</v>
      </c>
      <c r="C234" s="518" t="s">
        <v>51</v>
      </c>
      <c r="D234" s="517">
        <f>D205/2</f>
        <v>12</v>
      </c>
      <c r="E234" s="375"/>
      <c r="F234" s="375">
        <f>E234*D234</f>
        <v>0</v>
      </c>
    </row>
    <row r="235" spans="1:256" s="600" customFormat="1" ht="12.75" customHeight="1">
      <c r="A235" s="720"/>
      <c r="B235" s="536"/>
      <c r="C235" s="518"/>
      <c r="D235" s="517"/>
      <c r="E235" s="375"/>
      <c r="F235" s="375"/>
    </row>
    <row r="236" spans="1:256" s="534" customFormat="1">
      <c r="A236" s="459" t="s">
        <v>1466</v>
      </c>
      <c r="B236" s="536" t="s">
        <v>1465</v>
      </c>
      <c r="C236" s="667" t="s">
        <v>1387</v>
      </c>
      <c r="D236" s="666">
        <v>1</v>
      </c>
      <c r="E236" s="375"/>
      <c r="F236" s="375">
        <f>E236*D236</f>
        <v>0</v>
      </c>
    </row>
    <row r="237" spans="1:256" s="534" customFormat="1">
      <c r="A237" s="459"/>
      <c r="B237" s="536"/>
      <c r="C237" s="518"/>
      <c r="D237" s="517"/>
      <c r="E237" s="668"/>
      <c r="F237" s="668"/>
    </row>
    <row r="238" spans="1:256" s="410" customFormat="1" ht="39.6">
      <c r="A238" s="647" t="s">
        <v>1464</v>
      </c>
      <c r="B238" s="536" t="s">
        <v>1385</v>
      </c>
      <c r="C238" s="518"/>
      <c r="D238" s="518"/>
      <c r="E238" s="661"/>
      <c r="F238" s="661"/>
    </row>
    <row r="239" spans="1:256" s="404" customFormat="1" ht="12.75" customHeight="1">
      <c r="A239" s="660"/>
      <c r="B239" s="531"/>
      <c r="C239" s="518" t="s">
        <v>194</v>
      </c>
      <c r="D239" s="517">
        <v>110</v>
      </c>
      <c r="E239" s="375"/>
      <c r="F239" s="375">
        <f>E239*D239</f>
        <v>0</v>
      </c>
    </row>
    <row r="240" spans="1:256" s="719" customFormat="1">
      <c r="A240" s="371"/>
      <c r="B240" s="637"/>
      <c r="C240" s="372"/>
      <c r="D240" s="372"/>
      <c r="E240" s="372"/>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2"/>
      <c r="AY240" s="372"/>
      <c r="AZ240" s="372"/>
      <c r="BA240" s="372"/>
      <c r="BB240" s="372"/>
      <c r="BC240" s="372"/>
      <c r="BD240" s="372"/>
      <c r="BE240" s="372"/>
      <c r="BF240" s="372"/>
      <c r="BG240" s="372"/>
      <c r="BH240" s="372"/>
      <c r="BI240" s="372"/>
      <c r="BJ240" s="372"/>
      <c r="BK240" s="372"/>
      <c r="BL240" s="372"/>
      <c r="BM240" s="372"/>
      <c r="BN240" s="372"/>
      <c r="BO240" s="372"/>
      <c r="BP240" s="372"/>
      <c r="BQ240" s="372"/>
      <c r="BR240" s="372"/>
      <c r="BS240" s="372"/>
      <c r="BT240" s="372"/>
      <c r="BU240" s="372"/>
      <c r="BV240" s="372"/>
      <c r="BW240" s="372"/>
      <c r="BX240" s="372"/>
      <c r="BY240" s="372"/>
      <c r="BZ240" s="372"/>
      <c r="CA240" s="372"/>
      <c r="CB240" s="372"/>
      <c r="CC240" s="372"/>
      <c r="CD240" s="372"/>
      <c r="CE240" s="372"/>
      <c r="CF240" s="372"/>
      <c r="CG240" s="372"/>
      <c r="CH240" s="372"/>
      <c r="CI240" s="372"/>
      <c r="CJ240" s="372"/>
      <c r="CK240" s="372"/>
      <c r="CL240" s="372"/>
      <c r="CM240" s="372"/>
      <c r="CN240" s="372"/>
      <c r="CO240" s="372"/>
      <c r="CP240" s="372"/>
      <c r="CQ240" s="372"/>
      <c r="CR240" s="372"/>
      <c r="CS240" s="372"/>
      <c r="CT240" s="372"/>
      <c r="CU240" s="372"/>
      <c r="CV240" s="372"/>
      <c r="CW240" s="372"/>
      <c r="CX240" s="372"/>
      <c r="CY240" s="372"/>
      <c r="CZ240" s="372"/>
      <c r="DA240" s="372"/>
      <c r="DB240" s="372"/>
      <c r="DC240" s="372"/>
      <c r="DD240" s="372"/>
      <c r="DE240" s="372"/>
      <c r="DF240" s="372"/>
      <c r="DG240" s="372"/>
      <c r="DH240" s="372"/>
      <c r="DI240" s="372"/>
      <c r="DJ240" s="372"/>
      <c r="DK240" s="372"/>
      <c r="DL240" s="372"/>
      <c r="DM240" s="372"/>
      <c r="DN240" s="372"/>
      <c r="DO240" s="372"/>
      <c r="DP240" s="372"/>
      <c r="DQ240" s="372"/>
      <c r="DR240" s="372"/>
      <c r="DS240" s="372"/>
      <c r="DT240" s="372"/>
      <c r="DU240" s="372"/>
      <c r="DV240" s="372"/>
      <c r="DW240" s="372"/>
      <c r="DX240" s="372"/>
      <c r="DY240" s="372"/>
      <c r="DZ240" s="372"/>
      <c r="EA240" s="372"/>
      <c r="EB240" s="372"/>
      <c r="EC240" s="372"/>
      <c r="ED240" s="372"/>
      <c r="EE240" s="372"/>
      <c r="EF240" s="372"/>
      <c r="EG240" s="372"/>
      <c r="EH240" s="372"/>
      <c r="EI240" s="372"/>
      <c r="EJ240" s="372"/>
      <c r="EK240" s="372"/>
      <c r="EL240" s="372"/>
      <c r="EM240" s="372"/>
      <c r="EN240" s="372"/>
      <c r="EO240" s="372"/>
      <c r="EP240" s="372"/>
      <c r="EQ240" s="372"/>
      <c r="ER240" s="372"/>
      <c r="ES240" s="372"/>
      <c r="ET240" s="372"/>
      <c r="EU240" s="372"/>
      <c r="EV240" s="372"/>
      <c r="EW240" s="372"/>
      <c r="EX240" s="372"/>
      <c r="EY240" s="372"/>
      <c r="EZ240" s="372"/>
      <c r="FA240" s="372"/>
      <c r="FB240" s="372"/>
      <c r="FC240" s="372"/>
      <c r="FD240" s="372"/>
      <c r="FE240" s="372"/>
      <c r="FF240" s="372"/>
      <c r="FG240" s="372"/>
      <c r="FH240" s="372"/>
      <c r="FI240" s="372"/>
      <c r="FJ240" s="372"/>
      <c r="FK240" s="372"/>
      <c r="FL240" s="372"/>
      <c r="FM240" s="372"/>
      <c r="FN240" s="372"/>
      <c r="FO240" s="372"/>
      <c r="FP240" s="372"/>
      <c r="FQ240" s="372"/>
      <c r="FR240" s="372"/>
      <c r="FS240" s="372"/>
      <c r="FT240" s="372"/>
      <c r="FU240" s="372"/>
      <c r="FV240" s="372"/>
      <c r="FW240" s="372"/>
      <c r="FX240" s="372"/>
      <c r="FY240" s="372"/>
      <c r="FZ240" s="372"/>
      <c r="GA240" s="372"/>
      <c r="GB240" s="372"/>
      <c r="GC240" s="372"/>
      <c r="GD240" s="372"/>
      <c r="GE240" s="372"/>
      <c r="GF240" s="372"/>
      <c r="GG240" s="372"/>
      <c r="GH240" s="372"/>
      <c r="GI240" s="372"/>
      <c r="GJ240" s="372"/>
      <c r="GK240" s="372"/>
      <c r="GL240" s="372"/>
      <c r="GM240" s="372"/>
      <c r="GN240" s="372"/>
      <c r="GO240" s="372"/>
      <c r="GP240" s="372"/>
      <c r="GQ240" s="372"/>
      <c r="GR240" s="372"/>
      <c r="GS240" s="372"/>
      <c r="GT240" s="372"/>
      <c r="GU240" s="372"/>
      <c r="GV240" s="372"/>
      <c r="GW240" s="372"/>
      <c r="GX240" s="372"/>
      <c r="GY240" s="372"/>
      <c r="GZ240" s="372"/>
      <c r="HA240" s="372"/>
      <c r="HB240" s="372"/>
      <c r="HC240" s="372"/>
      <c r="HD240" s="372"/>
      <c r="HE240" s="372"/>
      <c r="HF240" s="372"/>
      <c r="HG240" s="372"/>
      <c r="HH240" s="372"/>
      <c r="HI240" s="372"/>
      <c r="HJ240" s="372"/>
      <c r="HK240" s="372"/>
      <c r="HL240" s="372"/>
      <c r="HM240" s="372"/>
      <c r="HN240" s="372"/>
      <c r="HO240" s="372"/>
      <c r="HP240" s="372"/>
      <c r="HQ240" s="372"/>
      <c r="HR240" s="372"/>
      <c r="HS240" s="372"/>
      <c r="HT240" s="372"/>
      <c r="HU240" s="372"/>
      <c r="HV240" s="372"/>
      <c r="HW240" s="372"/>
      <c r="HX240" s="372"/>
      <c r="HY240" s="372"/>
      <c r="HZ240" s="372"/>
      <c r="IA240" s="372"/>
      <c r="IB240" s="372"/>
      <c r="IC240" s="372"/>
      <c r="ID240" s="372"/>
      <c r="IE240" s="372"/>
      <c r="IF240" s="372"/>
      <c r="IG240" s="372"/>
      <c r="IH240" s="372"/>
      <c r="II240" s="372"/>
      <c r="IJ240" s="372"/>
      <c r="IK240" s="372"/>
      <c r="IL240" s="372"/>
      <c r="IM240" s="372"/>
      <c r="IN240" s="372"/>
      <c r="IO240" s="372"/>
      <c r="IP240" s="372"/>
      <c r="IQ240" s="372"/>
      <c r="IR240" s="372"/>
      <c r="IS240" s="372"/>
      <c r="IT240" s="372"/>
      <c r="IU240" s="372"/>
      <c r="IV240" s="372"/>
    </row>
    <row r="241" spans="1:256" s="534" customFormat="1">
      <c r="A241" s="708"/>
      <c r="B241" s="658" t="str">
        <f>B182</f>
        <v>HLADNA IN TOPLA VODA TER CIRKULACIJA</v>
      </c>
      <c r="C241" s="525"/>
      <c r="D241" s="524" t="s">
        <v>1306</v>
      </c>
      <c r="E241" s="524"/>
      <c r="F241" s="567">
        <f>SUM(F182:F240)</f>
        <v>0</v>
      </c>
    </row>
    <row r="242" spans="1:256" s="534" customFormat="1">
      <c r="A242" s="459"/>
      <c r="B242" s="536"/>
      <c r="C242" s="518"/>
      <c r="D242" s="517"/>
      <c r="E242" s="429"/>
      <c r="F242" s="429"/>
    </row>
    <row r="243" spans="1:256" s="534" customFormat="1">
      <c r="A243" s="656"/>
      <c r="B243" s="718"/>
      <c r="C243" s="531"/>
      <c r="D243" s="530"/>
      <c r="E243" s="515"/>
      <c r="F243" s="515"/>
    </row>
    <row r="244" spans="1:256" s="600" customFormat="1">
      <c r="A244" s="459" t="s">
        <v>976</v>
      </c>
      <c r="B244" s="717" t="s">
        <v>1463</v>
      </c>
      <c r="C244" s="603"/>
      <c r="D244" s="603"/>
      <c r="E244" s="601"/>
      <c r="F244" s="601"/>
    </row>
    <row r="245" spans="1:256" s="600" customFormat="1">
      <c r="A245" s="459"/>
      <c r="B245" s="536"/>
      <c r="C245" s="603"/>
      <c r="D245" s="603"/>
      <c r="E245" s="601"/>
      <c r="F245" s="601"/>
    </row>
    <row r="246" spans="1:256" s="695" customFormat="1" ht="12" customHeight="1">
      <c r="A246" s="451"/>
      <c r="B246" s="696" t="s">
        <v>1341</v>
      </c>
      <c r="C246" s="492"/>
      <c r="D246" s="491"/>
      <c r="E246" s="694"/>
      <c r="F246" s="694"/>
      <c r="G246" s="483"/>
      <c r="H246" s="483"/>
      <c r="I246" s="483"/>
      <c r="J246" s="483"/>
      <c r="K246" s="483"/>
      <c r="L246" s="483"/>
      <c r="M246" s="483"/>
      <c r="N246" s="483"/>
      <c r="O246" s="483"/>
      <c r="P246" s="483"/>
      <c r="Q246" s="483"/>
      <c r="R246" s="483"/>
      <c r="S246" s="483"/>
      <c r="T246" s="483"/>
      <c r="U246" s="483"/>
      <c r="V246" s="483"/>
      <c r="W246" s="483"/>
      <c r="X246" s="483"/>
      <c r="Y246" s="483"/>
      <c r="Z246" s="483"/>
      <c r="AA246" s="483"/>
      <c r="AB246" s="483"/>
      <c r="AC246" s="483"/>
      <c r="AD246" s="483"/>
      <c r="AE246" s="483"/>
      <c r="AF246" s="483"/>
      <c r="AG246" s="483"/>
      <c r="AH246" s="483"/>
      <c r="AI246" s="483"/>
      <c r="AJ246" s="483"/>
      <c r="AK246" s="483"/>
      <c r="AL246" s="483"/>
      <c r="AM246" s="483"/>
      <c r="AN246" s="483"/>
      <c r="AO246" s="483"/>
      <c r="AP246" s="483"/>
      <c r="AQ246" s="483"/>
      <c r="AR246" s="483"/>
      <c r="AS246" s="483"/>
      <c r="AT246" s="483"/>
      <c r="AU246" s="483"/>
      <c r="AV246" s="483"/>
      <c r="AW246" s="483"/>
      <c r="AX246" s="483"/>
      <c r="AY246" s="483"/>
      <c r="AZ246" s="483"/>
      <c r="BA246" s="483"/>
      <c r="BB246" s="483"/>
      <c r="BC246" s="483"/>
      <c r="BD246" s="483"/>
      <c r="BE246" s="483"/>
      <c r="BF246" s="483"/>
      <c r="BG246" s="483"/>
      <c r="BH246" s="483"/>
      <c r="BI246" s="483"/>
      <c r="BJ246" s="483"/>
      <c r="BK246" s="483"/>
      <c r="BL246" s="483"/>
      <c r="BM246" s="483"/>
      <c r="BN246" s="483"/>
      <c r="BO246" s="483"/>
      <c r="BP246" s="483"/>
      <c r="BQ246" s="483"/>
      <c r="BR246" s="483"/>
      <c r="BS246" s="483"/>
      <c r="BT246" s="483"/>
      <c r="BU246" s="483"/>
      <c r="BV246" s="483"/>
      <c r="BW246" s="483"/>
      <c r="BX246" s="483"/>
      <c r="BY246" s="483"/>
      <c r="BZ246" s="483"/>
      <c r="CA246" s="483"/>
      <c r="CB246" s="483"/>
      <c r="CC246" s="483"/>
      <c r="CD246" s="483"/>
      <c r="CE246" s="483"/>
      <c r="CF246" s="483"/>
      <c r="CG246" s="483"/>
      <c r="CH246" s="483"/>
      <c r="CI246" s="483"/>
      <c r="CJ246" s="483"/>
      <c r="CK246" s="483"/>
      <c r="CL246" s="483"/>
      <c r="CM246" s="483"/>
      <c r="CN246" s="483"/>
      <c r="CO246" s="483"/>
      <c r="CP246" s="483"/>
      <c r="CQ246" s="483"/>
      <c r="CR246" s="483"/>
      <c r="CS246" s="483"/>
      <c r="CT246" s="483"/>
      <c r="CU246" s="483"/>
      <c r="CV246" s="483"/>
      <c r="CW246" s="483"/>
      <c r="CX246" s="483"/>
      <c r="CY246" s="483"/>
      <c r="CZ246" s="483"/>
      <c r="DA246" s="483"/>
      <c r="DB246" s="483"/>
      <c r="DC246" s="483"/>
      <c r="DD246" s="483"/>
      <c r="DE246" s="483"/>
      <c r="DF246" s="483"/>
      <c r="DG246" s="483"/>
      <c r="DH246" s="483"/>
      <c r="DI246" s="483"/>
      <c r="DJ246" s="483"/>
      <c r="DK246" s="483"/>
      <c r="DL246" s="483"/>
      <c r="DM246" s="483"/>
      <c r="DN246" s="483"/>
      <c r="DO246" s="483"/>
      <c r="DP246" s="483"/>
      <c r="DQ246" s="483"/>
      <c r="DR246" s="483"/>
      <c r="DS246" s="483"/>
      <c r="DT246" s="483"/>
      <c r="DU246" s="483"/>
      <c r="DV246" s="483"/>
      <c r="DW246" s="483"/>
      <c r="DX246" s="483"/>
      <c r="DY246" s="483"/>
      <c r="DZ246" s="483"/>
      <c r="EA246" s="483"/>
      <c r="EB246" s="483"/>
      <c r="EC246" s="483"/>
      <c r="ED246" s="483"/>
      <c r="EE246" s="483"/>
      <c r="EF246" s="483"/>
      <c r="EG246" s="483"/>
      <c r="EH246" s="483"/>
      <c r="EI246" s="483"/>
      <c r="EJ246" s="483"/>
      <c r="EK246" s="483"/>
      <c r="EL246" s="483"/>
      <c r="EM246" s="483"/>
      <c r="EN246" s="483"/>
      <c r="EO246" s="483"/>
      <c r="EP246" s="483"/>
      <c r="EQ246" s="483"/>
      <c r="ER246" s="483"/>
      <c r="ES246" s="483"/>
      <c r="ET246" s="483"/>
      <c r="EU246" s="483"/>
      <c r="EV246" s="483"/>
      <c r="EW246" s="483"/>
      <c r="EX246" s="483"/>
      <c r="EY246" s="483"/>
      <c r="EZ246" s="483"/>
      <c r="FA246" s="483"/>
      <c r="FB246" s="483"/>
      <c r="FC246" s="483"/>
      <c r="FD246" s="483"/>
      <c r="FE246" s="483"/>
      <c r="FF246" s="483"/>
      <c r="FG246" s="483"/>
      <c r="FH246" s="483"/>
      <c r="FI246" s="483"/>
      <c r="FJ246" s="483"/>
      <c r="FK246" s="483"/>
      <c r="FL246" s="483"/>
      <c r="FM246" s="483"/>
      <c r="FN246" s="483"/>
      <c r="FO246" s="483"/>
      <c r="FP246" s="483"/>
      <c r="FQ246" s="483"/>
      <c r="FR246" s="483"/>
      <c r="FS246" s="483"/>
      <c r="FT246" s="483"/>
      <c r="FU246" s="483"/>
      <c r="FV246" s="483"/>
      <c r="FW246" s="483"/>
      <c r="FX246" s="483"/>
      <c r="FY246" s="483"/>
      <c r="FZ246" s="483"/>
      <c r="GA246" s="483"/>
      <c r="GB246" s="483"/>
      <c r="GC246" s="483"/>
      <c r="GD246" s="483"/>
      <c r="GE246" s="483"/>
      <c r="GF246" s="483"/>
      <c r="GG246" s="483"/>
      <c r="GH246" s="483"/>
      <c r="GI246" s="483"/>
      <c r="GJ246" s="483"/>
      <c r="GK246" s="483"/>
      <c r="GL246" s="483"/>
      <c r="GM246" s="483"/>
      <c r="GN246" s="483"/>
      <c r="GO246" s="483"/>
      <c r="GP246" s="483"/>
      <c r="GQ246" s="483"/>
      <c r="GR246" s="483"/>
      <c r="GS246" s="483"/>
      <c r="GT246" s="483"/>
      <c r="GU246" s="483"/>
      <c r="GV246" s="483"/>
      <c r="GW246" s="483"/>
      <c r="GX246" s="483"/>
      <c r="GY246" s="483"/>
      <c r="GZ246" s="483"/>
      <c r="HA246" s="483"/>
      <c r="HB246" s="483"/>
      <c r="HC246" s="483"/>
      <c r="HD246" s="483"/>
      <c r="HE246" s="483"/>
      <c r="HF246" s="483"/>
      <c r="HG246" s="483"/>
      <c r="HH246" s="483"/>
      <c r="HI246" s="483"/>
      <c r="HJ246" s="483"/>
      <c r="HK246" s="483"/>
      <c r="HL246" s="483"/>
      <c r="HM246" s="483"/>
      <c r="HN246" s="483"/>
      <c r="HO246" s="483"/>
      <c r="HP246" s="483"/>
      <c r="HQ246" s="483"/>
      <c r="HR246" s="483"/>
      <c r="HS246" s="483"/>
      <c r="HT246" s="483"/>
      <c r="HU246" s="483"/>
      <c r="HV246" s="483"/>
      <c r="HW246" s="483"/>
      <c r="HX246" s="483"/>
      <c r="HY246" s="483"/>
      <c r="HZ246" s="483"/>
      <c r="IA246" s="483"/>
      <c r="IB246" s="483"/>
      <c r="IC246" s="483"/>
      <c r="ID246" s="483"/>
      <c r="IE246" s="483"/>
      <c r="IF246" s="483"/>
      <c r="IG246" s="483"/>
      <c r="IH246" s="483"/>
      <c r="II246" s="483"/>
      <c r="IJ246" s="483"/>
      <c r="IK246" s="483"/>
      <c r="IL246" s="483"/>
      <c r="IM246" s="483"/>
      <c r="IN246" s="483"/>
      <c r="IO246" s="483"/>
      <c r="IP246" s="483"/>
      <c r="IQ246" s="483"/>
      <c r="IR246" s="483"/>
      <c r="IS246" s="483"/>
      <c r="IT246" s="483"/>
      <c r="IU246" s="483"/>
      <c r="IV246" s="483"/>
    </row>
    <row r="247" spans="1:256" s="534" customFormat="1" ht="26.4">
      <c r="A247" s="451"/>
      <c r="B247" s="489" t="s">
        <v>1462</v>
      </c>
      <c r="C247" s="492"/>
      <c r="D247" s="491"/>
      <c r="E247" s="694"/>
      <c r="F247" s="694"/>
      <c r="G247" s="483"/>
      <c r="H247" s="483"/>
      <c r="I247" s="483"/>
      <c r="J247" s="483"/>
      <c r="K247" s="483"/>
      <c r="L247" s="483"/>
      <c r="M247" s="483"/>
      <c r="N247" s="483"/>
      <c r="O247" s="483"/>
      <c r="P247" s="483"/>
      <c r="Q247" s="483"/>
      <c r="R247" s="483"/>
      <c r="S247" s="483"/>
      <c r="T247" s="483"/>
      <c r="U247" s="483"/>
      <c r="V247" s="483"/>
      <c r="W247" s="483"/>
      <c r="X247" s="483"/>
      <c r="Y247" s="483"/>
      <c r="Z247" s="483"/>
      <c r="AA247" s="483"/>
      <c r="AB247" s="483"/>
      <c r="AC247" s="483"/>
      <c r="AD247" s="483"/>
      <c r="AE247" s="483"/>
      <c r="AF247" s="483"/>
      <c r="AG247" s="483"/>
      <c r="AH247" s="483"/>
      <c r="AI247" s="483"/>
      <c r="AJ247" s="483"/>
      <c r="AK247" s="483"/>
      <c r="AL247" s="483"/>
      <c r="AM247" s="483"/>
      <c r="AN247" s="483"/>
      <c r="AO247" s="483"/>
      <c r="AP247" s="483"/>
      <c r="AQ247" s="483"/>
      <c r="AR247" s="483"/>
      <c r="AS247" s="483"/>
      <c r="AT247" s="483"/>
      <c r="AU247" s="483"/>
      <c r="AV247" s="483"/>
      <c r="AW247" s="483"/>
      <c r="AX247" s="483"/>
      <c r="AY247" s="483"/>
      <c r="AZ247" s="483"/>
      <c r="BA247" s="483"/>
      <c r="BB247" s="483"/>
      <c r="BC247" s="483"/>
      <c r="BD247" s="483"/>
      <c r="BE247" s="483"/>
      <c r="BF247" s="483"/>
      <c r="BG247" s="483"/>
      <c r="BH247" s="483"/>
      <c r="BI247" s="483"/>
      <c r="BJ247" s="483"/>
      <c r="BK247" s="483"/>
      <c r="BL247" s="483"/>
      <c r="BM247" s="483"/>
      <c r="BN247" s="483"/>
      <c r="BO247" s="483"/>
      <c r="BP247" s="483"/>
      <c r="BQ247" s="483"/>
      <c r="BR247" s="483"/>
      <c r="BS247" s="483"/>
      <c r="BT247" s="483"/>
      <c r="BU247" s="483"/>
      <c r="BV247" s="483"/>
      <c r="BW247" s="483"/>
      <c r="BX247" s="483"/>
      <c r="BY247" s="483"/>
      <c r="BZ247" s="483"/>
      <c r="CA247" s="483"/>
      <c r="CB247" s="483"/>
      <c r="CC247" s="483"/>
      <c r="CD247" s="483"/>
      <c r="CE247" s="483"/>
      <c r="CF247" s="483"/>
      <c r="CG247" s="483"/>
      <c r="CH247" s="483"/>
      <c r="CI247" s="483"/>
      <c r="CJ247" s="483"/>
      <c r="CK247" s="483"/>
      <c r="CL247" s="483"/>
      <c r="CM247" s="483"/>
      <c r="CN247" s="483"/>
      <c r="CO247" s="483"/>
      <c r="CP247" s="483"/>
      <c r="CQ247" s="483"/>
      <c r="CR247" s="483"/>
      <c r="CS247" s="483"/>
      <c r="CT247" s="483"/>
      <c r="CU247" s="483"/>
      <c r="CV247" s="483"/>
      <c r="CW247" s="483"/>
      <c r="CX247" s="483"/>
      <c r="CY247" s="483"/>
      <c r="CZ247" s="483"/>
      <c r="DA247" s="483"/>
      <c r="DB247" s="483"/>
      <c r="DC247" s="483"/>
      <c r="DD247" s="483"/>
      <c r="DE247" s="483"/>
      <c r="DF247" s="483"/>
      <c r="DG247" s="483"/>
      <c r="DH247" s="483"/>
      <c r="DI247" s="483"/>
      <c r="DJ247" s="483"/>
      <c r="DK247" s="483"/>
      <c r="DL247" s="483"/>
      <c r="DM247" s="483"/>
      <c r="DN247" s="483"/>
      <c r="DO247" s="483"/>
      <c r="DP247" s="483"/>
      <c r="DQ247" s="483"/>
      <c r="DR247" s="483"/>
      <c r="DS247" s="483"/>
      <c r="DT247" s="483"/>
      <c r="DU247" s="483"/>
      <c r="DV247" s="483"/>
      <c r="DW247" s="483"/>
      <c r="DX247" s="483"/>
      <c r="DY247" s="483"/>
      <c r="DZ247" s="483"/>
      <c r="EA247" s="483"/>
      <c r="EB247" s="483"/>
      <c r="EC247" s="483"/>
      <c r="ED247" s="483"/>
      <c r="EE247" s="483"/>
      <c r="EF247" s="483"/>
      <c r="EG247" s="483"/>
      <c r="EH247" s="483"/>
      <c r="EI247" s="483"/>
      <c r="EJ247" s="483"/>
      <c r="EK247" s="483"/>
      <c r="EL247" s="483"/>
      <c r="EM247" s="483"/>
      <c r="EN247" s="483"/>
      <c r="EO247" s="483"/>
      <c r="EP247" s="483"/>
      <c r="EQ247" s="483"/>
      <c r="ER247" s="483"/>
      <c r="ES247" s="483"/>
      <c r="ET247" s="483"/>
      <c r="EU247" s="483"/>
      <c r="EV247" s="483"/>
      <c r="EW247" s="483"/>
      <c r="EX247" s="483"/>
      <c r="EY247" s="483"/>
      <c r="EZ247" s="483"/>
      <c r="FA247" s="483"/>
      <c r="FB247" s="483"/>
      <c r="FC247" s="483"/>
      <c r="FD247" s="483"/>
      <c r="FE247" s="483"/>
      <c r="FF247" s="483"/>
      <c r="FG247" s="483"/>
      <c r="FH247" s="483"/>
      <c r="FI247" s="483"/>
      <c r="FJ247" s="483"/>
      <c r="FK247" s="483"/>
      <c r="FL247" s="483"/>
      <c r="FM247" s="483"/>
      <c r="FN247" s="483"/>
      <c r="FO247" s="483"/>
      <c r="FP247" s="483"/>
      <c r="FQ247" s="483"/>
      <c r="FR247" s="483"/>
      <c r="FS247" s="483"/>
      <c r="FT247" s="483"/>
      <c r="FU247" s="483"/>
      <c r="FV247" s="483"/>
      <c r="FW247" s="483"/>
      <c r="FX247" s="483"/>
      <c r="FY247" s="483"/>
      <c r="FZ247" s="483"/>
      <c r="GA247" s="483"/>
      <c r="GB247" s="483"/>
      <c r="GC247" s="483"/>
      <c r="GD247" s="483"/>
      <c r="GE247" s="483"/>
      <c r="GF247" s="483"/>
      <c r="GG247" s="483"/>
      <c r="GH247" s="483"/>
      <c r="GI247" s="483"/>
      <c r="GJ247" s="483"/>
      <c r="GK247" s="483"/>
      <c r="GL247" s="483"/>
      <c r="GM247" s="483"/>
      <c r="GN247" s="483"/>
      <c r="GO247" s="483"/>
      <c r="GP247" s="483"/>
      <c r="GQ247" s="483"/>
      <c r="GR247" s="483"/>
      <c r="GS247" s="483"/>
      <c r="GT247" s="483"/>
      <c r="GU247" s="483"/>
      <c r="GV247" s="483"/>
      <c r="GW247" s="483"/>
      <c r="GX247" s="483"/>
      <c r="GY247" s="483"/>
      <c r="GZ247" s="483"/>
      <c r="HA247" s="483"/>
      <c r="HB247" s="483"/>
      <c r="HC247" s="483"/>
      <c r="HD247" s="483"/>
      <c r="HE247" s="483"/>
      <c r="HF247" s="483"/>
      <c r="HG247" s="483"/>
      <c r="HH247" s="483"/>
      <c r="HI247" s="483"/>
      <c r="HJ247" s="483"/>
      <c r="HK247" s="483"/>
      <c r="HL247" s="483"/>
      <c r="HM247" s="483"/>
      <c r="HN247" s="483"/>
      <c r="HO247" s="483"/>
      <c r="HP247" s="483"/>
      <c r="HQ247" s="483"/>
      <c r="HR247" s="483"/>
      <c r="HS247" s="483"/>
      <c r="HT247" s="483"/>
      <c r="HU247" s="483"/>
      <c r="HV247" s="483"/>
      <c r="HW247" s="483"/>
      <c r="HX247" s="483"/>
      <c r="HY247" s="483"/>
      <c r="HZ247" s="483"/>
      <c r="IA247" s="483"/>
      <c r="IB247" s="483"/>
      <c r="IC247" s="483"/>
      <c r="ID247" s="483"/>
      <c r="IE247" s="483"/>
      <c r="IF247" s="483"/>
      <c r="IG247" s="483"/>
      <c r="IH247" s="483"/>
      <c r="II247" s="483"/>
      <c r="IJ247" s="483"/>
      <c r="IK247" s="483"/>
      <c r="IL247" s="483"/>
      <c r="IM247" s="483"/>
      <c r="IN247" s="483"/>
      <c r="IO247" s="483"/>
      <c r="IP247" s="483"/>
      <c r="IQ247" s="483"/>
      <c r="IR247" s="483"/>
      <c r="IS247" s="483"/>
      <c r="IT247" s="483"/>
      <c r="IU247" s="483"/>
      <c r="IV247" s="483"/>
    </row>
    <row r="248" spans="1:256" s="534" customFormat="1">
      <c r="A248" s="451"/>
      <c r="B248" s="489"/>
      <c r="C248" s="492"/>
      <c r="D248" s="491"/>
      <c r="E248" s="694"/>
      <c r="F248" s="694"/>
      <c r="G248" s="483"/>
      <c r="H248" s="483"/>
      <c r="I248" s="483"/>
      <c r="J248" s="483"/>
      <c r="K248" s="483"/>
      <c r="L248" s="483"/>
      <c r="M248" s="483"/>
      <c r="N248" s="483"/>
      <c r="O248" s="483"/>
      <c r="P248" s="483"/>
      <c r="Q248" s="483"/>
      <c r="R248" s="483"/>
      <c r="S248" s="483"/>
      <c r="T248" s="483"/>
      <c r="U248" s="483"/>
      <c r="V248" s="483"/>
      <c r="W248" s="483"/>
      <c r="X248" s="483"/>
      <c r="Y248" s="483"/>
      <c r="Z248" s="483"/>
      <c r="AA248" s="483"/>
      <c r="AB248" s="483"/>
      <c r="AC248" s="483"/>
      <c r="AD248" s="483"/>
      <c r="AE248" s="483"/>
      <c r="AF248" s="483"/>
      <c r="AG248" s="483"/>
      <c r="AH248" s="483"/>
      <c r="AI248" s="483"/>
      <c r="AJ248" s="483"/>
      <c r="AK248" s="483"/>
      <c r="AL248" s="483"/>
      <c r="AM248" s="483"/>
      <c r="AN248" s="483"/>
      <c r="AO248" s="483"/>
      <c r="AP248" s="483"/>
      <c r="AQ248" s="483"/>
      <c r="AR248" s="483"/>
      <c r="AS248" s="483"/>
      <c r="AT248" s="483"/>
      <c r="AU248" s="483"/>
      <c r="AV248" s="483"/>
      <c r="AW248" s="483"/>
      <c r="AX248" s="483"/>
      <c r="AY248" s="483"/>
      <c r="AZ248" s="483"/>
      <c r="BA248" s="483"/>
      <c r="BB248" s="483"/>
      <c r="BC248" s="483"/>
      <c r="BD248" s="483"/>
      <c r="BE248" s="483"/>
      <c r="BF248" s="483"/>
      <c r="BG248" s="483"/>
      <c r="BH248" s="483"/>
      <c r="BI248" s="483"/>
      <c r="BJ248" s="483"/>
      <c r="BK248" s="483"/>
      <c r="BL248" s="483"/>
      <c r="BM248" s="483"/>
      <c r="BN248" s="483"/>
      <c r="BO248" s="483"/>
      <c r="BP248" s="483"/>
      <c r="BQ248" s="483"/>
      <c r="BR248" s="483"/>
      <c r="BS248" s="483"/>
      <c r="BT248" s="483"/>
      <c r="BU248" s="483"/>
      <c r="BV248" s="483"/>
      <c r="BW248" s="483"/>
      <c r="BX248" s="483"/>
      <c r="BY248" s="483"/>
      <c r="BZ248" s="483"/>
      <c r="CA248" s="483"/>
      <c r="CB248" s="483"/>
      <c r="CC248" s="483"/>
      <c r="CD248" s="483"/>
      <c r="CE248" s="483"/>
      <c r="CF248" s="483"/>
      <c r="CG248" s="483"/>
      <c r="CH248" s="483"/>
      <c r="CI248" s="483"/>
      <c r="CJ248" s="483"/>
      <c r="CK248" s="483"/>
      <c r="CL248" s="483"/>
      <c r="CM248" s="483"/>
      <c r="CN248" s="483"/>
      <c r="CO248" s="483"/>
      <c r="CP248" s="483"/>
      <c r="CQ248" s="483"/>
      <c r="CR248" s="483"/>
      <c r="CS248" s="483"/>
      <c r="CT248" s="483"/>
      <c r="CU248" s="483"/>
      <c r="CV248" s="483"/>
      <c r="CW248" s="483"/>
      <c r="CX248" s="483"/>
      <c r="CY248" s="483"/>
      <c r="CZ248" s="483"/>
      <c r="DA248" s="483"/>
      <c r="DB248" s="483"/>
      <c r="DC248" s="483"/>
      <c r="DD248" s="483"/>
      <c r="DE248" s="483"/>
      <c r="DF248" s="483"/>
      <c r="DG248" s="483"/>
      <c r="DH248" s="483"/>
      <c r="DI248" s="483"/>
      <c r="DJ248" s="483"/>
      <c r="DK248" s="483"/>
      <c r="DL248" s="483"/>
      <c r="DM248" s="483"/>
      <c r="DN248" s="483"/>
      <c r="DO248" s="483"/>
      <c r="DP248" s="483"/>
      <c r="DQ248" s="483"/>
      <c r="DR248" s="483"/>
      <c r="DS248" s="483"/>
      <c r="DT248" s="483"/>
      <c r="DU248" s="483"/>
      <c r="DV248" s="483"/>
      <c r="DW248" s="483"/>
      <c r="DX248" s="483"/>
      <c r="DY248" s="483"/>
      <c r="DZ248" s="483"/>
      <c r="EA248" s="483"/>
      <c r="EB248" s="483"/>
      <c r="EC248" s="483"/>
      <c r="ED248" s="483"/>
      <c r="EE248" s="483"/>
      <c r="EF248" s="483"/>
      <c r="EG248" s="483"/>
      <c r="EH248" s="483"/>
      <c r="EI248" s="483"/>
      <c r="EJ248" s="483"/>
      <c r="EK248" s="483"/>
      <c r="EL248" s="483"/>
      <c r="EM248" s="483"/>
      <c r="EN248" s="483"/>
      <c r="EO248" s="483"/>
      <c r="EP248" s="483"/>
      <c r="EQ248" s="483"/>
      <c r="ER248" s="483"/>
      <c r="ES248" s="483"/>
      <c r="ET248" s="483"/>
      <c r="EU248" s="483"/>
      <c r="EV248" s="483"/>
      <c r="EW248" s="483"/>
      <c r="EX248" s="483"/>
      <c r="EY248" s="483"/>
      <c r="EZ248" s="483"/>
      <c r="FA248" s="483"/>
      <c r="FB248" s="483"/>
      <c r="FC248" s="483"/>
      <c r="FD248" s="483"/>
      <c r="FE248" s="483"/>
      <c r="FF248" s="483"/>
      <c r="FG248" s="483"/>
      <c r="FH248" s="483"/>
      <c r="FI248" s="483"/>
      <c r="FJ248" s="483"/>
      <c r="FK248" s="483"/>
      <c r="FL248" s="483"/>
      <c r="FM248" s="483"/>
      <c r="FN248" s="483"/>
      <c r="FO248" s="483"/>
      <c r="FP248" s="483"/>
      <c r="FQ248" s="483"/>
      <c r="FR248" s="483"/>
      <c r="FS248" s="483"/>
      <c r="FT248" s="483"/>
      <c r="FU248" s="483"/>
      <c r="FV248" s="483"/>
      <c r="FW248" s="483"/>
      <c r="FX248" s="483"/>
      <c r="FY248" s="483"/>
      <c r="FZ248" s="483"/>
      <c r="GA248" s="483"/>
      <c r="GB248" s="483"/>
      <c r="GC248" s="483"/>
      <c r="GD248" s="483"/>
      <c r="GE248" s="483"/>
      <c r="GF248" s="483"/>
      <c r="GG248" s="483"/>
      <c r="GH248" s="483"/>
      <c r="GI248" s="483"/>
      <c r="GJ248" s="483"/>
      <c r="GK248" s="483"/>
      <c r="GL248" s="483"/>
      <c r="GM248" s="483"/>
      <c r="GN248" s="483"/>
      <c r="GO248" s="483"/>
      <c r="GP248" s="483"/>
      <c r="GQ248" s="483"/>
      <c r="GR248" s="483"/>
      <c r="GS248" s="483"/>
      <c r="GT248" s="483"/>
      <c r="GU248" s="483"/>
      <c r="GV248" s="483"/>
      <c r="GW248" s="483"/>
      <c r="GX248" s="483"/>
      <c r="GY248" s="483"/>
      <c r="GZ248" s="483"/>
      <c r="HA248" s="483"/>
      <c r="HB248" s="483"/>
      <c r="HC248" s="483"/>
      <c r="HD248" s="483"/>
      <c r="HE248" s="483"/>
      <c r="HF248" s="483"/>
      <c r="HG248" s="483"/>
      <c r="HH248" s="483"/>
      <c r="HI248" s="483"/>
      <c r="HJ248" s="483"/>
      <c r="HK248" s="483"/>
      <c r="HL248" s="483"/>
      <c r="HM248" s="483"/>
      <c r="HN248" s="483"/>
      <c r="HO248" s="483"/>
      <c r="HP248" s="483"/>
      <c r="HQ248" s="483"/>
      <c r="HR248" s="483"/>
      <c r="HS248" s="483"/>
      <c r="HT248" s="483"/>
      <c r="HU248" s="483"/>
      <c r="HV248" s="483"/>
      <c r="HW248" s="483"/>
      <c r="HX248" s="483"/>
      <c r="HY248" s="483"/>
      <c r="HZ248" s="483"/>
      <c r="IA248" s="483"/>
      <c r="IB248" s="483"/>
      <c r="IC248" s="483"/>
      <c r="ID248" s="483"/>
      <c r="IE248" s="483"/>
      <c r="IF248" s="483"/>
      <c r="IG248" s="483"/>
      <c r="IH248" s="483"/>
      <c r="II248" s="483"/>
      <c r="IJ248" s="483"/>
      <c r="IK248" s="483"/>
      <c r="IL248" s="483"/>
      <c r="IM248" s="483"/>
      <c r="IN248" s="483"/>
      <c r="IO248" s="483"/>
      <c r="IP248" s="483"/>
      <c r="IQ248" s="483"/>
      <c r="IR248" s="483"/>
      <c r="IS248" s="483"/>
      <c r="IT248" s="483"/>
      <c r="IU248" s="483"/>
      <c r="IV248" s="483"/>
    </row>
    <row r="249" spans="1:256" s="534" customFormat="1" ht="90.75" customHeight="1">
      <c r="A249" s="647" t="s">
        <v>1317</v>
      </c>
      <c r="B249" s="489" t="s">
        <v>1461</v>
      </c>
      <c r="C249" s="492"/>
      <c r="D249" s="492"/>
      <c r="E249" s="694"/>
      <c r="F249" s="694"/>
      <c r="G249" s="716"/>
      <c r="H249" s="716"/>
      <c r="I249" s="716"/>
      <c r="J249" s="716"/>
      <c r="K249" s="716"/>
      <c r="L249" s="716"/>
      <c r="M249" s="716"/>
      <c r="N249" s="716"/>
      <c r="O249" s="716"/>
      <c r="P249" s="716"/>
      <c r="Q249" s="716"/>
      <c r="R249" s="716"/>
      <c r="S249" s="716"/>
      <c r="T249" s="716"/>
      <c r="U249" s="716"/>
      <c r="V249" s="716"/>
      <c r="W249" s="716"/>
      <c r="X249" s="716"/>
      <c r="Y249" s="716"/>
      <c r="Z249" s="716"/>
      <c r="AA249" s="716"/>
      <c r="AB249" s="716"/>
      <c r="AC249" s="716"/>
      <c r="AD249" s="716"/>
      <c r="AE249" s="716"/>
      <c r="AF249" s="716"/>
      <c r="AG249" s="716"/>
      <c r="AH249" s="716"/>
      <c r="AI249" s="716"/>
      <c r="AJ249" s="716"/>
      <c r="AK249" s="716"/>
      <c r="AL249" s="716"/>
      <c r="AM249" s="716"/>
      <c r="AN249" s="716"/>
      <c r="AO249" s="716"/>
      <c r="AP249" s="716"/>
      <c r="AQ249" s="716"/>
      <c r="AR249" s="716"/>
      <c r="AS249" s="716"/>
      <c r="AT249" s="716"/>
      <c r="AU249" s="716"/>
      <c r="AV249" s="716"/>
      <c r="AW249" s="716"/>
      <c r="AX249" s="716"/>
      <c r="AY249" s="716"/>
      <c r="AZ249" s="716"/>
      <c r="BA249" s="716"/>
      <c r="BB249" s="716"/>
      <c r="BC249" s="716"/>
      <c r="BD249" s="716"/>
      <c r="BE249" s="716"/>
      <c r="BF249" s="716"/>
      <c r="BG249" s="716"/>
      <c r="BH249" s="716"/>
      <c r="BI249" s="716"/>
      <c r="BJ249" s="716"/>
      <c r="BK249" s="716"/>
      <c r="BL249" s="716"/>
      <c r="BM249" s="716"/>
      <c r="BN249" s="716"/>
      <c r="BO249" s="716"/>
      <c r="BP249" s="716"/>
      <c r="BQ249" s="716"/>
      <c r="BR249" s="716"/>
      <c r="BS249" s="716"/>
      <c r="BT249" s="716"/>
      <c r="BU249" s="716"/>
      <c r="BV249" s="716"/>
      <c r="BW249" s="716"/>
      <c r="BX249" s="716"/>
      <c r="BY249" s="716"/>
      <c r="BZ249" s="716"/>
      <c r="CA249" s="716"/>
      <c r="CB249" s="716"/>
      <c r="CC249" s="716"/>
      <c r="CD249" s="716"/>
      <c r="CE249" s="716"/>
      <c r="CF249" s="716"/>
      <c r="CG249" s="716"/>
      <c r="CH249" s="716"/>
      <c r="CI249" s="716"/>
      <c r="CJ249" s="716"/>
      <c r="CK249" s="716"/>
      <c r="CL249" s="716"/>
      <c r="CM249" s="716"/>
      <c r="CN249" s="716"/>
      <c r="CO249" s="716"/>
      <c r="CP249" s="716"/>
      <c r="CQ249" s="716"/>
      <c r="CR249" s="716"/>
      <c r="CS249" s="716"/>
      <c r="CT249" s="716"/>
      <c r="CU249" s="716"/>
      <c r="CV249" s="716"/>
      <c r="CW249" s="716"/>
      <c r="CX249" s="716"/>
      <c r="CY249" s="716"/>
      <c r="CZ249" s="716"/>
      <c r="DA249" s="716"/>
      <c r="DB249" s="716"/>
      <c r="DC249" s="716"/>
      <c r="DD249" s="716"/>
      <c r="DE249" s="716"/>
      <c r="DF249" s="716"/>
      <c r="DG249" s="716"/>
      <c r="DH249" s="716"/>
      <c r="DI249" s="716"/>
      <c r="DJ249" s="716"/>
      <c r="DK249" s="716"/>
      <c r="DL249" s="716"/>
      <c r="DM249" s="716"/>
      <c r="DN249" s="716"/>
      <c r="DO249" s="716"/>
      <c r="DP249" s="716"/>
      <c r="DQ249" s="716"/>
      <c r="DR249" s="716"/>
      <c r="DS249" s="716"/>
      <c r="DT249" s="716"/>
      <c r="DU249" s="716"/>
      <c r="DV249" s="716"/>
      <c r="DW249" s="716"/>
      <c r="DX249" s="716"/>
      <c r="DY249" s="716"/>
      <c r="DZ249" s="716"/>
      <c r="EA249" s="716"/>
      <c r="EB249" s="716"/>
      <c r="EC249" s="716"/>
      <c r="ED249" s="716"/>
      <c r="EE249" s="716"/>
      <c r="EF249" s="716"/>
      <c r="EG249" s="716"/>
      <c r="EH249" s="716"/>
      <c r="EI249" s="716"/>
      <c r="EJ249" s="716"/>
      <c r="EK249" s="716"/>
      <c r="EL249" s="716"/>
      <c r="EM249" s="716"/>
      <c r="EN249" s="716"/>
      <c r="EO249" s="716"/>
      <c r="EP249" s="716"/>
      <c r="EQ249" s="716"/>
      <c r="ER249" s="716"/>
      <c r="ES249" s="716"/>
      <c r="ET249" s="716"/>
      <c r="EU249" s="716"/>
      <c r="EV249" s="716"/>
      <c r="EW249" s="716"/>
      <c r="EX249" s="716"/>
      <c r="EY249" s="716"/>
      <c r="EZ249" s="716"/>
      <c r="FA249" s="716"/>
      <c r="FB249" s="716"/>
      <c r="FC249" s="716"/>
      <c r="FD249" s="716"/>
      <c r="FE249" s="716"/>
      <c r="FF249" s="716"/>
      <c r="FG249" s="716"/>
      <c r="FH249" s="716"/>
      <c r="FI249" s="716"/>
      <c r="FJ249" s="716"/>
      <c r="FK249" s="716"/>
      <c r="FL249" s="716"/>
      <c r="FM249" s="716"/>
      <c r="FN249" s="716"/>
      <c r="FO249" s="716"/>
      <c r="FP249" s="716"/>
      <c r="FQ249" s="716"/>
      <c r="FR249" s="716"/>
      <c r="FS249" s="716"/>
      <c r="FT249" s="716"/>
      <c r="FU249" s="716"/>
      <c r="FV249" s="716"/>
      <c r="FW249" s="716"/>
      <c r="FX249" s="716"/>
      <c r="FY249" s="716"/>
      <c r="FZ249" s="716"/>
      <c r="GA249" s="716"/>
      <c r="GB249" s="716"/>
      <c r="GC249" s="716"/>
      <c r="GD249" s="716"/>
      <c r="GE249" s="716"/>
      <c r="GF249" s="716"/>
      <c r="GG249" s="716"/>
      <c r="GH249" s="716"/>
      <c r="GI249" s="716"/>
      <c r="GJ249" s="716"/>
      <c r="GK249" s="716"/>
      <c r="GL249" s="716"/>
      <c r="GM249" s="716"/>
      <c r="GN249" s="716"/>
      <c r="GO249" s="716"/>
      <c r="GP249" s="716"/>
      <c r="GQ249" s="716"/>
      <c r="GR249" s="716"/>
      <c r="GS249" s="716"/>
      <c r="GT249" s="716"/>
      <c r="GU249" s="716"/>
      <c r="GV249" s="716"/>
      <c r="GW249" s="716"/>
      <c r="GX249" s="716"/>
      <c r="GY249" s="716"/>
      <c r="GZ249" s="716"/>
      <c r="HA249" s="716"/>
      <c r="HB249" s="716"/>
      <c r="HC249" s="716"/>
      <c r="HD249" s="716"/>
      <c r="HE249" s="716"/>
      <c r="HF249" s="716"/>
      <c r="HG249" s="716"/>
      <c r="HH249" s="716"/>
      <c r="HI249" s="716"/>
      <c r="HJ249" s="716"/>
      <c r="HK249" s="716"/>
      <c r="HL249" s="716"/>
      <c r="HM249" s="716"/>
      <c r="HN249" s="716"/>
      <c r="HO249" s="716"/>
      <c r="HP249" s="716"/>
      <c r="HQ249" s="716"/>
      <c r="HR249" s="716"/>
      <c r="HS249" s="716"/>
      <c r="HT249" s="716"/>
      <c r="HU249" s="716"/>
      <c r="HV249" s="716"/>
      <c r="HW249" s="716"/>
      <c r="HX249" s="716"/>
      <c r="HY249" s="716"/>
      <c r="HZ249" s="716"/>
      <c r="IA249" s="716"/>
      <c r="IB249" s="716"/>
      <c r="IC249" s="716"/>
      <c r="ID249" s="716"/>
      <c r="IE249" s="716"/>
      <c r="IF249" s="716"/>
      <c r="IG249" s="716"/>
      <c r="IH249" s="716"/>
      <c r="II249" s="716"/>
      <c r="IJ249" s="716"/>
      <c r="IK249" s="716"/>
      <c r="IL249" s="716"/>
      <c r="IM249" s="716"/>
      <c r="IN249" s="716"/>
      <c r="IO249" s="716"/>
      <c r="IP249" s="716"/>
      <c r="IQ249" s="716"/>
      <c r="IR249" s="716"/>
      <c r="IS249" s="716"/>
      <c r="IT249" s="716"/>
      <c r="IU249" s="716"/>
      <c r="IV249" s="716"/>
    </row>
    <row r="250" spans="1:256" s="534" customFormat="1">
      <c r="A250" s="451"/>
      <c r="B250" s="715" t="s">
        <v>1460</v>
      </c>
      <c r="C250" s="485" t="s">
        <v>51</v>
      </c>
      <c r="D250" s="485">
        <v>13</v>
      </c>
      <c r="E250" s="710"/>
      <c r="F250" s="487">
        <f>D250*E250</f>
        <v>0</v>
      </c>
      <c r="G250" s="410"/>
      <c r="H250" s="410"/>
      <c r="I250" s="410"/>
      <c r="J250" s="410"/>
      <c r="K250" s="410"/>
      <c r="L250" s="410"/>
      <c r="M250" s="410"/>
      <c r="N250" s="410"/>
      <c r="O250" s="410"/>
      <c r="P250" s="410"/>
      <c r="Q250" s="410"/>
      <c r="R250" s="410"/>
      <c r="S250" s="410"/>
      <c r="T250" s="410"/>
      <c r="U250" s="410"/>
      <c r="V250" s="410"/>
      <c r="W250" s="410"/>
      <c r="X250" s="410"/>
      <c r="Y250" s="410"/>
      <c r="Z250" s="410"/>
      <c r="AA250" s="410"/>
      <c r="AB250" s="410"/>
      <c r="AC250" s="410"/>
      <c r="AD250" s="410"/>
      <c r="AE250" s="410"/>
      <c r="AF250" s="410"/>
      <c r="AG250" s="410"/>
      <c r="AH250" s="410"/>
      <c r="AI250" s="410"/>
      <c r="AJ250" s="410"/>
      <c r="AK250" s="410"/>
      <c r="AL250" s="410"/>
      <c r="AM250" s="410"/>
      <c r="AN250" s="410"/>
      <c r="AO250" s="410"/>
      <c r="AP250" s="410"/>
      <c r="AQ250" s="410"/>
      <c r="AR250" s="410"/>
      <c r="AS250" s="410"/>
      <c r="AT250" s="410"/>
      <c r="AU250" s="410"/>
      <c r="AV250" s="410"/>
      <c r="AW250" s="410"/>
      <c r="AX250" s="410"/>
      <c r="AY250" s="410"/>
      <c r="AZ250" s="410"/>
      <c r="BA250" s="410"/>
      <c r="BB250" s="410"/>
      <c r="BC250" s="410"/>
      <c r="BD250" s="410"/>
      <c r="BE250" s="410"/>
      <c r="BF250" s="410"/>
      <c r="BG250" s="410"/>
      <c r="BH250" s="410"/>
      <c r="BI250" s="410"/>
      <c r="BJ250" s="410"/>
      <c r="BK250" s="410"/>
      <c r="BL250" s="410"/>
      <c r="BM250" s="410"/>
      <c r="BN250" s="410"/>
      <c r="BO250" s="410"/>
      <c r="BP250" s="410"/>
      <c r="BQ250" s="410"/>
      <c r="BR250" s="410"/>
      <c r="BS250" s="410"/>
      <c r="BT250" s="410"/>
      <c r="BU250" s="410"/>
      <c r="BV250" s="410"/>
      <c r="BW250" s="410"/>
      <c r="BX250" s="410"/>
      <c r="BY250" s="410"/>
      <c r="BZ250" s="410"/>
      <c r="CA250" s="410"/>
      <c r="CB250" s="410"/>
      <c r="CC250" s="410"/>
      <c r="CD250" s="410"/>
      <c r="CE250" s="410"/>
      <c r="CF250" s="410"/>
      <c r="CG250" s="410"/>
      <c r="CH250" s="410"/>
      <c r="CI250" s="410"/>
      <c r="CJ250" s="410"/>
      <c r="CK250" s="410"/>
      <c r="CL250" s="410"/>
      <c r="CM250" s="410"/>
      <c r="CN250" s="410"/>
      <c r="CO250" s="410"/>
      <c r="CP250" s="410"/>
      <c r="CQ250" s="410"/>
      <c r="CR250" s="410"/>
      <c r="CS250" s="410"/>
      <c r="CT250" s="410"/>
      <c r="CU250" s="410"/>
      <c r="CV250" s="410"/>
      <c r="CW250" s="410"/>
      <c r="CX250" s="410"/>
      <c r="CY250" s="410"/>
      <c r="CZ250" s="410"/>
      <c r="DA250" s="410"/>
      <c r="DB250" s="410"/>
      <c r="DC250" s="410"/>
      <c r="DD250" s="410"/>
      <c r="DE250" s="410"/>
      <c r="DF250" s="410"/>
      <c r="DG250" s="410"/>
      <c r="DH250" s="410"/>
      <c r="DI250" s="410"/>
      <c r="DJ250" s="410"/>
      <c r="DK250" s="410"/>
      <c r="DL250" s="410"/>
      <c r="DM250" s="410"/>
      <c r="DN250" s="410"/>
      <c r="DO250" s="410"/>
      <c r="DP250" s="410"/>
      <c r="DQ250" s="410"/>
      <c r="DR250" s="410"/>
      <c r="DS250" s="410"/>
      <c r="DT250" s="410"/>
      <c r="DU250" s="410"/>
      <c r="DV250" s="410"/>
      <c r="DW250" s="410"/>
      <c r="DX250" s="410"/>
      <c r="DY250" s="410"/>
      <c r="DZ250" s="410"/>
      <c r="EA250" s="410"/>
      <c r="EB250" s="410"/>
      <c r="EC250" s="410"/>
      <c r="ED250" s="410"/>
      <c r="EE250" s="410"/>
      <c r="EF250" s="410"/>
      <c r="EG250" s="410"/>
      <c r="EH250" s="410"/>
      <c r="EI250" s="410"/>
      <c r="EJ250" s="410"/>
      <c r="EK250" s="410"/>
      <c r="EL250" s="410"/>
      <c r="EM250" s="410"/>
      <c r="EN250" s="410"/>
      <c r="EO250" s="410"/>
      <c r="EP250" s="410"/>
      <c r="EQ250" s="410"/>
      <c r="ER250" s="410"/>
      <c r="ES250" s="410"/>
      <c r="ET250" s="410"/>
      <c r="EU250" s="410"/>
      <c r="EV250" s="410"/>
      <c r="EW250" s="410"/>
      <c r="EX250" s="410"/>
      <c r="EY250" s="410"/>
      <c r="EZ250" s="410"/>
      <c r="FA250" s="410"/>
      <c r="FB250" s="410"/>
      <c r="FC250" s="410"/>
      <c r="FD250" s="410"/>
      <c r="FE250" s="410"/>
      <c r="FF250" s="410"/>
      <c r="FG250" s="410"/>
      <c r="FH250" s="410"/>
      <c r="FI250" s="410"/>
      <c r="FJ250" s="410"/>
      <c r="FK250" s="410"/>
      <c r="FL250" s="410"/>
      <c r="FM250" s="410"/>
      <c r="FN250" s="410"/>
      <c r="FO250" s="410"/>
      <c r="FP250" s="410"/>
      <c r="FQ250" s="410"/>
      <c r="FR250" s="410"/>
      <c r="FS250" s="410"/>
      <c r="FT250" s="410"/>
      <c r="FU250" s="410"/>
      <c r="FV250" s="410"/>
      <c r="FW250" s="410"/>
      <c r="FX250" s="410"/>
      <c r="FY250" s="410"/>
      <c r="FZ250" s="410"/>
      <c r="GA250" s="410"/>
      <c r="GB250" s="410"/>
      <c r="GC250" s="410"/>
      <c r="GD250" s="410"/>
      <c r="GE250" s="410"/>
      <c r="GF250" s="410"/>
      <c r="GG250" s="410"/>
      <c r="GH250" s="410"/>
      <c r="GI250" s="410"/>
      <c r="GJ250" s="410"/>
      <c r="GK250" s="410"/>
      <c r="GL250" s="410"/>
      <c r="GM250" s="410"/>
      <c r="GN250" s="410"/>
      <c r="GO250" s="410"/>
      <c r="GP250" s="410"/>
      <c r="GQ250" s="410"/>
      <c r="GR250" s="410"/>
      <c r="GS250" s="410"/>
      <c r="GT250" s="410"/>
      <c r="GU250" s="410"/>
      <c r="GV250" s="410"/>
      <c r="GW250" s="410"/>
      <c r="GX250" s="410"/>
      <c r="GY250" s="410"/>
      <c r="GZ250" s="410"/>
      <c r="HA250" s="410"/>
      <c r="HB250" s="410"/>
      <c r="HC250" s="410"/>
      <c r="HD250" s="410"/>
      <c r="HE250" s="410"/>
      <c r="HF250" s="410"/>
      <c r="HG250" s="410"/>
      <c r="HH250" s="410"/>
      <c r="HI250" s="410"/>
      <c r="HJ250" s="410"/>
      <c r="HK250" s="410"/>
      <c r="HL250" s="410"/>
      <c r="HM250" s="410"/>
      <c r="HN250" s="410"/>
      <c r="HO250" s="410"/>
      <c r="HP250" s="410"/>
      <c r="HQ250" s="410"/>
      <c r="HR250" s="410"/>
      <c r="HS250" s="410"/>
      <c r="HT250" s="410"/>
      <c r="HU250" s="410"/>
      <c r="HV250" s="410"/>
      <c r="HW250" s="410"/>
      <c r="HX250" s="410"/>
      <c r="HY250" s="410"/>
      <c r="HZ250" s="410"/>
      <c r="IA250" s="410"/>
      <c r="IB250" s="410"/>
      <c r="IC250" s="410"/>
      <c r="ID250" s="410"/>
      <c r="IE250" s="410"/>
      <c r="IF250" s="410"/>
      <c r="IG250" s="410"/>
      <c r="IH250" s="410"/>
      <c r="II250" s="410"/>
      <c r="IJ250" s="410"/>
      <c r="IK250" s="410"/>
      <c r="IL250" s="410"/>
      <c r="IM250" s="410"/>
      <c r="IN250" s="410"/>
      <c r="IO250" s="410"/>
      <c r="IP250" s="410"/>
      <c r="IQ250" s="410"/>
      <c r="IR250" s="410"/>
      <c r="IS250" s="410"/>
      <c r="IT250" s="410"/>
      <c r="IU250" s="410"/>
      <c r="IV250" s="410"/>
    </row>
    <row r="251" spans="1:256" s="534" customFormat="1">
      <c r="A251" s="451"/>
      <c r="B251" s="715" t="s">
        <v>1459</v>
      </c>
      <c r="C251" s="485" t="s">
        <v>51</v>
      </c>
      <c r="D251" s="485">
        <v>2</v>
      </c>
      <c r="E251" s="710"/>
      <c r="F251" s="487">
        <f>D251*E251</f>
        <v>0</v>
      </c>
      <c r="G251" s="410"/>
      <c r="H251" s="410"/>
      <c r="I251" s="410"/>
      <c r="J251" s="410"/>
      <c r="K251" s="410"/>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0"/>
      <c r="BW251" s="410"/>
      <c r="BX251" s="410"/>
      <c r="BY251" s="410"/>
      <c r="BZ251" s="410"/>
      <c r="CA251" s="410"/>
      <c r="CB251" s="410"/>
      <c r="CC251" s="410"/>
      <c r="CD251" s="410"/>
      <c r="CE251" s="410"/>
      <c r="CF251" s="410"/>
      <c r="CG251" s="410"/>
      <c r="CH251" s="410"/>
      <c r="CI251" s="410"/>
      <c r="CJ251" s="410"/>
      <c r="CK251" s="410"/>
      <c r="CL251" s="410"/>
      <c r="CM251" s="410"/>
      <c r="CN251" s="410"/>
      <c r="CO251" s="410"/>
      <c r="CP251" s="410"/>
      <c r="CQ251" s="410"/>
      <c r="CR251" s="410"/>
      <c r="CS251" s="410"/>
      <c r="CT251" s="410"/>
      <c r="CU251" s="410"/>
      <c r="CV251" s="410"/>
      <c r="CW251" s="410"/>
      <c r="CX251" s="410"/>
      <c r="CY251" s="410"/>
      <c r="CZ251" s="410"/>
      <c r="DA251" s="410"/>
      <c r="DB251" s="410"/>
      <c r="DC251" s="410"/>
      <c r="DD251" s="410"/>
      <c r="DE251" s="410"/>
      <c r="DF251" s="410"/>
      <c r="DG251" s="410"/>
      <c r="DH251" s="410"/>
      <c r="DI251" s="410"/>
      <c r="DJ251" s="410"/>
      <c r="DK251" s="410"/>
      <c r="DL251" s="410"/>
      <c r="DM251" s="410"/>
      <c r="DN251" s="410"/>
      <c r="DO251" s="410"/>
      <c r="DP251" s="410"/>
      <c r="DQ251" s="410"/>
      <c r="DR251" s="410"/>
      <c r="DS251" s="410"/>
      <c r="DT251" s="410"/>
      <c r="DU251" s="410"/>
      <c r="DV251" s="410"/>
      <c r="DW251" s="410"/>
      <c r="DX251" s="410"/>
      <c r="DY251" s="410"/>
      <c r="DZ251" s="410"/>
      <c r="EA251" s="410"/>
      <c r="EB251" s="410"/>
      <c r="EC251" s="410"/>
      <c r="ED251" s="410"/>
      <c r="EE251" s="410"/>
      <c r="EF251" s="410"/>
      <c r="EG251" s="410"/>
      <c r="EH251" s="410"/>
      <c r="EI251" s="410"/>
      <c r="EJ251" s="410"/>
      <c r="EK251" s="410"/>
      <c r="EL251" s="410"/>
      <c r="EM251" s="410"/>
      <c r="EN251" s="410"/>
      <c r="EO251" s="410"/>
      <c r="EP251" s="410"/>
      <c r="EQ251" s="410"/>
      <c r="ER251" s="410"/>
      <c r="ES251" s="410"/>
      <c r="ET251" s="410"/>
      <c r="EU251" s="410"/>
      <c r="EV251" s="410"/>
      <c r="EW251" s="410"/>
      <c r="EX251" s="410"/>
      <c r="EY251" s="410"/>
      <c r="EZ251" s="410"/>
      <c r="FA251" s="410"/>
      <c r="FB251" s="410"/>
      <c r="FC251" s="410"/>
      <c r="FD251" s="410"/>
      <c r="FE251" s="410"/>
      <c r="FF251" s="410"/>
      <c r="FG251" s="410"/>
      <c r="FH251" s="410"/>
      <c r="FI251" s="410"/>
      <c r="FJ251" s="410"/>
      <c r="FK251" s="410"/>
      <c r="FL251" s="410"/>
      <c r="FM251" s="410"/>
      <c r="FN251" s="410"/>
      <c r="FO251" s="410"/>
      <c r="FP251" s="410"/>
      <c r="FQ251" s="410"/>
      <c r="FR251" s="410"/>
      <c r="FS251" s="410"/>
      <c r="FT251" s="410"/>
      <c r="FU251" s="410"/>
      <c r="FV251" s="410"/>
      <c r="FW251" s="410"/>
      <c r="FX251" s="410"/>
      <c r="FY251" s="410"/>
      <c r="FZ251" s="410"/>
      <c r="GA251" s="410"/>
      <c r="GB251" s="410"/>
      <c r="GC251" s="410"/>
      <c r="GD251" s="410"/>
      <c r="GE251" s="410"/>
      <c r="GF251" s="410"/>
      <c r="GG251" s="410"/>
      <c r="GH251" s="410"/>
      <c r="GI251" s="410"/>
      <c r="GJ251" s="410"/>
      <c r="GK251" s="410"/>
      <c r="GL251" s="410"/>
      <c r="GM251" s="410"/>
      <c r="GN251" s="410"/>
      <c r="GO251" s="410"/>
      <c r="GP251" s="410"/>
      <c r="GQ251" s="410"/>
      <c r="GR251" s="410"/>
      <c r="GS251" s="410"/>
      <c r="GT251" s="410"/>
      <c r="GU251" s="410"/>
      <c r="GV251" s="410"/>
      <c r="GW251" s="410"/>
      <c r="GX251" s="410"/>
      <c r="GY251" s="410"/>
      <c r="GZ251" s="410"/>
      <c r="HA251" s="410"/>
      <c r="HB251" s="410"/>
      <c r="HC251" s="410"/>
      <c r="HD251" s="410"/>
      <c r="HE251" s="410"/>
      <c r="HF251" s="410"/>
      <c r="HG251" s="410"/>
      <c r="HH251" s="410"/>
      <c r="HI251" s="410"/>
      <c r="HJ251" s="410"/>
      <c r="HK251" s="410"/>
      <c r="HL251" s="410"/>
      <c r="HM251" s="410"/>
      <c r="HN251" s="410"/>
      <c r="HO251" s="410"/>
      <c r="HP251" s="410"/>
      <c r="HQ251" s="410"/>
      <c r="HR251" s="410"/>
      <c r="HS251" s="410"/>
      <c r="HT251" s="410"/>
      <c r="HU251" s="410"/>
      <c r="HV251" s="410"/>
      <c r="HW251" s="410"/>
      <c r="HX251" s="410"/>
      <c r="HY251" s="410"/>
      <c r="HZ251" s="410"/>
      <c r="IA251" s="410"/>
      <c r="IB251" s="410"/>
      <c r="IC251" s="410"/>
      <c r="ID251" s="410"/>
      <c r="IE251" s="410"/>
      <c r="IF251" s="410"/>
      <c r="IG251" s="410"/>
      <c r="IH251" s="410"/>
      <c r="II251" s="410"/>
      <c r="IJ251" s="410"/>
      <c r="IK251" s="410"/>
      <c r="IL251" s="410"/>
      <c r="IM251" s="410"/>
      <c r="IN251" s="410"/>
      <c r="IO251" s="410"/>
      <c r="IP251" s="410"/>
      <c r="IQ251" s="410"/>
      <c r="IR251" s="410"/>
      <c r="IS251" s="410"/>
      <c r="IT251" s="410"/>
      <c r="IU251" s="410"/>
      <c r="IV251" s="410"/>
    </row>
    <row r="252" spans="1:256" s="714" customFormat="1">
      <c r="A252" s="451"/>
      <c r="B252" s="489"/>
      <c r="C252" s="485"/>
      <c r="D252" s="485"/>
      <c r="E252" s="710"/>
      <c r="F252" s="487"/>
      <c r="G252" s="410"/>
      <c r="H252" s="410"/>
      <c r="I252" s="410"/>
      <c r="J252" s="410"/>
      <c r="K252" s="410"/>
      <c r="L252" s="410"/>
      <c r="M252" s="410"/>
      <c r="N252" s="410"/>
      <c r="O252" s="410"/>
      <c r="P252" s="410"/>
      <c r="Q252" s="410"/>
      <c r="R252" s="410"/>
      <c r="S252" s="410"/>
      <c r="T252" s="410"/>
      <c r="U252" s="410"/>
      <c r="V252" s="410"/>
      <c r="W252" s="410"/>
      <c r="X252" s="410"/>
      <c r="Y252" s="410"/>
      <c r="Z252" s="410"/>
      <c r="AA252" s="410"/>
      <c r="AB252" s="410"/>
      <c r="AC252" s="410"/>
      <c r="AD252" s="410"/>
      <c r="AE252" s="410"/>
      <c r="AF252" s="410"/>
      <c r="AG252" s="410"/>
      <c r="AH252" s="410"/>
      <c r="AI252" s="410"/>
      <c r="AJ252" s="410"/>
      <c r="AK252" s="410"/>
      <c r="AL252" s="410"/>
      <c r="AM252" s="410"/>
      <c r="AN252" s="410"/>
      <c r="AO252" s="410"/>
      <c r="AP252" s="410"/>
      <c r="AQ252" s="410"/>
      <c r="AR252" s="410"/>
      <c r="AS252" s="410"/>
      <c r="AT252" s="410"/>
      <c r="AU252" s="410"/>
      <c r="AV252" s="410"/>
      <c r="AW252" s="410"/>
      <c r="AX252" s="410"/>
      <c r="AY252" s="410"/>
      <c r="AZ252" s="410"/>
      <c r="BA252" s="410"/>
      <c r="BB252" s="410"/>
      <c r="BC252" s="410"/>
      <c r="BD252" s="410"/>
      <c r="BE252" s="410"/>
      <c r="BF252" s="410"/>
      <c r="BG252" s="410"/>
      <c r="BH252" s="410"/>
      <c r="BI252" s="410"/>
      <c r="BJ252" s="410"/>
      <c r="BK252" s="410"/>
      <c r="BL252" s="410"/>
      <c r="BM252" s="410"/>
      <c r="BN252" s="410"/>
      <c r="BO252" s="410"/>
      <c r="BP252" s="410"/>
      <c r="BQ252" s="410"/>
      <c r="BR252" s="410"/>
      <c r="BS252" s="410"/>
      <c r="BT252" s="410"/>
      <c r="BU252" s="410"/>
      <c r="BV252" s="410"/>
      <c r="BW252" s="410"/>
      <c r="BX252" s="410"/>
      <c r="BY252" s="410"/>
      <c r="BZ252" s="410"/>
      <c r="CA252" s="410"/>
      <c r="CB252" s="410"/>
      <c r="CC252" s="410"/>
      <c r="CD252" s="410"/>
      <c r="CE252" s="410"/>
      <c r="CF252" s="410"/>
      <c r="CG252" s="410"/>
      <c r="CH252" s="410"/>
      <c r="CI252" s="410"/>
      <c r="CJ252" s="410"/>
      <c r="CK252" s="410"/>
      <c r="CL252" s="410"/>
      <c r="CM252" s="410"/>
      <c r="CN252" s="410"/>
      <c r="CO252" s="410"/>
      <c r="CP252" s="410"/>
      <c r="CQ252" s="410"/>
      <c r="CR252" s="410"/>
      <c r="CS252" s="410"/>
      <c r="CT252" s="410"/>
      <c r="CU252" s="410"/>
      <c r="CV252" s="410"/>
      <c r="CW252" s="410"/>
      <c r="CX252" s="410"/>
      <c r="CY252" s="410"/>
      <c r="CZ252" s="410"/>
      <c r="DA252" s="410"/>
      <c r="DB252" s="410"/>
      <c r="DC252" s="410"/>
      <c r="DD252" s="410"/>
      <c r="DE252" s="410"/>
      <c r="DF252" s="410"/>
      <c r="DG252" s="410"/>
      <c r="DH252" s="410"/>
      <c r="DI252" s="410"/>
      <c r="DJ252" s="410"/>
      <c r="DK252" s="410"/>
      <c r="DL252" s="410"/>
      <c r="DM252" s="410"/>
      <c r="DN252" s="410"/>
      <c r="DO252" s="410"/>
      <c r="DP252" s="410"/>
      <c r="DQ252" s="410"/>
      <c r="DR252" s="410"/>
      <c r="DS252" s="410"/>
      <c r="DT252" s="410"/>
      <c r="DU252" s="410"/>
      <c r="DV252" s="410"/>
      <c r="DW252" s="410"/>
      <c r="DX252" s="410"/>
      <c r="DY252" s="410"/>
      <c r="DZ252" s="410"/>
      <c r="EA252" s="410"/>
      <c r="EB252" s="410"/>
      <c r="EC252" s="410"/>
      <c r="ED252" s="410"/>
      <c r="EE252" s="410"/>
      <c r="EF252" s="410"/>
      <c r="EG252" s="410"/>
      <c r="EH252" s="410"/>
      <c r="EI252" s="410"/>
      <c r="EJ252" s="410"/>
      <c r="EK252" s="410"/>
      <c r="EL252" s="410"/>
      <c r="EM252" s="410"/>
      <c r="EN252" s="410"/>
      <c r="EO252" s="410"/>
      <c r="EP252" s="410"/>
      <c r="EQ252" s="410"/>
      <c r="ER252" s="410"/>
      <c r="ES252" s="410"/>
      <c r="ET252" s="410"/>
      <c r="EU252" s="410"/>
      <c r="EV252" s="410"/>
      <c r="EW252" s="410"/>
      <c r="EX252" s="410"/>
      <c r="EY252" s="410"/>
      <c r="EZ252" s="410"/>
      <c r="FA252" s="410"/>
      <c r="FB252" s="410"/>
      <c r="FC252" s="410"/>
      <c r="FD252" s="410"/>
      <c r="FE252" s="410"/>
      <c r="FF252" s="410"/>
      <c r="FG252" s="410"/>
      <c r="FH252" s="410"/>
      <c r="FI252" s="410"/>
      <c r="FJ252" s="410"/>
      <c r="FK252" s="410"/>
      <c r="FL252" s="410"/>
      <c r="FM252" s="410"/>
      <c r="FN252" s="410"/>
      <c r="FO252" s="410"/>
      <c r="FP252" s="410"/>
      <c r="FQ252" s="410"/>
      <c r="FR252" s="410"/>
      <c r="FS252" s="410"/>
      <c r="FT252" s="410"/>
      <c r="FU252" s="410"/>
      <c r="FV252" s="410"/>
      <c r="FW252" s="410"/>
      <c r="FX252" s="410"/>
      <c r="FY252" s="410"/>
      <c r="FZ252" s="410"/>
      <c r="GA252" s="410"/>
      <c r="GB252" s="410"/>
      <c r="GC252" s="410"/>
      <c r="GD252" s="410"/>
      <c r="GE252" s="410"/>
      <c r="GF252" s="410"/>
      <c r="GG252" s="410"/>
      <c r="GH252" s="410"/>
      <c r="GI252" s="410"/>
      <c r="GJ252" s="410"/>
      <c r="GK252" s="410"/>
      <c r="GL252" s="410"/>
      <c r="GM252" s="410"/>
      <c r="GN252" s="410"/>
      <c r="GO252" s="410"/>
      <c r="GP252" s="410"/>
      <c r="GQ252" s="410"/>
      <c r="GR252" s="410"/>
      <c r="GS252" s="410"/>
      <c r="GT252" s="410"/>
      <c r="GU252" s="410"/>
      <c r="GV252" s="410"/>
      <c r="GW252" s="410"/>
      <c r="GX252" s="410"/>
      <c r="GY252" s="410"/>
      <c r="GZ252" s="410"/>
      <c r="HA252" s="410"/>
      <c r="HB252" s="410"/>
      <c r="HC252" s="410"/>
      <c r="HD252" s="410"/>
      <c r="HE252" s="410"/>
      <c r="HF252" s="410"/>
      <c r="HG252" s="410"/>
      <c r="HH252" s="410"/>
      <c r="HI252" s="410"/>
      <c r="HJ252" s="410"/>
      <c r="HK252" s="410"/>
      <c r="HL252" s="410"/>
      <c r="HM252" s="410"/>
      <c r="HN252" s="410"/>
      <c r="HO252" s="410"/>
      <c r="HP252" s="410"/>
      <c r="HQ252" s="410"/>
      <c r="HR252" s="410"/>
      <c r="HS252" s="410"/>
      <c r="HT252" s="410"/>
      <c r="HU252" s="410"/>
      <c r="HV252" s="410"/>
      <c r="HW252" s="410"/>
      <c r="HX252" s="410"/>
      <c r="HY252" s="410"/>
      <c r="HZ252" s="410"/>
      <c r="IA252" s="410"/>
      <c r="IB252" s="410"/>
      <c r="IC252" s="410"/>
      <c r="ID252" s="410"/>
      <c r="IE252" s="410"/>
      <c r="IF252" s="410"/>
      <c r="IG252" s="410"/>
      <c r="IH252" s="410"/>
      <c r="II252" s="410"/>
      <c r="IJ252" s="410"/>
      <c r="IK252" s="410"/>
      <c r="IL252" s="410"/>
      <c r="IM252" s="410"/>
      <c r="IN252" s="410"/>
      <c r="IO252" s="410"/>
      <c r="IP252" s="410"/>
      <c r="IQ252" s="410"/>
      <c r="IR252" s="410"/>
      <c r="IS252" s="410"/>
      <c r="IT252" s="410"/>
      <c r="IU252" s="410"/>
      <c r="IV252" s="410"/>
    </row>
    <row r="253" spans="1:256" s="711" customFormat="1" ht="26.25" customHeight="1">
      <c r="A253" s="559" t="s">
        <v>1315</v>
      </c>
      <c r="B253" s="489" t="s">
        <v>1458</v>
      </c>
      <c r="C253" s="713"/>
      <c r="D253" s="713"/>
      <c r="E253" s="712"/>
      <c r="F253" s="712"/>
      <c r="G253" s="529"/>
      <c r="H253" s="432"/>
    </row>
    <row r="254" spans="1:256" s="543" customFormat="1">
      <c r="A254" s="559"/>
      <c r="B254" s="489" t="s">
        <v>1457</v>
      </c>
      <c r="C254" s="485" t="s">
        <v>51</v>
      </c>
      <c r="D254" s="646">
        <f>D250+D251</f>
        <v>15</v>
      </c>
      <c r="E254" s="710"/>
      <c r="F254" s="487">
        <f>D254*E254</f>
        <v>0</v>
      </c>
      <c r="G254" s="529"/>
      <c r="H254" s="545"/>
    </row>
    <row r="255" spans="1:256" s="534" customFormat="1">
      <c r="A255" s="709"/>
      <c r="B255" s="668"/>
      <c r="C255" s="531"/>
      <c r="D255" s="531"/>
      <c r="E255" s="545"/>
      <c r="F255" s="545"/>
    </row>
    <row r="256" spans="1:256" s="534" customFormat="1">
      <c r="A256" s="708"/>
      <c r="B256" s="658" t="str">
        <f>B244</f>
        <v>POŽARNA OPREMA</v>
      </c>
      <c r="C256" s="707"/>
      <c r="D256" s="706" t="s">
        <v>1456</v>
      </c>
      <c r="E256" s="706"/>
      <c r="F256" s="523">
        <f>SUM(F244:F255)</f>
        <v>0</v>
      </c>
    </row>
    <row r="257" spans="1:256" s="534" customFormat="1">
      <c r="A257" s="656"/>
      <c r="B257" s="640"/>
      <c r="C257" s="705"/>
      <c r="D257" s="704"/>
      <c r="E257" s="703"/>
      <c r="F257" s="703"/>
    </row>
    <row r="258" spans="1:256" s="534" customFormat="1">
      <c r="A258" s="656"/>
      <c r="B258" s="640"/>
      <c r="C258" s="705"/>
      <c r="D258" s="704"/>
      <c r="E258" s="703"/>
      <c r="F258" s="703"/>
    </row>
    <row r="259" spans="1:256" s="483" customFormat="1">
      <c r="A259" s="647" t="s">
        <v>581</v>
      </c>
      <c r="B259" s="654" t="s">
        <v>1318</v>
      </c>
      <c r="C259" s="407"/>
      <c r="D259" s="561"/>
      <c r="E259" s="406"/>
      <c r="F259" s="406"/>
      <c r="G259" s="404"/>
      <c r="H259" s="404"/>
      <c r="I259" s="404"/>
      <c r="J259" s="404"/>
      <c r="K259" s="404"/>
      <c r="L259" s="404"/>
      <c r="M259" s="404"/>
      <c r="N259" s="404"/>
      <c r="O259" s="404"/>
      <c r="P259" s="404"/>
      <c r="Q259" s="404"/>
      <c r="R259" s="404"/>
      <c r="S259" s="404"/>
      <c r="T259" s="404"/>
      <c r="U259" s="404"/>
      <c r="V259" s="404"/>
      <c r="W259" s="404"/>
      <c r="X259" s="404"/>
      <c r="Y259" s="404"/>
      <c r="Z259" s="404"/>
      <c r="AA259" s="404"/>
      <c r="AB259" s="404"/>
      <c r="AC259" s="404"/>
      <c r="AD259" s="404"/>
      <c r="AE259" s="404"/>
      <c r="AF259" s="404"/>
      <c r="AG259" s="404"/>
      <c r="AH259" s="404"/>
      <c r="AI259" s="404"/>
      <c r="AJ259" s="404"/>
      <c r="AK259" s="404"/>
      <c r="AL259" s="404"/>
      <c r="AM259" s="404"/>
      <c r="AN259" s="404"/>
      <c r="AO259" s="404"/>
      <c r="AP259" s="404"/>
      <c r="AQ259" s="404"/>
      <c r="AR259" s="404"/>
      <c r="AS259" s="404"/>
      <c r="AT259" s="404"/>
      <c r="AU259" s="404"/>
      <c r="AV259" s="404"/>
      <c r="AW259" s="404"/>
      <c r="AX259" s="404"/>
      <c r="AY259" s="404"/>
      <c r="AZ259" s="404"/>
      <c r="BA259" s="404"/>
      <c r="BB259" s="404"/>
      <c r="BC259" s="404"/>
      <c r="BD259" s="404"/>
      <c r="BE259" s="404"/>
      <c r="BF259" s="404"/>
      <c r="BG259" s="404"/>
      <c r="BH259" s="404"/>
      <c r="BI259" s="404"/>
      <c r="BJ259" s="404"/>
      <c r="BK259" s="404"/>
      <c r="BL259" s="404"/>
      <c r="BM259" s="404"/>
      <c r="BN259" s="404"/>
      <c r="BO259" s="404"/>
      <c r="BP259" s="404"/>
      <c r="BQ259" s="404"/>
      <c r="BR259" s="404"/>
      <c r="BS259" s="404"/>
      <c r="BT259" s="404"/>
      <c r="BU259" s="404"/>
      <c r="BV259" s="404"/>
      <c r="BW259" s="404"/>
      <c r="BX259" s="404"/>
      <c r="BY259" s="404"/>
      <c r="BZ259" s="404"/>
      <c r="CA259" s="404"/>
      <c r="CB259" s="404"/>
      <c r="CC259" s="404"/>
      <c r="CD259" s="404"/>
      <c r="CE259" s="404"/>
      <c r="CF259" s="404"/>
      <c r="CG259" s="404"/>
      <c r="CH259" s="404"/>
      <c r="CI259" s="404"/>
      <c r="CJ259" s="404"/>
      <c r="CK259" s="404"/>
      <c r="CL259" s="404"/>
      <c r="CM259" s="404"/>
      <c r="CN259" s="404"/>
      <c r="CO259" s="404"/>
      <c r="CP259" s="404"/>
      <c r="CQ259" s="404"/>
      <c r="CR259" s="404"/>
      <c r="CS259" s="404"/>
      <c r="CT259" s="404"/>
      <c r="CU259" s="404"/>
      <c r="CV259" s="404"/>
      <c r="CW259" s="404"/>
      <c r="CX259" s="404"/>
      <c r="CY259" s="404"/>
      <c r="CZ259" s="404"/>
      <c r="DA259" s="404"/>
      <c r="DB259" s="404"/>
      <c r="DC259" s="404"/>
      <c r="DD259" s="404"/>
      <c r="DE259" s="404"/>
      <c r="DF259" s="404"/>
      <c r="DG259" s="404"/>
      <c r="DH259" s="404"/>
      <c r="DI259" s="404"/>
      <c r="DJ259" s="404"/>
      <c r="DK259" s="404"/>
      <c r="DL259" s="404"/>
      <c r="DM259" s="404"/>
      <c r="DN259" s="404"/>
      <c r="DO259" s="404"/>
      <c r="DP259" s="404"/>
      <c r="DQ259" s="404"/>
      <c r="DR259" s="404"/>
      <c r="DS259" s="404"/>
      <c r="DT259" s="404"/>
      <c r="DU259" s="404"/>
      <c r="DV259" s="404"/>
      <c r="DW259" s="404"/>
      <c r="DX259" s="404"/>
      <c r="DY259" s="404"/>
      <c r="DZ259" s="404"/>
      <c r="EA259" s="404"/>
      <c r="EB259" s="404"/>
      <c r="EC259" s="404"/>
      <c r="ED259" s="404"/>
      <c r="EE259" s="404"/>
      <c r="EF259" s="404"/>
      <c r="EG259" s="404"/>
      <c r="EH259" s="404"/>
      <c r="EI259" s="404"/>
      <c r="EJ259" s="404"/>
      <c r="EK259" s="404"/>
      <c r="EL259" s="404"/>
      <c r="EM259" s="404"/>
      <c r="EN259" s="404"/>
      <c r="EO259" s="404"/>
      <c r="EP259" s="404"/>
      <c r="EQ259" s="404"/>
      <c r="ER259" s="404"/>
      <c r="ES259" s="404"/>
      <c r="ET259" s="404"/>
      <c r="EU259" s="404"/>
      <c r="EV259" s="404"/>
      <c r="EW259" s="404"/>
      <c r="EX259" s="404"/>
      <c r="EY259" s="404"/>
      <c r="EZ259" s="404"/>
      <c r="FA259" s="404"/>
      <c r="FB259" s="404"/>
      <c r="FC259" s="404"/>
      <c r="FD259" s="404"/>
      <c r="FE259" s="404"/>
      <c r="FF259" s="404"/>
      <c r="FG259" s="404"/>
      <c r="FH259" s="404"/>
      <c r="FI259" s="404"/>
      <c r="FJ259" s="404"/>
      <c r="FK259" s="404"/>
      <c r="FL259" s="404"/>
      <c r="FM259" s="404"/>
      <c r="FN259" s="404"/>
      <c r="FO259" s="404"/>
      <c r="FP259" s="404"/>
      <c r="FQ259" s="404"/>
      <c r="FR259" s="404"/>
      <c r="FS259" s="404"/>
      <c r="FT259" s="404"/>
      <c r="FU259" s="404"/>
      <c r="FV259" s="404"/>
      <c r="FW259" s="404"/>
      <c r="FX259" s="404"/>
      <c r="FY259" s="404"/>
      <c r="FZ259" s="404"/>
      <c r="GA259" s="404"/>
      <c r="GB259" s="404"/>
      <c r="GC259" s="404"/>
      <c r="GD259" s="404"/>
      <c r="GE259" s="404"/>
      <c r="GF259" s="404"/>
      <c r="GG259" s="404"/>
      <c r="GH259" s="404"/>
      <c r="GI259" s="404"/>
      <c r="GJ259" s="404"/>
      <c r="GK259" s="404"/>
      <c r="GL259" s="404"/>
      <c r="GM259" s="404"/>
      <c r="GN259" s="404"/>
      <c r="GO259" s="404"/>
      <c r="GP259" s="404"/>
      <c r="GQ259" s="404"/>
      <c r="GR259" s="404"/>
      <c r="GS259" s="404"/>
      <c r="GT259" s="404"/>
      <c r="GU259" s="404"/>
      <c r="GV259" s="404"/>
      <c r="GW259" s="404"/>
      <c r="GX259" s="404"/>
      <c r="GY259" s="404"/>
      <c r="GZ259" s="404"/>
      <c r="HA259" s="404"/>
      <c r="HB259" s="404"/>
      <c r="HC259" s="404"/>
      <c r="HD259" s="404"/>
      <c r="HE259" s="404"/>
      <c r="HF259" s="404"/>
      <c r="HG259" s="404"/>
      <c r="HH259" s="404"/>
      <c r="HI259" s="404"/>
      <c r="HJ259" s="404"/>
      <c r="HK259" s="404"/>
      <c r="HL259" s="404"/>
      <c r="HM259" s="404"/>
      <c r="HN259" s="404"/>
      <c r="HO259" s="404"/>
      <c r="HP259" s="404"/>
      <c r="HQ259" s="404"/>
      <c r="HR259" s="404"/>
      <c r="HS259" s="404"/>
      <c r="HT259" s="404"/>
      <c r="HU259" s="404"/>
      <c r="HV259" s="404"/>
      <c r="HW259" s="404"/>
      <c r="HX259" s="404"/>
      <c r="HY259" s="404"/>
      <c r="HZ259" s="404"/>
      <c r="IA259" s="404"/>
      <c r="IB259" s="404"/>
      <c r="IC259" s="404"/>
      <c r="ID259" s="404"/>
      <c r="IE259" s="404"/>
      <c r="IF259" s="404"/>
      <c r="IG259" s="404"/>
      <c r="IH259" s="404"/>
      <c r="II259" s="404"/>
      <c r="IJ259" s="404"/>
      <c r="IK259" s="404"/>
      <c r="IL259" s="404"/>
      <c r="IM259" s="404"/>
      <c r="IN259" s="404"/>
      <c r="IO259" s="404"/>
      <c r="IP259" s="404"/>
      <c r="IQ259" s="404"/>
      <c r="IR259" s="404"/>
      <c r="IS259" s="404"/>
      <c r="IT259" s="404"/>
      <c r="IU259" s="404"/>
      <c r="IV259" s="404"/>
    </row>
    <row r="260" spans="1:256" s="483" customFormat="1">
      <c r="A260" s="451"/>
      <c r="B260" s="489"/>
      <c r="C260" s="407"/>
      <c r="D260" s="561"/>
      <c r="E260" s="406"/>
      <c r="F260" s="406"/>
      <c r="G260" s="404"/>
      <c r="H260" s="404"/>
      <c r="I260" s="404"/>
      <c r="J260" s="404"/>
      <c r="K260" s="404"/>
      <c r="L260" s="404"/>
      <c r="M260" s="404"/>
      <c r="N260" s="404"/>
      <c r="O260" s="404"/>
      <c r="P260" s="404"/>
      <c r="Q260" s="404"/>
      <c r="R260" s="404"/>
      <c r="S260" s="404"/>
      <c r="T260" s="404"/>
      <c r="U260" s="404"/>
      <c r="V260" s="404"/>
      <c r="W260" s="404"/>
      <c r="X260" s="404"/>
      <c r="Y260" s="404"/>
      <c r="Z260" s="404"/>
      <c r="AA260" s="404"/>
      <c r="AB260" s="404"/>
      <c r="AC260" s="404"/>
      <c r="AD260" s="404"/>
      <c r="AE260" s="404"/>
      <c r="AF260" s="404"/>
      <c r="AG260" s="404"/>
      <c r="AH260" s="404"/>
      <c r="AI260" s="404"/>
      <c r="AJ260" s="404"/>
      <c r="AK260" s="404"/>
      <c r="AL260" s="404"/>
      <c r="AM260" s="404"/>
      <c r="AN260" s="404"/>
      <c r="AO260" s="404"/>
      <c r="AP260" s="404"/>
      <c r="AQ260" s="404"/>
      <c r="AR260" s="404"/>
      <c r="AS260" s="404"/>
      <c r="AT260" s="404"/>
      <c r="AU260" s="404"/>
      <c r="AV260" s="404"/>
      <c r="AW260" s="404"/>
      <c r="AX260" s="404"/>
      <c r="AY260" s="404"/>
      <c r="AZ260" s="404"/>
      <c r="BA260" s="404"/>
      <c r="BB260" s="404"/>
      <c r="BC260" s="404"/>
      <c r="BD260" s="404"/>
      <c r="BE260" s="404"/>
      <c r="BF260" s="404"/>
      <c r="BG260" s="404"/>
      <c r="BH260" s="404"/>
      <c r="BI260" s="404"/>
      <c r="BJ260" s="404"/>
      <c r="BK260" s="404"/>
      <c r="BL260" s="404"/>
      <c r="BM260" s="404"/>
      <c r="BN260" s="404"/>
      <c r="BO260" s="404"/>
      <c r="BP260" s="404"/>
      <c r="BQ260" s="404"/>
      <c r="BR260" s="404"/>
      <c r="BS260" s="404"/>
      <c r="BT260" s="404"/>
      <c r="BU260" s="404"/>
      <c r="BV260" s="404"/>
      <c r="BW260" s="404"/>
      <c r="BX260" s="404"/>
      <c r="BY260" s="404"/>
      <c r="BZ260" s="404"/>
      <c r="CA260" s="404"/>
      <c r="CB260" s="404"/>
      <c r="CC260" s="404"/>
      <c r="CD260" s="404"/>
      <c r="CE260" s="404"/>
      <c r="CF260" s="404"/>
      <c r="CG260" s="404"/>
      <c r="CH260" s="404"/>
      <c r="CI260" s="404"/>
      <c r="CJ260" s="404"/>
      <c r="CK260" s="404"/>
      <c r="CL260" s="404"/>
      <c r="CM260" s="404"/>
      <c r="CN260" s="404"/>
      <c r="CO260" s="404"/>
      <c r="CP260" s="404"/>
      <c r="CQ260" s="404"/>
      <c r="CR260" s="404"/>
      <c r="CS260" s="404"/>
      <c r="CT260" s="404"/>
      <c r="CU260" s="404"/>
      <c r="CV260" s="404"/>
      <c r="CW260" s="404"/>
      <c r="CX260" s="404"/>
      <c r="CY260" s="404"/>
      <c r="CZ260" s="404"/>
      <c r="DA260" s="404"/>
      <c r="DB260" s="404"/>
      <c r="DC260" s="404"/>
      <c r="DD260" s="404"/>
      <c r="DE260" s="404"/>
      <c r="DF260" s="404"/>
      <c r="DG260" s="404"/>
      <c r="DH260" s="404"/>
      <c r="DI260" s="404"/>
      <c r="DJ260" s="404"/>
      <c r="DK260" s="404"/>
      <c r="DL260" s="404"/>
      <c r="DM260" s="404"/>
      <c r="DN260" s="404"/>
      <c r="DO260" s="404"/>
      <c r="DP260" s="404"/>
      <c r="DQ260" s="404"/>
      <c r="DR260" s="404"/>
      <c r="DS260" s="404"/>
      <c r="DT260" s="404"/>
      <c r="DU260" s="404"/>
      <c r="DV260" s="404"/>
      <c r="DW260" s="404"/>
      <c r="DX260" s="404"/>
      <c r="DY260" s="404"/>
      <c r="DZ260" s="404"/>
      <c r="EA260" s="404"/>
      <c r="EB260" s="404"/>
      <c r="EC260" s="404"/>
      <c r="ED260" s="404"/>
      <c r="EE260" s="404"/>
      <c r="EF260" s="404"/>
      <c r="EG260" s="404"/>
      <c r="EH260" s="404"/>
      <c r="EI260" s="404"/>
      <c r="EJ260" s="404"/>
      <c r="EK260" s="404"/>
      <c r="EL260" s="404"/>
      <c r="EM260" s="404"/>
      <c r="EN260" s="404"/>
      <c r="EO260" s="404"/>
      <c r="EP260" s="404"/>
      <c r="EQ260" s="404"/>
      <c r="ER260" s="404"/>
      <c r="ES260" s="404"/>
      <c r="ET260" s="404"/>
      <c r="EU260" s="404"/>
      <c r="EV260" s="404"/>
      <c r="EW260" s="404"/>
      <c r="EX260" s="404"/>
      <c r="EY260" s="404"/>
      <c r="EZ260" s="404"/>
      <c r="FA260" s="404"/>
      <c r="FB260" s="404"/>
      <c r="FC260" s="404"/>
      <c r="FD260" s="404"/>
      <c r="FE260" s="404"/>
      <c r="FF260" s="404"/>
      <c r="FG260" s="404"/>
      <c r="FH260" s="404"/>
      <c r="FI260" s="404"/>
      <c r="FJ260" s="404"/>
      <c r="FK260" s="404"/>
      <c r="FL260" s="404"/>
      <c r="FM260" s="404"/>
      <c r="FN260" s="404"/>
      <c r="FO260" s="404"/>
      <c r="FP260" s="404"/>
      <c r="FQ260" s="404"/>
      <c r="FR260" s="404"/>
      <c r="FS260" s="404"/>
      <c r="FT260" s="404"/>
      <c r="FU260" s="404"/>
      <c r="FV260" s="404"/>
      <c r="FW260" s="404"/>
      <c r="FX260" s="404"/>
      <c r="FY260" s="404"/>
      <c r="FZ260" s="404"/>
      <c r="GA260" s="404"/>
      <c r="GB260" s="404"/>
      <c r="GC260" s="404"/>
      <c r="GD260" s="404"/>
      <c r="GE260" s="404"/>
      <c r="GF260" s="404"/>
      <c r="GG260" s="404"/>
      <c r="GH260" s="404"/>
      <c r="GI260" s="404"/>
      <c r="GJ260" s="404"/>
      <c r="GK260" s="404"/>
      <c r="GL260" s="404"/>
      <c r="GM260" s="404"/>
      <c r="GN260" s="404"/>
      <c r="GO260" s="404"/>
      <c r="GP260" s="404"/>
      <c r="GQ260" s="404"/>
      <c r="GR260" s="404"/>
      <c r="GS260" s="404"/>
      <c r="GT260" s="404"/>
      <c r="GU260" s="404"/>
      <c r="GV260" s="404"/>
      <c r="GW260" s="404"/>
      <c r="GX260" s="404"/>
      <c r="GY260" s="404"/>
      <c r="GZ260" s="404"/>
      <c r="HA260" s="404"/>
      <c r="HB260" s="404"/>
      <c r="HC260" s="404"/>
      <c r="HD260" s="404"/>
      <c r="HE260" s="404"/>
      <c r="HF260" s="404"/>
      <c r="HG260" s="404"/>
      <c r="HH260" s="404"/>
      <c r="HI260" s="404"/>
      <c r="HJ260" s="404"/>
      <c r="HK260" s="404"/>
      <c r="HL260" s="404"/>
      <c r="HM260" s="404"/>
      <c r="HN260" s="404"/>
      <c r="HO260" s="404"/>
      <c r="HP260" s="404"/>
      <c r="HQ260" s="404"/>
      <c r="HR260" s="404"/>
      <c r="HS260" s="404"/>
      <c r="HT260" s="404"/>
      <c r="HU260" s="404"/>
      <c r="HV260" s="404"/>
      <c r="HW260" s="404"/>
      <c r="HX260" s="404"/>
      <c r="HY260" s="404"/>
      <c r="HZ260" s="404"/>
      <c r="IA260" s="404"/>
      <c r="IB260" s="404"/>
      <c r="IC260" s="404"/>
      <c r="ID260" s="404"/>
      <c r="IE260" s="404"/>
      <c r="IF260" s="404"/>
      <c r="IG260" s="404"/>
      <c r="IH260" s="404"/>
      <c r="II260" s="404"/>
      <c r="IJ260" s="404"/>
      <c r="IK260" s="404"/>
      <c r="IL260" s="404"/>
      <c r="IM260" s="404"/>
      <c r="IN260" s="404"/>
      <c r="IO260" s="404"/>
      <c r="IP260" s="404"/>
      <c r="IQ260" s="404"/>
      <c r="IR260" s="404"/>
      <c r="IS260" s="404"/>
      <c r="IT260" s="404"/>
      <c r="IU260" s="404"/>
      <c r="IV260" s="404"/>
    </row>
    <row r="261" spans="1:256" s="483" customFormat="1" ht="39.6">
      <c r="A261" s="647" t="s">
        <v>1455</v>
      </c>
      <c r="B261" s="489" t="s">
        <v>1316</v>
      </c>
      <c r="C261" s="485" t="s">
        <v>1309</v>
      </c>
      <c r="D261" s="646">
        <v>1</v>
      </c>
      <c r="E261" s="487"/>
      <c r="F261" s="487">
        <f>E261*D261</f>
        <v>0</v>
      </c>
    </row>
    <row r="262" spans="1:256" s="483" customFormat="1">
      <c r="A262" s="409"/>
      <c r="B262" s="489"/>
      <c r="C262" s="490"/>
      <c r="D262" s="490"/>
      <c r="E262" s="490"/>
      <c r="F262" s="490"/>
    </row>
    <row r="263" spans="1:256" s="483" customFormat="1" ht="66">
      <c r="A263" s="647" t="s">
        <v>1454</v>
      </c>
      <c r="B263" s="489" t="s">
        <v>1453</v>
      </c>
      <c r="C263" s="485" t="s">
        <v>1309</v>
      </c>
      <c r="D263" s="646">
        <v>1</v>
      </c>
      <c r="E263" s="487"/>
      <c r="F263" s="487">
        <f>E263*D263</f>
        <v>0</v>
      </c>
    </row>
    <row r="264" spans="1:256" s="483" customFormat="1">
      <c r="A264" s="409"/>
      <c r="B264" s="489"/>
      <c r="C264" s="490"/>
      <c r="D264" s="490"/>
      <c r="E264" s="490"/>
      <c r="F264" s="490"/>
    </row>
    <row r="265" spans="1:256" s="483" customFormat="1" ht="90" customHeight="1">
      <c r="A265" s="647" t="s">
        <v>1452</v>
      </c>
      <c r="B265" s="489" t="s">
        <v>1377</v>
      </c>
      <c r="C265" s="485"/>
      <c r="D265" s="646"/>
      <c r="E265" s="490"/>
      <c r="F265" s="490"/>
    </row>
    <row r="266" spans="1:256" s="483" customFormat="1">
      <c r="A266" s="409"/>
      <c r="B266" s="489"/>
      <c r="C266" s="485" t="s">
        <v>1309</v>
      </c>
      <c r="D266" s="646">
        <v>1</v>
      </c>
      <c r="E266" s="487"/>
      <c r="F266" s="487">
        <f>E266*D266</f>
        <v>0</v>
      </c>
    </row>
    <row r="267" spans="1:256" s="483" customFormat="1">
      <c r="A267" s="409"/>
      <c r="B267" s="489"/>
      <c r="C267" s="490"/>
      <c r="D267" s="490"/>
      <c r="E267" s="490"/>
      <c r="F267" s="490"/>
    </row>
    <row r="268" spans="1:256" ht="52.8">
      <c r="A268" s="647" t="s">
        <v>1451</v>
      </c>
      <c r="B268" s="489" t="s">
        <v>1450</v>
      </c>
      <c r="C268" s="485"/>
      <c r="D268" s="646"/>
      <c r="E268" s="490"/>
      <c r="F268" s="490"/>
      <c r="G268" s="483"/>
      <c r="H268" s="483"/>
      <c r="I268" s="483"/>
      <c r="J268" s="483"/>
      <c r="K268" s="483"/>
      <c r="L268" s="483"/>
      <c r="M268" s="483"/>
      <c r="N268" s="483"/>
      <c r="O268" s="483"/>
      <c r="P268" s="483"/>
      <c r="Q268" s="483"/>
      <c r="R268" s="483"/>
      <c r="S268" s="483"/>
      <c r="T268" s="483"/>
      <c r="U268" s="483"/>
      <c r="V268" s="483"/>
      <c r="W268" s="483"/>
      <c r="X268" s="483"/>
      <c r="Y268" s="483"/>
      <c r="Z268" s="483"/>
      <c r="AA268" s="483"/>
      <c r="AB268" s="483"/>
      <c r="AC268" s="483"/>
      <c r="AD268" s="483"/>
      <c r="AE268" s="483"/>
      <c r="AF268" s="483"/>
      <c r="AG268" s="483"/>
      <c r="AH268" s="483"/>
      <c r="AI268" s="483"/>
      <c r="AJ268" s="483"/>
      <c r="AK268" s="483"/>
      <c r="AL268" s="483"/>
      <c r="AM268" s="483"/>
      <c r="AN268" s="483"/>
      <c r="AO268" s="483"/>
      <c r="AP268" s="483"/>
      <c r="AQ268" s="483"/>
      <c r="AR268" s="483"/>
      <c r="AS268" s="483"/>
      <c r="AT268" s="483"/>
      <c r="AU268" s="483"/>
      <c r="AV268" s="483"/>
      <c r="AW268" s="483"/>
      <c r="AX268" s="483"/>
      <c r="AY268" s="483"/>
      <c r="AZ268" s="483"/>
      <c r="BA268" s="483"/>
      <c r="BB268" s="483"/>
      <c r="BC268" s="483"/>
      <c r="BD268" s="483"/>
      <c r="BE268" s="483"/>
      <c r="BF268" s="483"/>
      <c r="BG268" s="483"/>
      <c r="BH268" s="483"/>
      <c r="BI268" s="483"/>
      <c r="BJ268" s="483"/>
      <c r="BK268" s="483"/>
      <c r="BL268" s="483"/>
      <c r="BM268" s="483"/>
      <c r="BN268" s="483"/>
      <c r="BO268" s="483"/>
      <c r="BP268" s="483"/>
      <c r="BQ268" s="483"/>
      <c r="BR268" s="483"/>
      <c r="BS268" s="483"/>
      <c r="BT268" s="483"/>
      <c r="BU268" s="483"/>
      <c r="BV268" s="483"/>
      <c r="BW268" s="483"/>
      <c r="BX268" s="483"/>
      <c r="BY268" s="483"/>
      <c r="BZ268" s="483"/>
      <c r="CA268" s="483"/>
      <c r="CB268" s="483"/>
      <c r="CC268" s="483"/>
      <c r="CD268" s="483"/>
      <c r="CE268" s="483"/>
      <c r="CF268" s="483"/>
      <c r="CG268" s="483"/>
      <c r="CH268" s="483"/>
      <c r="CI268" s="483"/>
      <c r="CJ268" s="483"/>
      <c r="CK268" s="483"/>
      <c r="CL268" s="483"/>
      <c r="CM268" s="483"/>
      <c r="CN268" s="483"/>
      <c r="CO268" s="483"/>
      <c r="CP268" s="483"/>
      <c r="CQ268" s="483"/>
      <c r="CR268" s="483"/>
      <c r="CS268" s="483"/>
      <c r="CT268" s="483"/>
      <c r="CU268" s="483"/>
      <c r="CV268" s="483"/>
      <c r="CW268" s="483"/>
      <c r="CX268" s="483"/>
      <c r="CY268" s="483"/>
      <c r="CZ268" s="483"/>
      <c r="DA268" s="483"/>
      <c r="DB268" s="483"/>
      <c r="DC268" s="483"/>
      <c r="DD268" s="483"/>
      <c r="DE268" s="483"/>
      <c r="DF268" s="483"/>
      <c r="DG268" s="483"/>
      <c r="DH268" s="483"/>
      <c r="DI268" s="483"/>
      <c r="DJ268" s="483"/>
      <c r="DK268" s="483"/>
      <c r="DL268" s="483"/>
      <c r="DM268" s="483"/>
      <c r="DN268" s="483"/>
      <c r="DO268" s="483"/>
      <c r="DP268" s="483"/>
      <c r="DQ268" s="483"/>
      <c r="DR268" s="483"/>
      <c r="DS268" s="483"/>
      <c r="DT268" s="483"/>
      <c r="DU268" s="483"/>
      <c r="DV268" s="483"/>
      <c r="DW268" s="483"/>
      <c r="DX268" s="483"/>
      <c r="DY268" s="483"/>
      <c r="DZ268" s="483"/>
      <c r="EA268" s="483"/>
      <c r="EB268" s="483"/>
      <c r="EC268" s="483"/>
      <c r="ED268" s="483"/>
      <c r="EE268" s="483"/>
      <c r="EF268" s="483"/>
      <c r="EG268" s="483"/>
      <c r="EH268" s="483"/>
      <c r="EI268" s="483"/>
      <c r="EJ268" s="483"/>
      <c r="EK268" s="483"/>
      <c r="EL268" s="483"/>
      <c r="EM268" s="483"/>
      <c r="EN268" s="483"/>
      <c r="EO268" s="483"/>
      <c r="EP268" s="483"/>
      <c r="EQ268" s="483"/>
      <c r="ER268" s="483"/>
      <c r="ES268" s="483"/>
      <c r="ET268" s="483"/>
      <c r="EU268" s="483"/>
      <c r="EV268" s="483"/>
      <c r="EW268" s="483"/>
      <c r="EX268" s="483"/>
      <c r="EY268" s="483"/>
      <c r="EZ268" s="483"/>
      <c r="FA268" s="483"/>
      <c r="FB268" s="483"/>
      <c r="FC268" s="483"/>
      <c r="FD268" s="483"/>
      <c r="FE268" s="483"/>
      <c r="FF268" s="483"/>
      <c r="FG268" s="483"/>
      <c r="FH268" s="483"/>
      <c r="FI268" s="483"/>
      <c r="FJ268" s="483"/>
      <c r="FK268" s="483"/>
      <c r="FL268" s="483"/>
      <c r="FM268" s="483"/>
      <c r="FN268" s="483"/>
      <c r="FO268" s="483"/>
      <c r="FP268" s="483"/>
      <c r="FQ268" s="483"/>
      <c r="FR268" s="483"/>
      <c r="FS268" s="483"/>
      <c r="FT268" s="483"/>
      <c r="FU268" s="483"/>
      <c r="FV268" s="483"/>
      <c r="FW268" s="483"/>
      <c r="FX268" s="483"/>
      <c r="FY268" s="483"/>
      <c r="FZ268" s="483"/>
      <c r="GA268" s="483"/>
      <c r="GB268" s="483"/>
      <c r="GC268" s="483"/>
      <c r="GD268" s="483"/>
      <c r="GE268" s="483"/>
      <c r="GF268" s="483"/>
      <c r="GG268" s="483"/>
      <c r="GH268" s="483"/>
      <c r="GI268" s="483"/>
      <c r="GJ268" s="483"/>
      <c r="GK268" s="483"/>
      <c r="GL268" s="483"/>
      <c r="GM268" s="483"/>
      <c r="GN268" s="483"/>
      <c r="GO268" s="483"/>
      <c r="GP268" s="483"/>
      <c r="GQ268" s="483"/>
      <c r="GR268" s="483"/>
      <c r="GS268" s="483"/>
      <c r="GT268" s="483"/>
      <c r="GU268" s="483"/>
      <c r="GV268" s="483"/>
      <c r="GW268" s="483"/>
      <c r="GX268" s="483"/>
      <c r="GY268" s="483"/>
      <c r="GZ268" s="483"/>
      <c r="HA268" s="483"/>
      <c r="HB268" s="483"/>
      <c r="HC268" s="483"/>
      <c r="HD268" s="483"/>
      <c r="HE268" s="483"/>
      <c r="HF268" s="483"/>
      <c r="HG268" s="483"/>
      <c r="HH268" s="483"/>
      <c r="HI268" s="483"/>
      <c r="HJ268" s="483"/>
      <c r="HK268" s="483"/>
      <c r="HL268" s="483"/>
      <c r="HM268" s="483"/>
      <c r="HN268" s="483"/>
      <c r="HO268" s="483"/>
      <c r="HP268" s="483"/>
      <c r="HQ268" s="483"/>
      <c r="HR268" s="483"/>
      <c r="HS268" s="483"/>
      <c r="HT268" s="483"/>
      <c r="HU268" s="483"/>
      <c r="HV268" s="483"/>
      <c r="HW268" s="483"/>
      <c r="HX268" s="483"/>
      <c r="HY268" s="483"/>
      <c r="HZ268" s="483"/>
      <c r="IA268" s="483"/>
      <c r="IB268" s="483"/>
      <c r="IC268" s="483"/>
      <c r="ID268" s="483"/>
      <c r="IE268" s="483"/>
      <c r="IF268" s="483"/>
      <c r="IG268" s="483"/>
      <c r="IH268" s="483"/>
      <c r="II268" s="483"/>
      <c r="IJ268" s="483"/>
      <c r="IK268" s="483"/>
      <c r="IL268" s="483"/>
      <c r="IM268" s="483"/>
      <c r="IN268" s="483"/>
      <c r="IO268" s="483"/>
      <c r="IP268" s="483"/>
      <c r="IQ268" s="483"/>
      <c r="IR268" s="483"/>
      <c r="IS268" s="483"/>
      <c r="IT268" s="483"/>
      <c r="IU268" s="483"/>
      <c r="IV268" s="483"/>
    </row>
    <row r="269" spans="1:256">
      <c r="A269" s="409"/>
      <c r="B269" s="489"/>
      <c r="C269" s="485" t="s">
        <v>51</v>
      </c>
      <c r="D269" s="646">
        <v>25</v>
      </c>
      <c r="E269" s="487"/>
      <c r="F269" s="487">
        <f>E269*D269</f>
        <v>0</v>
      </c>
      <c r="G269" s="483"/>
      <c r="H269" s="483"/>
      <c r="I269" s="483"/>
      <c r="J269" s="483"/>
      <c r="K269" s="483"/>
      <c r="L269" s="483"/>
      <c r="M269" s="483"/>
      <c r="N269" s="483"/>
      <c r="O269" s="483"/>
      <c r="P269" s="483"/>
      <c r="Q269" s="483"/>
      <c r="R269" s="483"/>
      <c r="S269" s="483"/>
      <c r="T269" s="483"/>
      <c r="U269" s="483"/>
      <c r="V269" s="483"/>
      <c r="W269" s="483"/>
      <c r="X269" s="483"/>
      <c r="Y269" s="483"/>
      <c r="Z269" s="483"/>
      <c r="AA269" s="483"/>
      <c r="AB269" s="483"/>
      <c r="AC269" s="483"/>
      <c r="AD269" s="483"/>
      <c r="AE269" s="483"/>
      <c r="AF269" s="483"/>
      <c r="AG269" s="483"/>
      <c r="AH269" s="483"/>
      <c r="AI269" s="483"/>
      <c r="AJ269" s="483"/>
      <c r="AK269" s="483"/>
      <c r="AL269" s="483"/>
      <c r="AM269" s="483"/>
      <c r="AN269" s="483"/>
      <c r="AO269" s="483"/>
      <c r="AP269" s="483"/>
      <c r="AQ269" s="483"/>
      <c r="AR269" s="483"/>
      <c r="AS269" s="483"/>
      <c r="AT269" s="483"/>
      <c r="AU269" s="483"/>
      <c r="AV269" s="483"/>
      <c r="AW269" s="483"/>
      <c r="AX269" s="483"/>
      <c r="AY269" s="483"/>
      <c r="AZ269" s="483"/>
      <c r="BA269" s="483"/>
      <c r="BB269" s="483"/>
      <c r="BC269" s="483"/>
      <c r="BD269" s="483"/>
      <c r="BE269" s="483"/>
      <c r="BF269" s="483"/>
      <c r="BG269" s="483"/>
      <c r="BH269" s="483"/>
      <c r="BI269" s="483"/>
      <c r="BJ269" s="483"/>
      <c r="BK269" s="483"/>
      <c r="BL269" s="483"/>
      <c r="BM269" s="483"/>
      <c r="BN269" s="483"/>
      <c r="BO269" s="483"/>
      <c r="BP269" s="483"/>
      <c r="BQ269" s="483"/>
      <c r="BR269" s="483"/>
      <c r="BS269" s="483"/>
      <c r="BT269" s="483"/>
      <c r="BU269" s="483"/>
      <c r="BV269" s="483"/>
      <c r="BW269" s="483"/>
      <c r="BX269" s="483"/>
      <c r="BY269" s="483"/>
      <c r="BZ269" s="483"/>
      <c r="CA269" s="483"/>
      <c r="CB269" s="483"/>
      <c r="CC269" s="483"/>
      <c r="CD269" s="483"/>
      <c r="CE269" s="483"/>
      <c r="CF269" s="483"/>
      <c r="CG269" s="483"/>
      <c r="CH269" s="483"/>
      <c r="CI269" s="483"/>
      <c r="CJ269" s="483"/>
      <c r="CK269" s="483"/>
      <c r="CL269" s="483"/>
      <c r="CM269" s="483"/>
      <c r="CN269" s="483"/>
      <c r="CO269" s="483"/>
      <c r="CP269" s="483"/>
      <c r="CQ269" s="483"/>
      <c r="CR269" s="483"/>
      <c r="CS269" s="483"/>
      <c r="CT269" s="483"/>
      <c r="CU269" s="483"/>
      <c r="CV269" s="483"/>
      <c r="CW269" s="483"/>
      <c r="CX269" s="483"/>
      <c r="CY269" s="483"/>
      <c r="CZ269" s="483"/>
      <c r="DA269" s="483"/>
      <c r="DB269" s="483"/>
      <c r="DC269" s="483"/>
      <c r="DD269" s="483"/>
      <c r="DE269" s="483"/>
      <c r="DF269" s="483"/>
      <c r="DG269" s="483"/>
      <c r="DH269" s="483"/>
      <c r="DI269" s="483"/>
      <c r="DJ269" s="483"/>
      <c r="DK269" s="483"/>
      <c r="DL269" s="483"/>
      <c r="DM269" s="483"/>
      <c r="DN269" s="483"/>
      <c r="DO269" s="483"/>
      <c r="DP269" s="483"/>
      <c r="DQ269" s="483"/>
      <c r="DR269" s="483"/>
      <c r="DS269" s="483"/>
      <c r="DT269" s="483"/>
      <c r="DU269" s="483"/>
      <c r="DV269" s="483"/>
      <c r="DW269" s="483"/>
      <c r="DX269" s="483"/>
      <c r="DY269" s="483"/>
      <c r="DZ269" s="483"/>
      <c r="EA269" s="483"/>
      <c r="EB269" s="483"/>
      <c r="EC269" s="483"/>
      <c r="ED269" s="483"/>
      <c r="EE269" s="483"/>
      <c r="EF269" s="483"/>
      <c r="EG269" s="483"/>
      <c r="EH269" s="483"/>
      <c r="EI269" s="483"/>
      <c r="EJ269" s="483"/>
      <c r="EK269" s="483"/>
      <c r="EL269" s="483"/>
      <c r="EM269" s="483"/>
      <c r="EN269" s="483"/>
      <c r="EO269" s="483"/>
      <c r="EP269" s="483"/>
      <c r="EQ269" s="483"/>
      <c r="ER269" s="483"/>
      <c r="ES269" s="483"/>
      <c r="ET269" s="483"/>
      <c r="EU269" s="483"/>
      <c r="EV269" s="483"/>
      <c r="EW269" s="483"/>
      <c r="EX269" s="483"/>
      <c r="EY269" s="483"/>
      <c r="EZ269" s="483"/>
      <c r="FA269" s="483"/>
      <c r="FB269" s="483"/>
      <c r="FC269" s="483"/>
      <c r="FD269" s="483"/>
      <c r="FE269" s="483"/>
      <c r="FF269" s="483"/>
      <c r="FG269" s="483"/>
      <c r="FH269" s="483"/>
      <c r="FI269" s="483"/>
      <c r="FJ269" s="483"/>
      <c r="FK269" s="483"/>
      <c r="FL269" s="483"/>
      <c r="FM269" s="483"/>
      <c r="FN269" s="483"/>
      <c r="FO269" s="483"/>
      <c r="FP269" s="483"/>
      <c r="FQ269" s="483"/>
      <c r="FR269" s="483"/>
      <c r="FS269" s="483"/>
      <c r="FT269" s="483"/>
      <c r="FU269" s="483"/>
      <c r="FV269" s="483"/>
      <c r="FW269" s="483"/>
      <c r="FX269" s="483"/>
      <c r="FY269" s="483"/>
      <c r="FZ269" s="483"/>
      <c r="GA269" s="483"/>
      <c r="GB269" s="483"/>
      <c r="GC269" s="483"/>
      <c r="GD269" s="483"/>
      <c r="GE269" s="483"/>
      <c r="GF269" s="483"/>
      <c r="GG269" s="483"/>
      <c r="GH269" s="483"/>
      <c r="GI269" s="483"/>
      <c r="GJ269" s="483"/>
      <c r="GK269" s="483"/>
      <c r="GL269" s="483"/>
      <c r="GM269" s="483"/>
      <c r="GN269" s="483"/>
      <c r="GO269" s="483"/>
      <c r="GP269" s="483"/>
      <c r="GQ269" s="483"/>
      <c r="GR269" s="483"/>
      <c r="GS269" s="483"/>
      <c r="GT269" s="483"/>
      <c r="GU269" s="483"/>
      <c r="GV269" s="483"/>
      <c r="GW269" s="483"/>
      <c r="GX269" s="483"/>
      <c r="GY269" s="483"/>
      <c r="GZ269" s="483"/>
      <c r="HA269" s="483"/>
      <c r="HB269" s="483"/>
      <c r="HC269" s="483"/>
      <c r="HD269" s="483"/>
      <c r="HE269" s="483"/>
      <c r="HF269" s="483"/>
      <c r="HG269" s="483"/>
      <c r="HH269" s="483"/>
      <c r="HI269" s="483"/>
      <c r="HJ269" s="483"/>
      <c r="HK269" s="483"/>
      <c r="HL269" s="483"/>
      <c r="HM269" s="483"/>
      <c r="HN269" s="483"/>
      <c r="HO269" s="483"/>
      <c r="HP269" s="483"/>
      <c r="HQ269" s="483"/>
      <c r="HR269" s="483"/>
      <c r="HS269" s="483"/>
      <c r="HT269" s="483"/>
      <c r="HU269" s="483"/>
      <c r="HV269" s="483"/>
      <c r="HW269" s="483"/>
      <c r="HX269" s="483"/>
      <c r="HY269" s="483"/>
      <c r="HZ269" s="483"/>
      <c r="IA269" s="483"/>
      <c r="IB269" s="483"/>
      <c r="IC269" s="483"/>
      <c r="ID269" s="483"/>
      <c r="IE269" s="483"/>
      <c r="IF269" s="483"/>
      <c r="IG269" s="483"/>
      <c r="IH269" s="483"/>
      <c r="II269" s="483"/>
      <c r="IJ269" s="483"/>
      <c r="IK269" s="483"/>
      <c r="IL269" s="483"/>
      <c r="IM269" s="483"/>
      <c r="IN269" s="483"/>
      <c r="IO269" s="483"/>
      <c r="IP269" s="483"/>
      <c r="IQ269" s="483"/>
      <c r="IR269" s="483"/>
      <c r="IS269" s="483"/>
      <c r="IT269" s="483"/>
      <c r="IU269" s="483"/>
      <c r="IV269" s="483"/>
    </row>
    <row r="270" spans="1:256">
      <c r="A270" s="409"/>
      <c r="B270" s="489"/>
      <c r="C270" s="485"/>
      <c r="D270" s="646"/>
      <c r="E270" s="490"/>
      <c r="F270" s="490"/>
      <c r="G270" s="483"/>
      <c r="H270" s="483"/>
      <c r="I270" s="483"/>
      <c r="J270" s="483"/>
      <c r="K270" s="483"/>
      <c r="L270" s="483"/>
      <c r="M270" s="483"/>
      <c r="N270" s="483"/>
      <c r="O270" s="483"/>
      <c r="P270" s="483"/>
      <c r="Q270" s="483"/>
      <c r="R270" s="483"/>
      <c r="S270" s="483"/>
      <c r="T270" s="483"/>
      <c r="U270" s="483"/>
      <c r="V270" s="483"/>
      <c r="W270" s="483"/>
      <c r="X270" s="483"/>
      <c r="Y270" s="483"/>
      <c r="Z270" s="483"/>
      <c r="AA270" s="483"/>
      <c r="AB270" s="483"/>
      <c r="AC270" s="483"/>
      <c r="AD270" s="483"/>
      <c r="AE270" s="483"/>
      <c r="AF270" s="483"/>
      <c r="AG270" s="483"/>
      <c r="AH270" s="483"/>
      <c r="AI270" s="483"/>
      <c r="AJ270" s="483"/>
      <c r="AK270" s="483"/>
      <c r="AL270" s="483"/>
      <c r="AM270" s="483"/>
      <c r="AN270" s="483"/>
      <c r="AO270" s="483"/>
      <c r="AP270" s="483"/>
      <c r="AQ270" s="483"/>
      <c r="AR270" s="483"/>
      <c r="AS270" s="483"/>
      <c r="AT270" s="483"/>
      <c r="AU270" s="483"/>
      <c r="AV270" s="483"/>
      <c r="AW270" s="483"/>
      <c r="AX270" s="483"/>
      <c r="AY270" s="483"/>
      <c r="AZ270" s="483"/>
      <c r="BA270" s="483"/>
      <c r="BB270" s="483"/>
      <c r="BC270" s="483"/>
      <c r="BD270" s="483"/>
      <c r="BE270" s="483"/>
      <c r="BF270" s="483"/>
      <c r="BG270" s="483"/>
      <c r="BH270" s="483"/>
      <c r="BI270" s="483"/>
      <c r="BJ270" s="483"/>
      <c r="BK270" s="483"/>
      <c r="BL270" s="483"/>
      <c r="BM270" s="483"/>
      <c r="BN270" s="483"/>
      <c r="BO270" s="483"/>
      <c r="BP270" s="483"/>
      <c r="BQ270" s="483"/>
      <c r="BR270" s="483"/>
      <c r="BS270" s="483"/>
      <c r="BT270" s="483"/>
      <c r="BU270" s="483"/>
      <c r="BV270" s="483"/>
      <c r="BW270" s="483"/>
      <c r="BX270" s="483"/>
      <c r="BY270" s="483"/>
      <c r="BZ270" s="483"/>
      <c r="CA270" s="483"/>
      <c r="CB270" s="483"/>
      <c r="CC270" s="483"/>
      <c r="CD270" s="483"/>
      <c r="CE270" s="483"/>
      <c r="CF270" s="483"/>
      <c r="CG270" s="483"/>
      <c r="CH270" s="483"/>
      <c r="CI270" s="483"/>
      <c r="CJ270" s="483"/>
      <c r="CK270" s="483"/>
      <c r="CL270" s="483"/>
      <c r="CM270" s="483"/>
      <c r="CN270" s="483"/>
      <c r="CO270" s="483"/>
      <c r="CP270" s="483"/>
      <c r="CQ270" s="483"/>
      <c r="CR270" s="483"/>
      <c r="CS270" s="483"/>
      <c r="CT270" s="483"/>
      <c r="CU270" s="483"/>
      <c r="CV270" s="483"/>
      <c r="CW270" s="483"/>
      <c r="CX270" s="483"/>
      <c r="CY270" s="483"/>
      <c r="CZ270" s="483"/>
      <c r="DA270" s="483"/>
      <c r="DB270" s="483"/>
      <c r="DC270" s="483"/>
      <c r="DD270" s="483"/>
      <c r="DE270" s="483"/>
      <c r="DF270" s="483"/>
      <c r="DG270" s="483"/>
      <c r="DH270" s="483"/>
      <c r="DI270" s="483"/>
      <c r="DJ270" s="483"/>
      <c r="DK270" s="483"/>
      <c r="DL270" s="483"/>
      <c r="DM270" s="483"/>
      <c r="DN270" s="483"/>
      <c r="DO270" s="483"/>
      <c r="DP270" s="483"/>
      <c r="DQ270" s="483"/>
      <c r="DR270" s="483"/>
      <c r="DS270" s="483"/>
      <c r="DT270" s="483"/>
      <c r="DU270" s="483"/>
      <c r="DV270" s="483"/>
      <c r="DW270" s="483"/>
      <c r="DX270" s="483"/>
      <c r="DY270" s="483"/>
      <c r="DZ270" s="483"/>
      <c r="EA270" s="483"/>
      <c r="EB270" s="483"/>
      <c r="EC270" s="483"/>
      <c r="ED270" s="483"/>
      <c r="EE270" s="483"/>
      <c r="EF270" s="483"/>
      <c r="EG270" s="483"/>
      <c r="EH270" s="483"/>
      <c r="EI270" s="483"/>
      <c r="EJ270" s="483"/>
      <c r="EK270" s="483"/>
      <c r="EL270" s="483"/>
      <c r="EM270" s="483"/>
      <c r="EN270" s="483"/>
      <c r="EO270" s="483"/>
      <c r="EP270" s="483"/>
      <c r="EQ270" s="483"/>
      <c r="ER270" s="483"/>
      <c r="ES270" s="483"/>
      <c r="ET270" s="483"/>
      <c r="EU270" s="483"/>
      <c r="EV270" s="483"/>
      <c r="EW270" s="483"/>
      <c r="EX270" s="483"/>
      <c r="EY270" s="483"/>
      <c r="EZ270" s="483"/>
      <c r="FA270" s="483"/>
      <c r="FB270" s="483"/>
      <c r="FC270" s="483"/>
      <c r="FD270" s="483"/>
      <c r="FE270" s="483"/>
      <c r="FF270" s="483"/>
      <c r="FG270" s="483"/>
      <c r="FH270" s="483"/>
      <c r="FI270" s="483"/>
      <c r="FJ270" s="483"/>
      <c r="FK270" s="483"/>
      <c r="FL270" s="483"/>
      <c r="FM270" s="483"/>
      <c r="FN270" s="483"/>
      <c r="FO270" s="483"/>
      <c r="FP270" s="483"/>
      <c r="FQ270" s="483"/>
      <c r="FR270" s="483"/>
      <c r="FS270" s="483"/>
      <c r="FT270" s="483"/>
      <c r="FU270" s="483"/>
      <c r="FV270" s="483"/>
      <c r="FW270" s="483"/>
      <c r="FX270" s="483"/>
      <c r="FY270" s="483"/>
      <c r="FZ270" s="483"/>
      <c r="GA270" s="483"/>
      <c r="GB270" s="483"/>
      <c r="GC270" s="483"/>
      <c r="GD270" s="483"/>
      <c r="GE270" s="483"/>
      <c r="GF270" s="483"/>
      <c r="GG270" s="483"/>
      <c r="GH270" s="483"/>
      <c r="GI270" s="483"/>
      <c r="GJ270" s="483"/>
      <c r="GK270" s="483"/>
      <c r="GL270" s="483"/>
      <c r="GM270" s="483"/>
      <c r="GN270" s="483"/>
      <c r="GO270" s="483"/>
      <c r="GP270" s="483"/>
      <c r="GQ270" s="483"/>
      <c r="GR270" s="483"/>
      <c r="GS270" s="483"/>
      <c r="GT270" s="483"/>
      <c r="GU270" s="483"/>
      <c r="GV270" s="483"/>
      <c r="GW270" s="483"/>
      <c r="GX270" s="483"/>
      <c r="GY270" s="483"/>
      <c r="GZ270" s="483"/>
      <c r="HA270" s="483"/>
      <c r="HB270" s="483"/>
      <c r="HC270" s="483"/>
      <c r="HD270" s="483"/>
      <c r="HE270" s="483"/>
      <c r="HF270" s="483"/>
      <c r="HG270" s="483"/>
      <c r="HH270" s="483"/>
      <c r="HI270" s="483"/>
      <c r="HJ270" s="483"/>
      <c r="HK270" s="483"/>
      <c r="HL270" s="483"/>
      <c r="HM270" s="483"/>
      <c r="HN270" s="483"/>
      <c r="HO270" s="483"/>
      <c r="HP270" s="483"/>
      <c r="HQ270" s="483"/>
      <c r="HR270" s="483"/>
      <c r="HS270" s="483"/>
      <c r="HT270" s="483"/>
      <c r="HU270" s="483"/>
      <c r="HV270" s="483"/>
      <c r="HW270" s="483"/>
      <c r="HX270" s="483"/>
      <c r="HY270" s="483"/>
      <c r="HZ270" s="483"/>
      <c r="IA270" s="483"/>
      <c r="IB270" s="483"/>
      <c r="IC270" s="483"/>
      <c r="ID270" s="483"/>
      <c r="IE270" s="483"/>
      <c r="IF270" s="483"/>
      <c r="IG270" s="483"/>
      <c r="IH270" s="483"/>
      <c r="II270" s="483"/>
      <c r="IJ270" s="483"/>
      <c r="IK270" s="483"/>
      <c r="IL270" s="483"/>
      <c r="IM270" s="483"/>
      <c r="IN270" s="483"/>
      <c r="IO270" s="483"/>
      <c r="IP270" s="483"/>
      <c r="IQ270" s="483"/>
      <c r="IR270" s="483"/>
      <c r="IS270" s="483"/>
      <c r="IT270" s="483"/>
      <c r="IU270" s="483"/>
      <c r="IV270" s="483"/>
    </row>
    <row r="271" spans="1:256">
      <c r="A271" s="647" t="s">
        <v>1449</v>
      </c>
      <c r="B271" s="489" t="s">
        <v>1379</v>
      </c>
      <c r="C271" s="485" t="s">
        <v>1309</v>
      </c>
      <c r="D271" s="646">
        <v>1</v>
      </c>
      <c r="E271" s="487"/>
      <c r="F271" s="487">
        <f>E271*D271</f>
        <v>0</v>
      </c>
      <c r="G271" s="483"/>
      <c r="H271" s="483"/>
      <c r="I271" s="483"/>
      <c r="J271" s="483"/>
      <c r="K271" s="483"/>
      <c r="L271" s="483"/>
      <c r="M271" s="483"/>
      <c r="N271" s="483"/>
      <c r="O271" s="483"/>
      <c r="P271" s="483"/>
      <c r="Q271" s="483"/>
      <c r="R271" s="483"/>
      <c r="S271" s="483"/>
      <c r="T271" s="483"/>
      <c r="U271" s="483"/>
      <c r="V271" s="483"/>
      <c r="W271" s="483"/>
      <c r="X271" s="483"/>
      <c r="Y271" s="483"/>
      <c r="Z271" s="483"/>
      <c r="AA271" s="483"/>
      <c r="AB271" s="483"/>
      <c r="AC271" s="483"/>
      <c r="AD271" s="483"/>
      <c r="AE271" s="483"/>
      <c r="AF271" s="483"/>
      <c r="AG271" s="483"/>
      <c r="AH271" s="483"/>
      <c r="AI271" s="483"/>
      <c r="AJ271" s="483"/>
      <c r="AK271" s="483"/>
      <c r="AL271" s="483"/>
      <c r="AM271" s="483"/>
      <c r="AN271" s="483"/>
      <c r="AO271" s="483"/>
      <c r="AP271" s="483"/>
      <c r="AQ271" s="483"/>
      <c r="AR271" s="483"/>
      <c r="AS271" s="483"/>
      <c r="AT271" s="483"/>
      <c r="AU271" s="483"/>
      <c r="AV271" s="483"/>
      <c r="AW271" s="483"/>
      <c r="AX271" s="483"/>
      <c r="AY271" s="483"/>
      <c r="AZ271" s="483"/>
      <c r="BA271" s="483"/>
      <c r="BB271" s="483"/>
      <c r="BC271" s="483"/>
      <c r="BD271" s="483"/>
      <c r="BE271" s="483"/>
      <c r="BF271" s="483"/>
      <c r="BG271" s="483"/>
      <c r="BH271" s="483"/>
      <c r="BI271" s="483"/>
      <c r="BJ271" s="483"/>
      <c r="BK271" s="483"/>
      <c r="BL271" s="483"/>
      <c r="BM271" s="483"/>
      <c r="BN271" s="483"/>
      <c r="BO271" s="483"/>
      <c r="BP271" s="483"/>
      <c r="BQ271" s="483"/>
      <c r="BR271" s="483"/>
      <c r="BS271" s="483"/>
      <c r="BT271" s="483"/>
      <c r="BU271" s="483"/>
      <c r="BV271" s="483"/>
      <c r="BW271" s="483"/>
      <c r="BX271" s="483"/>
      <c r="BY271" s="483"/>
      <c r="BZ271" s="483"/>
      <c r="CA271" s="483"/>
      <c r="CB271" s="483"/>
      <c r="CC271" s="483"/>
      <c r="CD271" s="483"/>
      <c r="CE271" s="483"/>
      <c r="CF271" s="483"/>
      <c r="CG271" s="483"/>
      <c r="CH271" s="483"/>
      <c r="CI271" s="483"/>
      <c r="CJ271" s="483"/>
      <c r="CK271" s="483"/>
      <c r="CL271" s="483"/>
      <c r="CM271" s="483"/>
      <c r="CN271" s="483"/>
      <c r="CO271" s="483"/>
      <c r="CP271" s="483"/>
      <c r="CQ271" s="483"/>
      <c r="CR271" s="483"/>
      <c r="CS271" s="483"/>
      <c r="CT271" s="483"/>
      <c r="CU271" s="483"/>
      <c r="CV271" s="483"/>
      <c r="CW271" s="483"/>
      <c r="CX271" s="483"/>
      <c r="CY271" s="483"/>
      <c r="CZ271" s="483"/>
      <c r="DA271" s="483"/>
      <c r="DB271" s="483"/>
      <c r="DC271" s="483"/>
      <c r="DD271" s="483"/>
      <c r="DE271" s="483"/>
      <c r="DF271" s="483"/>
      <c r="DG271" s="483"/>
      <c r="DH271" s="483"/>
      <c r="DI271" s="483"/>
      <c r="DJ271" s="483"/>
      <c r="DK271" s="483"/>
      <c r="DL271" s="483"/>
      <c r="DM271" s="483"/>
      <c r="DN271" s="483"/>
      <c r="DO271" s="483"/>
      <c r="DP271" s="483"/>
      <c r="DQ271" s="483"/>
      <c r="DR271" s="483"/>
      <c r="DS271" s="483"/>
      <c r="DT271" s="483"/>
      <c r="DU271" s="483"/>
      <c r="DV271" s="483"/>
      <c r="DW271" s="483"/>
      <c r="DX271" s="483"/>
      <c r="DY271" s="483"/>
      <c r="DZ271" s="483"/>
      <c r="EA271" s="483"/>
      <c r="EB271" s="483"/>
      <c r="EC271" s="483"/>
      <c r="ED271" s="483"/>
      <c r="EE271" s="483"/>
      <c r="EF271" s="483"/>
      <c r="EG271" s="483"/>
      <c r="EH271" s="483"/>
      <c r="EI271" s="483"/>
      <c r="EJ271" s="483"/>
      <c r="EK271" s="483"/>
      <c r="EL271" s="483"/>
      <c r="EM271" s="483"/>
      <c r="EN271" s="483"/>
      <c r="EO271" s="483"/>
      <c r="EP271" s="483"/>
      <c r="EQ271" s="483"/>
      <c r="ER271" s="483"/>
      <c r="ES271" s="483"/>
      <c r="ET271" s="483"/>
      <c r="EU271" s="483"/>
      <c r="EV271" s="483"/>
      <c r="EW271" s="483"/>
      <c r="EX271" s="483"/>
      <c r="EY271" s="483"/>
      <c r="EZ271" s="483"/>
      <c r="FA271" s="483"/>
      <c r="FB271" s="483"/>
      <c r="FC271" s="483"/>
      <c r="FD271" s="483"/>
      <c r="FE271" s="483"/>
      <c r="FF271" s="483"/>
      <c r="FG271" s="483"/>
      <c r="FH271" s="483"/>
      <c r="FI271" s="483"/>
      <c r="FJ271" s="483"/>
      <c r="FK271" s="483"/>
      <c r="FL271" s="483"/>
      <c r="FM271" s="483"/>
      <c r="FN271" s="483"/>
      <c r="FO271" s="483"/>
      <c r="FP271" s="483"/>
      <c r="FQ271" s="483"/>
      <c r="FR271" s="483"/>
      <c r="FS271" s="483"/>
      <c r="FT271" s="483"/>
      <c r="FU271" s="483"/>
      <c r="FV271" s="483"/>
      <c r="FW271" s="483"/>
      <c r="FX271" s="483"/>
      <c r="FY271" s="483"/>
      <c r="FZ271" s="483"/>
      <c r="GA271" s="483"/>
      <c r="GB271" s="483"/>
      <c r="GC271" s="483"/>
      <c r="GD271" s="483"/>
      <c r="GE271" s="483"/>
      <c r="GF271" s="483"/>
      <c r="GG271" s="483"/>
      <c r="GH271" s="483"/>
      <c r="GI271" s="483"/>
      <c r="GJ271" s="483"/>
      <c r="GK271" s="483"/>
      <c r="GL271" s="483"/>
      <c r="GM271" s="483"/>
      <c r="GN271" s="483"/>
      <c r="GO271" s="483"/>
      <c r="GP271" s="483"/>
      <c r="GQ271" s="483"/>
      <c r="GR271" s="483"/>
      <c r="GS271" s="483"/>
      <c r="GT271" s="483"/>
      <c r="GU271" s="483"/>
      <c r="GV271" s="483"/>
      <c r="GW271" s="483"/>
      <c r="GX271" s="483"/>
      <c r="GY271" s="483"/>
      <c r="GZ271" s="483"/>
      <c r="HA271" s="483"/>
      <c r="HB271" s="483"/>
      <c r="HC271" s="483"/>
      <c r="HD271" s="483"/>
      <c r="HE271" s="483"/>
      <c r="HF271" s="483"/>
      <c r="HG271" s="483"/>
      <c r="HH271" s="483"/>
      <c r="HI271" s="483"/>
      <c r="HJ271" s="483"/>
      <c r="HK271" s="483"/>
      <c r="HL271" s="483"/>
      <c r="HM271" s="483"/>
      <c r="HN271" s="483"/>
      <c r="HO271" s="483"/>
      <c r="HP271" s="483"/>
      <c r="HQ271" s="483"/>
      <c r="HR271" s="483"/>
      <c r="HS271" s="483"/>
      <c r="HT271" s="483"/>
      <c r="HU271" s="483"/>
      <c r="HV271" s="483"/>
      <c r="HW271" s="483"/>
      <c r="HX271" s="483"/>
      <c r="HY271" s="483"/>
      <c r="HZ271" s="483"/>
      <c r="IA271" s="483"/>
      <c r="IB271" s="483"/>
      <c r="IC271" s="483"/>
      <c r="ID271" s="483"/>
      <c r="IE271" s="483"/>
      <c r="IF271" s="483"/>
      <c r="IG271" s="483"/>
      <c r="IH271" s="483"/>
      <c r="II271" s="483"/>
      <c r="IJ271" s="483"/>
      <c r="IK271" s="483"/>
      <c r="IL271" s="483"/>
      <c r="IM271" s="483"/>
      <c r="IN271" s="483"/>
      <c r="IO271" s="483"/>
      <c r="IP271" s="483"/>
      <c r="IQ271" s="483"/>
      <c r="IR271" s="483"/>
      <c r="IS271" s="483"/>
      <c r="IT271" s="483"/>
      <c r="IU271" s="483"/>
      <c r="IV271" s="483"/>
    </row>
    <row r="272" spans="1:256">
      <c r="A272" s="409"/>
      <c r="B272" s="489"/>
      <c r="C272" s="490"/>
      <c r="D272" s="490"/>
      <c r="E272" s="487"/>
      <c r="F272" s="487"/>
      <c r="G272" s="483"/>
      <c r="H272" s="483"/>
      <c r="I272" s="483"/>
      <c r="J272" s="483"/>
      <c r="K272" s="483"/>
      <c r="L272" s="483"/>
      <c r="M272" s="483"/>
      <c r="N272" s="483"/>
      <c r="O272" s="483"/>
      <c r="P272" s="483"/>
      <c r="Q272" s="483"/>
      <c r="R272" s="483"/>
      <c r="S272" s="483"/>
      <c r="T272" s="483"/>
      <c r="U272" s="483"/>
      <c r="V272" s="483"/>
      <c r="W272" s="483"/>
      <c r="X272" s="483"/>
      <c r="Y272" s="483"/>
      <c r="Z272" s="483"/>
      <c r="AA272" s="483"/>
      <c r="AB272" s="483"/>
      <c r="AC272" s="483"/>
      <c r="AD272" s="483"/>
      <c r="AE272" s="483"/>
      <c r="AF272" s="483"/>
      <c r="AG272" s="483"/>
      <c r="AH272" s="483"/>
      <c r="AI272" s="483"/>
      <c r="AJ272" s="483"/>
      <c r="AK272" s="483"/>
      <c r="AL272" s="483"/>
      <c r="AM272" s="483"/>
      <c r="AN272" s="483"/>
      <c r="AO272" s="483"/>
      <c r="AP272" s="483"/>
      <c r="AQ272" s="483"/>
      <c r="AR272" s="483"/>
      <c r="AS272" s="483"/>
      <c r="AT272" s="483"/>
      <c r="AU272" s="483"/>
      <c r="AV272" s="483"/>
      <c r="AW272" s="483"/>
      <c r="AX272" s="483"/>
      <c r="AY272" s="483"/>
      <c r="AZ272" s="483"/>
      <c r="BA272" s="483"/>
      <c r="BB272" s="483"/>
      <c r="BC272" s="483"/>
      <c r="BD272" s="483"/>
      <c r="BE272" s="483"/>
      <c r="BF272" s="483"/>
      <c r="BG272" s="483"/>
      <c r="BH272" s="483"/>
      <c r="BI272" s="483"/>
      <c r="BJ272" s="483"/>
      <c r="BK272" s="483"/>
      <c r="BL272" s="483"/>
      <c r="BM272" s="483"/>
      <c r="BN272" s="483"/>
      <c r="BO272" s="483"/>
      <c r="BP272" s="483"/>
      <c r="BQ272" s="483"/>
      <c r="BR272" s="483"/>
      <c r="BS272" s="483"/>
      <c r="BT272" s="483"/>
      <c r="BU272" s="483"/>
      <c r="BV272" s="483"/>
      <c r="BW272" s="483"/>
      <c r="BX272" s="483"/>
      <c r="BY272" s="483"/>
      <c r="BZ272" s="483"/>
      <c r="CA272" s="483"/>
      <c r="CB272" s="483"/>
      <c r="CC272" s="483"/>
      <c r="CD272" s="483"/>
      <c r="CE272" s="483"/>
      <c r="CF272" s="483"/>
      <c r="CG272" s="483"/>
      <c r="CH272" s="483"/>
      <c r="CI272" s="483"/>
      <c r="CJ272" s="483"/>
      <c r="CK272" s="483"/>
      <c r="CL272" s="483"/>
      <c r="CM272" s="483"/>
      <c r="CN272" s="483"/>
      <c r="CO272" s="483"/>
      <c r="CP272" s="483"/>
      <c r="CQ272" s="483"/>
      <c r="CR272" s="483"/>
      <c r="CS272" s="483"/>
      <c r="CT272" s="483"/>
      <c r="CU272" s="483"/>
      <c r="CV272" s="483"/>
      <c r="CW272" s="483"/>
      <c r="CX272" s="483"/>
      <c r="CY272" s="483"/>
      <c r="CZ272" s="483"/>
      <c r="DA272" s="483"/>
      <c r="DB272" s="483"/>
      <c r="DC272" s="483"/>
      <c r="DD272" s="483"/>
      <c r="DE272" s="483"/>
      <c r="DF272" s="483"/>
      <c r="DG272" s="483"/>
      <c r="DH272" s="483"/>
      <c r="DI272" s="483"/>
      <c r="DJ272" s="483"/>
      <c r="DK272" s="483"/>
      <c r="DL272" s="483"/>
      <c r="DM272" s="483"/>
      <c r="DN272" s="483"/>
      <c r="DO272" s="483"/>
      <c r="DP272" s="483"/>
      <c r="DQ272" s="483"/>
      <c r="DR272" s="483"/>
      <c r="DS272" s="483"/>
      <c r="DT272" s="483"/>
      <c r="DU272" s="483"/>
      <c r="DV272" s="483"/>
      <c r="DW272" s="483"/>
      <c r="DX272" s="483"/>
      <c r="DY272" s="483"/>
      <c r="DZ272" s="483"/>
      <c r="EA272" s="483"/>
      <c r="EB272" s="483"/>
      <c r="EC272" s="483"/>
      <c r="ED272" s="483"/>
      <c r="EE272" s="483"/>
      <c r="EF272" s="483"/>
      <c r="EG272" s="483"/>
      <c r="EH272" s="483"/>
      <c r="EI272" s="483"/>
      <c r="EJ272" s="483"/>
      <c r="EK272" s="483"/>
      <c r="EL272" s="483"/>
      <c r="EM272" s="483"/>
      <c r="EN272" s="483"/>
      <c r="EO272" s="483"/>
      <c r="EP272" s="483"/>
      <c r="EQ272" s="483"/>
      <c r="ER272" s="483"/>
      <c r="ES272" s="483"/>
      <c r="ET272" s="483"/>
      <c r="EU272" s="483"/>
      <c r="EV272" s="483"/>
      <c r="EW272" s="483"/>
      <c r="EX272" s="483"/>
      <c r="EY272" s="483"/>
      <c r="EZ272" s="483"/>
      <c r="FA272" s="483"/>
      <c r="FB272" s="483"/>
      <c r="FC272" s="483"/>
      <c r="FD272" s="483"/>
      <c r="FE272" s="483"/>
      <c r="FF272" s="483"/>
      <c r="FG272" s="483"/>
      <c r="FH272" s="483"/>
      <c r="FI272" s="483"/>
      <c r="FJ272" s="483"/>
      <c r="FK272" s="483"/>
      <c r="FL272" s="483"/>
      <c r="FM272" s="483"/>
      <c r="FN272" s="483"/>
      <c r="FO272" s="483"/>
      <c r="FP272" s="483"/>
      <c r="FQ272" s="483"/>
      <c r="FR272" s="483"/>
      <c r="FS272" s="483"/>
      <c r="FT272" s="483"/>
      <c r="FU272" s="483"/>
      <c r="FV272" s="483"/>
      <c r="FW272" s="483"/>
      <c r="FX272" s="483"/>
      <c r="FY272" s="483"/>
      <c r="FZ272" s="483"/>
      <c r="GA272" s="483"/>
      <c r="GB272" s="483"/>
      <c r="GC272" s="483"/>
      <c r="GD272" s="483"/>
      <c r="GE272" s="483"/>
      <c r="GF272" s="483"/>
      <c r="GG272" s="483"/>
      <c r="GH272" s="483"/>
      <c r="GI272" s="483"/>
      <c r="GJ272" s="483"/>
      <c r="GK272" s="483"/>
      <c r="GL272" s="483"/>
      <c r="GM272" s="483"/>
      <c r="GN272" s="483"/>
      <c r="GO272" s="483"/>
      <c r="GP272" s="483"/>
      <c r="GQ272" s="483"/>
      <c r="GR272" s="483"/>
      <c r="GS272" s="483"/>
      <c r="GT272" s="483"/>
      <c r="GU272" s="483"/>
      <c r="GV272" s="483"/>
      <c r="GW272" s="483"/>
      <c r="GX272" s="483"/>
      <c r="GY272" s="483"/>
      <c r="GZ272" s="483"/>
      <c r="HA272" s="483"/>
      <c r="HB272" s="483"/>
      <c r="HC272" s="483"/>
      <c r="HD272" s="483"/>
      <c r="HE272" s="483"/>
      <c r="HF272" s="483"/>
      <c r="HG272" s="483"/>
      <c r="HH272" s="483"/>
      <c r="HI272" s="483"/>
      <c r="HJ272" s="483"/>
      <c r="HK272" s="483"/>
      <c r="HL272" s="483"/>
      <c r="HM272" s="483"/>
      <c r="HN272" s="483"/>
      <c r="HO272" s="483"/>
      <c r="HP272" s="483"/>
      <c r="HQ272" s="483"/>
      <c r="HR272" s="483"/>
      <c r="HS272" s="483"/>
      <c r="HT272" s="483"/>
      <c r="HU272" s="483"/>
      <c r="HV272" s="483"/>
      <c r="HW272" s="483"/>
      <c r="HX272" s="483"/>
      <c r="HY272" s="483"/>
      <c r="HZ272" s="483"/>
      <c r="IA272" s="483"/>
      <c r="IB272" s="483"/>
      <c r="IC272" s="483"/>
      <c r="ID272" s="483"/>
      <c r="IE272" s="483"/>
      <c r="IF272" s="483"/>
      <c r="IG272" s="483"/>
      <c r="IH272" s="483"/>
      <c r="II272" s="483"/>
      <c r="IJ272" s="483"/>
      <c r="IK272" s="483"/>
      <c r="IL272" s="483"/>
      <c r="IM272" s="483"/>
      <c r="IN272" s="483"/>
      <c r="IO272" s="483"/>
      <c r="IP272" s="483"/>
      <c r="IQ272" s="483"/>
      <c r="IR272" s="483"/>
      <c r="IS272" s="483"/>
      <c r="IT272" s="483"/>
      <c r="IU272" s="483"/>
      <c r="IV272" s="483"/>
    </row>
    <row r="273" spans="1:256" s="404" customFormat="1">
      <c r="A273" s="647" t="s">
        <v>1448</v>
      </c>
      <c r="B273" s="489" t="s">
        <v>1375</v>
      </c>
      <c r="C273" s="485" t="s">
        <v>1309</v>
      </c>
      <c r="D273" s="646">
        <v>1</v>
      </c>
      <c r="E273" s="487"/>
      <c r="F273" s="487">
        <f>E273*D273</f>
        <v>0</v>
      </c>
      <c r="G273" s="483"/>
      <c r="H273" s="483"/>
      <c r="I273" s="483"/>
      <c r="J273" s="483"/>
      <c r="K273" s="483"/>
      <c r="L273" s="483"/>
      <c r="M273" s="483"/>
      <c r="N273" s="483"/>
      <c r="O273" s="483"/>
      <c r="P273" s="483"/>
      <c r="Q273" s="483"/>
      <c r="R273" s="483"/>
      <c r="S273" s="483"/>
      <c r="T273" s="483"/>
      <c r="U273" s="483"/>
      <c r="V273" s="483"/>
      <c r="W273" s="483"/>
      <c r="X273" s="483"/>
      <c r="Y273" s="483"/>
      <c r="Z273" s="483"/>
      <c r="AA273" s="483"/>
      <c r="AB273" s="483"/>
      <c r="AC273" s="483"/>
      <c r="AD273" s="483"/>
      <c r="AE273" s="483"/>
      <c r="AF273" s="483"/>
      <c r="AG273" s="483"/>
      <c r="AH273" s="483"/>
      <c r="AI273" s="483"/>
      <c r="AJ273" s="483"/>
      <c r="AK273" s="483"/>
      <c r="AL273" s="483"/>
      <c r="AM273" s="483"/>
      <c r="AN273" s="483"/>
      <c r="AO273" s="483"/>
      <c r="AP273" s="483"/>
      <c r="AQ273" s="483"/>
      <c r="AR273" s="483"/>
      <c r="AS273" s="483"/>
      <c r="AT273" s="483"/>
      <c r="AU273" s="483"/>
      <c r="AV273" s="483"/>
      <c r="AW273" s="483"/>
      <c r="AX273" s="483"/>
      <c r="AY273" s="483"/>
      <c r="AZ273" s="483"/>
      <c r="BA273" s="483"/>
      <c r="BB273" s="483"/>
      <c r="BC273" s="483"/>
      <c r="BD273" s="483"/>
      <c r="BE273" s="483"/>
      <c r="BF273" s="483"/>
      <c r="BG273" s="483"/>
      <c r="BH273" s="483"/>
      <c r="BI273" s="483"/>
      <c r="BJ273" s="483"/>
      <c r="BK273" s="483"/>
      <c r="BL273" s="483"/>
      <c r="BM273" s="483"/>
      <c r="BN273" s="483"/>
      <c r="BO273" s="483"/>
      <c r="BP273" s="483"/>
      <c r="BQ273" s="483"/>
      <c r="BR273" s="483"/>
      <c r="BS273" s="483"/>
      <c r="BT273" s="483"/>
      <c r="BU273" s="483"/>
      <c r="BV273" s="483"/>
      <c r="BW273" s="483"/>
      <c r="BX273" s="483"/>
      <c r="BY273" s="483"/>
      <c r="BZ273" s="483"/>
      <c r="CA273" s="483"/>
      <c r="CB273" s="483"/>
      <c r="CC273" s="483"/>
      <c r="CD273" s="483"/>
      <c r="CE273" s="483"/>
      <c r="CF273" s="483"/>
      <c r="CG273" s="483"/>
      <c r="CH273" s="483"/>
      <c r="CI273" s="483"/>
      <c r="CJ273" s="483"/>
      <c r="CK273" s="483"/>
      <c r="CL273" s="483"/>
      <c r="CM273" s="483"/>
      <c r="CN273" s="483"/>
      <c r="CO273" s="483"/>
      <c r="CP273" s="483"/>
      <c r="CQ273" s="483"/>
      <c r="CR273" s="483"/>
      <c r="CS273" s="483"/>
      <c r="CT273" s="483"/>
      <c r="CU273" s="483"/>
      <c r="CV273" s="483"/>
      <c r="CW273" s="483"/>
      <c r="CX273" s="483"/>
      <c r="CY273" s="483"/>
      <c r="CZ273" s="483"/>
      <c r="DA273" s="483"/>
      <c r="DB273" s="483"/>
      <c r="DC273" s="483"/>
      <c r="DD273" s="483"/>
      <c r="DE273" s="483"/>
      <c r="DF273" s="483"/>
      <c r="DG273" s="483"/>
      <c r="DH273" s="483"/>
      <c r="DI273" s="483"/>
      <c r="DJ273" s="483"/>
      <c r="DK273" s="483"/>
      <c r="DL273" s="483"/>
      <c r="DM273" s="483"/>
      <c r="DN273" s="483"/>
      <c r="DO273" s="483"/>
      <c r="DP273" s="483"/>
      <c r="DQ273" s="483"/>
      <c r="DR273" s="483"/>
      <c r="DS273" s="483"/>
      <c r="DT273" s="483"/>
      <c r="DU273" s="483"/>
      <c r="DV273" s="483"/>
      <c r="DW273" s="483"/>
      <c r="DX273" s="483"/>
      <c r="DY273" s="483"/>
      <c r="DZ273" s="483"/>
      <c r="EA273" s="483"/>
      <c r="EB273" s="483"/>
      <c r="EC273" s="483"/>
      <c r="ED273" s="483"/>
      <c r="EE273" s="483"/>
      <c r="EF273" s="483"/>
      <c r="EG273" s="483"/>
      <c r="EH273" s="483"/>
      <c r="EI273" s="483"/>
      <c r="EJ273" s="483"/>
      <c r="EK273" s="483"/>
      <c r="EL273" s="483"/>
      <c r="EM273" s="483"/>
      <c r="EN273" s="483"/>
      <c r="EO273" s="483"/>
      <c r="EP273" s="483"/>
      <c r="EQ273" s="483"/>
      <c r="ER273" s="483"/>
      <c r="ES273" s="483"/>
      <c r="ET273" s="483"/>
      <c r="EU273" s="483"/>
      <c r="EV273" s="483"/>
      <c r="EW273" s="483"/>
      <c r="EX273" s="483"/>
      <c r="EY273" s="483"/>
      <c r="EZ273" s="483"/>
      <c r="FA273" s="483"/>
      <c r="FB273" s="483"/>
      <c r="FC273" s="483"/>
      <c r="FD273" s="483"/>
      <c r="FE273" s="483"/>
      <c r="FF273" s="483"/>
      <c r="FG273" s="483"/>
      <c r="FH273" s="483"/>
      <c r="FI273" s="483"/>
      <c r="FJ273" s="483"/>
      <c r="FK273" s="483"/>
      <c r="FL273" s="483"/>
      <c r="FM273" s="483"/>
      <c r="FN273" s="483"/>
      <c r="FO273" s="483"/>
      <c r="FP273" s="483"/>
      <c r="FQ273" s="483"/>
      <c r="FR273" s="483"/>
      <c r="FS273" s="483"/>
      <c r="FT273" s="483"/>
      <c r="FU273" s="483"/>
      <c r="FV273" s="483"/>
      <c r="FW273" s="483"/>
      <c r="FX273" s="483"/>
      <c r="FY273" s="483"/>
      <c r="FZ273" s="483"/>
      <c r="GA273" s="483"/>
      <c r="GB273" s="483"/>
      <c r="GC273" s="483"/>
      <c r="GD273" s="483"/>
      <c r="GE273" s="483"/>
      <c r="GF273" s="483"/>
      <c r="GG273" s="483"/>
      <c r="GH273" s="483"/>
      <c r="GI273" s="483"/>
      <c r="GJ273" s="483"/>
      <c r="GK273" s="483"/>
      <c r="GL273" s="483"/>
      <c r="GM273" s="483"/>
      <c r="GN273" s="483"/>
      <c r="GO273" s="483"/>
      <c r="GP273" s="483"/>
      <c r="GQ273" s="483"/>
      <c r="GR273" s="483"/>
      <c r="GS273" s="483"/>
      <c r="GT273" s="483"/>
      <c r="GU273" s="483"/>
      <c r="GV273" s="483"/>
      <c r="GW273" s="483"/>
      <c r="GX273" s="483"/>
      <c r="GY273" s="483"/>
      <c r="GZ273" s="483"/>
      <c r="HA273" s="483"/>
      <c r="HB273" s="483"/>
      <c r="HC273" s="483"/>
      <c r="HD273" s="483"/>
      <c r="HE273" s="483"/>
      <c r="HF273" s="483"/>
      <c r="HG273" s="483"/>
      <c r="HH273" s="483"/>
      <c r="HI273" s="483"/>
      <c r="HJ273" s="483"/>
      <c r="HK273" s="483"/>
      <c r="HL273" s="483"/>
      <c r="HM273" s="483"/>
      <c r="HN273" s="483"/>
      <c r="HO273" s="483"/>
      <c r="HP273" s="483"/>
      <c r="HQ273" s="483"/>
      <c r="HR273" s="483"/>
      <c r="HS273" s="483"/>
      <c r="HT273" s="483"/>
      <c r="HU273" s="483"/>
      <c r="HV273" s="483"/>
      <c r="HW273" s="483"/>
      <c r="HX273" s="483"/>
      <c r="HY273" s="483"/>
      <c r="HZ273" s="483"/>
      <c r="IA273" s="483"/>
      <c r="IB273" s="483"/>
      <c r="IC273" s="483"/>
      <c r="ID273" s="483"/>
      <c r="IE273" s="483"/>
      <c r="IF273" s="483"/>
      <c r="IG273" s="483"/>
      <c r="IH273" s="483"/>
      <c r="II273" s="483"/>
      <c r="IJ273" s="483"/>
      <c r="IK273" s="483"/>
      <c r="IL273" s="483"/>
      <c r="IM273" s="483"/>
      <c r="IN273" s="483"/>
      <c r="IO273" s="483"/>
      <c r="IP273" s="483"/>
      <c r="IQ273" s="483"/>
      <c r="IR273" s="483"/>
      <c r="IS273" s="483"/>
      <c r="IT273" s="483"/>
      <c r="IU273" s="483"/>
      <c r="IV273" s="483"/>
    </row>
    <row r="274" spans="1:256" s="483" customFormat="1">
      <c r="A274" s="451"/>
      <c r="B274" s="489"/>
      <c r="C274" s="490"/>
      <c r="D274" s="490"/>
      <c r="E274" s="487"/>
      <c r="F274" s="487"/>
    </row>
    <row r="275" spans="1:256" s="404" customFormat="1" ht="52.8">
      <c r="A275" s="647" t="s">
        <v>1447</v>
      </c>
      <c r="B275" s="489" t="s">
        <v>1244</v>
      </c>
      <c r="C275" s="485"/>
      <c r="D275" s="646"/>
      <c r="E275" s="490"/>
      <c r="F275" s="490"/>
      <c r="G275" s="483"/>
      <c r="H275" s="483"/>
      <c r="I275" s="483"/>
      <c r="J275" s="483"/>
      <c r="K275" s="483"/>
      <c r="L275" s="483"/>
      <c r="M275" s="483"/>
      <c r="N275" s="483"/>
      <c r="O275" s="483"/>
      <c r="P275" s="483"/>
      <c r="Q275" s="483"/>
      <c r="R275" s="483"/>
      <c r="S275" s="483"/>
      <c r="T275" s="483"/>
      <c r="U275" s="483"/>
      <c r="V275" s="483"/>
      <c r="W275" s="483"/>
      <c r="X275" s="483"/>
      <c r="Y275" s="483"/>
      <c r="Z275" s="483"/>
      <c r="AA275" s="483"/>
      <c r="AB275" s="483"/>
      <c r="AC275" s="483"/>
      <c r="AD275" s="483"/>
      <c r="AE275" s="483"/>
      <c r="AF275" s="483"/>
      <c r="AG275" s="483"/>
      <c r="AH275" s="483"/>
      <c r="AI275" s="483"/>
      <c r="AJ275" s="483"/>
      <c r="AK275" s="483"/>
      <c r="AL275" s="483"/>
      <c r="AM275" s="483"/>
      <c r="AN275" s="483"/>
      <c r="AO275" s="483"/>
      <c r="AP275" s="483"/>
      <c r="AQ275" s="483"/>
      <c r="AR275" s="483"/>
      <c r="AS275" s="483"/>
      <c r="AT275" s="483"/>
      <c r="AU275" s="483"/>
      <c r="AV275" s="483"/>
      <c r="AW275" s="483"/>
      <c r="AX275" s="483"/>
      <c r="AY275" s="483"/>
      <c r="AZ275" s="483"/>
      <c r="BA275" s="483"/>
      <c r="BB275" s="483"/>
      <c r="BC275" s="483"/>
      <c r="BD275" s="483"/>
      <c r="BE275" s="483"/>
      <c r="BF275" s="483"/>
      <c r="BG275" s="483"/>
      <c r="BH275" s="483"/>
      <c r="BI275" s="483"/>
      <c r="BJ275" s="483"/>
      <c r="BK275" s="483"/>
      <c r="BL275" s="483"/>
      <c r="BM275" s="483"/>
      <c r="BN275" s="483"/>
      <c r="BO275" s="483"/>
      <c r="BP275" s="483"/>
      <c r="BQ275" s="483"/>
      <c r="BR275" s="483"/>
      <c r="BS275" s="483"/>
      <c r="BT275" s="483"/>
      <c r="BU275" s="483"/>
      <c r="BV275" s="483"/>
      <c r="BW275" s="483"/>
      <c r="BX275" s="483"/>
      <c r="BY275" s="483"/>
      <c r="BZ275" s="483"/>
      <c r="CA275" s="483"/>
      <c r="CB275" s="483"/>
      <c r="CC275" s="483"/>
      <c r="CD275" s="483"/>
      <c r="CE275" s="483"/>
      <c r="CF275" s="483"/>
      <c r="CG275" s="483"/>
      <c r="CH275" s="483"/>
      <c r="CI275" s="483"/>
      <c r="CJ275" s="483"/>
      <c r="CK275" s="483"/>
      <c r="CL275" s="483"/>
      <c r="CM275" s="483"/>
      <c r="CN275" s="483"/>
      <c r="CO275" s="483"/>
      <c r="CP275" s="483"/>
      <c r="CQ275" s="483"/>
      <c r="CR275" s="483"/>
      <c r="CS275" s="483"/>
      <c r="CT275" s="483"/>
      <c r="CU275" s="483"/>
      <c r="CV275" s="483"/>
      <c r="CW275" s="483"/>
      <c r="CX275" s="483"/>
      <c r="CY275" s="483"/>
      <c r="CZ275" s="483"/>
      <c r="DA275" s="483"/>
      <c r="DB275" s="483"/>
      <c r="DC275" s="483"/>
      <c r="DD275" s="483"/>
      <c r="DE275" s="483"/>
      <c r="DF275" s="483"/>
      <c r="DG275" s="483"/>
      <c r="DH275" s="483"/>
      <c r="DI275" s="483"/>
      <c r="DJ275" s="483"/>
      <c r="DK275" s="483"/>
      <c r="DL275" s="483"/>
      <c r="DM275" s="483"/>
      <c r="DN275" s="483"/>
      <c r="DO275" s="483"/>
      <c r="DP275" s="483"/>
      <c r="DQ275" s="483"/>
      <c r="DR275" s="483"/>
      <c r="DS275" s="483"/>
      <c r="DT275" s="483"/>
      <c r="DU275" s="483"/>
      <c r="DV275" s="483"/>
      <c r="DW275" s="483"/>
      <c r="DX275" s="483"/>
      <c r="DY275" s="483"/>
      <c r="DZ275" s="483"/>
      <c r="EA275" s="483"/>
      <c r="EB275" s="483"/>
      <c r="EC275" s="483"/>
      <c r="ED275" s="483"/>
      <c r="EE275" s="483"/>
      <c r="EF275" s="483"/>
      <c r="EG275" s="483"/>
      <c r="EH275" s="483"/>
      <c r="EI275" s="483"/>
      <c r="EJ275" s="483"/>
      <c r="EK275" s="483"/>
      <c r="EL275" s="483"/>
      <c r="EM275" s="483"/>
      <c r="EN275" s="483"/>
      <c r="EO275" s="483"/>
      <c r="EP275" s="483"/>
      <c r="EQ275" s="483"/>
      <c r="ER275" s="483"/>
      <c r="ES275" s="483"/>
      <c r="ET275" s="483"/>
      <c r="EU275" s="483"/>
      <c r="EV275" s="483"/>
      <c r="EW275" s="483"/>
      <c r="EX275" s="483"/>
      <c r="EY275" s="483"/>
      <c r="EZ275" s="483"/>
      <c r="FA275" s="483"/>
      <c r="FB275" s="483"/>
      <c r="FC275" s="483"/>
      <c r="FD275" s="483"/>
      <c r="FE275" s="483"/>
      <c r="FF275" s="483"/>
      <c r="FG275" s="483"/>
      <c r="FH275" s="483"/>
      <c r="FI275" s="483"/>
      <c r="FJ275" s="483"/>
      <c r="FK275" s="483"/>
      <c r="FL275" s="483"/>
      <c r="FM275" s="483"/>
      <c r="FN275" s="483"/>
      <c r="FO275" s="483"/>
      <c r="FP275" s="483"/>
      <c r="FQ275" s="483"/>
      <c r="FR275" s="483"/>
      <c r="FS275" s="483"/>
      <c r="FT275" s="483"/>
      <c r="FU275" s="483"/>
      <c r="FV275" s="483"/>
      <c r="FW275" s="483"/>
      <c r="FX275" s="483"/>
      <c r="FY275" s="483"/>
      <c r="FZ275" s="483"/>
      <c r="GA275" s="483"/>
      <c r="GB275" s="483"/>
      <c r="GC275" s="483"/>
      <c r="GD275" s="483"/>
      <c r="GE275" s="483"/>
      <c r="GF275" s="483"/>
      <c r="GG275" s="483"/>
      <c r="GH275" s="483"/>
      <c r="GI275" s="483"/>
      <c r="GJ275" s="483"/>
      <c r="GK275" s="483"/>
      <c r="GL275" s="483"/>
      <c r="GM275" s="483"/>
      <c r="GN275" s="483"/>
      <c r="GO275" s="483"/>
      <c r="GP275" s="483"/>
      <c r="GQ275" s="483"/>
      <c r="GR275" s="483"/>
      <c r="GS275" s="483"/>
      <c r="GT275" s="483"/>
      <c r="GU275" s="483"/>
      <c r="GV275" s="483"/>
      <c r="GW275" s="483"/>
      <c r="GX275" s="483"/>
      <c r="GY275" s="483"/>
      <c r="GZ275" s="483"/>
      <c r="HA275" s="483"/>
      <c r="HB275" s="483"/>
      <c r="HC275" s="483"/>
      <c r="HD275" s="483"/>
      <c r="HE275" s="483"/>
      <c r="HF275" s="483"/>
      <c r="HG275" s="483"/>
      <c r="HH275" s="483"/>
      <c r="HI275" s="483"/>
      <c r="HJ275" s="483"/>
      <c r="HK275" s="483"/>
      <c r="HL275" s="483"/>
      <c r="HM275" s="483"/>
      <c r="HN275" s="483"/>
      <c r="HO275" s="483"/>
      <c r="HP275" s="483"/>
      <c r="HQ275" s="483"/>
      <c r="HR275" s="483"/>
      <c r="HS275" s="483"/>
      <c r="HT275" s="483"/>
      <c r="HU275" s="483"/>
      <c r="HV275" s="483"/>
      <c r="HW275" s="483"/>
      <c r="HX275" s="483"/>
      <c r="HY275" s="483"/>
      <c r="HZ275" s="483"/>
      <c r="IA275" s="483"/>
      <c r="IB275" s="483"/>
      <c r="IC275" s="483"/>
      <c r="ID275" s="483"/>
      <c r="IE275" s="483"/>
      <c r="IF275" s="483"/>
      <c r="IG275" s="483"/>
      <c r="IH275" s="483"/>
      <c r="II275" s="483"/>
      <c r="IJ275" s="483"/>
      <c r="IK275" s="483"/>
      <c r="IL275" s="483"/>
      <c r="IM275" s="483"/>
      <c r="IN275" s="483"/>
      <c r="IO275" s="483"/>
      <c r="IP275" s="483"/>
      <c r="IQ275" s="483"/>
      <c r="IR275" s="483"/>
      <c r="IS275" s="483"/>
      <c r="IT275" s="483"/>
      <c r="IU275" s="483"/>
      <c r="IV275" s="483"/>
    </row>
    <row r="276" spans="1:256" s="534" customFormat="1">
      <c r="A276" s="451"/>
      <c r="B276" s="489" t="s">
        <v>1307</v>
      </c>
      <c r="C276" s="485"/>
      <c r="D276" s="485"/>
      <c r="E276" s="488"/>
      <c r="F276" s="487"/>
      <c r="G276" s="483"/>
      <c r="H276" s="483"/>
      <c r="I276" s="483"/>
      <c r="J276" s="483"/>
      <c r="K276" s="483"/>
      <c r="L276" s="483"/>
      <c r="M276" s="483"/>
      <c r="N276" s="483"/>
      <c r="O276" s="483"/>
      <c r="P276" s="483"/>
      <c r="Q276" s="483"/>
      <c r="R276" s="483"/>
      <c r="S276" s="483"/>
      <c r="T276" s="483"/>
      <c r="U276" s="483"/>
      <c r="V276" s="483"/>
      <c r="W276" s="483"/>
      <c r="X276" s="483"/>
      <c r="Y276" s="483"/>
      <c r="Z276" s="483"/>
      <c r="AA276" s="483"/>
      <c r="AB276" s="483"/>
      <c r="AC276" s="483"/>
      <c r="AD276" s="483"/>
      <c r="AE276" s="483"/>
      <c r="AF276" s="483"/>
      <c r="AG276" s="483"/>
      <c r="AH276" s="483"/>
      <c r="AI276" s="483"/>
      <c r="AJ276" s="483"/>
      <c r="AK276" s="483"/>
      <c r="AL276" s="483"/>
      <c r="AM276" s="483"/>
      <c r="AN276" s="483"/>
      <c r="AO276" s="483"/>
      <c r="AP276" s="483"/>
      <c r="AQ276" s="483"/>
      <c r="AR276" s="483"/>
      <c r="AS276" s="483"/>
      <c r="AT276" s="483"/>
      <c r="AU276" s="483"/>
      <c r="AV276" s="483"/>
      <c r="AW276" s="483"/>
      <c r="AX276" s="483"/>
      <c r="AY276" s="483"/>
      <c r="AZ276" s="483"/>
      <c r="BA276" s="483"/>
      <c r="BB276" s="483"/>
      <c r="BC276" s="483"/>
      <c r="BD276" s="483"/>
      <c r="BE276" s="483"/>
      <c r="BF276" s="483"/>
      <c r="BG276" s="483"/>
      <c r="BH276" s="483"/>
      <c r="BI276" s="483"/>
      <c r="BJ276" s="483"/>
      <c r="BK276" s="483"/>
      <c r="BL276" s="483"/>
      <c r="BM276" s="483"/>
      <c r="BN276" s="483"/>
      <c r="BO276" s="483"/>
      <c r="BP276" s="483"/>
      <c r="BQ276" s="483"/>
      <c r="BR276" s="483"/>
      <c r="BS276" s="483"/>
      <c r="BT276" s="483"/>
      <c r="BU276" s="483"/>
      <c r="BV276" s="483"/>
      <c r="BW276" s="483"/>
      <c r="BX276" s="483"/>
      <c r="BY276" s="483"/>
      <c r="BZ276" s="483"/>
      <c r="CA276" s="483"/>
      <c r="CB276" s="483"/>
      <c r="CC276" s="483"/>
      <c r="CD276" s="483"/>
      <c r="CE276" s="483"/>
      <c r="CF276" s="483"/>
      <c r="CG276" s="483"/>
      <c r="CH276" s="483"/>
      <c r="CI276" s="483"/>
      <c r="CJ276" s="483"/>
      <c r="CK276" s="483"/>
      <c r="CL276" s="483"/>
      <c r="CM276" s="483"/>
      <c r="CN276" s="483"/>
      <c r="CO276" s="483"/>
      <c r="CP276" s="483"/>
      <c r="CQ276" s="483"/>
      <c r="CR276" s="483"/>
      <c r="CS276" s="483"/>
      <c r="CT276" s="483"/>
      <c r="CU276" s="483"/>
      <c r="CV276" s="483"/>
      <c r="CW276" s="483"/>
      <c r="CX276" s="483"/>
      <c r="CY276" s="483"/>
      <c r="CZ276" s="483"/>
      <c r="DA276" s="483"/>
      <c r="DB276" s="483"/>
      <c r="DC276" s="483"/>
      <c r="DD276" s="483"/>
      <c r="DE276" s="483"/>
      <c r="DF276" s="483"/>
      <c r="DG276" s="483"/>
      <c r="DH276" s="483"/>
      <c r="DI276" s="483"/>
      <c r="DJ276" s="483"/>
      <c r="DK276" s="483"/>
      <c r="DL276" s="483"/>
      <c r="DM276" s="483"/>
      <c r="DN276" s="483"/>
      <c r="DO276" s="483"/>
      <c r="DP276" s="483"/>
      <c r="DQ276" s="483"/>
      <c r="DR276" s="483"/>
      <c r="DS276" s="483"/>
      <c r="DT276" s="483"/>
      <c r="DU276" s="483"/>
      <c r="DV276" s="483"/>
      <c r="DW276" s="483"/>
      <c r="DX276" s="483"/>
      <c r="DY276" s="483"/>
      <c r="DZ276" s="483"/>
      <c r="EA276" s="483"/>
      <c r="EB276" s="483"/>
      <c r="EC276" s="483"/>
      <c r="ED276" s="483"/>
      <c r="EE276" s="483"/>
      <c r="EF276" s="483"/>
      <c r="EG276" s="483"/>
      <c r="EH276" s="483"/>
      <c r="EI276" s="483"/>
      <c r="EJ276" s="483"/>
      <c r="EK276" s="483"/>
      <c r="EL276" s="483"/>
      <c r="EM276" s="483"/>
      <c r="EN276" s="483"/>
      <c r="EO276" s="483"/>
      <c r="EP276" s="483"/>
      <c r="EQ276" s="483"/>
      <c r="ER276" s="483"/>
      <c r="ES276" s="483"/>
      <c r="ET276" s="483"/>
      <c r="EU276" s="483"/>
      <c r="EV276" s="483"/>
      <c r="EW276" s="483"/>
      <c r="EX276" s="483"/>
      <c r="EY276" s="483"/>
      <c r="EZ276" s="483"/>
      <c r="FA276" s="483"/>
      <c r="FB276" s="483"/>
      <c r="FC276" s="483"/>
      <c r="FD276" s="483"/>
      <c r="FE276" s="483"/>
      <c r="FF276" s="483"/>
      <c r="FG276" s="483"/>
      <c r="FH276" s="483"/>
      <c r="FI276" s="483"/>
      <c r="FJ276" s="483"/>
      <c r="FK276" s="483"/>
      <c r="FL276" s="483"/>
      <c r="FM276" s="483"/>
      <c r="FN276" s="483"/>
      <c r="FO276" s="483"/>
      <c r="FP276" s="483"/>
      <c r="FQ276" s="483"/>
      <c r="FR276" s="483"/>
      <c r="FS276" s="483"/>
      <c r="FT276" s="483"/>
      <c r="FU276" s="483"/>
      <c r="FV276" s="483"/>
      <c r="FW276" s="483"/>
      <c r="FX276" s="483"/>
      <c r="FY276" s="483"/>
      <c r="FZ276" s="483"/>
      <c r="GA276" s="483"/>
      <c r="GB276" s="483"/>
      <c r="GC276" s="483"/>
      <c r="GD276" s="483"/>
      <c r="GE276" s="483"/>
      <c r="GF276" s="483"/>
      <c r="GG276" s="483"/>
      <c r="GH276" s="483"/>
      <c r="GI276" s="483"/>
      <c r="GJ276" s="483"/>
      <c r="GK276" s="483"/>
      <c r="GL276" s="483"/>
      <c r="GM276" s="483"/>
      <c r="GN276" s="483"/>
      <c r="GO276" s="483"/>
      <c r="GP276" s="483"/>
      <c r="GQ276" s="483"/>
      <c r="GR276" s="483"/>
      <c r="GS276" s="483"/>
      <c r="GT276" s="483"/>
      <c r="GU276" s="483"/>
      <c r="GV276" s="483"/>
      <c r="GW276" s="483"/>
      <c r="GX276" s="483"/>
      <c r="GY276" s="483"/>
      <c r="GZ276" s="483"/>
      <c r="HA276" s="483"/>
      <c r="HB276" s="483"/>
      <c r="HC276" s="483"/>
      <c r="HD276" s="483"/>
      <c r="HE276" s="483"/>
      <c r="HF276" s="483"/>
      <c r="HG276" s="483"/>
      <c r="HH276" s="483"/>
      <c r="HI276" s="483"/>
      <c r="HJ276" s="483"/>
      <c r="HK276" s="483"/>
      <c r="HL276" s="483"/>
      <c r="HM276" s="483"/>
      <c r="HN276" s="483"/>
      <c r="HO276" s="483"/>
      <c r="HP276" s="483"/>
      <c r="HQ276" s="483"/>
      <c r="HR276" s="483"/>
      <c r="HS276" s="483"/>
      <c r="HT276" s="483"/>
      <c r="HU276" s="483"/>
      <c r="HV276" s="483"/>
      <c r="HW276" s="483"/>
      <c r="HX276" s="483"/>
      <c r="HY276" s="483"/>
      <c r="HZ276" s="483"/>
      <c r="IA276" s="483"/>
      <c r="IB276" s="483"/>
      <c r="IC276" s="483"/>
      <c r="ID276" s="483"/>
      <c r="IE276" s="483"/>
      <c r="IF276" s="483"/>
      <c r="IG276" s="483"/>
      <c r="IH276" s="483"/>
      <c r="II276" s="483"/>
      <c r="IJ276" s="483"/>
      <c r="IK276" s="483"/>
      <c r="IL276" s="483"/>
      <c r="IM276" s="483"/>
      <c r="IN276" s="483"/>
      <c r="IO276" s="483"/>
      <c r="IP276" s="483"/>
      <c r="IQ276" s="483"/>
      <c r="IR276" s="483"/>
      <c r="IS276" s="483"/>
      <c r="IT276" s="483"/>
      <c r="IU276" s="483"/>
      <c r="IV276" s="483"/>
    </row>
    <row r="277" spans="1:256" s="483" customFormat="1">
      <c r="A277" s="451"/>
      <c r="B277" s="489"/>
      <c r="C277" s="485"/>
      <c r="D277" s="646"/>
      <c r="E277" s="484"/>
      <c r="F277" s="484"/>
    </row>
    <row r="278" spans="1:256" s="404" customFormat="1" ht="12.75" customHeight="1">
      <c r="A278" s="642"/>
      <c r="B278" s="641" t="str">
        <f>B259</f>
        <v>SPLOŠNO</v>
      </c>
      <c r="C278" s="480"/>
      <c r="D278" s="479" t="s">
        <v>1306</v>
      </c>
      <c r="E278" s="479"/>
      <c r="F278" s="478">
        <f>SUM(F261:F277)</f>
        <v>0</v>
      </c>
      <c r="G278" s="483"/>
      <c r="H278" s="483"/>
      <c r="I278" s="483"/>
      <c r="J278" s="483"/>
      <c r="K278" s="483"/>
      <c r="L278" s="483"/>
      <c r="M278" s="483"/>
      <c r="N278" s="483"/>
      <c r="O278" s="483"/>
      <c r="P278" s="483"/>
      <c r="Q278" s="483"/>
      <c r="R278" s="483"/>
      <c r="S278" s="483"/>
      <c r="T278" s="483"/>
      <c r="U278" s="483"/>
      <c r="V278" s="483"/>
      <c r="W278" s="483"/>
      <c r="X278" s="483"/>
      <c r="Y278" s="483"/>
      <c r="Z278" s="483"/>
      <c r="AA278" s="483"/>
      <c r="AB278" s="483"/>
      <c r="AC278" s="483"/>
      <c r="AD278" s="483"/>
      <c r="AE278" s="483"/>
      <c r="AF278" s="483"/>
      <c r="AG278" s="483"/>
      <c r="AH278" s="483"/>
      <c r="AI278" s="483"/>
      <c r="AJ278" s="483"/>
      <c r="AK278" s="483"/>
      <c r="AL278" s="483"/>
      <c r="AM278" s="483"/>
      <c r="AN278" s="483"/>
      <c r="AO278" s="483"/>
      <c r="AP278" s="483"/>
      <c r="AQ278" s="483"/>
      <c r="AR278" s="483"/>
      <c r="AS278" s="483"/>
      <c r="AT278" s="483"/>
      <c r="AU278" s="483"/>
      <c r="AV278" s="483"/>
      <c r="AW278" s="483"/>
      <c r="AX278" s="483"/>
      <c r="AY278" s="483"/>
      <c r="AZ278" s="483"/>
      <c r="BA278" s="483"/>
      <c r="BB278" s="483"/>
      <c r="BC278" s="483"/>
      <c r="BD278" s="483"/>
      <c r="BE278" s="483"/>
      <c r="BF278" s="483"/>
      <c r="BG278" s="483"/>
      <c r="BH278" s="483"/>
      <c r="BI278" s="483"/>
      <c r="BJ278" s="483"/>
      <c r="BK278" s="483"/>
      <c r="BL278" s="483"/>
      <c r="BM278" s="483"/>
      <c r="BN278" s="483"/>
      <c r="BO278" s="483"/>
      <c r="BP278" s="483"/>
      <c r="BQ278" s="483"/>
      <c r="BR278" s="483"/>
      <c r="BS278" s="483"/>
      <c r="BT278" s="483"/>
      <c r="BU278" s="483"/>
      <c r="BV278" s="483"/>
      <c r="BW278" s="483"/>
      <c r="BX278" s="483"/>
      <c r="BY278" s="483"/>
      <c r="BZ278" s="483"/>
      <c r="CA278" s="483"/>
      <c r="CB278" s="483"/>
      <c r="CC278" s="483"/>
      <c r="CD278" s="483"/>
      <c r="CE278" s="483"/>
      <c r="CF278" s="483"/>
      <c r="CG278" s="483"/>
      <c r="CH278" s="483"/>
      <c r="CI278" s="483"/>
      <c r="CJ278" s="483"/>
      <c r="CK278" s="483"/>
      <c r="CL278" s="483"/>
      <c r="CM278" s="483"/>
      <c r="CN278" s="483"/>
      <c r="CO278" s="483"/>
      <c r="CP278" s="483"/>
      <c r="CQ278" s="483"/>
      <c r="CR278" s="483"/>
      <c r="CS278" s="483"/>
      <c r="CT278" s="483"/>
      <c r="CU278" s="483"/>
      <c r="CV278" s="483"/>
      <c r="CW278" s="483"/>
      <c r="CX278" s="483"/>
      <c r="CY278" s="483"/>
      <c r="CZ278" s="483"/>
      <c r="DA278" s="483"/>
      <c r="DB278" s="483"/>
      <c r="DC278" s="483"/>
      <c r="DD278" s="483"/>
      <c r="DE278" s="483"/>
      <c r="DF278" s="483"/>
      <c r="DG278" s="483"/>
      <c r="DH278" s="483"/>
      <c r="DI278" s="483"/>
      <c r="DJ278" s="483"/>
      <c r="DK278" s="483"/>
      <c r="DL278" s="483"/>
      <c r="DM278" s="483"/>
      <c r="DN278" s="483"/>
      <c r="DO278" s="483"/>
      <c r="DP278" s="483"/>
      <c r="DQ278" s="483"/>
      <c r="DR278" s="483"/>
      <c r="DS278" s="483"/>
      <c r="DT278" s="483"/>
      <c r="DU278" s="483"/>
      <c r="DV278" s="483"/>
      <c r="DW278" s="483"/>
      <c r="DX278" s="483"/>
      <c r="DY278" s="483"/>
      <c r="DZ278" s="483"/>
      <c r="EA278" s="483"/>
      <c r="EB278" s="483"/>
      <c r="EC278" s="483"/>
      <c r="ED278" s="483"/>
      <c r="EE278" s="483"/>
      <c r="EF278" s="483"/>
      <c r="EG278" s="483"/>
      <c r="EH278" s="483"/>
      <c r="EI278" s="483"/>
      <c r="EJ278" s="483"/>
      <c r="EK278" s="483"/>
      <c r="EL278" s="483"/>
      <c r="EM278" s="483"/>
      <c r="EN278" s="483"/>
      <c r="EO278" s="483"/>
      <c r="EP278" s="483"/>
      <c r="EQ278" s="483"/>
      <c r="ER278" s="483"/>
      <c r="ES278" s="483"/>
      <c r="ET278" s="483"/>
      <c r="EU278" s="483"/>
      <c r="EV278" s="483"/>
      <c r="EW278" s="483"/>
      <c r="EX278" s="483"/>
      <c r="EY278" s="483"/>
      <c r="EZ278" s="483"/>
      <c r="FA278" s="483"/>
      <c r="FB278" s="483"/>
      <c r="FC278" s="483"/>
      <c r="FD278" s="483"/>
      <c r="FE278" s="483"/>
      <c r="FF278" s="483"/>
      <c r="FG278" s="483"/>
      <c r="FH278" s="483"/>
      <c r="FI278" s="483"/>
      <c r="FJ278" s="483"/>
      <c r="FK278" s="483"/>
      <c r="FL278" s="483"/>
      <c r="FM278" s="483"/>
      <c r="FN278" s="483"/>
      <c r="FO278" s="483"/>
      <c r="FP278" s="483"/>
      <c r="FQ278" s="483"/>
      <c r="FR278" s="483"/>
      <c r="FS278" s="483"/>
      <c r="FT278" s="483"/>
      <c r="FU278" s="483"/>
      <c r="FV278" s="483"/>
      <c r="FW278" s="483"/>
      <c r="FX278" s="483"/>
      <c r="FY278" s="483"/>
      <c r="FZ278" s="483"/>
      <c r="GA278" s="483"/>
      <c r="GB278" s="483"/>
      <c r="GC278" s="483"/>
      <c r="GD278" s="483"/>
      <c r="GE278" s="483"/>
      <c r="GF278" s="483"/>
      <c r="GG278" s="483"/>
      <c r="GH278" s="483"/>
      <c r="GI278" s="483"/>
      <c r="GJ278" s="483"/>
      <c r="GK278" s="483"/>
      <c r="GL278" s="483"/>
      <c r="GM278" s="483"/>
      <c r="GN278" s="483"/>
      <c r="GO278" s="483"/>
      <c r="GP278" s="483"/>
      <c r="GQ278" s="483"/>
      <c r="GR278" s="483"/>
      <c r="GS278" s="483"/>
      <c r="GT278" s="483"/>
      <c r="GU278" s="483"/>
      <c r="GV278" s="483"/>
      <c r="GW278" s="483"/>
      <c r="GX278" s="483"/>
      <c r="GY278" s="483"/>
      <c r="GZ278" s="483"/>
      <c r="HA278" s="483"/>
      <c r="HB278" s="483"/>
      <c r="HC278" s="483"/>
      <c r="HD278" s="483"/>
      <c r="HE278" s="483"/>
      <c r="HF278" s="483"/>
      <c r="HG278" s="483"/>
      <c r="HH278" s="483"/>
      <c r="HI278" s="483"/>
      <c r="HJ278" s="483"/>
      <c r="HK278" s="483"/>
      <c r="HL278" s="483"/>
      <c r="HM278" s="483"/>
      <c r="HN278" s="483"/>
      <c r="HO278" s="483"/>
      <c r="HP278" s="483"/>
      <c r="HQ278" s="483"/>
      <c r="HR278" s="483"/>
      <c r="HS278" s="483"/>
      <c r="HT278" s="483"/>
      <c r="HU278" s="483"/>
      <c r="HV278" s="483"/>
      <c r="HW278" s="483"/>
      <c r="HX278" s="483"/>
      <c r="HY278" s="483"/>
      <c r="HZ278" s="483"/>
      <c r="IA278" s="483"/>
      <c r="IB278" s="483"/>
      <c r="IC278" s="483"/>
      <c r="ID278" s="483"/>
      <c r="IE278" s="483"/>
      <c r="IF278" s="483"/>
      <c r="IG278" s="483"/>
      <c r="IH278" s="483"/>
      <c r="II278" s="483"/>
      <c r="IJ278" s="483"/>
      <c r="IK278" s="483"/>
      <c r="IL278" s="483"/>
      <c r="IM278" s="483"/>
      <c r="IN278" s="483"/>
      <c r="IO278" s="483"/>
      <c r="IP278" s="483"/>
      <c r="IQ278" s="483"/>
      <c r="IR278" s="483"/>
      <c r="IS278" s="483"/>
      <c r="IT278" s="483"/>
      <c r="IU278" s="483"/>
      <c r="IV278" s="483"/>
    </row>
    <row r="279" spans="1:256" s="404" customFormat="1" ht="12.75" customHeight="1">
      <c r="A279" s="702"/>
      <c r="B279" s="475"/>
      <c r="C279" s="367"/>
      <c r="D279" s="635"/>
      <c r="E279" s="367"/>
      <c r="F279" s="367"/>
      <c r="G279" s="367"/>
      <c r="H279" s="367"/>
      <c r="I279" s="367"/>
      <c r="J279" s="367"/>
      <c r="K279" s="367"/>
      <c r="L279" s="367"/>
      <c r="M279" s="367"/>
      <c r="N279" s="367"/>
      <c r="O279" s="367"/>
      <c r="P279" s="367"/>
      <c r="Q279" s="367"/>
      <c r="R279" s="367"/>
      <c r="S279" s="367"/>
      <c r="T279" s="367"/>
      <c r="U279" s="367"/>
      <c r="V279" s="367"/>
      <c r="W279" s="367"/>
      <c r="X279" s="367"/>
      <c r="Y279" s="367"/>
      <c r="Z279" s="367"/>
      <c r="AA279" s="367"/>
      <c r="AB279" s="367"/>
      <c r="AC279" s="367"/>
      <c r="AD279" s="367"/>
      <c r="AE279" s="367"/>
      <c r="AF279" s="367"/>
      <c r="AG279" s="367"/>
      <c r="AH279" s="367"/>
      <c r="AI279" s="367"/>
      <c r="AJ279" s="367"/>
      <c r="AK279" s="367"/>
      <c r="AL279" s="367"/>
      <c r="AM279" s="367"/>
      <c r="AN279" s="367"/>
      <c r="AO279" s="367"/>
      <c r="AP279" s="367"/>
      <c r="AQ279" s="367"/>
      <c r="AR279" s="367"/>
      <c r="AS279" s="367"/>
      <c r="AT279" s="367"/>
      <c r="AU279" s="367"/>
      <c r="AV279" s="367"/>
      <c r="AW279" s="367"/>
      <c r="AX279" s="367"/>
      <c r="AY279" s="367"/>
      <c r="AZ279" s="367"/>
      <c r="BA279" s="367"/>
      <c r="BB279" s="367"/>
      <c r="BC279" s="367"/>
      <c r="BD279" s="367"/>
      <c r="BE279" s="367"/>
      <c r="BF279" s="367"/>
      <c r="BG279" s="367"/>
      <c r="BH279" s="367"/>
      <c r="BI279" s="367"/>
      <c r="BJ279" s="367"/>
      <c r="BK279" s="367"/>
      <c r="BL279" s="367"/>
      <c r="BM279" s="367"/>
      <c r="BN279" s="367"/>
      <c r="BO279" s="367"/>
      <c r="BP279" s="367"/>
      <c r="BQ279" s="367"/>
      <c r="BR279" s="367"/>
      <c r="BS279" s="367"/>
      <c r="BT279" s="367"/>
      <c r="BU279" s="367"/>
      <c r="BV279" s="367"/>
      <c r="BW279" s="367"/>
      <c r="BX279" s="367"/>
      <c r="BY279" s="367"/>
      <c r="BZ279" s="367"/>
      <c r="CA279" s="367"/>
      <c r="CB279" s="367"/>
      <c r="CC279" s="367"/>
      <c r="CD279" s="367"/>
      <c r="CE279" s="367"/>
      <c r="CF279" s="367"/>
      <c r="CG279" s="367"/>
      <c r="CH279" s="367"/>
      <c r="CI279" s="367"/>
      <c r="CJ279" s="367"/>
      <c r="CK279" s="367"/>
      <c r="CL279" s="367"/>
      <c r="CM279" s="367"/>
      <c r="CN279" s="367"/>
      <c r="CO279" s="367"/>
      <c r="CP279" s="367"/>
      <c r="CQ279" s="367"/>
      <c r="CR279" s="367"/>
      <c r="CS279" s="367"/>
      <c r="CT279" s="367"/>
      <c r="CU279" s="367"/>
      <c r="CV279" s="367"/>
      <c r="CW279" s="367"/>
      <c r="CX279" s="367"/>
      <c r="CY279" s="367"/>
      <c r="CZ279" s="367"/>
      <c r="DA279" s="367"/>
      <c r="DB279" s="367"/>
      <c r="DC279" s="367"/>
      <c r="DD279" s="367"/>
      <c r="DE279" s="367"/>
      <c r="DF279" s="367"/>
      <c r="DG279" s="367"/>
      <c r="DH279" s="367"/>
      <c r="DI279" s="367"/>
      <c r="DJ279" s="367"/>
      <c r="DK279" s="367"/>
      <c r="DL279" s="367"/>
      <c r="DM279" s="367"/>
      <c r="DN279" s="367"/>
      <c r="DO279" s="367"/>
      <c r="DP279" s="367"/>
      <c r="DQ279" s="367"/>
      <c r="DR279" s="367"/>
      <c r="DS279" s="367"/>
      <c r="DT279" s="367"/>
      <c r="DU279" s="367"/>
      <c r="DV279" s="367"/>
      <c r="DW279" s="367"/>
      <c r="DX279" s="367"/>
      <c r="DY279" s="367"/>
      <c r="DZ279" s="367"/>
      <c r="EA279" s="367"/>
      <c r="EB279" s="367"/>
      <c r="EC279" s="367"/>
      <c r="ED279" s="367"/>
      <c r="EE279" s="367"/>
      <c r="EF279" s="367"/>
      <c r="EG279" s="367"/>
      <c r="EH279" s="367"/>
      <c r="EI279" s="367"/>
      <c r="EJ279" s="367"/>
      <c r="EK279" s="367"/>
      <c r="EL279" s="367"/>
      <c r="EM279" s="367"/>
      <c r="EN279" s="367"/>
      <c r="EO279" s="367"/>
      <c r="EP279" s="367"/>
      <c r="EQ279" s="367"/>
      <c r="ER279" s="367"/>
      <c r="ES279" s="367"/>
      <c r="ET279" s="367"/>
      <c r="EU279" s="367"/>
      <c r="EV279" s="367"/>
      <c r="EW279" s="367"/>
      <c r="EX279" s="367"/>
      <c r="EY279" s="367"/>
      <c r="EZ279" s="367"/>
      <c r="FA279" s="367"/>
      <c r="FB279" s="367"/>
      <c r="FC279" s="367"/>
      <c r="FD279" s="367"/>
      <c r="FE279" s="367"/>
      <c r="FF279" s="367"/>
      <c r="FG279" s="367"/>
      <c r="FH279" s="367"/>
      <c r="FI279" s="367"/>
      <c r="FJ279" s="367"/>
      <c r="FK279" s="367"/>
      <c r="FL279" s="367"/>
      <c r="FM279" s="367"/>
      <c r="FN279" s="367"/>
      <c r="FO279" s="367"/>
      <c r="FP279" s="367"/>
      <c r="FQ279" s="367"/>
      <c r="FR279" s="367"/>
      <c r="FS279" s="367"/>
      <c r="FT279" s="367"/>
      <c r="FU279" s="367"/>
      <c r="FV279" s="367"/>
      <c r="FW279" s="367"/>
      <c r="FX279" s="367"/>
      <c r="FY279" s="367"/>
      <c r="FZ279" s="367"/>
      <c r="GA279" s="367"/>
      <c r="GB279" s="367"/>
      <c r="GC279" s="367"/>
      <c r="GD279" s="367"/>
      <c r="GE279" s="367"/>
      <c r="GF279" s="367"/>
      <c r="GG279" s="367"/>
      <c r="GH279" s="367"/>
      <c r="GI279" s="367"/>
      <c r="GJ279" s="367"/>
      <c r="GK279" s="367"/>
      <c r="GL279" s="367"/>
      <c r="GM279" s="367"/>
      <c r="GN279" s="367"/>
      <c r="GO279" s="367"/>
      <c r="GP279" s="367"/>
      <c r="GQ279" s="367"/>
      <c r="GR279" s="367"/>
      <c r="GS279" s="367"/>
      <c r="GT279" s="367"/>
      <c r="GU279" s="367"/>
      <c r="GV279" s="367"/>
      <c r="GW279" s="367"/>
      <c r="GX279" s="367"/>
      <c r="GY279" s="367"/>
      <c r="GZ279" s="367"/>
      <c r="HA279" s="367"/>
      <c r="HB279" s="367"/>
      <c r="HC279" s="367"/>
      <c r="HD279" s="367"/>
      <c r="HE279" s="367"/>
      <c r="HF279" s="367"/>
      <c r="HG279" s="367"/>
      <c r="HH279" s="367"/>
      <c r="HI279" s="367"/>
      <c r="HJ279" s="367"/>
      <c r="HK279" s="367"/>
      <c r="HL279" s="367"/>
      <c r="HM279" s="367"/>
      <c r="HN279" s="367"/>
      <c r="HO279" s="367"/>
      <c r="HP279" s="367"/>
      <c r="HQ279" s="367"/>
      <c r="HR279" s="367"/>
      <c r="HS279" s="367"/>
      <c r="HT279" s="367"/>
      <c r="HU279" s="367"/>
      <c r="HV279" s="367"/>
      <c r="HW279" s="367"/>
      <c r="HX279" s="367"/>
      <c r="HY279" s="367"/>
      <c r="HZ279" s="367"/>
      <c r="IA279" s="367"/>
      <c r="IB279" s="367"/>
      <c r="IC279" s="367"/>
      <c r="ID279" s="367"/>
      <c r="IE279" s="367"/>
      <c r="IF279" s="367"/>
      <c r="IG279" s="367"/>
      <c r="IH279" s="367"/>
      <c r="II279" s="367"/>
      <c r="IJ279" s="367"/>
      <c r="IK279" s="367"/>
      <c r="IL279" s="367"/>
      <c r="IM279" s="367"/>
      <c r="IN279" s="367"/>
      <c r="IO279" s="367"/>
      <c r="IP279" s="367"/>
      <c r="IQ279" s="367"/>
      <c r="IR279" s="367"/>
      <c r="IS279" s="367"/>
      <c r="IT279" s="367"/>
      <c r="IU279" s="367"/>
      <c r="IV279" s="367"/>
    </row>
    <row r="280" spans="1:256" s="404" customFormat="1" ht="12.75" customHeight="1">
      <c r="A280" s="702"/>
      <c r="B280" s="475"/>
      <c r="C280" s="367"/>
      <c r="D280" s="635"/>
      <c r="E280" s="367"/>
      <c r="F280" s="367"/>
      <c r="G280" s="367"/>
      <c r="H280" s="367"/>
      <c r="I280" s="367"/>
      <c r="J280" s="367"/>
      <c r="K280" s="367"/>
      <c r="L280" s="367"/>
      <c r="M280" s="367"/>
      <c r="N280" s="367"/>
      <c r="O280" s="367"/>
      <c r="P280" s="367"/>
      <c r="Q280" s="367"/>
      <c r="R280" s="367"/>
      <c r="S280" s="367"/>
      <c r="T280" s="367"/>
      <c r="U280" s="367"/>
      <c r="V280" s="367"/>
      <c r="W280" s="367"/>
      <c r="X280" s="367"/>
      <c r="Y280" s="367"/>
      <c r="Z280" s="367"/>
      <c r="AA280" s="367"/>
      <c r="AB280" s="367"/>
      <c r="AC280" s="367"/>
      <c r="AD280" s="367"/>
      <c r="AE280" s="367"/>
      <c r="AF280" s="367"/>
      <c r="AG280" s="367"/>
      <c r="AH280" s="367"/>
      <c r="AI280" s="367"/>
      <c r="AJ280" s="367"/>
      <c r="AK280" s="367"/>
      <c r="AL280" s="367"/>
      <c r="AM280" s="367"/>
      <c r="AN280" s="367"/>
      <c r="AO280" s="367"/>
      <c r="AP280" s="367"/>
      <c r="AQ280" s="367"/>
      <c r="AR280" s="367"/>
      <c r="AS280" s="367"/>
      <c r="AT280" s="367"/>
      <c r="AU280" s="367"/>
      <c r="AV280" s="367"/>
      <c r="AW280" s="367"/>
      <c r="AX280" s="367"/>
      <c r="AY280" s="367"/>
      <c r="AZ280" s="367"/>
      <c r="BA280" s="367"/>
      <c r="BB280" s="367"/>
      <c r="BC280" s="367"/>
      <c r="BD280" s="367"/>
      <c r="BE280" s="367"/>
      <c r="BF280" s="367"/>
      <c r="BG280" s="367"/>
      <c r="BH280" s="367"/>
      <c r="BI280" s="367"/>
      <c r="BJ280" s="367"/>
      <c r="BK280" s="367"/>
      <c r="BL280" s="367"/>
      <c r="BM280" s="367"/>
      <c r="BN280" s="367"/>
      <c r="BO280" s="367"/>
      <c r="BP280" s="367"/>
      <c r="BQ280" s="367"/>
      <c r="BR280" s="367"/>
      <c r="BS280" s="367"/>
      <c r="BT280" s="367"/>
      <c r="BU280" s="367"/>
      <c r="BV280" s="367"/>
      <c r="BW280" s="367"/>
      <c r="BX280" s="367"/>
      <c r="BY280" s="367"/>
      <c r="BZ280" s="367"/>
      <c r="CA280" s="367"/>
      <c r="CB280" s="367"/>
      <c r="CC280" s="367"/>
      <c r="CD280" s="367"/>
      <c r="CE280" s="367"/>
      <c r="CF280" s="367"/>
      <c r="CG280" s="367"/>
      <c r="CH280" s="367"/>
      <c r="CI280" s="367"/>
      <c r="CJ280" s="367"/>
      <c r="CK280" s="367"/>
      <c r="CL280" s="367"/>
      <c r="CM280" s="367"/>
      <c r="CN280" s="367"/>
      <c r="CO280" s="367"/>
      <c r="CP280" s="367"/>
      <c r="CQ280" s="367"/>
      <c r="CR280" s="367"/>
      <c r="CS280" s="367"/>
      <c r="CT280" s="367"/>
      <c r="CU280" s="367"/>
      <c r="CV280" s="367"/>
      <c r="CW280" s="367"/>
      <c r="CX280" s="367"/>
      <c r="CY280" s="367"/>
      <c r="CZ280" s="367"/>
      <c r="DA280" s="367"/>
      <c r="DB280" s="367"/>
      <c r="DC280" s="367"/>
      <c r="DD280" s="367"/>
      <c r="DE280" s="367"/>
      <c r="DF280" s="367"/>
      <c r="DG280" s="367"/>
      <c r="DH280" s="367"/>
      <c r="DI280" s="367"/>
      <c r="DJ280" s="367"/>
      <c r="DK280" s="367"/>
      <c r="DL280" s="367"/>
      <c r="DM280" s="367"/>
      <c r="DN280" s="367"/>
      <c r="DO280" s="367"/>
      <c r="DP280" s="367"/>
      <c r="DQ280" s="367"/>
      <c r="DR280" s="367"/>
      <c r="DS280" s="367"/>
      <c r="DT280" s="367"/>
      <c r="DU280" s="367"/>
      <c r="DV280" s="367"/>
      <c r="DW280" s="367"/>
      <c r="DX280" s="367"/>
      <c r="DY280" s="367"/>
      <c r="DZ280" s="367"/>
      <c r="EA280" s="367"/>
      <c r="EB280" s="367"/>
      <c r="EC280" s="367"/>
      <c r="ED280" s="367"/>
      <c r="EE280" s="367"/>
      <c r="EF280" s="367"/>
      <c r="EG280" s="367"/>
      <c r="EH280" s="367"/>
      <c r="EI280" s="367"/>
      <c r="EJ280" s="367"/>
      <c r="EK280" s="367"/>
      <c r="EL280" s="367"/>
      <c r="EM280" s="367"/>
      <c r="EN280" s="367"/>
      <c r="EO280" s="367"/>
      <c r="EP280" s="367"/>
      <c r="EQ280" s="367"/>
      <c r="ER280" s="367"/>
      <c r="ES280" s="367"/>
      <c r="ET280" s="367"/>
      <c r="EU280" s="367"/>
      <c r="EV280" s="367"/>
      <c r="EW280" s="367"/>
      <c r="EX280" s="367"/>
      <c r="EY280" s="367"/>
      <c r="EZ280" s="367"/>
      <c r="FA280" s="367"/>
      <c r="FB280" s="367"/>
      <c r="FC280" s="367"/>
      <c r="FD280" s="367"/>
      <c r="FE280" s="367"/>
      <c r="FF280" s="367"/>
      <c r="FG280" s="367"/>
      <c r="FH280" s="367"/>
      <c r="FI280" s="367"/>
      <c r="FJ280" s="367"/>
      <c r="FK280" s="367"/>
      <c r="FL280" s="367"/>
      <c r="FM280" s="367"/>
      <c r="FN280" s="367"/>
      <c r="FO280" s="367"/>
      <c r="FP280" s="367"/>
      <c r="FQ280" s="367"/>
      <c r="FR280" s="367"/>
      <c r="FS280" s="367"/>
      <c r="FT280" s="367"/>
      <c r="FU280" s="367"/>
      <c r="FV280" s="367"/>
      <c r="FW280" s="367"/>
      <c r="FX280" s="367"/>
      <c r="FY280" s="367"/>
      <c r="FZ280" s="367"/>
      <c r="GA280" s="367"/>
      <c r="GB280" s="367"/>
      <c r="GC280" s="367"/>
      <c r="GD280" s="367"/>
      <c r="GE280" s="367"/>
      <c r="GF280" s="367"/>
      <c r="GG280" s="367"/>
      <c r="GH280" s="367"/>
      <c r="GI280" s="367"/>
      <c r="GJ280" s="367"/>
      <c r="GK280" s="367"/>
      <c r="GL280" s="367"/>
      <c r="GM280" s="367"/>
      <c r="GN280" s="367"/>
      <c r="GO280" s="367"/>
      <c r="GP280" s="367"/>
      <c r="GQ280" s="367"/>
      <c r="GR280" s="367"/>
      <c r="GS280" s="367"/>
      <c r="GT280" s="367"/>
      <c r="GU280" s="367"/>
      <c r="GV280" s="367"/>
      <c r="GW280" s="367"/>
      <c r="GX280" s="367"/>
      <c r="GY280" s="367"/>
      <c r="GZ280" s="367"/>
      <c r="HA280" s="367"/>
      <c r="HB280" s="367"/>
      <c r="HC280" s="367"/>
      <c r="HD280" s="367"/>
      <c r="HE280" s="367"/>
      <c r="HF280" s="367"/>
      <c r="HG280" s="367"/>
      <c r="HH280" s="367"/>
      <c r="HI280" s="367"/>
      <c r="HJ280" s="367"/>
      <c r="HK280" s="367"/>
      <c r="HL280" s="367"/>
      <c r="HM280" s="367"/>
      <c r="HN280" s="367"/>
      <c r="HO280" s="367"/>
      <c r="HP280" s="367"/>
      <c r="HQ280" s="367"/>
      <c r="HR280" s="367"/>
      <c r="HS280" s="367"/>
      <c r="HT280" s="367"/>
      <c r="HU280" s="367"/>
      <c r="HV280" s="367"/>
      <c r="HW280" s="367"/>
      <c r="HX280" s="367"/>
      <c r="HY280" s="367"/>
      <c r="HZ280" s="367"/>
      <c r="IA280" s="367"/>
      <c r="IB280" s="367"/>
      <c r="IC280" s="367"/>
      <c r="ID280" s="367"/>
      <c r="IE280" s="367"/>
      <c r="IF280" s="367"/>
      <c r="IG280" s="367"/>
      <c r="IH280" s="367"/>
      <c r="II280" s="367"/>
      <c r="IJ280" s="367"/>
      <c r="IK280" s="367"/>
      <c r="IL280" s="367"/>
      <c r="IM280" s="367"/>
      <c r="IN280" s="367"/>
      <c r="IO280" s="367"/>
      <c r="IP280" s="367"/>
      <c r="IQ280" s="367"/>
      <c r="IR280" s="367"/>
      <c r="IS280" s="367"/>
      <c r="IT280" s="367"/>
      <c r="IU280" s="367"/>
      <c r="IV280" s="367"/>
    </row>
    <row r="281" spans="1:256" s="404" customFormat="1" ht="15.6">
      <c r="A281" s="650"/>
      <c r="B281" s="701" t="s">
        <v>1446</v>
      </c>
      <c r="C281" s="700"/>
      <c r="D281" s="653"/>
      <c r="E281" s="620"/>
      <c r="F281" s="620"/>
    </row>
    <row r="282" spans="1:256" s="600" customFormat="1">
      <c r="A282" s="656"/>
      <c r="B282" s="640"/>
      <c r="C282" s="639"/>
      <c r="D282" s="698"/>
      <c r="E282" s="697"/>
      <c r="F282" s="697"/>
    </row>
    <row r="283" spans="1:256" s="600" customFormat="1" ht="12.75" customHeight="1">
      <c r="A283" s="647" t="s">
        <v>973</v>
      </c>
      <c r="B283" s="699" t="s">
        <v>1446</v>
      </c>
      <c r="C283" s="639"/>
      <c r="D283" s="698"/>
      <c r="E283" s="697"/>
      <c r="F283" s="697"/>
    </row>
    <row r="284" spans="1:256" s="600" customFormat="1" ht="12.75" customHeight="1">
      <c r="A284" s="656"/>
      <c r="B284" s="664"/>
      <c r="C284" s="639"/>
      <c r="D284" s="698"/>
      <c r="E284" s="697"/>
      <c r="F284" s="697"/>
    </row>
    <row r="285" spans="1:256" s="695" customFormat="1" ht="12" customHeight="1">
      <c r="A285" s="451"/>
      <c r="B285" s="696" t="s">
        <v>1341</v>
      </c>
      <c r="C285" s="492"/>
      <c r="D285" s="491"/>
      <c r="E285" s="694"/>
      <c r="F285" s="694"/>
      <c r="G285" s="483"/>
      <c r="H285" s="483"/>
      <c r="I285" s="483"/>
      <c r="J285" s="483"/>
      <c r="K285" s="483"/>
      <c r="L285" s="483"/>
      <c r="M285" s="483"/>
      <c r="N285" s="483"/>
      <c r="O285" s="483"/>
      <c r="P285" s="483"/>
      <c r="Q285" s="483"/>
      <c r="R285" s="483"/>
      <c r="S285" s="483"/>
      <c r="T285" s="483"/>
      <c r="U285" s="483"/>
      <c r="V285" s="483"/>
      <c r="W285" s="483"/>
      <c r="X285" s="483"/>
      <c r="Y285" s="483"/>
      <c r="Z285" s="483"/>
      <c r="AA285" s="483"/>
      <c r="AB285" s="483"/>
      <c r="AC285" s="483"/>
      <c r="AD285" s="483"/>
      <c r="AE285" s="483"/>
      <c r="AF285" s="483"/>
      <c r="AG285" s="483"/>
      <c r="AH285" s="483"/>
      <c r="AI285" s="483"/>
      <c r="AJ285" s="483"/>
      <c r="AK285" s="483"/>
      <c r="AL285" s="483"/>
      <c r="AM285" s="483"/>
      <c r="AN285" s="483"/>
      <c r="AO285" s="483"/>
      <c r="AP285" s="483"/>
      <c r="AQ285" s="483"/>
      <c r="AR285" s="483"/>
      <c r="AS285" s="483"/>
      <c r="AT285" s="483"/>
      <c r="AU285" s="483"/>
      <c r="AV285" s="483"/>
      <c r="AW285" s="483"/>
      <c r="AX285" s="483"/>
      <c r="AY285" s="483"/>
      <c r="AZ285" s="483"/>
      <c r="BA285" s="483"/>
      <c r="BB285" s="483"/>
      <c r="BC285" s="483"/>
      <c r="BD285" s="483"/>
      <c r="BE285" s="483"/>
      <c r="BF285" s="483"/>
      <c r="BG285" s="483"/>
      <c r="BH285" s="483"/>
      <c r="BI285" s="483"/>
      <c r="BJ285" s="483"/>
      <c r="BK285" s="483"/>
      <c r="BL285" s="483"/>
      <c r="BM285" s="483"/>
      <c r="BN285" s="483"/>
      <c r="BO285" s="483"/>
      <c r="BP285" s="483"/>
      <c r="BQ285" s="483"/>
      <c r="BR285" s="483"/>
      <c r="BS285" s="483"/>
      <c r="BT285" s="483"/>
      <c r="BU285" s="483"/>
      <c r="BV285" s="483"/>
      <c r="BW285" s="483"/>
      <c r="BX285" s="483"/>
      <c r="BY285" s="483"/>
      <c r="BZ285" s="483"/>
      <c r="CA285" s="483"/>
      <c r="CB285" s="483"/>
      <c r="CC285" s="483"/>
      <c r="CD285" s="483"/>
      <c r="CE285" s="483"/>
      <c r="CF285" s="483"/>
      <c r="CG285" s="483"/>
      <c r="CH285" s="483"/>
      <c r="CI285" s="483"/>
      <c r="CJ285" s="483"/>
      <c r="CK285" s="483"/>
      <c r="CL285" s="483"/>
      <c r="CM285" s="483"/>
      <c r="CN285" s="483"/>
      <c r="CO285" s="483"/>
      <c r="CP285" s="483"/>
      <c r="CQ285" s="483"/>
      <c r="CR285" s="483"/>
      <c r="CS285" s="483"/>
      <c r="CT285" s="483"/>
      <c r="CU285" s="483"/>
      <c r="CV285" s="483"/>
      <c r="CW285" s="483"/>
      <c r="CX285" s="483"/>
      <c r="CY285" s="483"/>
      <c r="CZ285" s="483"/>
      <c r="DA285" s="483"/>
      <c r="DB285" s="483"/>
      <c r="DC285" s="483"/>
      <c r="DD285" s="483"/>
      <c r="DE285" s="483"/>
      <c r="DF285" s="483"/>
      <c r="DG285" s="483"/>
      <c r="DH285" s="483"/>
      <c r="DI285" s="483"/>
      <c r="DJ285" s="483"/>
      <c r="DK285" s="483"/>
      <c r="DL285" s="483"/>
      <c r="DM285" s="483"/>
      <c r="DN285" s="483"/>
      <c r="DO285" s="483"/>
      <c r="DP285" s="483"/>
      <c r="DQ285" s="483"/>
      <c r="DR285" s="483"/>
      <c r="DS285" s="483"/>
      <c r="DT285" s="483"/>
      <c r="DU285" s="483"/>
      <c r="DV285" s="483"/>
      <c r="DW285" s="483"/>
      <c r="DX285" s="483"/>
      <c r="DY285" s="483"/>
      <c r="DZ285" s="483"/>
      <c r="EA285" s="483"/>
      <c r="EB285" s="483"/>
      <c r="EC285" s="483"/>
      <c r="ED285" s="483"/>
      <c r="EE285" s="483"/>
      <c r="EF285" s="483"/>
      <c r="EG285" s="483"/>
      <c r="EH285" s="483"/>
      <c r="EI285" s="483"/>
      <c r="EJ285" s="483"/>
      <c r="EK285" s="483"/>
      <c r="EL285" s="483"/>
      <c r="EM285" s="483"/>
      <c r="EN285" s="483"/>
      <c r="EO285" s="483"/>
      <c r="EP285" s="483"/>
      <c r="EQ285" s="483"/>
      <c r="ER285" s="483"/>
      <c r="ES285" s="483"/>
      <c r="ET285" s="483"/>
      <c r="EU285" s="483"/>
      <c r="EV285" s="483"/>
      <c r="EW285" s="483"/>
      <c r="EX285" s="483"/>
      <c r="EY285" s="483"/>
      <c r="EZ285" s="483"/>
      <c r="FA285" s="483"/>
      <c r="FB285" s="483"/>
      <c r="FC285" s="483"/>
      <c r="FD285" s="483"/>
      <c r="FE285" s="483"/>
      <c r="FF285" s="483"/>
      <c r="FG285" s="483"/>
      <c r="FH285" s="483"/>
      <c r="FI285" s="483"/>
      <c r="FJ285" s="483"/>
      <c r="FK285" s="483"/>
      <c r="FL285" s="483"/>
      <c r="FM285" s="483"/>
      <c r="FN285" s="483"/>
      <c r="FO285" s="483"/>
      <c r="FP285" s="483"/>
      <c r="FQ285" s="483"/>
      <c r="FR285" s="483"/>
      <c r="FS285" s="483"/>
      <c r="FT285" s="483"/>
      <c r="FU285" s="483"/>
      <c r="FV285" s="483"/>
      <c r="FW285" s="483"/>
      <c r="FX285" s="483"/>
      <c r="FY285" s="483"/>
      <c r="FZ285" s="483"/>
      <c r="GA285" s="483"/>
      <c r="GB285" s="483"/>
      <c r="GC285" s="483"/>
      <c r="GD285" s="483"/>
      <c r="GE285" s="483"/>
      <c r="GF285" s="483"/>
      <c r="GG285" s="483"/>
      <c r="GH285" s="483"/>
      <c r="GI285" s="483"/>
      <c r="GJ285" s="483"/>
      <c r="GK285" s="483"/>
      <c r="GL285" s="483"/>
      <c r="GM285" s="483"/>
      <c r="GN285" s="483"/>
      <c r="GO285" s="483"/>
      <c r="GP285" s="483"/>
      <c r="GQ285" s="483"/>
      <c r="GR285" s="483"/>
      <c r="GS285" s="483"/>
      <c r="GT285" s="483"/>
      <c r="GU285" s="483"/>
      <c r="GV285" s="483"/>
      <c r="GW285" s="483"/>
      <c r="GX285" s="483"/>
      <c r="GY285" s="483"/>
      <c r="GZ285" s="483"/>
      <c r="HA285" s="483"/>
      <c r="HB285" s="483"/>
      <c r="HC285" s="483"/>
      <c r="HD285" s="483"/>
      <c r="HE285" s="483"/>
      <c r="HF285" s="483"/>
      <c r="HG285" s="483"/>
      <c r="HH285" s="483"/>
      <c r="HI285" s="483"/>
      <c r="HJ285" s="483"/>
      <c r="HK285" s="483"/>
      <c r="HL285" s="483"/>
      <c r="HM285" s="483"/>
      <c r="HN285" s="483"/>
      <c r="HO285" s="483"/>
      <c r="HP285" s="483"/>
      <c r="HQ285" s="483"/>
      <c r="HR285" s="483"/>
      <c r="HS285" s="483"/>
      <c r="HT285" s="483"/>
      <c r="HU285" s="483"/>
      <c r="HV285" s="483"/>
      <c r="HW285" s="483"/>
      <c r="HX285" s="483"/>
      <c r="HY285" s="483"/>
      <c r="HZ285" s="483"/>
      <c r="IA285" s="483"/>
      <c r="IB285" s="483"/>
      <c r="IC285" s="483"/>
      <c r="ID285" s="483"/>
      <c r="IE285" s="483"/>
      <c r="IF285" s="483"/>
      <c r="IG285" s="483"/>
      <c r="IH285" s="483"/>
      <c r="II285" s="483"/>
      <c r="IJ285" s="483"/>
      <c r="IK285" s="483"/>
      <c r="IL285" s="483"/>
      <c r="IM285" s="483"/>
      <c r="IN285" s="483"/>
      <c r="IO285" s="483"/>
      <c r="IP285" s="483"/>
      <c r="IQ285" s="483"/>
      <c r="IR285" s="483"/>
      <c r="IS285" s="483"/>
      <c r="IT285" s="483"/>
      <c r="IU285" s="483"/>
      <c r="IV285" s="483"/>
    </row>
    <row r="286" spans="1:256" s="534" customFormat="1">
      <c r="A286" s="451"/>
      <c r="B286" s="489" t="s">
        <v>1445</v>
      </c>
      <c r="C286" s="492"/>
      <c r="D286" s="491"/>
      <c r="E286" s="694"/>
      <c r="F286" s="694"/>
      <c r="G286" s="483"/>
      <c r="H286" s="483"/>
      <c r="I286" s="483"/>
      <c r="J286" s="483"/>
      <c r="K286" s="483"/>
      <c r="L286" s="483"/>
      <c r="M286" s="483"/>
      <c r="N286" s="483"/>
      <c r="O286" s="483"/>
      <c r="P286" s="483"/>
      <c r="Q286" s="483"/>
      <c r="R286" s="483"/>
      <c r="S286" s="483"/>
      <c r="T286" s="483"/>
      <c r="U286" s="483"/>
      <c r="V286" s="483"/>
      <c r="W286" s="483"/>
      <c r="X286" s="483"/>
      <c r="Y286" s="483"/>
      <c r="Z286" s="483"/>
      <c r="AA286" s="483"/>
      <c r="AB286" s="483"/>
      <c r="AC286" s="483"/>
      <c r="AD286" s="483"/>
      <c r="AE286" s="483"/>
      <c r="AF286" s="483"/>
      <c r="AG286" s="483"/>
      <c r="AH286" s="483"/>
      <c r="AI286" s="483"/>
      <c r="AJ286" s="483"/>
      <c r="AK286" s="483"/>
      <c r="AL286" s="483"/>
      <c r="AM286" s="483"/>
      <c r="AN286" s="483"/>
      <c r="AO286" s="483"/>
      <c r="AP286" s="483"/>
      <c r="AQ286" s="483"/>
      <c r="AR286" s="483"/>
      <c r="AS286" s="483"/>
      <c r="AT286" s="483"/>
      <c r="AU286" s="483"/>
      <c r="AV286" s="483"/>
      <c r="AW286" s="483"/>
      <c r="AX286" s="483"/>
      <c r="AY286" s="483"/>
      <c r="AZ286" s="483"/>
      <c r="BA286" s="483"/>
      <c r="BB286" s="483"/>
      <c r="BC286" s="483"/>
      <c r="BD286" s="483"/>
      <c r="BE286" s="483"/>
      <c r="BF286" s="483"/>
      <c r="BG286" s="483"/>
      <c r="BH286" s="483"/>
      <c r="BI286" s="483"/>
      <c r="BJ286" s="483"/>
      <c r="BK286" s="483"/>
      <c r="BL286" s="483"/>
      <c r="BM286" s="483"/>
      <c r="BN286" s="483"/>
      <c r="BO286" s="483"/>
      <c r="BP286" s="483"/>
      <c r="BQ286" s="483"/>
      <c r="BR286" s="483"/>
      <c r="BS286" s="483"/>
      <c r="BT286" s="483"/>
      <c r="BU286" s="483"/>
      <c r="BV286" s="483"/>
      <c r="BW286" s="483"/>
      <c r="BX286" s="483"/>
      <c r="BY286" s="483"/>
      <c r="BZ286" s="483"/>
      <c r="CA286" s="483"/>
      <c r="CB286" s="483"/>
      <c r="CC286" s="483"/>
      <c r="CD286" s="483"/>
      <c r="CE286" s="483"/>
      <c r="CF286" s="483"/>
      <c r="CG286" s="483"/>
      <c r="CH286" s="483"/>
      <c r="CI286" s="483"/>
      <c r="CJ286" s="483"/>
      <c r="CK286" s="483"/>
      <c r="CL286" s="483"/>
      <c r="CM286" s="483"/>
      <c r="CN286" s="483"/>
      <c r="CO286" s="483"/>
      <c r="CP286" s="483"/>
      <c r="CQ286" s="483"/>
      <c r="CR286" s="483"/>
      <c r="CS286" s="483"/>
      <c r="CT286" s="483"/>
      <c r="CU286" s="483"/>
      <c r="CV286" s="483"/>
      <c r="CW286" s="483"/>
      <c r="CX286" s="483"/>
      <c r="CY286" s="483"/>
      <c r="CZ286" s="483"/>
      <c r="DA286" s="483"/>
      <c r="DB286" s="483"/>
      <c r="DC286" s="483"/>
      <c r="DD286" s="483"/>
      <c r="DE286" s="483"/>
      <c r="DF286" s="483"/>
      <c r="DG286" s="483"/>
      <c r="DH286" s="483"/>
      <c r="DI286" s="483"/>
      <c r="DJ286" s="483"/>
      <c r="DK286" s="483"/>
      <c r="DL286" s="483"/>
      <c r="DM286" s="483"/>
      <c r="DN286" s="483"/>
      <c r="DO286" s="483"/>
      <c r="DP286" s="483"/>
      <c r="DQ286" s="483"/>
      <c r="DR286" s="483"/>
      <c r="DS286" s="483"/>
      <c r="DT286" s="483"/>
      <c r="DU286" s="483"/>
      <c r="DV286" s="483"/>
      <c r="DW286" s="483"/>
      <c r="DX286" s="483"/>
      <c r="DY286" s="483"/>
      <c r="DZ286" s="483"/>
      <c r="EA286" s="483"/>
      <c r="EB286" s="483"/>
      <c r="EC286" s="483"/>
      <c r="ED286" s="483"/>
      <c r="EE286" s="483"/>
      <c r="EF286" s="483"/>
      <c r="EG286" s="483"/>
      <c r="EH286" s="483"/>
      <c r="EI286" s="483"/>
      <c r="EJ286" s="483"/>
      <c r="EK286" s="483"/>
      <c r="EL286" s="483"/>
      <c r="EM286" s="483"/>
      <c r="EN286" s="483"/>
      <c r="EO286" s="483"/>
      <c r="EP286" s="483"/>
      <c r="EQ286" s="483"/>
      <c r="ER286" s="483"/>
      <c r="ES286" s="483"/>
      <c r="ET286" s="483"/>
      <c r="EU286" s="483"/>
      <c r="EV286" s="483"/>
      <c r="EW286" s="483"/>
      <c r="EX286" s="483"/>
      <c r="EY286" s="483"/>
      <c r="EZ286" s="483"/>
      <c r="FA286" s="483"/>
      <c r="FB286" s="483"/>
      <c r="FC286" s="483"/>
      <c r="FD286" s="483"/>
      <c r="FE286" s="483"/>
      <c r="FF286" s="483"/>
      <c r="FG286" s="483"/>
      <c r="FH286" s="483"/>
      <c r="FI286" s="483"/>
      <c r="FJ286" s="483"/>
      <c r="FK286" s="483"/>
      <c r="FL286" s="483"/>
      <c r="FM286" s="483"/>
      <c r="FN286" s="483"/>
      <c r="FO286" s="483"/>
      <c r="FP286" s="483"/>
      <c r="FQ286" s="483"/>
      <c r="FR286" s="483"/>
      <c r="FS286" s="483"/>
      <c r="FT286" s="483"/>
      <c r="FU286" s="483"/>
      <c r="FV286" s="483"/>
      <c r="FW286" s="483"/>
      <c r="FX286" s="483"/>
      <c r="FY286" s="483"/>
      <c r="FZ286" s="483"/>
      <c r="GA286" s="483"/>
      <c r="GB286" s="483"/>
      <c r="GC286" s="483"/>
      <c r="GD286" s="483"/>
      <c r="GE286" s="483"/>
      <c r="GF286" s="483"/>
      <c r="GG286" s="483"/>
      <c r="GH286" s="483"/>
      <c r="GI286" s="483"/>
      <c r="GJ286" s="483"/>
      <c r="GK286" s="483"/>
      <c r="GL286" s="483"/>
      <c r="GM286" s="483"/>
      <c r="GN286" s="483"/>
      <c r="GO286" s="483"/>
      <c r="GP286" s="483"/>
      <c r="GQ286" s="483"/>
      <c r="GR286" s="483"/>
      <c r="GS286" s="483"/>
      <c r="GT286" s="483"/>
      <c r="GU286" s="483"/>
      <c r="GV286" s="483"/>
      <c r="GW286" s="483"/>
      <c r="GX286" s="483"/>
      <c r="GY286" s="483"/>
      <c r="GZ286" s="483"/>
      <c r="HA286" s="483"/>
      <c r="HB286" s="483"/>
      <c r="HC286" s="483"/>
      <c r="HD286" s="483"/>
      <c r="HE286" s="483"/>
      <c r="HF286" s="483"/>
      <c r="HG286" s="483"/>
      <c r="HH286" s="483"/>
      <c r="HI286" s="483"/>
      <c r="HJ286" s="483"/>
      <c r="HK286" s="483"/>
      <c r="HL286" s="483"/>
      <c r="HM286" s="483"/>
      <c r="HN286" s="483"/>
      <c r="HO286" s="483"/>
      <c r="HP286" s="483"/>
      <c r="HQ286" s="483"/>
      <c r="HR286" s="483"/>
      <c r="HS286" s="483"/>
      <c r="HT286" s="483"/>
      <c r="HU286" s="483"/>
      <c r="HV286" s="483"/>
      <c r="HW286" s="483"/>
      <c r="HX286" s="483"/>
      <c r="HY286" s="483"/>
      <c r="HZ286" s="483"/>
      <c r="IA286" s="483"/>
      <c r="IB286" s="483"/>
      <c r="IC286" s="483"/>
      <c r="ID286" s="483"/>
      <c r="IE286" s="483"/>
      <c r="IF286" s="483"/>
      <c r="IG286" s="483"/>
      <c r="IH286" s="483"/>
      <c r="II286" s="483"/>
      <c r="IJ286" s="483"/>
      <c r="IK286" s="483"/>
      <c r="IL286" s="483"/>
      <c r="IM286" s="483"/>
      <c r="IN286" s="483"/>
      <c r="IO286" s="483"/>
      <c r="IP286" s="483"/>
      <c r="IQ286" s="483"/>
      <c r="IR286" s="483"/>
      <c r="IS286" s="483"/>
      <c r="IT286" s="483"/>
      <c r="IU286" s="483"/>
      <c r="IV286" s="483"/>
    </row>
    <row r="287" spans="1:256" s="534" customFormat="1">
      <c r="A287" s="451"/>
      <c r="B287" s="489"/>
      <c r="C287" s="492"/>
      <c r="D287" s="491"/>
      <c r="E287" s="694"/>
      <c r="F287" s="694"/>
      <c r="G287" s="483"/>
      <c r="H287" s="483"/>
      <c r="I287" s="483"/>
      <c r="J287" s="483"/>
      <c r="K287" s="483"/>
      <c r="L287" s="483"/>
      <c r="M287" s="483"/>
      <c r="N287" s="483"/>
      <c r="O287" s="483"/>
      <c r="P287" s="483"/>
      <c r="Q287" s="483"/>
      <c r="R287" s="483"/>
      <c r="S287" s="483"/>
      <c r="T287" s="483"/>
      <c r="U287" s="483"/>
      <c r="V287" s="483"/>
      <c r="W287" s="483"/>
      <c r="X287" s="483"/>
      <c r="Y287" s="483"/>
      <c r="Z287" s="483"/>
      <c r="AA287" s="483"/>
      <c r="AB287" s="483"/>
      <c r="AC287" s="483"/>
      <c r="AD287" s="483"/>
      <c r="AE287" s="483"/>
      <c r="AF287" s="483"/>
      <c r="AG287" s="483"/>
      <c r="AH287" s="483"/>
      <c r="AI287" s="483"/>
      <c r="AJ287" s="483"/>
      <c r="AK287" s="483"/>
      <c r="AL287" s="483"/>
      <c r="AM287" s="483"/>
      <c r="AN287" s="483"/>
      <c r="AO287" s="483"/>
      <c r="AP287" s="483"/>
      <c r="AQ287" s="483"/>
      <c r="AR287" s="483"/>
      <c r="AS287" s="483"/>
      <c r="AT287" s="483"/>
      <c r="AU287" s="483"/>
      <c r="AV287" s="483"/>
      <c r="AW287" s="483"/>
      <c r="AX287" s="483"/>
      <c r="AY287" s="483"/>
      <c r="AZ287" s="483"/>
      <c r="BA287" s="483"/>
      <c r="BB287" s="483"/>
      <c r="BC287" s="483"/>
      <c r="BD287" s="483"/>
      <c r="BE287" s="483"/>
      <c r="BF287" s="483"/>
      <c r="BG287" s="483"/>
      <c r="BH287" s="483"/>
      <c r="BI287" s="483"/>
      <c r="BJ287" s="483"/>
      <c r="BK287" s="483"/>
      <c r="BL287" s="483"/>
      <c r="BM287" s="483"/>
      <c r="BN287" s="483"/>
      <c r="BO287" s="483"/>
      <c r="BP287" s="483"/>
      <c r="BQ287" s="483"/>
      <c r="BR287" s="483"/>
      <c r="BS287" s="483"/>
      <c r="BT287" s="483"/>
      <c r="BU287" s="483"/>
      <c r="BV287" s="483"/>
      <c r="BW287" s="483"/>
      <c r="BX287" s="483"/>
      <c r="BY287" s="483"/>
      <c r="BZ287" s="483"/>
      <c r="CA287" s="483"/>
      <c r="CB287" s="483"/>
      <c r="CC287" s="483"/>
      <c r="CD287" s="483"/>
      <c r="CE287" s="483"/>
      <c r="CF287" s="483"/>
      <c r="CG287" s="483"/>
      <c r="CH287" s="483"/>
      <c r="CI287" s="483"/>
      <c r="CJ287" s="483"/>
      <c r="CK287" s="483"/>
      <c r="CL287" s="483"/>
      <c r="CM287" s="483"/>
      <c r="CN287" s="483"/>
      <c r="CO287" s="483"/>
      <c r="CP287" s="483"/>
      <c r="CQ287" s="483"/>
      <c r="CR287" s="483"/>
      <c r="CS287" s="483"/>
      <c r="CT287" s="483"/>
      <c r="CU287" s="483"/>
      <c r="CV287" s="483"/>
      <c r="CW287" s="483"/>
      <c r="CX287" s="483"/>
      <c r="CY287" s="483"/>
      <c r="CZ287" s="483"/>
      <c r="DA287" s="483"/>
      <c r="DB287" s="483"/>
      <c r="DC287" s="483"/>
      <c r="DD287" s="483"/>
      <c r="DE287" s="483"/>
      <c r="DF287" s="483"/>
      <c r="DG287" s="483"/>
      <c r="DH287" s="483"/>
      <c r="DI287" s="483"/>
      <c r="DJ287" s="483"/>
      <c r="DK287" s="483"/>
      <c r="DL287" s="483"/>
      <c r="DM287" s="483"/>
      <c r="DN287" s="483"/>
      <c r="DO287" s="483"/>
      <c r="DP287" s="483"/>
      <c r="DQ287" s="483"/>
      <c r="DR287" s="483"/>
      <c r="DS287" s="483"/>
      <c r="DT287" s="483"/>
      <c r="DU287" s="483"/>
      <c r="DV287" s="483"/>
      <c r="DW287" s="483"/>
      <c r="DX287" s="483"/>
      <c r="DY287" s="483"/>
      <c r="DZ287" s="483"/>
      <c r="EA287" s="483"/>
      <c r="EB287" s="483"/>
      <c r="EC287" s="483"/>
      <c r="ED287" s="483"/>
      <c r="EE287" s="483"/>
      <c r="EF287" s="483"/>
      <c r="EG287" s="483"/>
      <c r="EH287" s="483"/>
      <c r="EI287" s="483"/>
      <c r="EJ287" s="483"/>
      <c r="EK287" s="483"/>
      <c r="EL287" s="483"/>
      <c r="EM287" s="483"/>
      <c r="EN287" s="483"/>
      <c r="EO287" s="483"/>
      <c r="EP287" s="483"/>
      <c r="EQ287" s="483"/>
      <c r="ER287" s="483"/>
      <c r="ES287" s="483"/>
      <c r="ET287" s="483"/>
      <c r="EU287" s="483"/>
      <c r="EV287" s="483"/>
      <c r="EW287" s="483"/>
      <c r="EX287" s="483"/>
      <c r="EY287" s="483"/>
      <c r="EZ287" s="483"/>
      <c r="FA287" s="483"/>
      <c r="FB287" s="483"/>
      <c r="FC287" s="483"/>
      <c r="FD287" s="483"/>
      <c r="FE287" s="483"/>
      <c r="FF287" s="483"/>
      <c r="FG287" s="483"/>
      <c r="FH287" s="483"/>
      <c r="FI287" s="483"/>
      <c r="FJ287" s="483"/>
      <c r="FK287" s="483"/>
      <c r="FL287" s="483"/>
      <c r="FM287" s="483"/>
      <c r="FN287" s="483"/>
      <c r="FO287" s="483"/>
      <c r="FP287" s="483"/>
      <c r="FQ287" s="483"/>
      <c r="FR287" s="483"/>
      <c r="FS287" s="483"/>
      <c r="FT287" s="483"/>
      <c r="FU287" s="483"/>
      <c r="FV287" s="483"/>
      <c r="FW287" s="483"/>
      <c r="FX287" s="483"/>
      <c r="FY287" s="483"/>
      <c r="FZ287" s="483"/>
      <c r="GA287" s="483"/>
      <c r="GB287" s="483"/>
      <c r="GC287" s="483"/>
      <c r="GD287" s="483"/>
      <c r="GE287" s="483"/>
      <c r="GF287" s="483"/>
      <c r="GG287" s="483"/>
      <c r="GH287" s="483"/>
      <c r="GI287" s="483"/>
      <c r="GJ287" s="483"/>
      <c r="GK287" s="483"/>
      <c r="GL287" s="483"/>
      <c r="GM287" s="483"/>
      <c r="GN287" s="483"/>
      <c r="GO287" s="483"/>
      <c r="GP287" s="483"/>
      <c r="GQ287" s="483"/>
      <c r="GR287" s="483"/>
      <c r="GS287" s="483"/>
      <c r="GT287" s="483"/>
      <c r="GU287" s="483"/>
      <c r="GV287" s="483"/>
      <c r="GW287" s="483"/>
      <c r="GX287" s="483"/>
      <c r="GY287" s="483"/>
      <c r="GZ287" s="483"/>
      <c r="HA287" s="483"/>
      <c r="HB287" s="483"/>
      <c r="HC287" s="483"/>
      <c r="HD287" s="483"/>
      <c r="HE287" s="483"/>
      <c r="HF287" s="483"/>
      <c r="HG287" s="483"/>
      <c r="HH287" s="483"/>
      <c r="HI287" s="483"/>
      <c r="HJ287" s="483"/>
      <c r="HK287" s="483"/>
      <c r="HL287" s="483"/>
      <c r="HM287" s="483"/>
      <c r="HN287" s="483"/>
      <c r="HO287" s="483"/>
      <c r="HP287" s="483"/>
      <c r="HQ287" s="483"/>
      <c r="HR287" s="483"/>
      <c r="HS287" s="483"/>
      <c r="HT287" s="483"/>
      <c r="HU287" s="483"/>
      <c r="HV287" s="483"/>
      <c r="HW287" s="483"/>
      <c r="HX287" s="483"/>
      <c r="HY287" s="483"/>
      <c r="HZ287" s="483"/>
      <c r="IA287" s="483"/>
      <c r="IB287" s="483"/>
      <c r="IC287" s="483"/>
      <c r="ID287" s="483"/>
      <c r="IE287" s="483"/>
      <c r="IF287" s="483"/>
      <c r="IG287" s="483"/>
      <c r="IH287" s="483"/>
      <c r="II287" s="483"/>
      <c r="IJ287" s="483"/>
      <c r="IK287" s="483"/>
      <c r="IL287" s="483"/>
      <c r="IM287" s="483"/>
      <c r="IN287" s="483"/>
      <c r="IO287" s="483"/>
      <c r="IP287" s="483"/>
      <c r="IQ287" s="483"/>
      <c r="IR287" s="483"/>
      <c r="IS287" s="483"/>
      <c r="IT287" s="483"/>
      <c r="IU287" s="483"/>
      <c r="IV287" s="483"/>
    </row>
    <row r="288" spans="1:256" s="383" customFormat="1">
      <c r="A288" s="656" t="s">
        <v>1444</v>
      </c>
      <c r="B288" s="430" t="s">
        <v>1443</v>
      </c>
      <c r="C288" s="518"/>
      <c r="D288" s="692"/>
      <c r="E288" s="691"/>
    </row>
    <row r="289" spans="1:256" s="383" customFormat="1">
      <c r="A289" s="656"/>
      <c r="B289" s="430" t="s">
        <v>1442</v>
      </c>
      <c r="C289" s="518"/>
      <c r="D289" s="692"/>
      <c r="E289" s="691"/>
    </row>
    <row r="290" spans="1:256" s="383" customFormat="1">
      <c r="A290" s="656"/>
      <c r="B290" s="430" t="s">
        <v>1441</v>
      </c>
      <c r="C290" s="518"/>
      <c r="D290" s="692"/>
      <c r="E290" s="691"/>
    </row>
    <row r="291" spans="1:256" s="383" customFormat="1" ht="26.4">
      <c r="A291" s="656"/>
      <c r="B291" s="430" t="s">
        <v>1440</v>
      </c>
      <c r="C291" s="518"/>
      <c r="D291" s="692"/>
      <c r="E291" s="691"/>
    </row>
    <row r="292" spans="1:256" s="383" customFormat="1" ht="26.4">
      <c r="A292" s="656"/>
      <c r="B292" s="430" t="s">
        <v>1439</v>
      </c>
      <c r="C292" s="518"/>
      <c r="D292" s="692"/>
      <c r="E292" s="691"/>
    </row>
    <row r="293" spans="1:256" s="383" customFormat="1">
      <c r="A293" s="656"/>
      <c r="B293" s="430" t="s">
        <v>1438</v>
      </c>
      <c r="C293" s="518"/>
      <c r="D293" s="692"/>
      <c r="E293" s="691"/>
    </row>
    <row r="294" spans="1:256" s="383" customFormat="1">
      <c r="A294" s="656"/>
      <c r="B294" s="430" t="s">
        <v>1437</v>
      </c>
      <c r="C294" s="518"/>
      <c r="D294" s="692"/>
      <c r="E294" s="691"/>
    </row>
    <row r="295" spans="1:256" s="383" customFormat="1">
      <c r="A295" s="656"/>
      <c r="B295" s="430" t="s">
        <v>1436</v>
      </c>
      <c r="C295" s="518"/>
      <c r="D295" s="692"/>
      <c r="E295" s="691"/>
    </row>
    <row r="296" spans="1:256" s="383" customFormat="1">
      <c r="A296" s="656"/>
      <c r="B296" s="430" t="s">
        <v>1435</v>
      </c>
      <c r="C296" s="518"/>
      <c r="D296" s="692"/>
      <c r="E296" s="691"/>
    </row>
    <row r="297" spans="1:256" s="383" customFormat="1" ht="39.6">
      <c r="A297" s="656"/>
      <c r="B297" s="693" t="s">
        <v>1434</v>
      </c>
      <c r="C297" s="518"/>
      <c r="D297" s="692"/>
      <c r="E297" s="691"/>
    </row>
    <row r="298" spans="1:256" s="690" customFormat="1">
      <c r="A298" s="656"/>
      <c r="B298" s="671" t="s">
        <v>1433</v>
      </c>
      <c r="C298" s="689" t="s">
        <v>1309</v>
      </c>
      <c r="D298" s="530">
        <v>1</v>
      </c>
      <c r="E298" s="677"/>
      <c r="F298" s="375">
        <f>D298*E298</f>
        <v>0</v>
      </c>
      <c r="G298" s="674"/>
      <c r="H298" s="669"/>
      <c r="I298" s="672"/>
      <c r="J298" s="669"/>
      <c r="K298" s="669"/>
      <c r="L298" s="669"/>
      <c r="M298" s="669"/>
      <c r="N298" s="669"/>
      <c r="O298" s="669"/>
      <c r="P298" s="669"/>
      <c r="Q298" s="669"/>
      <c r="R298" s="669"/>
      <c r="S298" s="669"/>
      <c r="T298" s="669"/>
      <c r="U298" s="669"/>
      <c r="V298" s="669"/>
      <c r="W298" s="669"/>
      <c r="X298" s="669"/>
      <c r="Y298" s="669"/>
      <c r="Z298" s="669"/>
      <c r="AA298" s="669"/>
      <c r="AB298" s="669"/>
      <c r="AC298" s="669"/>
      <c r="AD298" s="669"/>
      <c r="AE298" s="669"/>
      <c r="AF298" s="669"/>
      <c r="AG298" s="669"/>
      <c r="AH298" s="669"/>
      <c r="AI298" s="669"/>
      <c r="AJ298" s="669"/>
      <c r="AK298" s="669"/>
      <c r="AL298" s="669"/>
      <c r="AM298" s="669"/>
      <c r="AN298" s="669"/>
      <c r="AO298" s="669"/>
      <c r="AP298" s="669"/>
      <c r="AQ298" s="669"/>
      <c r="AR298" s="669"/>
      <c r="AS298" s="669"/>
      <c r="AT298" s="669"/>
      <c r="AU298" s="669"/>
      <c r="AV298" s="669"/>
      <c r="AW298" s="669"/>
      <c r="AX298" s="669"/>
      <c r="AY298" s="669"/>
      <c r="AZ298" s="669"/>
      <c r="BA298" s="669"/>
      <c r="BB298" s="669"/>
      <c r="BC298" s="669"/>
      <c r="BD298" s="669"/>
      <c r="BE298" s="669"/>
      <c r="BF298" s="669"/>
      <c r="BG298" s="669"/>
      <c r="BH298" s="669"/>
      <c r="BI298" s="669"/>
      <c r="BJ298" s="669"/>
      <c r="BK298" s="669"/>
      <c r="BL298" s="669"/>
      <c r="BM298" s="669"/>
      <c r="BN298" s="669"/>
      <c r="BO298" s="669"/>
      <c r="BP298" s="669"/>
      <c r="BQ298" s="669"/>
      <c r="BR298" s="669"/>
      <c r="BS298" s="669"/>
      <c r="BT298" s="669"/>
      <c r="BU298" s="669"/>
      <c r="BV298" s="669"/>
      <c r="BW298" s="669"/>
      <c r="BX298" s="669"/>
      <c r="BY298" s="669"/>
      <c r="BZ298" s="669"/>
      <c r="CA298" s="669"/>
      <c r="CB298" s="669"/>
      <c r="CC298" s="669"/>
      <c r="CD298" s="669"/>
      <c r="CE298" s="669"/>
      <c r="CF298" s="669"/>
      <c r="CG298" s="669"/>
      <c r="CH298" s="669"/>
      <c r="CI298" s="669"/>
      <c r="CJ298" s="669"/>
      <c r="CK298" s="669"/>
      <c r="CL298" s="669"/>
      <c r="CM298" s="669"/>
      <c r="CN298" s="669"/>
      <c r="CO298" s="669"/>
      <c r="CP298" s="669"/>
      <c r="CQ298" s="669"/>
      <c r="CR298" s="669"/>
      <c r="CS298" s="669"/>
      <c r="CT298" s="669"/>
      <c r="CU298" s="669"/>
      <c r="CV298" s="669"/>
      <c r="CW298" s="669"/>
      <c r="CX298" s="669"/>
      <c r="CY298" s="669"/>
      <c r="CZ298" s="669"/>
      <c r="DA298" s="669"/>
      <c r="DB298" s="669"/>
      <c r="DC298" s="669"/>
      <c r="DD298" s="669"/>
      <c r="DE298" s="669"/>
      <c r="DF298" s="661"/>
      <c r="DG298" s="661"/>
      <c r="DH298" s="661"/>
      <c r="DI298" s="661"/>
      <c r="DJ298" s="661"/>
      <c r="DK298" s="661"/>
      <c r="DL298" s="661"/>
      <c r="DM298" s="661"/>
      <c r="DN298" s="661"/>
      <c r="DO298" s="661"/>
      <c r="DP298" s="661"/>
      <c r="DQ298" s="661"/>
      <c r="DR298" s="661"/>
      <c r="DS298" s="661"/>
      <c r="DT298" s="661"/>
      <c r="DU298" s="661"/>
      <c r="DV298" s="661"/>
      <c r="DW298" s="661"/>
      <c r="DX298" s="661"/>
      <c r="DY298" s="661"/>
      <c r="DZ298" s="661"/>
      <c r="EA298" s="661"/>
      <c r="EB298" s="661"/>
      <c r="EC298" s="661"/>
      <c r="ED298" s="661"/>
      <c r="EE298" s="661"/>
      <c r="EF298" s="661"/>
      <c r="EG298" s="661"/>
      <c r="EH298" s="661"/>
      <c r="EI298" s="661"/>
      <c r="EJ298" s="661"/>
      <c r="EK298" s="661"/>
      <c r="EL298" s="661"/>
      <c r="EM298" s="661"/>
      <c r="EN298" s="661"/>
      <c r="EO298" s="661"/>
      <c r="EP298" s="661"/>
      <c r="EQ298" s="661"/>
      <c r="ER298" s="661"/>
      <c r="ES298" s="661"/>
      <c r="ET298" s="661"/>
      <c r="EU298" s="661"/>
      <c r="EV298" s="661"/>
      <c r="EW298" s="661"/>
      <c r="EX298" s="661"/>
      <c r="EY298" s="661"/>
      <c r="EZ298" s="661"/>
      <c r="FA298" s="661"/>
      <c r="FB298" s="661"/>
      <c r="FC298" s="661"/>
      <c r="FD298" s="661"/>
      <c r="FE298" s="661"/>
      <c r="FF298" s="661"/>
      <c r="FG298" s="661"/>
      <c r="FH298" s="661"/>
      <c r="FI298" s="661"/>
      <c r="FJ298" s="661"/>
      <c r="FK298" s="661"/>
      <c r="FL298" s="661"/>
      <c r="FM298" s="661"/>
      <c r="FN298" s="661"/>
      <c r="FO298" s="661"/>
      <c r="FP298" s="661"/>
      <c r="FQ298" s="661"/>
      <c r="FR298" s="661"/>
      <c r="FS298" s="661"/>
      <c r="FT298" s="661"/>
      <c r="FU298" s="661"/>
      <c r="FV298" s="661"/>
      <c r="FW298" s="661"/>
      <c r="FX298" s="661"/>
      <c r="FY298" s="661"/>
      <c r="FZ298" s="661"/>
      <c r="GA298" s="661"/>
      <c r="GB298" s="661"/>
      <c r="GC298" s="661"/>
      <c r="GD298" s="661"/>
      <c r="GE298" s="661"/>
      <c r="GF298" s="661"/>
      <c r="GG298" s="661"/>
      <c r="GH298" s="661"/>
      <c r="GI298" s="661"/>
      <c r="GJ298" s="661"/>
      <c r="GK298" s="661"/>
      <c r="GL298" s="661"/>
      <c r="GM298" s="661"/>
      <c r="GN298" s="661"/>
      <c r="GO298" s="661"/>
      <c r="GP298" s="661"/>
      <c r="GQ298" s="661"/>
      <c r="GR298" s="661"/>
      <c r="GS298" s="661"/>
      <c r="GT298" s="661"/>
      <c r="GU298" s="661"/>
      <c r="GV298" s="661"/>
      <c r="GW298" s="661"/>
      <c r="GX298" s="661"/>
      <c r="GY298" s="661"/>
      <c r="GZ298" s="661"/>
      <c r="HA298" s="661"/>
      <c r="HB298" s="661"/>
      <c r="HC298" s="661"/>
      <c r="HD298" s="661"/>
      <c r="HE298" s="661"/>
      <c r="HF298" s="661"/>
      <c r="HG298" s="661"/>
      <c r="HH298" s="661"/>
      <c r="HI298" s="661"/>
      <c r="HJ298" s="661"/>
      <c r="HK298" s="661"/>
      <c r="HL298" s="661"/>
      <c r="HM298" s="661"/>
      <c r="HN298" s="661"/>
      <c r="HO298" s="661"/>
      <c r="HP298" s="661"/>
      <c r="HQ298" s="661"/>
      <c r="HR298" s="661"/>
      <c r="HS298" s="661"/>
      <c r="HT298" s="661"/>
      <c r="HU298" s="661"/>
      <c r="HV298" s="661"/>
      <c r="HW298" s="661"/>
      <c r="HX298" s="661"/>
      <c r="HY298" s="661"/>
      <c r="HZ298" s="661"/>
      <c r="IA298" s="661"/>
      <c r="IB298" s="661"/>
      <c r="IC298" s="661"/>
      <c r="ID298" s="661"/>
      <c r="IE298" s="661"/>
      <c r="IF298" s="661"/>
      <c r="IG298" s="661"/>
      <c r="IH298" s="661"/>
      <c r="II298" s="661"/>
      <c r="IJ298" s="661"/>
      <c r="IK298" s="661"/>
      <c r="IL298" s="661"/>
      <c r="IM298" s="661"/>
      <c r="IN298" s="661"/>
      <c r="IO298" s="661"/>
      <c r="IP298" s="661"/>
      <c r="IQ298" s="661"/>
      <c r="IR298" s="661"/>
      <c r="IS298" s="661"/>
      <c r="IT298" s="661"/>
      <c r="IU298" s="661"/>
      <c r="IV298" s="661"/>
    </row>
    <row r="299" spans="1:256" s="688" customFormat="1">
      <c r="A299" s="656"/>
      <c r="B299" s="671"/>
      <c r="C299" s="689"/>
      <c r="D299" s="672"/>
      <c r="E299" s="661"/>
      <c r="F299" s="661"/>
      <c r="G299" s="674"/>
      <c r="H299" s="669"/>
      <c r="I299" s="672"/>
      <c r="J299" s="669"/>
      <c r="K299" s="669"/>
      <c r="L299" s="669"/>
      <c r="M299" s="669"/>
      <c r="N299" s="669"/>
      <c r="O299" s="669"/>
      <c r="P299" s="669"/>
      <c r="Q299" s="669"/>
      <c r="R299" s="669"/>
      <c r="S299" s="669"/>
      <c r="T299" s="669"/>
      <c r="U299" s="669"/>
      <c r="V299" s="669"/>
      <c r="W299" s="669"/>
      <c r="X299" s="669"/>
      <c r="Y299" s="669"/>
      <c r="Z299" s="669"/>
      <c r="AA299" s="669"/>
      <c r="AB299" s="669"/>
      <c r="AC299" s="669"/>
      <c r="AD299" s="669"/>
      <c r="AE299" s="669"/>
      <c r="AF299" s="669"/>
      <c r="AG299" s="669"/>
      <c r="AH299" s="669"/>
      <c r="AI299" s="669"/>
      <c r="AJ299" s="669"/>
      <c r="AK299" s="669"/>
      <c r="AL299" s="669"/>
      <c r="AM299" s="669"/>
      <c r="AN299" s="669"/>
      <c r="AO299" s="669"/>
      <c r="AP299" s="669"/>
      <c r="AQ299" s="669"/>
      <c r="AR299" s="669"/>
      <c r="AS299" s="669"/>
      <c r="AT299" s="669"/>
      <c r="AU299" s="669"/>
      <c r="AV299" s="669"/>
      <c r="AW299" s="669"/>
      <c r="AX299" s="669"/>
      <c r="AY299" s="669"/>
      <c r="AZ299" s="669"/>
      <c r="BA299" s="669"/>
      <c r="BB299" s="669"/>
      <c r="BC299" s="669"/>
      <c r="BD299" s="669"/>
      <c r="BE299" s="669"/>
      <c r="BF299" s="669"/>
      <c r="BG299" s="669"/>
      <c r="BH299" s="669"/>
      <c r="BI299" s="669"/>
      <c r="BJ299" s="669"/>
      <c r="BK299" s="669"/>
      <c r="BL299" s="669"/>
      <c r="BM299" s="669"/>
      <c r="BN299" s="669"/>
      <c r="BO299" s="669"/>
      <c r="BP299" s="669"/>
      <c r="BQ299" s="669"/>
      <c r="BR299" s="669"/>
      <c r="BS299" s="669"/>
      <c r="BT299" s="669"/>
      <c r="BU299" s="669"/>
      <c r="BV299" s="669"/>
      <c r="BW299" s="669"/>
      <c r="BX299" s="669"/>
      <c r="BY299" s="669"/>
      <c r="BZ299" s="669"/>
      <c r="CA299" s="669"/>
      <c r="CB299" s="669"/>
      <c r="CC299" s="669"/>
      <c r="CD299" s="669"/>
      <c r="CE299" s="669"/>
      <c r="CF299" s="669"/>
      <c r="CG299" s="669"/>
      <c r="CH299" s="669"/>
      <c r="CI299" s="669"/>
      <c r="CJ299" s="669"/>
      <c r="CK299" s="669"/>
      <c r="CL299" s="669"/>
      <c r="CM299" s="669"/>
      <c r="CN299" s="669"/>
      <c r="CO299" s="669"/>
      <c r="CP299" s="669"/>
      <c r="CQ299" s="669"/>
      <c r="CR299" s="669"/>
      <c r="CS299" s="669"/>
      <c r="CT299" s="669"/>
      <c r="CU299" s="669"/>
      <c r="CV299" s="669"/>
      <c r="CW299" s="669"/>
      <c r="CX299" s="669"/>
      <c r="CY299" s="669"/>
      <c r="CZ299" s="669"/>
      <c r="DA299" s="669"/>
      <c r="DB299" s="669"/>
      <c r="DC299" s="669"/>
      <c r="DD299" s="669"/>
      <c r="DE299" s="669"/>
      <c r="DF299" s="661"/>
      <c r="DG299" s="661"/>
      <c r="DH299" s="661"/>
      <c r="DI299" s="661"/>
      <c r="DJ299" s="661"/>
      <c r="DK299" s="661"/>
      <c r="DL299" s="661"/>
      <c r="DM299" s="661"/>
      <c r="DN299" s="661"/>
      <c r="DO299" s="661"/>
      <c r="DP299" s="661"/>
      <c r="DQ299" s="661"/>
      <c r="DR299" s="661"/>
      <c r="DS299" s="661"/>
      <c r="DT299" s="661"/>
      <c r="DU299" s="661"/>
      <c r="DV299" s="661"/>
      <c r="DW299" s="661"/>
      <c r="DX299" s="661"/>
      <c r="DY299" s="661"/>
      <c r="DZ299" s="661"/>
      <c r="EA299" s="661"/>
      <c r="EB299" s="661"/>
      <c r="EC299" s="661"/>
      <c r="ED299" s="661"/>
      <c r="EE299" s="661"/>
      <c r="EF299" s="661"/>
      <c r="EG299" s="661"/>
      <c r="EH299" s="661"/>
      <c r="EI299" s="661"/>
      <c r="EJ299" s="661"/>
      <c r="EK299" s="661"/>
      <c r="EL299" s="661"/>
      <c r="EM299" s="661"/>
      <c r="EN299" s="661"/>
      <c r="EO299" s="661"/>
      <c r="EP299" s="661"/>
      <c r="EQ299" s="661"/>
      <c r="ER299" s="661"/>
      <c r="ES299" s="661"/>
      <c r="ET299" s="661"/>
      <c r="EU299" s="661"/>
      <c r="EV299" s="661"/>
      <c r="EW299" s="661"/>
      <c r="EX299" s="661"/>
      <c r="EY299" s="661"/>
      <c r="EZ299" s="661"/>
      <c r="FA299" s="661"/>
      <c r="FB299" s="661"/>
      <c r="FC299" s="661"/>
      <c r="FD299" s="661"/>
      <c r="FE299" s="661"/>
      <c r="FF299" s="661"/>
      <c r="FG299" s="661"/>
      <c r="FH299" s="661"/>
      <c r="FI299" s="661"/>
      <c r="FJ299" s="661"/>
      <c r="FK299" s="661"/>
      <c r="FL299" s="661"/>
      <c r="FM299" s="661"/>
      <c r="FN299" s="661"/>
      <c r="FO299" s="661"/>
      <c r="FP299" s="661"/>
      <c r="FQ299" s="661"/>
      <c r="FR299" s="661"/>
      <c r="FS299" s="661"/>
      <c r="FT299" s="661"/>
      <c r="FU299" s="661"/>
      <c r="FV299" s="661"/>
      <c r="FW299" s="661"/>
      <c r="FX299" s="661"/>
      <c r="FY299" s="661"/>
      <c r="FZ299" s="661"/>
      <c r="GA299" s="661"/>
      <c r="GB299" s="661"/>
      <c r="GC299" s="661"/>
      <c r="GD299" s="661"/>
      <c r="GE299" s="661"/>
      <c r="GF299" s="661"/>
      <c r="GG299" s="661"/>
      <c r="GH299" s="661"/>
      <c r="GI299" s="661"/>
      <c r="GJ299" s="661"/>
      <c r="GK299" s="661"/>
      <c r="GL299" s="661"/>
      <c r="GM299" s="661"/>
      <c r="GN299" s="661"/>
      <c r="GO299" s="661"/>
      <c r="GP299" s="661"/>
      <c r="GQ299" s="661"/>
      <c r="GR299" s="661"/>
      <c r="GS299" s="661"/>
      <c r="GT299" s="661"/>
      <c r="GU299" s="661"/>
      <c r="GV299" s="661"/>
      <c r="GW299" s="661"/>
      <c r="GX299" s="661"/>
      <c r="GY299" s="661"/>
      <c r="GZ299" s="661"/>
      <c r="HA299" s="661"/>
      <c r="HB299" s="661"/>
      <c r="HC299" s="661"/>
      <c r="HD299" s="661"/>
      <c r="HE299" s="661"/>
      <c r="HF299" s="661"/>
      <c r="HG299" s="661"/>
      <c r="HH299" s="661"/>
      <c r="HI299" s="661"/>
      <c r="HJ299" s="661"/>
      <c r="HK299" s="661"/>
      <c r="HL299" s="661"/>
      <c r="HM299" s="661"/>
      <c r="HN299" s="661"/>
      <c r="HO299" s="661"/>
      <c r="HP299" s="661"/>
      <c r="HQ299" s="661"/>
      <c r="HR299" s="661"/>
      <c r="HS299" s="661"/>
      <c r="HT299" s="661"/>
      <c r="HU299" s="661"/>
      <c r="HV299" s="661"/>
      <c r="HW299" s="661"/>
      <c r="HX299" s="661"/>
      <c r="HY299" s="661"/>
      <c r="HZ299" s="661"/>
      <c r="IA299" s="661"/>
      <c r="IB299" s="661"/>
      <c r="IC299" s="661"/>
      <c r="ID299" s="661"/>
      <c r="IE299" s="661"/>
      <c r="IF299" s="661"/>
      <c r="IG299" s="661"/>
      <c r="IH299" s="661"/>
      <c r="II299" s="661"/>
      <c r="IJ299" s="661"/>
      <c r="IK299" s="661"/>
      <c r="IL299" s="661"/>
      <c r="IM299" s="661"/>
      <c r="IN299" s="661"/>
      <c r="IO299" s="661"/>
      <c r="IP299" s="661"/>
      <c r="IQ299" s="661"/>
      <c r="IR299" s="661"/>
      <c r="IS299" s="661"/>
      <c r="IT299" s="661"/>
      <c r="IU299" s="661"/>
      <c r="IV299" s="661"/>
    </row>
    <row r="300" spans="1:256" s="383" customFormat="1" ht="52.8">
      <c r="A300" s="656" t="s">
        <v>1432</v>
      </c>
      <c r="B300" s="430" t="s">
        <v>1431</v>
      </c>
      <c r="C300" s="518"/>
      <c r="D300" s="692"/>
      <c r="E300" s="691"/>
    </row>
    <row r="301" spans="1:256" s="690" customFormat="1">
      <c r="A301" s="656"/>
      <c r="B301" s="671" t="s">
        <v>1430</v>
      </c>
      <c r="C301" s="689" t="s">
        <v>312</v>
      </c>
      <c r="D301" s="530">
        <v>8</v>
      </c>
      <c r="E301" s="677"/>
      <c r="F301" s="375">
        <f>D301*E301</f>
        <v>0</v>
      </c>
      <c r="G301" s="674"/>
      <c r="H301" s="669"/>
      <c r="I301" s="672"/>
      <c r="J301" s="669"/>
      <c r="K301" s="669"/>
      <c r="L301" s="669"/>
      <c r="M301" s="669"/>
      <c r="N301" s="669"/>
      <c r="O301" s="669"/>
      <c r="P301" s="669"/>
      <c r="Q301" s="669"/>
      <c r="R301" s="669"/>
      <c r="S301" s="669"/>
      <c r="T301" s="669"/>
      <c r="U301" s="669"/>
      <c r="V301" s="669"/>
      <c r="W301" s="669"/>
      <c r="X301" s="669"/>
      <c r="Y301" s="669"/>
      <c r="Z301" s="669"/>
      <c r="AA301" s="669"/>
      <c r="AB301" s="669"/>
      <c r="AC301" s="669"/>
      <c r="AD301" s="669"/>
      <c r="AE301" s="669"/>
      <c r="AF301" s="669"/>
      <c r="AG301" s="669"/>
      <c r="AH301" s="669"/>
      <c r="AI301" s="669"/>
      <c r="AJ301" s="669"/>
      <c r="AK301" s="669"/>
      <c r="AL301" s="669"/>
      <c r="AM301" s="669"/>
      <c r="AN301" s="669"/>
      <c r="AO301" s="669"/>
      <c r="AP301" s="669"/>
      <c r="AQ301" s="669"/>
      <c r="AR301" s="669"/>
      <c r="AS301" s="669"/>
      <c r="AT301" s="669"/>
      <c r="AU301" s="669"/>
      <c r="AV301" s="669"/>
      <c r="AW301" s="669"/>
      <c r="AX301" s="669"/>
      <c r="AY301" s="669"/>
      <c r="AZ301" s="669"/>
      <c r="BA301" s="669"/>
      <c r="BB301" s="669"/>
      <c r="BC301" s="669"/>
      <c r="BD301" s="669"/>
      <c r="BE301" s="669"/>
      <c r="BF301" s="669"/>
      <c r="BG301" s="669"/>
      <c r="BH301" s="669"/>
      <c r="BI301" s="669"/>
      <c r="BJ301" s="669"/>
      <c r="BK301" s="669"/>
      <c r="BL301" s="669"/>
      <c r="BM301" s="669"/>
      <c r="BN301" s="669"/>
      <c r="BO301" s="669"/>
      <c r="BP301" s="669"/>
      <c r="BQ301" s="669"/>
      <c r="BR301" s="669"/>
      <c r="BS301" s="669"/>
      <c r="BT301" s="669"/>
      <c r="BU301" s="669"/>
      <c r="BV301" s="669"/>
      <c r="BW301" s="669"/>
      <c r="BX301" s="669"/>
      <c r="BY301" s="669"/>
      <c r="BZ301" s="669"/>
      <c r="CA301" s="669"/>
      <c r="CB301" s="669"/>
      <c r="CC301" s="669"/>
      <c r="CD301" s="669"/>
      <c r="CE301" s="669"/>
      <c r="CF301" s="669"/>
      <c r="CG301" s="669"/>
      <c r="CH301" s="669"/>
      <c r="CI301" s="669"/>
      <c r="CJ301" s="669"/>
      <c r="CK301" s="669"/>
      <c r="CL301" s="669"/>
      <c r="CM301" s="669"/>
      <c r="CN301" s="669"/>
      <c r="CO301" s="669"/>
      <c r="CP301" s="669"/>
      <c r="CQ301" s="669"/>
      <c r="CR301" s="669"/>
      <c r="CS301" s="669"/>
      <c r="CT301" s="669"/>
      <c r="CU301" s="669"/>
      <c r="CV301" s="669"/>
      <c r="CW301" s="669"/>
      <c r="CX301" s="669"/>
      <c r="CY301" s="669"/>
      <c r="CZ301" s="669"/>
      <c r="DA301" s="669"/>
      <c r="DB301" s="669"/>
      <c r="DC301" s="669"/>
      <c r="DD301" s="669"/>
      <c r="DE301" s="669"/>
      <c r="DF301" s="661"/>
      <c r="DG301" s="661"/>
      <c r="DH301" s="661"/>
      <c r="DI301" s="661"/>
      <c r="DJ301" s="661"/>
      <c r="DK301" s="661"/>
      <c r="DL301" s="661"/>
      <c r="DM301" s="661"/>
      <c r="DN301" s="661"/>
      <c r="DO301" s="661"/>
      <c r="DP301" s="661"/>
      <c r="DQ301" s="661"/>
      <c r="DR301" s="661"/>
      <c r="DS301" s="661"/>
      <c r="DT301" s="661"/>
      <c r="DU301" s="661"/>
      <c r="DV301" s="661"/>
      <c r="DW301" s="661"/>
      <c r="DX301" s="661"/>
      <c r="DY301" s="661"/>
      <c r="DZ301" s="661"/>
      <c r="EA301" s="661"/>
      <c r="EB301" s="661"/>
      <c r="EC301" s="661"/>
      <c r="ED301" s="661"/>
      <c r="EE301" s="661"/>
      <c r="EF301" s="661"/>
      <c r="EG301" s="661"/>
      <c r="EH301" s="661"/>
      <c r="EI301" s="661"/>
      <c r="EJ301" s="661"/>
      <c r="EK301" s="661"/>
      <c r="EL301" s="661"/>
      <c r="EM301" s="661"/>
      <c r="EN301" s="661"/>
      <c r="EO301" s="661"/>
      <c r="EP301" s="661"/>
      <c r="EQ301" s="661"/>
      <c r="ER301" s="661"/>
      <c r="ES301" s="661"/>
      <c r="ET301" s="661"/>
      <c r="EU301" s="661"/>
      <c r="EV301" s="661"/>
      <c r="EW301" s="661"/>
      <c r="EX301" s="661"/>
      <c r="EY301" s="661"/>
      <c r="EZ301" s="661"/>
      <c r="FA301" s="661"/>
      <c r="FB301" s="661"/>
      <c r="FC301" s="661"/>
      <c r="FD301" s="661"/>
      <c r="FE301" s="661"/>
      <c r="FF301" s="661"/>
      <c r="FG301" s="661"/>
      <c r="FH301" s="661"/>
      <c r="FI301" s="661"/>
      <c r="FJ301" s="661"/>
      <c r="FK301" s="661"/>
      <c r="FL301" s="661"/>
      <c r="FM301" s="661"/>
      <c r="FN301" s="661"/>
      <c r="FO301" s="661"/>
      <c r="FP301" s="661"/>
      <c r="FQ301" s="661"/>
      <c r="FR301" s="661"/>
      <c r="FS301" s="661"/>
      <c r="FT301" s="661"/>
      <c r="FU301" s="661"/>
      <c r="FV301" s="661"/>
      <c r="FW301" s="661"/>
      <c r="FX301" s="661"/>
      <c r="FY301" s="661"/>
      <c r="FZ301" s="661"/>
      <c r="GA301" s="661"/>
      <c r="GB301" s="661"/>
      <c r="GC301" s="661"/>
      <c r="GD301" s="661"/>
      <c r="GE301" s="661"/>
      <c r="GF301" s="661"/>
      <c r="GG301" s="661"/>
      <c r="GH301" s="661"/>
      <c r="GI301" s="661"/>
      <c r="GJ301" s="661"/>
      <c r="GK301" s="661"/>
      <c r="GL301" s="661"/>
      <c r="GM301" s="661"/>
      <c r="GN301" s="661"/>
      <c r="GO301" s="661"/>
      <c r="GP301" s="661"/>
      <c r="GQ301" s="661"/>
      <c r="GR301" s="661"/>
      <c r="GS301" s="661"/>
      <c r="GT301" s="661"/>
      <c r="GU301" s="661"/>
      <c r="GV301" s="661"/>
      <c r="GW301" s="661"/>
      <c r="GX301" s="661"/>
      <c r="GY301" s="661"/>
      <c r="GZ301" s="661"/>
      <c r="HA301" s="661"/>
      <c r="HB301" s="661"/>
      <c r="HC301" s="661"/>
      <c r="HD301" s="661"/>
      <c r="HE301" s="661"/>
      <c r="HF301" s="661"/>
      <c r="HG301" s="661"/>
      <c r="HH301" s="661"/>
      <c r="HI301" s="661"/>
      <c r="HJ301" s="661"/>
      <c r="HK301" s="661"/>
      <c r="HL301" s="661"/>
      <c r="HM301" s="661"/>
      <c r="HN301" s="661"/>
      <c r="HO301" s="661"/>
      <c r="HP301" s="661"/>
      <c r="HQ301" s="661"/>
      <c r="HR301" s="661"/>
      <c r="HS301" s="661"/>
      <c r="HT301" s="661"/>
      <c r="HU301" s="661"/>
      <c r="HV301" s="661"/>
      <c r="HW301" s="661"/>
      <c r="HX301" s="661"/>
      <c r="HY301" s="661"/>
      <c r="HZ301" s="661"/>
      <c r="IA301" s="661"/>
      <c r="IB301" s="661"/>
      <c r="IC301" s="661"/>
      <c r="ID301" s="661"/>
      <c r="IE301" s="661"/>
      <c r="IF301" s="661"/>
      <c r="IG301" s="661"/>
      <c r="IH301" s="661"/>
      <c r="II301" s="661"/>
      <c r="IJ301" s="661"/>
      <c r="IK301" s="661"/>
      <c r="IL301" s="661"/>
      <c r="IM301" s="661"/>
      <c r="IN301" s="661"/>
      <c r="IO301" s="661"/>
      <c r="IP301" s="661"/>
      <c r="IQ301" s="661"/>
      <c r="IR301" s="661"/>
      <c r="IS301" s="661"/>
      <c r="IT301" s="661"/>
      <c r="IU301" s="661"/>
      <c r="IV301" s="661"/>
    </row>
    <row r="302" spans="1:256" s="688" customFormat="1">
      <c r="A302" s="656"/>
      <c r="B302" s="671"/>
      <c r="C302" s="689"/>
      <c r="D302" s="672"/>
      <c r="E302" s="661"/>
      <c r="F302" s="661"/>
      <c r="G302" s="674"/>
      <c r="H302" s="669"/>
      <c r="I302" s="672"/>
      <c r="J302" s="669"/>
      <c r="K302" s="669"/>
      <c r="L302" s="669"/>
      <c r="M302" s="669"/>
      <c r="N302" s="669"/>
      <c r="O302" s="669"/>
      <c r="P302" s="669"/>
      <c r="Q302" s="669"/>
      <c r="R302" s="669"/>
      <c r="S302" s="669"/>
      <c r="T302" s="669"/>
      <c r="U302" s="669"/>
      <c r="V302" s="669"/>
      <c r="W302" s="669"/>
      <c r="X302" s="669"/>
      <c r="Y302" s="669"/>
      <c r="Z302" s="669"/>
      <c r="AA302" s="669"/>
      <c r="AB302" s="669"/>
      <c r="AC302" s="669"/>
      <c r="AD302" s="669"/>
      <c r="AE302" s="669"/>
      <c r="AF302" s="669"/>
      <c r="AG302" s="669"/>
      <c r="AH302" s="669"/>
      <c r="AI302" s="669"/>
      <c r="AJ302" s="669"/>
      <c r="AK302" s="669"/>
      <c r="AL302" s="669"/>
      <c r="AM302" s="669"/>
      <c r="AN302" s="669"/>
      <c r="AO302" s="669"/>
      <c r="AP302" s="669"/>
      <c r="AQ302" s="669"/>
      <c r="AR302" s="669"/>
      <c r="AS302" s="669"/>
      <c r="AT302" s="669"/>
      <c r="AU302" s="669"/>
      <c r="AV302" s="669"/>
      <c r="AW302" s="669"/>
      <c r="AX302" s="669"/>
      <c r="AY302" s="669"/>
      <c r="AZ302" s="669"/>
      <c r="BA302" s="669"/>
      <c r="BB302" s="669"/>
      <c r="BC302" s="669"/>
      <c r="BD302" s="669"/>
      <c r="BE302" s="669"/>
      <c r="BF302" s="669"/>
      <c r="BG302" s="669"/>
      <c r="BH302" s="669"/>
      <c r="BI302" s="669"/>
      <c r="BJ302" s="669"/>
      <c r="BK302" s="669"/>
      <c r="BL302" s="669"/>
      <c r="BM302" s="669"/>
      <c r="BN302" s="669"/>
      <c r="BO302" s="669"/>
      <c r="BP302" s="669"/>
      <c r="BQ302" s="669"/>
      <c r="BR302" s="669"/>
      <c r="BS302" s="669"/>
      <c r="BT302" s="669"/>
      <c r="BU302" s="669"/>
      <c r="BV302" s="669"/>
      <c r="BW302" s="669"/>
      <c r="BX302" s="669"/>
      <c r="BY302" s="669"/>
      <c r="BZ302" s="669"/>
      <c r="CA302" s="669"/>
      <c r="CB302" s="669"/>
      <c r="CC302" s="669"/>
      <c r="CD302" s="669"/>
      <c r="CE302" s="669"/>
      <c r="CF302" s="669"/>
      <c r="CG302" s="669"/>
      <c r="CH302" s="669"/>
      <c r="CI302" s="669"/>
      <c r="CJ302" s="669"/>
      <c r="CK302" s="669"/>
      <c r="CL302" s="669"/>
      <c r="CM302" s="669"/>
      <c r="CN302" s="669"/>
      <c r="CO302" s="669"/>
      <c r="CP302" s="669"/>
      <c r="CQ302" s="669"/>
      <c r="CR302" s="669"/>
      <c r="CS302" s="669"/>
      <c r="CT302" s="669"/>
      <c r="CU302" s="669"/>
      <c r="CV302" s="669"/>
      <c r="CW302" s="669"/>
      <c r="CX302" s="669"/>
      <c r="CY302" s="669"/>
      <c r="CZ302" s="669"/>
      <c r="DA302" s="669"/>
      <c r="DB302" s="669"/>
      <c r="DC302" s="669"/>
      <c r="DD302" s="669"/>
      <c r="DE302" s="669"/>
      <c r="DF302" s="661"/>
      <c r="DG302" s="661"/>
      <c r="DH302" s="661"/>
      <c r="DI302" s="661"/>
      <c r="DJ302" s="661"/>
      <c r="DK302" s="661"/>
      <c r="DL302" s="661"/>
      <c r="DM302" s="661"/>
      <c r="DN302" s="661"/>
      <c r="DO302" s="661"/>
      <c r="DP302" s="661"/>
      <c r="DQ302" s="661"/>
      <c r="DR302" s="661"/>
      <c r="DS302" s="661"/>
      <c r="DT302" s="661"/>
      <c r="DU302" s="661"/>
      <c r="DV302" s="661"/>
      <c r="DW302" s="661"/>
      <c r="DX302" s="661"/>
      <c r="DY302" s="661"/>
      <c r="DZ302" s="661"/>
      <c r="EA302" s="661"/>
      <c r="EB302" s="661"/>
      <c r="EC302" s="661"/>
      <c r="ED302" s="661"/>
      <c r="EE302" s="661"/>
      <c r="EF302" s="661"/>
      <c r="EG302" s="661"/>
      <c r="EH302" s="661"/>
      <c r="EI302" s="661"/>
      <c r="EJ302" s="661"/>
      <c r="EK302" s="661"/>
      <c r="EL302" s="661"/>
      <c r="EM302" s="661"/>
      <c r="EN302" s="661"/>
      <c r="EO302" s="661"/>
      <c r="EP302" s="661"/>
      <c r="EQ302" s="661"/>
      <c r="ER302" s="661"/>
      <c r="ES302" s="661"/>
      <c r="ET302" s="661"/>
      <c r="EU302" s="661"/>
      <c r="EV302" s="661"/>
      <c r="EW302" s="661"/>
      <c r="EX302" s="661"/>
      <c r="EY302" s="661"/>
      <c r="EZ302" s="661"/>
      <c r="FA302" s="661"/>
      <c r="FB302" s="661"/>
      <c r="FC302" s="661"/>
      <c r="FD302" s="661"/>
      <c r="FE302" s="661"/>
      <c r="FF302" s="661"/>
      <c r="FG302" s="661"/>
      <c r="FH302" s="661"/>
      <c r="FI302" s="661"/>
      <c r="FJ302" s="661"/>
      <c r="FK302" s="661"/>
      <c r="FL302" s="661"/>
      <c r="FM302" s="661"/>
      <c r="FN302" s="661"/>
      <c r="FO302" s="661"/>
      <c r="FP302" s="661"/>
      <c r="FQ302" s="661"/>
      <c r="FR302" s="661"/>
      <c r="FS302" s="661"/>
      <c r="FT302" s="661"/>
      <c r="FU302" s="661"/>
      <c r="FV302" s="661"/>
      <c r="FW302" s="661"/>
      <c r="FX302" s="661"/>
      <c r="FY302" s="661"/>
      <c r="FZ302" s="661"/>
      <c r="GA302" s="661"/>
      <c r="GB302" s="661"/>
      <c r="GC302" s="661"/>
      <c r="GD302" s="661"/>
      <c r="GE302" s="661"/>
      <c r="GF302" s="661"/>
      <c r="GG302" s="661"/>
      <c r="GH302" s="661"/>
      <c r="GI302" s="661"/>
      <c r="GJ302" s="661"/>
      <c r="GK302" s="661"/>
      <c r="GL302" s="661"/>
      <c r="GM302" s="661"/>
      <c r="GN302" s="661"/>
      <c r="GO302" s="661"/>
      <c r="GP302" s="661"/>
      <c r="GQ302" s="661"/>
      <c r="GR302" s="661"/>
      <c r="GS302" s="661"/>
      <c r="GT302" s="661"/>
      <c r="GU302" s="661"/>
      <c r="GV302" s="661"/>
      <c r="GW302" s="661"/>
      <c r="GX302" s="661"/>
      <c r="GY302" s="661"/>
      <c r="GZ302" s="661"/>
      <c r="HA302" s="661"/>
      <c r="HB302" s="661"/>
      <c r="HC302" s="661"/>
      <c r="HD302" s="661"/>
      <c r="HE302" s="661"/>
      <c r="HF302" s="661"/>
      <c r="HG302" s="661"/>
      <c r="HH302" s="661"/>
      <c r="HI302" s="661"/>
      <c r="HJ302" s="661"/>
      <c r="HK302" s="661"/>
      <c r="HL302" s="661"/>
      <c r="HM302" s="661"/>
      <c r="HN302" s="661"/>
      <c r="HO302" s="661"/>
      <c r="HP302" s="661"/>
      <c r="HQ302" s="661"/>
      <c r="HR302" s="661"/>
      <c r="HS302" s="661"/>
      <c r="HT302" s="661"/>
      <c r="HU302" s="661"/>
      <c r="HV302" s="661"/>
      <c r="HW302" s="661"/>
      <c r="HX302" s="661"/>
      <c r="HY302" s="661"/>
      <c r="HZ302" s="661"/>
      <c r="IA302" s="661"/>
      <c r="IB302" s="661"/>
      <c r="IC302" s="661"/>
      <c r="ID302" s="661"/>
      <c r="IE302" s="661"/>
      <c r="IF302" s="661"/>
      <c r="IG302" s="661"/>
      <c r="IH302" s="661"/>
      <c r="II302" s="661"/>
      <c r="IJ302" s="661"/>
      <c r="IK302" s="661"/>
      <c r="IL302" s="661"/>
      <c r="IM302" s="661"/>
      <c r="IN302" s="661"/>
      <c r="IO302" s="661"/>
      <c r="IP302" s="661"/>
      <c r="IQ302" s="661"/>
      <c r="IR302" s="661"/>
      <c r="IS302" s="661"/>
      <c r="IT302" s="661"/>
      <c r="IU302" s="661"/>
      <c r="IV302" s="661"/>
    </row>
    <row r="303" spans="1:256" s="668" customFormat="1" ht="39.6">
      <c r="A303" s="553" t="s">
        <v>1429</v>
      </c>
      <c r="B303" s="536" t="s">
        <v>1428</v>
      </c>
      <c r="C303" s="550"/>
      <c r="D303" s="684"/>
      <c r="E303" s="548"/>
      <c r="F303" s="548"/>
      <c r="G303" s="548"/>
      <c r="H303" s="548"/>
      <c r="I303" s="548"/>
      <c r="J303" s="548"/>
      <c r="K303" s="548"/>
      <c r="L303" s="548"/>
      <c r="M303" s="548"/>
      <c r="N303" s="548"/>
      <c r="O303" s="548"/>
      <c r="P303" s="548"/>
      <c r="Q303" s="548"/>
      <c r="R303" s="548"/>
      <c r="S303" s="548"/>
      <c r="T303" s="548"/>
      <c r="U303" s="548"/>
      <c r="V303" s="548"/>
      <c r="W303" s="548"/>
      <c r="X303" s="548"/>
      <c r="Y303" s="548"/>
      <c r="Z303" s="548"/>
      <c r="AA303" s="548"/>
      <c r="AB303" s="548"/>
      <c r="AC303" s="548"/>
      <c r="AD303" s="548"/>
      <c r="AE303" s="548"/>
      <c r="AF303" s="548"/>
      <c r="AG303" s="548"/>
      <c r="AH303" s="548"/>
      <c r="AI303" s="548"/>
      <c r="AJ303" s="548"/>
      <c r="AK303" s="548"/>
      <c r="AL303" s="548"/>
      <c r="AM303" s="548"/>
      <c r="AN303" s="548"/>
      <c r="AO303" s="548"/>
      <c r="AP303" s="548"/>
      <c r="AQ303" s="548"/>
      <c r="AR303" s="548"/>
      <c r="AS303" s="548"/>
      <c r="AT303" s="548"/>
      <c r="AU303" s="548"/>
      <c r="AV303" s="548"/>
      <c r="AW303" s="548"/>
      <c r="AX303" s="548"/>
      <c r="AY303" s="548"/>
      <c r="AZ303" s="548"/>
      <c r="BA303" s="548"/>
      <c r="BB303" s="548"/>
      <c r="BC303" s="548"/>
      <c r="BD303" s="548"/>
      <c r="BE303" s="548"/>
      <c r="BF303" s="548"/>
      <c r="BG303" s="548"/>
      <c r="BH303" s="548"/>
      <c r="BI303" s="548"/>
      <c r="BJ303" s="548"/>
      <c r="BK303" s="548"/>
      <c r="BL303" s="548"/>
      <c r="BM303" s="548"/>
      <c r="BN303" s="548"/>
      <c r="BO303" s="548"/>
      <c r="BP303" s="548"/>
      <c r="BQ303" s="548"/>
      <c r="BR303" s="548"/>
      <c r="BS303" s="548"/>
      <c r="BT303" s="548"/>
      <c r="BU303" s="548"/>
      <c r="BV303" s="548"/>
      <c r="BW303" s="548"/>
      <c r="BX303" s="548"/>
      <c r="BY303" s="548"/>
      <c r="BZ303" s="548"/>
      <c r="CA303" s="548"/>
      <c r="CB303" s="548"/>
      <c r="CC303" s="548"/>
      <c r="CD303" s="548"/>
      <c r="CE303" s="548"/>
      <c r="CF303" s="548"/>
      <c r="CG303" s="548"/>
      <c r="CH303" s="548"/>
      <c r="CI303" s="548"/>
      <c r="CJ303" s="548"/>
      <c r="CK303" s="548"/>
      <c r="CL303" s="548"/>
      <c r="CM303" s="548"/>
      <c r="CN303" s="548"/>
      <c r="CO303" s="548"/>
      <c r="CP303" s="548"/>
      <c r="CQ303" s="548"/>
      <c r="CR303" s="548"/>
      <c r="CS303" s="548"/>
      <c r="CT303" s="548"/>
      <c r="CU303" s="548"/>
      <c r="CV303" s="548"/>
      <c r="CW303" s="548"/>
      <c r="CX303" s="548"/>
      <c r="CY303" s="548"/>
      <c r="CZ303" s="548"/>
      <c r="DA303" s="548"/>
      <c r="DB303" s="548"/>
      <c r="DC303" s="548"/>
      <c r="DD303" s="548"/>
      <c r="DE303" s="548"/>
      <c r="DF303" s="548"/>
      <c r="DG303" s="548"/>
      <c r="DH303" s="548"/>
      <c r="DI303" s="548"/>
      <c r="DJ303" s="548"/>
      <c r="DK303" s="548"/>
      <c r="DL303" s="548"/>
      <c r="DM303" s="548"/>
      <c r="DN303" s="548"/>
      <c r="DO303" s="548"/>
      <c r="DP303" s="548"/>
      <c r="DQ303" s="548"/>
      <c r="DR303" s="548"/>
      <c r="DS303" s="548"/>
      <c r="DT303" s="548"/>
      <c r="DU303" s="548"/>
      <c r="DV303" s="548"/>
      <c r="DW303" s="548"/>
      <c r="DX303" s="548"/>
      <c r="DY303" s="548"/>
      <c r="DZ303" s="548"/>
      <c r="EA303" s="548"/>
      <c r="EB303" s="548"/>
      <c r="EC303" s="548"/>
      <c r="ED303" s="548"/>
      <c r="EE303" s="548"/>
      <c r="EF303" s="548"/>
      <c r="EG303" s="548"/>
      <c r="EH303" s="548"/>
      <c r="EI303" s="548"/>
      <c r="EJ303" s="548"/>
      <c r="EK303" s="548"/>
      <c r="EL303" s="548"/>
      <c r="EM303" s="548"/>
      <c r="EN303" s="548"/>
      <c r="EO303" s="548"/>
      <c r="EP303" s="548"/>
      <c r="EQ303" s="548"/>
      <c r="ER303" s="548"/>
      <c r="ES303" s="548"/>
      <c r="ET303" s="548"/>
      <c r="EU303" s="548"/>
      <c r="EV303" s="548"/>
      <c r="EW303" s="548"/>
      <c r="EX303" s="548"/>
      <c r="EY303" s="548"/>
      <c r="EZ303" s="548"/>
      <c r="FA303" s="548"/>
      <c r="FB303" s="548"/>
      <c r="FC303" s="548"/>
      <c r="FD303" s="548"/>
      <c r="FE303" s="548"/>
      <c r="FF303" s="548"/>
      <c r="FG303" s="548"/>
      <c r="FH303" s="548"/>
      <c r="FI303" s="548"/>
      <c r="FJ303" s="548"/>
      <c r="FK303" s="548"/>
      <c r="FL303" s="548"/>
      <c r="FM303" s="548"/>
      <c r="FN303" s="548"/>
      <c r="FO303" s="548"/>
      <c r="FP303" s="548"/>
      <c r="FQ303" s="548"/>
      <c r="FR303" s="548"/>
      <c r="FS303" s="548"/>
      <c r="FT303" s="548"/>
      <c r="FU303" s="548"/>
      <c r="FV303" s="548"/>
      <c r="FW303" s="548"/>
      <c r="FX303" s="548"/>
      <c r="FY303" s="548"/>
      <c r="FZ303" s="548"/>
      <c r="GA303" s="548"/>
      <c r="GB303" s="548"/>
      <c r="GC303" s="548"/>
      <c r="GD303" s="548"/>
      <c r="GE303" s="548"/>
      <c r="GF303" s="548"/>
      <c r="GG303" s="548"/>
      <c r="GH303" s="548"/>
      <c r="GI303" s="548"/>
      <c r="GJ303" s="548"/>
      <c r="GK303" s="548"/>
      <c r="GL303" s="548"/>
      <c r="GM303" s="548"/>
      <c r="GN303" s="548"/>
      <c r="GO303" s="548"/>
      <c r="GP303" s="548"/>
      <c r="GQ303" s="548"/>
      <c r="GR303" s="548"/>
      <c r="GS303" s="548"/>
      <c r="GT303" s="548"/>
      <c r="GU303" s="548"/>
      <c r="GV303" s="548"/>
      <c r="GW303" s="548"/>
      <c r="GX303" s="548"/>
      <c r="GY303" s="548"/>
      <c r="GZ303" s="548"/>
      <c r="HA303" s="548"/>
      <c r="HB303" s="548"/>
      <c r="HC303" s="548"/>
      <c r="HD303" s="548"/>
      <c r="HE303" s="548"/>
      <c r="HF303" s="548"/>
      <c r="HG303" s="548"/>
      <c r="HH303" s="548"/>
      <c r="HI303" s="548"/>
      <c r="HJ303" s="548"/>
      <c r="HK303" s="548"/>
      <c r="HL303" s="548"/>
      <c r="HM303" s="548"/>
      <c r="HN303" s="548"/>
      <c r="HO303" s="548"/>
      <c r="HP303" s="548"/>
      <c r="HQ303" s="548"/>
      <c r="HR303" s="548"/>
      <c r="HS303" s="548"/>
      <c r="HT303" s="548"/>
      <c r="HU303" s="548"/>
      <c r="HV303" s="548"/>
      <c r="HW303" s="548"/>
      <c r="HX303" s="548"/>
      <c r="HY303" s="548"/>
      <c r="HZ303" s="548"/>
      <c r="IA303" s="548"/>
      <c r="IB303" s="548"/>
      <c r="IC303" s="548"/>
      <c r="ID303" s="548"/>
      <c r="IE303" s="548"/>
      <c r="IF303" s="548"/>
      <c r="IG303" s="548"/>
      <c r="IH303" s="548"/>
      <c r="II303" s="548"/>
      <c r="IJ303" s="548"/>
      <c r="IK303" s="548"/>
      <c r="IL303" s="548"/>
      <c r="IM303" s="548"/>
      <c r="IN303" s="548"/>
      <c r="IO303" s="548"/>
      <c r="IP303" s="548"/>
      <c r="IQ303" s="548"/>
      <c r="IR303" s="548"/>
      <c r="IS303" s="548"/>
      <c r="IT303" s="548"/>
      <c r="IU303" s="548"/>
      <c r="IV303" s="548"/>
    </row>
    <row r="304" spans="1:256" s="668" customFormat="1">
      <c r="A304" s="552"/>
      <c r="B304" s="551" t="s">
        <v>1427</v>
      </c>
      <c r="C304" s="550" t="s">
        <v>312</v>
      </c>
      <c r="D304" s="684">
        <v>10</v>
      </c>
      <c r="E304" s="670"/>
      <c r="F304" s="670">
        <f>E304*D304</f>
        <v>0</v>
      </c>
      <c r="G304" s="548"/>
      <c r="H304" s="548"/>
      <c r="I304" s="548"/>
      <c r="J304" s="548"/>
      <c r="K304" s="548"/>
      <c r="L304" s="548"/>
      <c r="M304" s="548"/>
      <c r="N304" s="548"/>
      <c r="O304" s="548"/>
      <c r="P304" s="548"/>
      <c r="Q304" s="548"/>
      <c r="R304" s="548"/>
      <c r="S304" s="548"/>
      <c r="T304" s="548"/>
      <c r="U304" s="548"/>
      <c r="V304" s="548"/>
      <c r="W304" s="548"/>
      <c r="X304" s="548"/>
      <c r="Y304" s="548"/>
      <c r="Z304" s="548"/>
      <c r="AA304" s="548"/>
      <c r="AB304" s="548"/>
      <c r="AC304" s="548"/>
      <c r="AD304" s="548"/>
      <c r="AE304" s="548"/>
      <c r="AF304" s="548"/>
      <c r="AG304" s="548"/>
      <c r="AH304" s="548"/>
      <c r="AI304" s="548"/>
      <c r="AJ304" s="548"/>
      <c r="AK304" s="548"/>
      <c r="AL304" s="548"/>
      <c r="AM304" s="548"/>
      <c r="AN304" s="548"/>
      <c r="AO304" s="548"/>
      <c r="AP304" s="548"/>
      <c r="AQ304" s="548"/>
      <c r="AR304" s="548"/>
      <c r="AS304" s="548"/>
      <c r="AT304" s="548"/>
      <c r="AU304" s="548"/>
      <c r="AV304" s="548"/>
      <c r="AW304" s="548"/>
      <c r="AX304" s="548"/>
      <c r="AY304" s="548"/>
      <c r="AZ304" s="548"/>
      <c r="BA304" s="548"/>
      <c r="BB304" s="548"/>
      <c r="BC304" s="548"/>
      <c r="BD304" s="548"/>
      <c r="BE304" s="548"/>
      <c r="BF304" s="548"/>
      <c r="BG304" s="548"/>
      <c r="BH304" s="548"/>
      <c r="BI304" s="548"/>
      <c r="BJ304" s="548"/>
      <c r="BK304" s="548"/>
      <c r="BL304" s="548"/>
      <c r="BM304" s="548"/>
      <c r="BN304" s="548"/>
      <c r="BO304" s="548"/>
      <c r="BP304" s="548"/>
      <c r="BQ304" s="548"/>
      <c r="BR304" s="548"/>
      <c r="BS304" s="548"/>
      <c r="BT304" s="548"/>
      <c r="BU304" s="548"/>
      <c r="BV304" s="548"/>
      <c r="BW304" s="548"/>
      <c r="BX304" s="548"/>
      <c r="BY304" s="548"/>
      <c r="BZ304" s="548"/>
      <c r="CA304" s="548"/>
      <c r="CB304" s="548"/>
      <c r="CC304" s="548"/>
      <c r="CD304" s="548"/>
      <c r="CE304" s="548"/>
      <c r="CF304" s="548"/>
      <c r="CG304" s="548"/>
      <c r="CH304" s="548"/>
      <c r="CI304" s="548"/>
      <c r="CJ304" s="548"/>
      <c r="CK304" s="548"/>
      <c r="CL304" s="548"/>
      <c r="CM304" s="548"/>
      <c r="CN304" s="548"/>
      <c r="CO304" s="548"/>
      <c r="CP304" s="548"/>
      <c r="CQ304" s="548"/>
      <c r="CR304" s="548"/>
      <c r="CS304" s="548"/>
      <c r="CT304" s="548"/>
      <c r="CU304" s="548"/>
      <c r="CV304" s="548"/>
      <c r="CW304" s="548"/>
      <c r="CX304" s="548"/>
      <c r="CY304" s="548"/>
      <c r="CZ304" s="548"/>
      <c r="DA304" s="548"/>
      <c r="DB304" s="548"/>
      <c r="DC304" s="548"/>
      <c r="DD304" s="548"/>
      <c r="DE304" s="548"/>
      <c r="DF304" s="548"/>
      <c r="DG304" s="548"/>
      <c r="DH304" s="548"/>
      <c r="DI304" s="548"/>
      <c r="DJ304" s="548"/>
      <c r="DK304" s="548"/>
      <c r="DL304" s="548"/>
      <c r="DM304" s="548"/>
      <c r="DN304" s="548"/>
      <c r="DO304" s="548"/>
      <c r="DP304" s="548"/>
      <c r="DQ304" s="548"/>
      <c r="DR304" s="548"/>
      <c r="DS304" s="548"/>
      <c r="DT304" s="548"/>
      <c r="DU304" s="548"/>
      <c r="DV304" s="548"/>
      <c r="DW304" s="548"/>
      <c r="DX304" s="548"/>
      <c r="DY304" s="548"/>
      <c r="DZ304" s="548"/>
      <c r="EA304" s="548"/>
      <c r="EB304" s="548"/>
      <c r="EC304" s="548"/>
      <c r="ED304" s="548"/>
      <c r="EE304" s="548"/>
      <c r="EF304" s="548"/>
      <c r="EG304" s="548"/>
      <c r="EH304" s="548"/>
      <c r="EI304" s="548"/>
      <c r="EJ304" s="548"/>
      <c r="EK304" s="548"/>
      <c r="EL304" s="548"/>
      <c r="EM304" s="548"/>
      <c r="EN304" s="548"/>
      <c r="EO304" s="548"/>
      <c r="EP304" s="548"/>
      <c r="EQ304" s="548"/>
      <c r="ER304" s="548"/>
      <c r="ES304" s="548"/>
      <c r="ET304" s="548"/>
      <c r="EU304" s="548"/>
      <c r="EV304" s="548"/>
      <c r="EW304" s="548"/>
      <c r="EX304" s="548"/>
      <c r="EY304" s="548"/>
      <c r="EZ304" s="548"/>
      <c r="FA304" s="548"/>
      <c r="FB304" s="548"/>
      <c r="FC304" s="548"/>
      <c r="FD304" s="548"/>
      <c r="FE304" s="548"/>
      <c r="FF304" s="548"/>
      <c r="FG304" s="548"/>
      <c r="FH304" s="548"/>
      <c r="FI304" s="548"/>
      <c r="FJ304" s="548"/>
      <c r="FK304" s="548"/>
      <c r="FL304" s="548"/>
      <c r="FM304" s="548"/>
      <c r="FN304" s="548"/>
      <c r="FO304" s="548"/>
      <c r="FP304" s="548"/>
      <c r="FQ304" s="548"/>
      <c r="FR304" s="548"/>
      <c r="FS304" s="548"/>
      <c r="FT304" s="548"/>
      <c r="FU304" s="548"/>
      <c r="FV304" s="548"/>
      <c r="FW304" s="548"/>
      <c r="FX304" s="548"/>
      <c r="FY304" s="548"/>
      <c r="FZ304" s="548"/>
      <c r="GA304" s="548"/>
      <c r="GB304" s="548"/>
      <c r="GC304" s="548"/>
      <c r="GD304" s="548"/>
      <c r="GE304" s="548"/>
      <c r="GF304" s="548"/>
      <c r="GG304" s="548"/>
      <c r="GH304" s="548"/>
      <c r="GI304" s="548"/>
      <c r="GJ304" s="548"/>
      <c r="GK304" s="548"/>
      <c r="GL304" s="548"/>
      <c r="GM304" s="548"/>
      <c r="GN304" s="548"/>
      <c r="GO304" s="548"/>
      <c r="GP304" s="548"/>
      <c r="GQ304" s="548"/>
      <c r="GR304" s="548"/>
      <c r="GS304" s="548"/>
      <c r="GT304" s="548"/>
      <c r="GU304" s="548"/>
      <c r="GV304" s="548"/>
      <c r="GW304" s="548"/>
      <c r="GX304" s="548"/>
      <c r="GY304" s="548"/>
      <c r="GZ304" s="548"/>
      <c r="HA304" s="548"/>
      <c r="HB304" s="548"/>
      <c r="HC304" s="548"/>
      <c r="HD304" s="548"/>
      <c r="HE304" s="548"/>
      <c r="HF304" s="548"/>
      <c r="HG304" s="548"/>
      <c r="HH304" s="548"/>
      <c r="HI304" s="548"/>
      <c r="HJ304" s="548"/>
      <c r="HK304" s="548"/>
      <c r="HL304" s="548"/>
      <c r="HM304" s="548"/>
      <c r="HN304" s="548"/>
      <c r="HO304" s="548"/>
      <c r="HP304" s="548"/>
      <c r="HQ304" s="548"/>
      <c r="HR304" s="548"/>
      <c r="HS304" s="548"/>
      <c r="HT304" s="548"/>
      <c r="HU304" s="548"/>
      <c r="HV304" s="548"/>
      <c r="HW304" s="548"/>
      <c r="HX304" s="548"/>
      <c r="HY304" s="548"/>
      <c r="HZ304" s="548"/>
      <c r="IA304" s="548"/>
      <c r="IB304" s="548"/>
      <c r="IC304" s="548"/>
      <c r="ID304" s="548"/>
      <c r="IE304" s="548"/>
      <c r="IF304" s="548"/>
      <c r="IG304" s="548"/>
      <c r="IH304" s="548"/>
      <c r="II304" s="548"/>
      <c r="IJ304" s="548"/>
      <c r="IK304" s="548"/>
      <c r="IL304" s="548"/>
      <c r="IM304" s="548"/>
      <c r="IN304" s="548"/>
      <c r="IO304" s="548"/>
      <c r="IP304" s="548"/>
      <c r="IQ304" s="548"/>
      <c r="IR304" s="548"/>
      <c r="IS304" s="548"/>
      <c r="IT304" s="548"/>
      <c r="IU304" s="548"/>
      <c r="IV304" s="548"/>
    </row>
    <row r="305" spans="1:256" s="668" customFormat="1">
      <c r="A305" s="552"/>
      <c r="B305" s="551" t="s">
        <v>1422</v>
      </c>
      <c r="C305" s="550" t="s">
        <v>312</v>
      </c>
      <c r="D305" s="684">
        <v>32</v>
      </c>
      <c r="E305" s="670"/>
      <c r="F305" s="670">
        <f>E305*D305</f>
        <v>0</v>
      </c>
      <c r="G305" s="548"/>
      <c r="H305" s="548"/>
      <c r="I305" s="548"/>
      <c r="J305" s="548"/>
      <c r="K305" s="548"/>
      <c r="L305" s="548"/>
      <c r="M305" s="548"/>
      <c r="N305" s="548"/>
      <c r="O305" s="548"/>
      <c r="P305" s="548"/>
      <c r="Q305" s="548"/>
      <c r="R305" s="548"/>
      <c r="S305" s="548"/>
      <c r="T305" s="548"/>
      <c r="U305" s="548"/>
      <c r="V305" s="548"/>
      <c r="W305" s="548"/>
      <c r="X305" s="548"/>
      <c r="Y305" s="548"/>
      <c r="Z305" s="548"/>
      <c r="AA305" s="548"/>
      <c r="AB305" s="548"/>
      <c r="AC305" s="548"/>
      <c r="AD305" s="548"/>
      <c r="AE305" s="548"/>
      <c r="AF305" s="548"/>
      <c r="AG305" s="548"/>
      <c r="AH305" s="548"/>
      <c r="AI305" s="548"/>
      <c r="AJ305" s="548"/>
      <c r="AK305" s="548"/>
      <c r="AL305" s="548"/>
      <c r="AM305" s="548"/>
      <c r="AN305" s="548"/>
      <c r="AO305" s="548"/>
      <c r="AP305" s="548"/>
      <c r="AQ305" s="548"/>
      <c r="AR305" s="548"/>
      <c r="AS305" s="548"/>
      <c r="AT305" s="548"/>
      <c r="AU305" s="548"/>
      <c r="AV305" s="548"/>
      <c r="AW305" s="548"/>
      <c r="AX305" s="548"/>
      <c r="AY305" s="548"/>
      <c r="AZ305" s="548"/>
      <c r="BA305" s="548"/>
      <c r="BB305" s="548"/>
      <c r="BC305" s="548"/>
      <c r="BD305" s="548"/>
      <c r="BE305" s="548"/>
      <c r="BF305" s="548"/>
      <c r="BG305" s="548"/>
      <c r="BH305" s="548"/>
      <c r="BI305" s="548"/>
      <c r="BJ305" s="548"/>
      <c r="BK305" s="548"/>
      <c r="BL305" s="548"/>
      <c r="BM305" s="548"/>
      <c r="BN305" s="548"/>
      <c r="BO305" s="548"/>
      <c r="BP305" s="548"/>
      <c r="BQ305" s="548"/>
      <c r="BR305" s="548"/>
      <c r="BS305" s="548"/>
      <c r="BT305" s="548"/>
      <c r="BU305" s="548"/>
      <c r="BV305" s="548"/>
      <c r="BW305" s="548"/>
      <c r="BX305" s="548"/>
      <c r="BY305" s="548"/>
      <c r="BZ305" s="548"/>
      <c r="CA305" s="548"/>
      <c r="CB305" s="548"/>
      <c r="CC305" s="548"/>
      <c r="CD305" s="548"/>
      <c r="CE305" s="548"/>
      <c r="CF305" s="548"/>
      <c r="CG305" s="548"/>
      <c r="CH305" s="548"/>
      <c r="CI305" s="548"/>
      <c r="CJ305" s="548"/>
      <c r="CK305" s="548"/>
      <c r="CL305" s="548"/>
      <c r="CM305" s="548"/>
      <c r="CN305" s="548"/>
      <c r="CO305" s="548"/>
      <c r="CP305" s="548"/>
      <c r="CQ305" s="548"/>
      <c r="CR305" s="548"/>
      <c r="CS305" s="548"/>
      <c r="CT305" s="548"/>
      <c r="CU305" s="548"/>
      <c r="CV305" s="548"/>
      <c r="CW305" s="548"/>
      <c r="CX305" s="548"/>
      <c r="CY305" s="548"/>
      <c r="CZ305" s="548"/>
      <c r="DA305" s="548"/>
      <c r="DB305" s="548"/>
      <c r="DC305" s="548"/>
      <c r="DD305" s="548"/>
      <c r="DE305" s="548"/>
      <c r="DF305" s="548"/>
      <c r="DG305" s="548"/>
      <c r="DH305" s="548"/>
      <c r="DI305" s="548"/>
      <c r="DJ305" s="548"/>
      <c r="DK305" s="548"/>
      <c r="DL305" s="548"/>
      <c r="DM305" s="548"/>
      <c r="DN305" s="548"/>
      <c r="DO305" s="548"/>
      <c r="DP305" s="548"/>
      <c r="DQ305" s="548"/>
      <c r="DR305" s="548"/>
      <c r="DS305" s="548"/>
      <c r="DT305" s="548"/>
      <c r="DU305" s="548"/>
      <c r="DV305" s="548"/>
      <c r="DW305" s="548"/>
      <c r="DX305" s="548"/>
      <c r="DY305" s="548"/>
      <c r="DZ305" s="548"/>
      <c r="EA305" s="548"/>
      <c r="EB305" s="548"/>
      <c r="EC305" s="548"/>
      <c r="ED305" s="548"/>
      <c r="EE305" s="548"/>
      <c r="EF305" s="548"/>
      <c r="EG305" s="548"/>
      <c r="EH305" s="548"/>
      <c r="EI305" s="548"/>
      <c r="EJ305" s="548"/>
      <c r="EK305" s="548"/>
      <c r="EL305" s="548"/>
      <c r="EM305" s="548"/>
      <c r="EN305" s="548"/>
      <c r="EO305" s="548"/>
      <c r="EP305" s="548"/>
      <c r="EQ305" s="548"/>
      <c r="ER305" s="548"/>
      <c r="ES305" s="548"/>
      <c r="ET305" s="548"/>
      <c r="EU305" s="548"/>
      <c r="EV305" s="548"/>
      <c r="EW305" s="548"/>
      <c r="EX305" s="548"/>
      <c r="EY305" s="548"/>
      <c r="EZ305" s="548"/>
      <c r="FA305" s="548"/>
      <c r="FB305" s="548"/>
      <c r="FC305" s="548"/>
      <c r="FD305" s="548"/>
      <c r="FE305" s="548"/>
      <c r="FF305" s="548"/>
      <c r="FG305" s="548"/>
      <c r="FH305" s="548"/>
      <c r="FI305" s="548"/>
      <c r="FJ305" s="548"/>
      <c r="FK305" s="548"/>
      <c r="FL305" s="548"/>
      <c r="FM305" s="548"/>
      <c r="FN305" s="548"/>
      <c r="FO305" s="548"/>
      <c r="FP305" s="548"/>
      <c r="FQ305" s="548"/>
      <c r="FR305" s="548"/>
      <c r="FS305" s="548"/>
      <c r="FT305" s="548"/>
      <c r="FU305" s="548"/>
      <c r="FV305" s="548"/>
      <c r="FW305" s="548"/>
      <c r="FX305" s="548"/>
      <c r="FY305" s="548"/>
      <c r="FZ305" s="548"/>
      <c r="GA305" s="548"/>
      <c r="GB305" s="548"/>
      <c r="GC305" s="548"/>
      <c r="GD305" s="548"/>
      <c r="GE305" s="548"/>
      <c r="GF305" s="548"/>
      <c r="GG305" s="548"/>
      <c r="GH305" s="548"/>
      <c r="GI305" s="548"/>
      <c r="GJ305" s="548"/>
      <c r="GK305" s="548"/>
      <c r="GL305" s="548"/>
      <c r="GM305" s="548"/>
      <c r="GN305" s="548"/>
      <c r="GO305" s="548"/>
      <c r="GP305" s="548"/>
      <c r="GQ305" s="548"/>
      <c r="GR305" s="548"/>
      <c r="GS305" s="548"/>
      <c r="GT305" s="548"/>
      <c r="GU305" s="548"/>
      <c r="GV305" s="548"/>
      <c r="GW305" s="548"/>
      <c r="GX305" s="548"/>
      <c r="GY305" s="548"/>
      <c r="GZ305" s="548"/>
      <c r="HA305" s="548"/>
      <c r="HB305" s="548"/>
      <c r="HC305" s="548"/>
      <c r="HD305" s="548"/>
      <c r="HE305" s="548"/>
      <c r="HF305" s="548"/>
      <c r="HG305" s="548"/>
      <c r="HH305" s="548"/>
      <c r="HI305" s="548"/>
      <c r="HJ305" s="548"/>
      <c r="HK305" s="548"/>
      <c r="HL305" s="548"/>
      <c r="HM305" s="548"/>
      <c r="HN305" s="548"/>
      <c r="HO305" s="548"/>
      <c r="HP305" s="548"/>
      <c r="HQ305" s="548"/>
      <c r="HR305" s="548"/>
      <c r="HS305" s="548"/>
      <c r="HT305" s="548"/>
      <c r="HU305" s="548"/>
      <c r="HV305" s="548"/>
      <c r="HW305" s="548"/>
      <c r="HX305" s="548"/>
      <c r="HY305" s="548"/>
      <c r="HZ305" s="548"/>
      <c r="IA305" s="548"/>
      <c r="IB305" s="548"/>
      <c r="IC305" s="548"/>
      <c r="ID305" s="548"/>
      <c r="IE305" s="548"/>
      <c r="IF305" s="548"/>
      <c r="IG305" s="548"/>
      <c r="IH305" s="548"/>
      <c r="II305" s="548"/>
      <c r="IJ305" s="548"/>
      <c r="IK305" s="548"/>
      <c r="IL305" s="548"/>
      <c r="IM305" s="548"/>
      <c r="IN305" s="548"/>
      <c r="IO305" s="548"/>
      <c r="IP305" s="548"/>
      <c r="IQ305" s="548"/>
      <c r="IR305" s="548"/>
      <c r="IS305" s="548"/>
      <c r="IT305" s="548"/>
      <c r="IU305" s="548"/>
      <c r="IV305" s="548"/>
    </row>
    <row r="306" spans="1:256" s="668" customFormat="1">
      <c r="A306" s="552"/>
      <c r="B306" s="551" t="s">
        <v>1421</v>
      </c>
      <c r="C306" s="550" t="s">
        <v>312</v>
      </c>
      <c r="D306" s="684">
        <v>78</v>
      </c>
      <c r="E306" s="670"/>
      <c r="F306" s="670">
        <f>E306*D306</f>
        <v>0</v>
      </c>
      <c r="G306" s="548"/>
      <c r="H306" s="548"/>
      <c r="I306" s="548"/>
      <c r="J306" s="548"/>
      <c r="K306" s="548"/>
      <c r="L306" s="548"/>
      <c r="M306" s="548"/>
      <c r="N306" s="548"/>
      <c r="O306" s="548"/>
      <c r="P306" s="548"/>
      <c r="Q306" s="548"/>
      <c r="R306" s="548"/>
      <c r="S306" s="548"/>
      <c r="T306" s="548"/>
      <c r="U306" s="548"/>
      <c r="V306" s="548"/>
      <c r="W306" s="548"/>
      <c r="X306" s="548"/>
      <c r="Y306" s="548"/>
      <c r="Z306" s="548"/>
      <c r="AA306" s="548"/>
      <c r="AB306" s="548"/>
      <c r="AC306" s="548"/>
      <c r="AD306" s="548"/>
      <c r="AE306" s="548"/>
      <c r="AF306" s="548"/>
      <c r="AG306" s="548"/>
      <c r="AH306" s="548"/>
      <c r="AI306" s="548"/>
      <c r="AJ306" s="548"/>
      <c r="AK306" s="548"/>
      <c r="AL306" s="548"/>
      <c r="AM306" s="548"/>
      <c r="AN306" s="548"/>
      <c r="AO306" s="548"/>
      <c r="AP306" s="548"/>
      <c r="AQ306" s="548"/>
      <c r="AR306" s="548"/>
      <c r="AS306" s="548"/>
      <c r="AT306" s="548"/>
      <c r="AU306" s="548"/>
      <c r="AV306" s="548"/>
      <c r="AW306" s="548"/>
      <c r="AX306" s="548"/>
      <c r="AY306" s="548"/>
      <c r="AZ306" s="548"/>
      <c r="BA306" s="548"/>
      <c r="BB306" s="548"/>
      <c r="BC306" s="548"/>
      <c r="BD306" s="548"/>
      <c r="BE306" s="548"/>
      <c r="BF306" s="548"/>
      <c r="BG306" s="548"/>
      <c r="BH306" s="548"/>
      <c r="BI306" s="548"/>
      <c r="BJ306" s="548"/>
      <c r="BK306" s="548"/>
      <c r="BL306" s="548"/>
      <c r="BM306" s="548"/>
      <c r="BN306" s="548"/>
      <c r="BO306" s="548"/>
      <c r="BP306" s="548"/>
      <c r="BQ306" s="548"/>
      <c r="BR306" s="548"/>
      <c r="BS306" s="548"/>
      <c r="BT306" s="548"/>
      <c r="BU306" s="548"/>
      <c r="BV306" s="548"/>
      <c r="BW306" s="548"/>
      <c r="BX306" s="548"/>
      <c r="BY306" s="548"/>
      <c r="BZ306" s="548"/>
      <c r="CA306" s="548"/>
      <c r="CB306" s="548"/>
      <c r="CC306" s="548"/>
      <c r="CD306" s="548"/>
      <c r="CE306" s="548"/>
      <c r="CF306" s="548"/>
      <c r="CG306" s="548"/>
      <c r="CH306" s="548"/>
      <c r="CI306" s="548"/>
      <c r="CJ306" s="548"/>
      <c r="CK306" s="548"/>
      <c r="CL306" s="548"/>
      <c r="CM306" s="548"/>
      <c r="CN306" s="548"/>
      <c r="CO306" s="548"/>
      <c r="CP306" s="548"/>
      <c r="CQ306" s="548"/>
      <c r="CR306" s="548"/>
      <c r="CS306" s="548"/>
      <c r="CT306" s="548"/>
      <c r="CU306" s="548"/>
      <c r="CV306" s="548"/>
      <c r="CW306" s="548"/>
      <c r="CX306" s="548"/>
      <c r="CY306" s="548"/>
      <c r="CZ306" s="548"/>
      <c r="DA306" s="548"/>
      <c r="DB306" s="548"/>
      <c r="DC306" s="548"/>
      <c r="DD306" s="548"/>
      <c r="DE306" s="548"/>
      <c r="DF306" s="548"/>
      <c r="DG306" s="548"/>
      <c r="DH306" s="548"/>
      <c r="DI306" s="548"/>
      <c r="DJ306" s="548"/>
      <c r="DK306" s="548"/>
      <c r="DL306" s="548"/>
      <c r="DM306" s="548"/>
      <c r="DN306" s="548"/>
      <c r="DO306" s="548"/>
      <c r="DP306" s="548"/>
      <c r="DQ306" s="548"/>
      <c r="DR306" s="548"/>
      <c r="DS306" s="548"/>
      <c r="DT306" s="548"/>
      <c r="DU306" s="548"/>
      <c r="DV306" s="548"/>
      <c r="DW306" s="548"/>
      <c r="DX306" s="548"/>
      <c r="DY306" s="548"/>
      <c r="DZ306" s="548"/>
      <c r="EA306" s="548"/>
      <c r="EB306" s="548"/>
      <c r="EC306" s="548"/>
      <c r="ED306" s="548"/>
      <c r="EE306" s="548"/>
      <c r="EF306" s="548"/>
      <c r="EG306" s="548"/>
      <c r="EH306" s="548"/>
      <c r="EI306" s="548"/>
      <c r="EJ306" s="548"/>
      <c r="EK306" s="548"/>
      <c r="EL306" s="548"/>
      <c r="EM306" s="548"/>
      <c r="EN306" s="548"/>
      <c r="EO306" s="548"/>
      <c r="EP306" s="548"/>
      <c r="EQ306" s="548"/>
      <c r="ER306" s="548"/>
      <c r="ES306" s="548"/>
      <c r="ET306" s="548"/>
      <c r="EU306" s="548"/>
      <c r="EV306" s="548"/>
      <c r="EW306" s="548"/>
      <c r="EX306" s="548"/>
      <c r="EY306" s="548"/>
      <c r="EZ306" s="548"/>
      <c r="FA306" s="548"/>
      <c r="FB306" s="548"/>
      <c r="FC306" s="548"/>
      <c r="FD306" s="548"/>
      <c r="FE306" s="548"/>
      <c r="FF306" s="548"/>
      <c r="FG306" s="548"/>
      <c r="FH306" s="548"/>
      <c r="FI306" s="548"/>
      <c r="FJ306" s="548"/>
      <c r="FK306" s="548"/>
      <c r="FL306" s="548"/>
      <c r="FM306" s="548"/>
      <c r="FN306" s="548"/>
      <c r="FO306" s="548"/>
      <c r="FP306" s="548"/>
      <c r="FQ306" s="548"/>
      <c r="FR306" s="548"/>
      <c r="FS306" s="548"/>
      <c r="FT306" s="548"/>
      <c r="FU306" s="548"/>
      <c r="FV306" s="548"/>
      <c r="FW306" s="548"/>
      <c r="FX306" s="548"/>
      <c r="FY306" s="548"/>
      <c r="FZ306" s="548"/>
      <c r="GA306" s="548"/>
      <c r="GB306" s="548"/>
      <c r="GC306" s="548"/>
      <c r="GD306" s="548"/>
      <c r="GE306" s="548"/>
      <c r="GF306" s="548"/>
      <c r="GG306" s="548"/>
      <c r="GH306" s="548"/>
      <c r="GI306" s="548"/>
      <c r="GJ306" s="548"/>
      <c r="GK306" s="548"/>
      <c r="GL306" s="548"/>
      <c r="GM306" s="548"/>
      <c r="GN306" s="548"/>
      <c r="GO306" s="548"/>
      <c r="GP306" s="548"/>
      <c r="GQ306" s="548"/>
      <c r="GR306" s="548"/>
      <c r="GS306" s="548"/>
      <c r="GT306" s="548"/>
      <c r="GU306" s="548"/>
      <c r="GV306" s="548"/>
      <c r="GW306" s="548"/>
      <c r="GX306" s="548"/>
      <c r="GY306" s="548"/>
      <c r="GZ306" s="548"/>
      <c r="HA306" s="548"/>
      <c r="HB306" s="548"/>
      <c r="HC306" s="548"/>
      <c r="HD306" s="548"/>
      <c r="HE306" s="548"/>
      <c r="HF306" s="548"/>
      <c r="HG306" s="548"/>
      <c r="HH306" s="548"/>
      <c r="HI306" s="548"/>
      <c r="HJ306" s="548"/>
      <c r="HK306" s="548"/>
      <c r="HL306" s="548"/>
      <c r="HM306" s="548"/>
      <c r="HN306" s="548"/>
      <c r="HO306" s="548"/>
      <c r="HP306" s="548"/>
      <c r="HQ306" s="548"/>
      <c r="HR306" s="548"/>
      <c r="HS306" s="548"/>
      <c r="HT306" s="548"/>
      <c r="HU306" s="548"/>
      <c r="HV306" s="548"/>
      <c r="HW306" s="548"/>
      <c r="HX306" s="548"/>
      <c r="HY306" s="548"/>
      <c r="HZ306" s="548"/>
      <c r="IA306" s="548"/>
      <c r="IB306" s="548"/>
      <c r="IC306" s="548"/>
      <c r="ID306" s="548"/>
      <c r="IE306" s="548"/>
      <c r="IF306" s="548"/>
      <c r="IG306" s="548"/>
      <c r="IH306" s="548"/>
      <c r="II306" s="548"/>
      <c r="IJ306" s="548"/>
      <c r="IK306" s="548"/>
      <c r="IL306" s="548"/>
      <c r="IM306" s="548"/>
      <c r="IN306" s="548"/>
      <c r="IO306" s="548"/>
      <c r="IP306" s="548"/>
      <c r="IQ306" s="548"/>
      <c r="IR306" s="548"/>
      <c r="IS306" s="548"/>
      <c r="IT306" s="548"/>
      <c r="IU306" s="548"/>
      <c r="IV306" s="548"/>
    </row>
    <row r="307" spans="1:256" s="529" customFormat="1">
      <c r="A307" s="687"/>
      <c r="B307" s="686"/>
      <c r="C307" s="550"/>
      <c r="D307" s="684"/>
      <c r="E307" s="685"/>
      <c r="F307" s="685"/>
      <c r="G307" s="383"/>
      <c r="H307" s="383"/>
      <c r="I307" s="383"/>
      <c r="J307" s="383"/>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5"/>
      <c r="AY307" s="685"/>
      <c r="AZ307" s="685"/>
      <c r="BA307" s="685"/>
      <c r="BB307" s="685"/>
      <c r="BC307" s="685"/>
      <c r="BD307" s="685"/>
      <c r="BE307" s="685"/>
      <c r="BF307" s="685"/>
      <c r="BG307" s="685"/>
      <c r="BH307" s="685"/>
      <c r="BI307" s="685"/>
      <c r="BJ307" s="685"/>
      <c r="BK307" s="685"/>
      <c r="BL307" s="685"/>
      <c r="BM307" s="685"/>
      <c r="BN307" s="685"/>
      <c r="BO307" s="685"/>
      <c r="BP307" s="685"/>
      <c r="BQ307" s="685"/>
      <c r="BR307" s="685"/>
      <c r="BS307" s="685"/>
      <c r="BT307" s="685"/>
      <c r="BU307" s="685"/>
      <c r="BV307" s="685"/>
      <c r="BW307" s="685"/>
      <c r="BX307" s="685"/>
      <c r="BY307" s="685"/>
      <c r="BZ307" s="685"/>
      <c r="CA307" s="685"/>
      <c r="CB307" s="685"/>
      <c r="CC307" s="685"/>
      <c r="CD307" s="685"/>
      <c r="CE307" s="685"/>
      <c r="CF307" s="685"/>
      <c r="CG307" s="685"/>
      <c r="CH307" s="685"/>
      <c r="CI307" s="685"/>
      <c r="CJ307" s="685"/>
      <c r="CK307" s="685"/>
      <c r="CL307" s="685"/>
      <c r="CM307" s="685"/>
      <c r="CN307" s="685"/>
      <c r="CO307" s="685"/>
      <c r="CP307" s="685"/>
      <c r="CQ307" s="685"/>
      <c r="CR307" s="685"/>
      <c r="CS307" s="685"/>
      <c r="CT307" s="685"/>
      <c r="CU307" s="685"/>
      <c r="CV307" s="685"/>
      <c r="CW307" s="685"/>
      <c r="CX307" s="685"/>
      <c r="CY307" s="685"/>
      <c r="CZ307" s="685"/>
      <c r="DA307" s="685"/>
      <c r="DB307" s="685"/>
      <c r="DC307" s="685"/>
      <c r="DD307" s="685"/>
      <c r="DE307" s="685"/>
      <c r="DF307" s="685"/>
      <c r="DG307" s="685"/>
      <c r="DH307" s="685"/>
      <c r="DI307" s="685"/>
      <c r="DJ307" s="685"/>
      <c r="DK307" s="685"/>
      <c r="DL307" s="685"/>
      <c r="DM307" s="685"/>
      <c r="DN307" s="685"/>
      <c r="DO307" s="685"/>
      <c r="DP307" s="685"/>
      <c r="DQ307" s="685"/>
      <c r="DR307" s="685"/>
      <c r="DS307" s="685"/>
      <c r="DT307" s="685"/>
      <c r="DU307" s="685"/>
      <c r="DV307" s="685"/>
      <c r="DW307" s="685"/>
      <c r="DX307" s="685"/>
      <c r="DY307" s="685"/>
      <c r="DZ307" s="685"/>
      <c r="EA307" s="685"/>
      <c r="EB307" s="685"/>
      <c r="EC307" s="685"/>
      <c r="ED307" s="685"/>
      <c r="EE307" s="685"/>
      <c r="EF307" s="685"/>
      <c r="EG307" s="685"/>
      <c r="EH307" s="685"/>
      <c r="EI307" s="685"/>
      <c r="EJ307" s="685"/>
      <c r="EK307" s="685"/>
      <c r="EL307" s="685"/>
      <c r="EM307" s="685"/>
      <c r="EN307" s="685"/>
      <c r="EO307" s="685"/>
      <c r="EP307" s="685"/>
      <c r="EQ307" s="685"/>
      <c r="ER307" s="685"/>
      <c r="ES307" s="685"/>
      <c r="ET307" s="685"/>
      <c r="EU307" s="685"/>
      <c r="EV307" s="685"/>
      <c r="EW307" s="685"/>
      <c r="EX307" s="685"/>
      <c r="EY307" s="685"/>
      <c r="EZ307" s="685"/>
      <c r="FA307" s="685"/>
      <c r="FB307" s="685"/>
      <c r="FC307" s="685"/>
      <c r="FD307" s="685"/>
      <c r="FE307" s="685"/>
      <c r="FF307" s="685"/>
      <c r="FG307" s="685"/>
      <c r="FH307" s="685"/>
      <c r="FI307" s="685"/>
      <c r="FJ307" s="685"/>
      <c r="FK307" s="685"/>
      <c r="FL307" s="685"/>
      <c r="FM307" s="685"/>
      <c r="FN307" s="685"/>
      <c r="FO307" s="685"/>
      <c r="FP307" s="685"/>
      <c r="FQ307" s="685"/>
      <c r="FR307" s="685"/>
      <c r="FS307" s="685"/>
      <c r="FT307" s="685"/>
      <c r="FU307" s="685"/>
      <c r="FV307" s="685"/>
      <c r="FW307" s="685"/>
      <c r="FX307" s="685"/>
      <c r="FY307" s="685"/>
      <c r="FZ307" s="685"/>
      <c r="GA307" s="685"/>
      <c r="GB307" s="685"/>
      <c r="GC307" s="685"/>
      <c r="GD307" s="685"/>
      <c r="GE307" s="685"/>
      <c r="GF307" s="685"/>
      <c r="GG307" s="685"/>
      <c r="GH307" s="685"/>
      <c r="GI307" s="685"/>
      <c r="GJ307" s="685"/>
      <c r="GK307" s="685"/>
      <c r="GL307" s="685"/>
      <c r="GM307" s="685"/>
      <c r="GN307" s="685"/>
      <c r="GO307" s="685"/>
      <c r="GP307" s="685"/>
      <c r="GQ307" s="685"/>
      <c r="GR307" s="685"/>
      <c r="GS307" s="685"/>
      <c r="GT307" s="685"/>
      <c r="GU307" s="685"/>
      <c r="GV307" s="685"/>
      <c r="GW307" s="685"/>
      <c r="GX307" s="685"/>
      <c r="GY307" s="685"/>
      <c r="GZ307" s="685"/>
      <c r="HA307" s="685"/>
      <c r="HB307" s="685"/>
      <c r="HC307" s="685"/>
      <c r="HD307" s="685"/>
      <c r="HE307" s="685"/>
      <c r="HF307" s="685"/>
      <c r="HG307" s="685"/>
      <c r="HH307" s="685"/>
      <c r="HI307" s="685"/>
      <c r="HJ307" s="685"/>
      <c r="HK307" s="685"/>
      <c r="HL307" s="685"/>
      <c r="HM307" s="685"/>
      <c r="HN307" s="685"/>
      <c r="HO307" s="685"/>
      <c r="HP307" s="685"/>
      <c r="HQ307" s="685"/>
      <c r="HR307" s="685"/>
      <c r="HS307" s="685"/>
      <c r="HT307" s="685"/>
      <c r="HU307" s="685"/>
      <c r="HV307" s="685"/>
      <c r="HW307" s="685"/>
      <c r="HX307" s="685"/>
      <c r="HY307" s="685"/>
      <c r="HZ307" s="685"/>
      <c r="IA307" s="685"/>
      <c r="IB307" s="685"/>
      <c r="IC307" s="685"/>
      <c r="ID307" s="685"/>
      <c r="IE307" s="685"/>
      <c r="IF307" s="685"/>
      <c r="IG307" s="685"/>
      <c r="IH307" s="685"/>
      <c r="II307" s="685"/>
      <c r="IJ307" s="685"/>
      <c r="IK307" s="685"/>
      <c r="IL307" s="685"/>
      <c r="IM307" s="685"/>
      <c r="IN307" s="685"/>
      <c r="IO307" s="685"/>
      <c r="IP307" s="685"/>
      <c r="IQ307" s="685"/>
      <c r="IR307" s="685"/>
      <c r="IS307" s="685"/>
      <c r="IT307" s="685"/>
      <c r="IU307" s="685"/>
      <c r="IV307" s="685"/>
    </row>
    <row r="308" spans="1:256" s="668" customFormat="1" ht="27" customHeight="1">
      <c r="A308" s="553" t="s">
        <v>1426</v>
      </c>
      <c r="B308" s="536" t="s">
        <v>1425</v>
      </c>
      <c r="C308" s="550"/>
      <c r="D308" s="684"/>
      <c r="E308" s="548"/>
      <c r="F308" s="548"/>
      <c r="G308" s="548"/>
      <c r="H308" s="548"/>
      <c r="I308" s="548"/>
      <c r="J308" s="548"/>
      <c r="K308" s="548"/>
      <c r="L308" s="548"/>
      <c r="M308" s="548"/>
      <c r="N308" s="548"/>
      <c r="O308" s="548"/>
      <c r="P308" s="548"/>
      <c r="Q308" s="548"/>
      <c r="R308" s="548"/>
      <c r="S308" s="548"/>
      <c r="T308" s="548"/>
      <c r="U308" s="548"/>
      <c r="V308" s="548"/>
      <c r="W308" s="548"/>
      <c r="X308" s="548"/>
      <c r="Y308" s="548"/>
      <c r="Z308" s="548"/>
      <c r="AA308" s="548"/>
      <c r="AB308" s="548"/>
      <c r="AC308" s="548"/>
      <c r="AD308" s="548"/>
      <c r="AE308" s="548"/>
      <c r="AF308" s="548"/>
      <c r="AG308" s="548"/>
      <c r="AH308" s="548"/>
      <c r="AI308" s="548"/>
      <c r="AJ308" s="548"/>
      <c r="AK308" s="548"/>
      <c r="AL308" s="548"/>
      <c r="AM308" s="548"/>
      <c r="AN308" s="548"/>
      <c r="AO308" s="548"/>
      <c r="AP308" s="548"/>
      <c r="AQ308" s="548"/>
      <c r="AR308" s="548"/>
      <c r="AS308" s="548"/>
      <c r="AT308" s="548"/>
      <c r="AU308" s="548"/>
      <c r="AV308" s="548"/>
      <c r="AW308" s="548"/>
      <c r="AX308" s="548"/>
      <c r="AY308" s="548"/>
      <c r="AZ308" s="548"/>
      <c r="BA308" s="548"/>
      <c r="BB308" s="548"/>
      <c r="BC308" s="548"/>
      <c r="BD308" s="548"/>
      <c r="BE308" s="548"/>
      <c r="BF308" s="548"/>
      <c r="BG308" s="548"/>
      <c r="BH308" s="548"/>
      <c r="BI308" s="548"/>
      <c r="BJ308" s="548"/>
      <c r="BK308" s="548"/>
      <c r="BL308" s="548"/>
      <c r="BM308" s="548"/>
      <c r="BN308" s="548"/>
      <c r="BO308" s="548"/>
      <c r="BP308" s="548"/>
      <c r="BQ308" s="548"/>
      <c r="BR308" s="548"/>
      <c r="BS308" s="548"/>
      <c r="BT308" s="548"/>
      <c r="BU308" s="548"/>
      <c r="BV308" s="548"/>
      <c r="BW308" s="548"/>
      <c r="BX308" s="548"/>
      <c r="BY308" s="548"/>
      <c r="BZ308" s="548"/>
      <c r="CA308" s="548"/>
      <c r="CB308" s="548"/>
      <c r="CC308" s="548"/>
      <c r="CD308" s="548"/>
      <c r="CE308" s="548"/>
      <c r="CF308" s="548"/>
      <c r="CG308" s="548"/>
      <c r="CH308" s="548"/>
      <c r="CI308" s="548"/>
      <c r="CJ308" s="548"/>
      <c r="CK308" s="548"/>
      <c r="CL308" s="548"/>
      <c r="CM308" s="548"/>
      <c r="CN308" s="548"/>
      <c r="CO308" s="548"/>
      <c r="CP308" s="548"/>
      <c r="CQ308" s="548"/>
      <c r="CR308" s="548"/>
      <c r="CS308" s="548"/>
      <c r="CT308" s="548"/>
      <c r="CU308" s="548"/>
      <c r="CV308" s="548"/>
      <c r="CW308" s="548"/>
      <c r="CX308" s="548"/>
      <c r="CY308" s="548"/>
      <c r="CZ308" s="548"/>
      <c r="DA308" s="548"/>
      <c r="DB308" s="548"/>
      <c r="DC308" s="548"/>
      <c r="DD308" s="548"/>
      <c r="DE308" s="548"/>
      <c r="DF308" s="548"/>
      <c r="DG308" s="548"/>
      <c r="DH308" s="548"/>
      <c r="DI308" s="548"/>
      <c r="DJ308" s="548"/>
      <c r="DK308" s="548"/>
      <c r="DL308" s="548"/>
      <c r="DM308" s="548"/>
      <c r="DN308" s="548"/>
      <c r="DO308" s="548"/>
      <c r="DP308" s="548"/>
      <c r="DQ308" s="548"/>
      <c r="DR308" s="548"/>
      <c r="DS308" s="548"/>
      <c r="DT308" s="548"/>
      <c r="DU308" s="548"/>
      <c r="DV308" s="548"/>
      <c r="DW308" s="548"/>
      <c r="DX308" s="548"/>
      <c r="DY308" s="548"/>
      <c r="DZ308" s="548"/>
      <c r="EA308" s="548"/>
      <c r="EB308" s="548"/>
      <c r="EC308" s="548"/>
      <c r="ED308" s="548"/>
      <c r="EE308" s="548"/>
      <c r="EF308" s="548"/>
      <c r="EG308" s="548"/>
      <c r="EH308" s="548"/>
      <c r="EI308" s="548"/>
      <c r="EJ308" s="548"/>
      <c r="EK308" s="548"/>
      <c r="EL308" s="548"/>
      <c r="EM308" s="548"/>
      <c r="EN308" s="548"/>
      <c r="EO308" s="548"/>
      <c r="EP308" s="548"/>
      <c r="EQ308" s="548"/>
      <c r="ER308" s="548"/>
      <c r="ES308" s="548"/>
      <c r="ET308" s="548"/>
      <c r="EU308" s="548"/>
      <c r="EV308" s="548"/>
      <c r="EW308" s="548"/>
      <c r="EX308" s="548"/>
      <c r="EY308" s="548"/>
      <c r="EZ308" s="548"/>
      <c r="FA308" s="548"/>
      <c r="FB308" s="548"/>
      <c r="FC308" s="548"/>
      <c r="FD308" s="548"/>
      <c r="FE308" s="548"/>
      <c r="FF308" s="548"/>
      <c r="FG308" s="548"/>
      <c r="FH308" s="548"/>
      <c r="FI308" s="548"/>
      <c r="FJ308" s="548"/>
      <c r="FK308" s="548"/>
      <c r="FL308" s="548"/>
      <c r="FM308" s="548"/>
      <c r="FN308" s="548"/>
      <c r="FO308" s="548"/>
      <c r="FP308" s="548"/>
      <c r="FQ308" s="548"/>
      <c r="FR308" s="548"/>
      <c r="FS308" s="548"/>
      <c r="FT308" s="548"/>
      <c r="FU308" s="548"/>
      <c r="FV308" s="548"/>
      <c r="FW308" s="548"/>
      <c r="FX308" s="548"/>
      <c r="FY308" s="548"/>
      <c r="FZ308" s="548"/>
      <c r="GA308" s="548"/>
      <c r="GB308" s="548"/>
      <c r="GC308" s="548"/>
      <c r="GD308" s="548"/>
      <c r="GE308" s="548"/>
      <c r="GF308" s="548"/>
      <c r="GG308" s="548"/>
      <c r="GH308" s="548"/>
      <c r="GI308" s="548"/>
      <c r="GJ308" s="548"/>
      <c r="GK308" s="548"/>
      <c r="GL308" s="548"/>
      <c r="GM308" s="548"/>
      <c r="GN308" s="548"/>
      <c r="GO308" s="548"/>
      <c r="GP308" s="548"/>
      <c r="GQ308" s="548"/>
      <c r="GR308" s="548"/>
      <c r="GS308" s="548"/>
      <c r="GT308" s="548"/>
      <c r="GU308" s="548"/>
      <c r="GV308" s="548"/>
      <c r="GW308" s="548"/>
      <c r="GX308" s="548"/>
      <c r="GY308" s="548"/>
      <c r="GZ308" s="548"/>
      <c r="HA308" s="548"/>
      <c r="HB308" s="548"/>
      <c r="HC308" s="548"/>
      <c r="HD308" s="548"/>
      <c r="HE308" s="548"/>
      <c r="HF308" s="548"/>
      <c r="HG308" s="548"/>
      <c r="HH308" s="548"/>
      <c r="HI308" s="548"/>
      <c r="HJ308" s="548"/>
      <c r="HK308" s="548"/>
      <c r="HL308" s="548"/>
      <c r="HM308" s="548"/>
      <c r="HN308" s="548"/>
      <c r="HO308" s="548"/>
      <c r="HP308" s="548"/>
      <c r="HQ308" s="548"/>
      <c r="HR308" s="548"/>
      <c r="HS308" s="548"/>
      <c r="HT308" s="548"/>
      <c r="HU308" s="548"/>
      <c r="HV308" s="548"/>
      <c r="HW308" s="548"/>
      <c r="HX308" s="548"/>
      <c r="HY308" s="548"/>
      <c r="HZ308" s="548"/>
      <c r="IA308" s="548"/>
      <c r="IB308" s="548"/>
      <c r="IC308" s="548"/>
      <c r="ID308" s="548"/>
      <c r="IE308" s="548"/>
      <c r="IF308" s="548"/>
      <c r="IG308" s="548"/>
      <c r="IH308" s="548"/>
      <c r="II308" s="548"/>
      <c r="IJ308" s="548"/>
      <c r="IK308" s="548"/>
      <c r="IL308" s="548"/>
      <c r="IM308" s="548"/>
      <c r="IN308" s="548"/>
      <c r="IO308" s="548"/>
      <c r="IP308" s="548"/>
      <c r="IQ308" s="548"/>
      <c r="IR308" s="548"/>
      <c r="IS308" s="548"/>
      <c r="IT308" s="548"/>
      <c r="IU308" s="548"/>
      <c r="IV308" s="548"/>
    </row>
    <row r="309" spans="1:256" s="529" customFormat="1">
      <c r="A309" s="552"/>
      <c r="B309" s="551" t="s">
        <v>1422</v>
      </c>
      <c r="C309" s="550" t="s">
        <v>51</v>
      </c>
      <c r="D309" s="684">
        <v>4</v>
      </c>
      <c r="E309" s="670"/>
      <c r="F309" s="670">
        <f>E309*D309</f>
        <v>0</v>
      </c>
      <c r="G309" s="548"/>
      <c r="H309" s="548"/>
      <c r="I309" s="548"/>
      <c r="J309" s="548"/>
      <c r="K309" s="548"/>
      <c r="L309" s="548"/>
      <c r="M309" s="548"/>
      <c r="N309" s="548"/>
      <c r="O309" s="548"/>
      <c r="P309" s="548"/>
      <c r="Q309" s="548"/>
      <c r="R309" s="548"/>
      <c r="S309" s="548"/>
      <c r="T309" s="548"/>
      <c r="U309" s="548"/>
      <c r="V309" s="548"/>
      <c r="W309" s="548"/>
      <c r="X309" s="548"/>
      <c r="Y309" s="548"/>
      <c r="Z309" s="548"/>
      <c r="AA309" s="548"/>
      <c r="AB309" s="548"/>
      <c r="AC309" s="548"/>
      <c r="AD309" s="548"/>
      <c r="AE309" s="548"/>
      <c r="AF309" s="548"/>
      <c r="AG309" s="548"/>
      <c r="AH309" s="548"/>
      <c r="AI309" s="548"/>
      <c r="AJ309" s="548"/>
      <c r="AK309" s="548"/>
      <c r="AL309" s="548"/>
      <c r="AM309" s="548"/>
      <c r="AN309" s="548"/>
      <c r="AO309" s="548"/>
      <c r="AP309" s="548"/>
      <c r="AQ309" s="548"/>
      <c r="AR309" s="548"/>
      <c r="AS309" s="548"/>
      <c r="AT309" s="548"/>
      <c r="AU309" s="548"/>
      <c r="AV309" s="548"/>
      <c r="AW309" s="548"/>
      <c r="AX309" s="548"/>
      <c r="AY309" s="548"/>
      <c r="AZ309" s="548"/>
      <c r="BA309" s="548"/>
      <c r="BB309" s="548"/>
      <c r="BC309" s="548"/>
      <c r="BD309" s="548"/>
      <c r="BE309" s="548"/>
      <c r="BF309" s="548"/>
      <c r="BG309" s="548"/>
      <c r="BH309" s="548"/>
      <c r="BI309" s="548"/>
      <c r="BJ309" s="548"/>
      <c r="BK309" s="548"/>
      <c r="BL309" s="548"/>
      <c r="BM309" s="548"/>
      <c r="BN309" s="548"/>
      <c r="BO309" s="548"/>
      <c r="BP309" s="548"/>
      <c r="BQ309" s="548"/>
      <c r="BR309" s="548"/>
      <c r="BS309" s="548"/>
      <c r="BT309" s="548"/>
      <c r="BU309" s="548"/>
      <c r="BV309" s="548"/>
      <c r="BW309" s="548"/>
      <c r="BX309" s="548"/>
      <c r="BY309" s="548"/>
      <c r="BZ309" s="548"/>
      <c r="CA309" s="548"/>
      <c r="CB309" s="548"/>
      <c r="CC309" s="548"/>
      <c r="CD309" s="548"/>
      <c r="CE309" s="548"/>
      <c r="CF309" s="548"/>
      <c r="CG309" s="548"/>
      <c r="CH309" s="548"/>
      <c r="CI309" s="548"/>
      <c r="CJ309" s="548"/>
      <c r="CK309" s="548"/>
      <c r="CL309" s="548"/>
      <c r="CM309" s="548"/>
      <c r="CN309" s="548"/>
      <c r="CO309" s="548"/>
      <c r="CP309" s="548"/>
      <c r="CQ309" s="548"/>
      <c r="CR309" s="548"/>
      <c r="CS309" s="548"/>
      <c r="CT309" s="548"/>
      <c r="CU309" s="548"/>
      <c r="CV309" s="548"/>
      <c r="CW309" s="548"/>
      <c r="CX309" s="548"/>
      <c r="CY309" s="548"/>
      <c r="CZ309" s="548"/>
      <c r="DA309" s="548"/>
      <c r="DB309" s="548"/>
      <c r="DC309" s="548"/>
      <c r="DD309" s="548"/>
      <c r="DE309" s="548"/>
      <c r="DF309" s="548"/>
      <c r="DG309" s="548"/>
      <c r="DH309" s="548"/>
      <c r="DI309" s="548"/>
      <c r="DJ309" s="548"/>
      <c r="DK309" s="548"/>
      <c r="DL309" s="548"/>
      <c r="DM309" s="548"/>
      <c r="DN309" s="548"/>
      <c r="DO309" s="548"/>
      <c r="DP309" s="548"/>
      <c r="DQ309" s="548"/>
      <c r="DR309" s="548"/>
      <c r="DS309" s="548"/>
      <c r="DT309" s="548"/>
      <c r="DU309" s="548"/>
      <c r="DV309" s="548"/>
      <c r="DW309" s="548"/>
      <c r="DX309" s="548"/>
      <c r="DY309" s="548"/>
      <c r="DZ309" s="548"/>
      <c r="EA309" s="548"/>
      <c r="EB309" s="548"/>
      <c r="EC309" s="548"/>
      <c r="ED309" s="548"/>
      <c r="EE309" s="548"/>
      <c r="EF309" s="548"/>
      <c r="EG309" s="548"/>
      <c r="EH309" s="548"/>
      <c r="EI309" s="548"/>
      <c r="EJ309" s="548"/>
      <c r="EK309" s="548"/>
      <c r="EL309" s="548"/>
      <c r="EM309" s="548"/>
      <c r="EN309" s="548"/>
      <c r="EO309" s="548"/>
      <c r="EP309" s="548"/>
      <c r="EQ309" s="548"/>
      <c r="ER309" s="548"/>
      <c r="ES309" s="548"/>
      <c r="ET309" s="548"/>
      <c r="EU309" s="548"/>
      <c r="EV309" s="548"/>
      <c r="EW309" s="548"/>
      <c r="EX309" s="548"/>
      <c r="EY309" s="548"/>
      <c r="EZ309" s="548"/>
      <c r="FA309" s="548"/>
      <c r="FB309" s="548"/>
      <c r="FC309" s="548"/>
      <c r="FD309" s="548"/>
      <c r="FE309" s="548"/>
      <c r="FF309" s="548"/>
      <c r="FG309" s="548"/>
      <c r="FH309" s="548"/>
      <c r="FI309" s="548"/>
      <c r="FJ309" s="548"/>
      <c r="FK309" s="548"/>
      <c r="FL309" s="548"/>
      <c r="FM309" s="548"/>
      <c r="FN309" s="548"/>
      <c r="FO309" s="548"/>
      <c r="FP309" s="548"/>
      <c r="FQ309" s="548"/>
      <c r="FR309" s="548"/>
      <c r="FS309" s="548"/>
      <c r="FT309" s="548"/>
      <c r="FU309" s="548"/>
      <c r="FV309" s="548"/>
      <c r="FW309" s="548"/>
      <c r="FX309" s="548"/>
      <c r="FY309" s="548"/>
      <c r="FZ309" s="548"/>
      <c r="GA309" s="548"/>
      <c r="GB309" s="548"/>
      <c r="GC309" s="548"/>
      <c r="GD309" s="548"/>
      <c r="GE309" s="548"/>
      <c r="GF309" s="548"/>
      <c r="GG309" s="548"/>
      <c r="GH309" s="548"/>
      <c r="GI309" s="548"/>
      <c r="GJ309" s="548"/>
      <c r="GK309" s="548"/>
      <c r="GL309" s="548"/>
      <c r="GM309" s="548"/>
      <c r="GN309" s="548"/>
      <c r="GO309" s="548"/>
      <c r="GP309" s="548"/>
      <c r="GQ309" s="548"/>
      <c r="GR309" s="548"/>
      <c r="GS309" s="548"/>
      <c r="GT309" s="548"/>
      <c r="GU309" s="548"/>
      <c r="GV309" s="548"/>
      <c r="GW309" s="548"/>
      <c r="GX309" s="548"/>
      <c r="GY309" s="548"/>
      <c r="GZ309" s="548"/>
      <c r="HA309" s="548"/>
      <c r="HB309" s="548"/>
      <c r="HC309" s="548"/>
      <c r="HD309" s="548"/>
      <c r="HE309" s="548"/>
      <c r="HF309" s="548"/>
      <c r="HG309" s="548"/>
      <c r="HH309" s="548"/>
      <c r="HI309" s="548"/>
      <c r="HJ309" s="548"/>
      <c r="HK309" s="548"/>
      <c r="HL309" s="548"/>
      <c r="HM309" s="548"/>
      <c r="HN309" s="548"/>
      <c r="HO309" s="548"/>
      <c r="HP309" s="548"/>
      <c r="HQ309" s="548"/>
      <c r="HR309" s="548"/>
      <c r="HS309" s="548"/>
      <c r="HT309" s="548"/>
      <c r="HU309" s="548"/>
      <c r="HV309" s="548"/>
      <c r="HW309" s="548"/>
      <c r="HX309" s="548"/>
      <c r="HY309" s="548"/>
      <c r="HZ309" s="548"/>
      <c r="IA309" s="548"/>
      <c r="IB309" s="548"/>
      <c r="IC309" s="548"/>
      <c r="ID309" s="548"/>
      <c r="IE309" s="548"/>
      <c r="IF309" s="548"/>
      <c r="IG309" s="548"/>
      <c r="IH309" s="548"/>
      <c r="II309" s="548"/>
      <c r="IJ309" s="548"/>
      <c r="IK309" s="548"/>
      <c r="IL309" s="548"/>
      <c r="IM309" s="548"/>
      <c r="IN309" s="548"/>
      <c r="IO309" s="548"/>
      <c r="IP309" s="548"/>
      <c r="IQ309" s="548"/>
      <c r="IR309" s="548"/>
      <c r="IS309" s="548"/>
      <c r="IT309" s="548"/>
      <c r="IU309" s="548"/>
      <c r="IV309" s="548"/>
    </row>
    <row r="310" spans="1:256" s="529" customFormat="1">
      <c r="A310" s="552"/>
      <c r="B310" s="551"/>
      <c r="C310" s="550"/>
      <c r="D310" s="684"/>
      <c r="E310" s="670"/>
      <c r="F310" s="670"/>
      <c r="G310" s="548"/>
      <c r="H310" s="548"/>
      <c r="I310" s="548"/>
      <c r="J310" s="548"/>
      <c r="K310" s="548"/>
      <c r="L310" s="548"/>
      <c r="M310" s="548"/>
      <c r="N310" s="548"/>
      <c r="O310" s="548"/>
      <c r="P310" s="548"/>
      <c r="Q310" s="548"/>
      <c r="R310" s="548"/>
      <c r="S310" s="548"/>
      <c r="T310" s="548"/>
      <c r="U310" s="548"/>
      <c r="V310" s="548"/>
      <c r="W310" s="548"/>
      <c r="X310" s="548"/>
      <c r="Y310" s="548"/>
      <c r="Z310" s="548"/>
      <c r="AA310" s="548"/>
      <c r="AB310" s="548"/>
      <c r="AC310" s="548"/>
      <c r="AD310" s="548"/>
      <c r="AE310" s="548"/>
      <c r="AF310" s="548"/>
      <c r="AG310" s="548"/>
      <c r="AH310" s="548"/>
      <c r="AI310" s="548"/>
      <c r="AJ310" s="548"/>
      <c r="AK310" s="548"/>
      <c r="AL310" s="548"/>
      <c r="AM310" s="548"/>
      <c r="AN310" s="548"/>
      <c r="AO310" s="548"/>
      <c r="AP310" s="548"/>
      <c r="AQ310" s="548"/>
      <c r="AR310" s="548"/>
      <c r="AS310" s="548"/>
      <c r="AT310" s="548"/>
      <c r="AU310" s="548"/>
      <c r="AV310" s="548"/>
      <c r="AW310" s="548"/>
      <c r="AX310" s="548"/>
      <c r="AY310" s="548"/>
      <c r="AZ310" s="548"/>
      <c r="BA310" s="548"/>
      <c r="BB310" s="548"/>
      <c r="BC310" s="548"/>
      <c r="BD310" s="548"/>
      <c r="BE310" s="548"/>
      <c r="BF310" s="548"/>
      <c r="BG310" s="548"/>
      <c r="BH310" s="548"/>
      <c r="BI310" s="548"/>
      <c r="BJ310" s="548"/>
      <c r="BK310" s="548"/>
      <c r="BL310" s="548"/>
      <c r="BM310" s="548"/>
      <c r="BN310" s="548"/>
      <c r="BO310" s="548"/>
      <c r="BP310" s="548"/>
      <c r="BQ310" s="548"/>
      <c r="BR310" s="548"/>
      <c r="BS310" s="548"/>
      <c r="BT310" s="548"/>
      <c r="BU310" s="548"/>
      <c r="BV310" s="548"/>
      <c r="BW310" s="548"/>
      <c r="BX310" s="548"/>
      <c r="BY310" s="548"/>
      <c r="BZ310" s="548"/>
      <c r="CA310" s="548"/>
      <c r="CB310" s="548"/>
      <c r="CC310" s="548"/>
      <c r="CD310" s="548"/>
      <c r="CE310" s="548"/>
      <c r="CF310" s="548"/>
      <c r="CG310" s="548"/>
      <c r="CH310" s="548"/>
      <c r="CI310" s="548"/>
      <c r="CJ310" s="548"/>
      <c r="CK310" s="548"/>
      <c r="CL310" s="548"/>
      <c r="CM310" s="548"/>
      <c r="CN310" s="548"/>
      <c r="CO310" s="548"/>
      <c r="CP310" s="548"/>
      <c r="CQ310" s="548"/>
      <c r="CR310" s="548"/>
      <c r="CS310" s="548"/>
      <c r="CT310" s="548"/>
      <c r="CU310" s="548"/>
      <c r="CV310" s="548"/>
      <c r="CW310" s="548"/>
      <c r="CX310" s="548"/>
      <c r="CY310" s="548"/>
      <c r="CZ310" s="548"/>
      <c r="DA310" s="548"/>
      <c r="DB310" s="548"/>
      <c r="DC310" s="548"/>
      <c r="DD310" s="548"/>
      <c r="DE310" s="548"/>
      <c r="DF310" s="548"/>
      <c r="DG310" s="548"/>
      <c r="DH310" s="548"/>
      <c r="DI310" s="548"/>
      <c r="DJ310" s="548"/>
      <c r="DK310" s="548"/>
      <c r="DL310" s="548"/>
      <c r="DM310" s="548"/>
      <c r="DN310" s="548"/>
      <c r="DO310" s="548"/>
      <c r="DP310" s="548"/>
      <c r="DQ310" s="548"/>
      <c r="DR310" s="548"/>
      <c r="DS310" s="548"/>
      <c r="DT310" s="548"/>
      <c r="DU310" s="548"/>
      <c r="DV310" s="548"/>
      <c r="DW310" s="548"/>
      <c r="DX310" s="548"/>
      <c r="DY310" s="548"/>
      <c r="DZ310" s="548"/>
      <c r="EA310" s="548"/>
      <c r="EB310" s="548"/>
      <c r="EC310" s="548"/>
      <c r="ED310" s="548"/>
      <c r="EE310" s="548"/>
      <c r="EF310" s="548"/>
      <c r="EG310" s="548"/>
      <c r="EH310" s="548"/>
      <c r="EI310" s="548"/>
      <c r="EJ310" s="548"/>
      <c r="EK310" s="548"/>
      <c r="EL310" s="548"/>
      <c r="EM310" s="548"/>
      <c r="EN310" s="548"/>
      <c r="EO310" s="548"/>
      <c r="EP310" s="548"/>
      <c r="EQ310" s="548"/>
      <c r="ER310" s="548"/>
      <c r="ES310" s="548"/>
      <c r="ET310" s="548"/>
      <c r="EU310" s="548"/>
      <c r="EV310" s="548"/>
      <c r="EW310" s="548"/>
      <c r="EX310" s="548"/>
      <c r="EY310" s="548"/>
      <c r="EZ310" s="548"/>
      <c r="FA310" s="548"/>
      <c r="FB310" s="548"/>
      <c r="FC310" s="548"/>
      <c r="FD310" s="548"/>
      <c r="FE310" s="548"/>
      <c r="FF310" s="548"/>
      <c r="FG310" s="548"/>
      <c r="FH310" s="548"/>
      <c r="FI310" s="548"/>
      <c r="FJ310" s="548"/>
      <c r="FK310" s="548"/>
      <c r="FL310" s="548"/>
      <c r="FM310" s="548"/>
      <c r="FN310" s="548"/>
      <c r="FO310" s="548"/>
      <c r="FP310" s="548"/>
      <c r="FQ310" s="548"/>
      <c r="FR310" s="548"/>
      <c r="FS310" s="548"/>
      <c r="FT310" s="548"/>
      <c r="FU310" s="548"/>
      <c r="FV310" s="548"/>
      <c r="FW310" s="548"/>
      <c r="FX310" s="548"/>
      <c r="FY310" s="548"/>
      <c r="FZ310" s="548"/>
      <c r="GA310" s="548"/>
      <c r="GB310" s="548"/>
      <c r="GC310" s="548"/>
      <c r="GD310" s="548"/>
      <c r="GE310" s="548"/>
      <c r="GF310" s="548"/>
      <c r="GG310" s="548"/>
      <c r="GH310" s="548"/>
      <c r="GI310" s="548"/>
      <c r="GJ310" s="548"/>
      <c r="GK310" s="548"/>
      <c r="GL310" s="548"/>
      <c r="GM310" s="548"/>
      <c r="GN310" s="548"/>
      <c r="GO310" s="548"/>
      <c r="GP310" s="548"/>
      <c r="GQ310" s="548"/>
      <c r="GR310" s="548"/>
      <c r="GS310" s="548"/>
      <c r="GT310" s="548"/>
      <c r="GU310" s="548"/>
      <c r="GV310" s="548"/>
      <c r="GW310" s="548"/>
      <c r="GX310" s="548"/>
      <c r="GY310" s="548"/>
      <c r="GZ310" s="548"/>
      <c r="HA310" s="548"/>
      <c r="HB310" s="548"/>
      <c r="HC310" s="548"/>
      <c r="HD310" s="548"/>
      <c r="HE310" s="548"/>
      <c r="HF310" s="548"/>
      <c r="HG310" s="548"/>
      <c r="HH310" s="548"/>
      <c r="HI310" s="548"/>
      <c r="HJ310" s="548"/>
      <c r="HK310" s="548"/>
      <c r="HL310" s="548"/>
      <c r="HM310" s="548"/>
      <c r="HN310" s="548"/>
      <c r="HO310" s="548"/>
      <c r="HP310" s="548"/>
      <c r="HQ310" s="548"/>
      <c r="HR310" s="548"/>
      <c r="HS310" s="548"/>
      <c r="HT310" s="548"/>
      <c r="HU310" s="548"/>
      <c r="HV310" s="548"/>
      <c r="HW310" s="548"/>
      <c r="HX310" s="548"/>
      <c r="HY310" s="548"/>
      <c r="HZ310" s="548"/>
      <c r="IA310" s="548"/>
      <c r="IB310" s="548"/>
      <c r="IC310" s="548"/>
      <c r="ID310" s="548"/>
      <c r="IE310" s="548"/>
      <c r="IF310" s="548"/>
      <c r="IG310" s="548"/>
      <c r="IH310" s="548"/>
      <c r="II310" s="548"/>
      <c r="IJ310" s="548"/>
      <c r="IK310" s="548"/>
      <c r="IL310" s="548"/>
      <c r="IM310" s="548"/>
      <c r="IN310" s="548"/>
      <c r="IO310" s="548"/>
      <c r="IP310" s="548"/>
      <c r="IQ310" s="548"/>
      <c r="IR310" s="548"/>
      <c r="IS310" s="548"/>
      <c r="IT310" s="548"/>
      <c r="IU310" s="548"/>
      <c r="IV310" s="548"/>
    </row>
    <row r="311" spans="1:256" s="668" customFormat="1" ht="28.8">
      <c r="A311" s="459" t="s">
        <v>1424</v>
      </c>
      <c r="B311" s="536" t="s">
        <v>1423</v>
      </c>
      <c r="C311" s="518"/>
      <c r="D311" s="517"/>
      <c r="H311" s="517"/>
    </row>
    <row r="312" spans="1:256" s="668" customFormat="1">
      <c r="A312" s="459"/>
      <c r="B312" s="551" t="s">
        <v>1422</v>
      </c>
      <c r="C312" s="531" t="s">
        <v>51</v>
      </c>
      <c r="D312" s="530">
        <v>20</v>
      </c>
      <c r="E312" s="670"/>
      <c r="F312" s="681">
        <f>E312*D312</f>
        <v>0</v>
      </c>
      <c r="G312" s="661"/>
      <c r="H312" s="530"/>
      <c r="I312" s="661"/>
      <c r="J312" s="661"/>
      <c r="K312" s="661"/>
      <c r="L312" s="661"/>
      <c r="M312" s="661"/>
      <c r="N312" s="661"/>
      <c r="O312" s="661"/>
      <c r="P312" s="661"/>
      <c r="Q312" s="661"/>
      <c r="R312" s="661"/>
      <c r="S312" s="661"/>
      <c r="T312" s="661"/>
      <c r="U312" s="661"/>
      <c r="V312" s="661"/>
      <c r="W312" s="661"/>
      <c r="X312" s="661"/>
      <c r="Y312" s="661"/>
      <c r="Z312" s="661"/>
      <c r="AA312" s="661"/>
      <c r="AB312" s="661"/>
      <c r="AC312" s="661"/>
      <c r="AD312" s="661"/>
      <c r="AE312" s="661"/>
      <c r="AF312" s="661"/>
      <c r="AG312" s="661"/>
      <c r="AH312" s="661"/>
      <c r="AI312" s="661"/>
      <c r="AJ312" s="661"/>
      <c r="AK312" s="661"/>
      <c r="AL312" s="661"/>
      <c r="AM312" s="661"/>
      <c r="AN312" s="661"/>
      <c r="AO312" s="661"/>
      <c r="AP312" s="661"/>
      <c r="AQ312" s="661"/>
      <c r="AR312" s="661"/>
      <c r="AS312" s="661"/>
      <c r="AT312" s="661"/>
      <c r="AU312" s="661"/>
      <c r="AV312" s="661"/>
      <c r="AW312" s="661"/>
      <c r="AX312" s="661"/>
      <c r="AY312" s="661"/>
      <c r="AZ312" s="661"/>
      <c r="BA312" s="661"/>
      <c r="BB312" s="661"/>
      <c r="BC312" s="661"/>
      <c r="BD312" s="661"/>
      <c r="BE312" s="661"/>
      <c r="BF312" s="661"/>
      <c r="BG312" s="661"/>
      <c r="BH312" s="661"/>
      <c r="BI312" s="661"/>
      <c r="BJ312" s="661"/>
      <c r="BK312" s="661"/>
      <c r="BL312" s="661"/>
      <c r="BM312" s="661"/>
      <c r="BN312" s="661"/>
      <c r="BO312" s="661"/>
      <c r="BP312" s="661"/>
      <c r="BQ312" s="661"/>
      <c r="BR312" s="661"/>
      <c r="BS312" s="661"/>
      <c r="BT312" s="661"/>
      <c r="BU312" s="661"/>
      <c r="BV312" s="661"/>
      <c r="BW312" s="661"/>
      <c r="BX312" s="661"/>
      <c r="BY312" s="661"/>
      <c r="BZ312" s="661"/>
      <c r="CA312" s="661"/>
      <c r="CB312" s="661"/>
      <c r="CC312" s="661"/>
      <c r="CD312" s="661"/>
      <c r="CE312" s="661"/>
      <c r="CF312" s="661"/>
      <c r="CG312" s="661"/>
      <c r="CH312" s="661"/>
      <c r="CI312" s="661"/>
      <c r="CJ312" s="661"/>
      <c r="CK312" s="661"/>
      <c r="CL312" s="661"/>
      <c r="CM312" s="661"/>
      <c r="CN312" s="661"/>
      <c r="CO312" s="661"/>
      <c r="CP312" s="661"/>
      <c r="CQ312" s="661"/>
      <c r="CR312" s="661"/>
      <c r="CS312" s="661"/>
      <c r="CT312" s="661"/>
      <c r="CU312" s="661"/>
      <c r="CV312" s="661"/>
      <c r="CW312" s="661"/>
      <c r="CX312" s="661"/>
      <c r="CY312" s="661"/>
      <c r="CZ312" s="661"/>
      <c r="DA312" s="661"/>
      <c r="DB312" s="661"/>
      <c r="DC312" s="661"/>
      <c r="DD312" s="661"/>
      <c r="DE312" s="661"/>
      <c r="DF312" s="661"/>
      <c r="DG312" s="661"/>
      <c r="DH312" s="661"/>
      <c r="DI312" s="661"/>
      <c r="DJ312" s="661"/>
      <c r="DK312" s="661"/>
      <c r="DL312" s="661"/>
      <c r="DM312" s="661"/>
      <c r="DN312" s="661"/>
      <c r="DO312" s="661"/>
      <c r="DP312" s="661"/>
      <c r="DQ312" s="661"/>
      <c r="DR312" s="661"/>
      <c r="DS312" s="661"/>
      <c r="DT312" s="661"/>
      <c r="DU312" s="661"/>
      <c r="DV312" s="661"/>
      <c r="DW312" s="661"/>
      <c r="DX312" s="661"/>
      <c r="DY312" s="661"/>
      <c r="DZ312" s="661"/>
      <c r="EA312" s="661"/>
      <c r="EB312" s="661"/>
      <c r="EC312" s="661"/>
      <c r="ED312" s="661"/>
      <c r="EE312" s="661"/>
      <c r="EF312" s="661"/>
      <c r="EG312" s="661"/>
      <c r="EH312" s="661"/>
      <c r="EI312" s="661"/>
      <c r="EJ312" s="661"/>
      <c r="EK312" s="661"/>
      <c r="EL312" s="661"/>
      <c r="EM312" s="661"/>
      <c r="EN312" s="661"/>
      <c r="EO312" s="661"/>
      <c r="EP312" s="661"/>
      <c r="EQ312" s="661"/>
      <c r="ER312" s="661"/>
      <c r="ES312" s="661"/>
      <c r="ET312" s="661"/>
      <c r="EU312" s="661"/>
      <c r="EV312" s="661"/>
      <c r="EW312" s="661"/>
      <c r="EX312" s="661"/>
      <c r="EY312" s="661"/>
      <c r="EZ312" s="661"/>
      <c r="FA312" s="661"/>
      <c r="FB312" s="661"/>
      <c r="FC312" s="661"/>
      <c r="FD312" s="661"/>
      <c r="FE312" s="661"/>
      <c r="FF312" s="661"/>
      <c r="FG312" s="661"/>
      <c r="FH312" s="661"/>
      <c r="FI312" s="661"/>
      <c r="FJ312" s="661"/>
      <c r="FK312" s="661"/>
      <c r="FL312" s="661"/>
      <c r="FM312" s="661"/>
      <c r="FN312" s="661"/>
      <c r="FO312" s="661"/>
      <c r="FP312" s="661"/>
      <c r="FQ312" s="661"/>
      <c r="FR312" s="661"/>
      <c r="FS312" s="661"/>
      <c r="FT312" s="661"/>
      <c r="FU312" s="661"/>
      <c r="FV312" s="661"/>
      <c r="FW312" s="661"/>
      <c r="FX312" s="661"/>
      <c r="FY312" s="661"/>
      <c r="FZ312" s="661"/>
      <c r="GA312" s="661"/>
      <c r="GB312" s="661"/>
      <c r="GC312" s="661"/>
      <c r="GD312" s="661"/>
      <c r="GE312" s="661"/>
      <c r="GF312" s="661"/>
      <c r="GG312" s="661"/>
      <c r="GH312" s="661"/>
      <c r="GI312" s="661"/>
      <c r="GJ312" s="661"/>
      <c r="GK312" s="661"/>
      <c r="GL312" s="661"/>
      <c r="GM312" s="661"/>
      <c r="GN312" s="661"/>
      <c r="GO312" s="661"/>
      <c r="GP312" s="661"/>
      <c r="GQ312" s="661"/>
      <c r="GR312" s="661"/>
      <c r="GS312" s="661"/>
      <c r="GT312" s="661"/>
      <c r="GU312" s="661"/>
      <c r="GV312" s="661"/>
      <c r="GW312" s="661"/>
      <c r="GX312" s="661"/>
      <c r="GY312" s="661"/>
      <c r="GZ312" s="661"/>
      <c r="HA312" s="661"/>
      <c r="HB312" s="661"/>
      <c r="HC312" s="661"/>
      <c r="HD312" s="661"/>
      <c r="HE312" s="661"/>
      <c r="HF312" s="661"/>
      <c r="HG312" s="661"/>
      <c r="HH312" s="661"/>
      <c r="HI312" s="661"/>
      <c r="HJ312" s="661"/>
      <c r="HK312" s="661"/>
      <c r="HL312" s="661"/>
      <c r="HM312" s="661"/>
      <c r="HN312" s="661"/>
      <c r="HO312" s="661"/>
      <c r="HP312" s="661"/>
      <c r="HQ312" s="661"/>
      <c r="HR312" s="661"/>
      <c r="HS312" s="661"/>
      <c r="HT312" s="661"/>
      <c r="HU312" s="661"/>
      <c r="HV312" s="661"/>
      <c r="HW312" s="661"/>
      <c r="HX312" s="661"/>
      <c r="HY312" s="661"/>
      <c r="HZ312" s="661"/>
      <c r="IA312" s="661"/>
      <c r="IB312" s="661"/>
      <c r="IC312" s="661"/>
      <c r="ID312" s="661"/>
      <c r="IE312" s="661"/>
      <c r="IF312" s="661"/>
      <c r="IG312" s="661"/>
      <c r="IH312" s="661"/>
      <c r="II312" s="661"/>
      <c r="IJ312" s="661"/>
      <c r="IK312" s="661"/>
      <c r="IL312" s="661"/>
      <c r="IM312" s="661"/>
      <c r="IN312" s="661"/>
      <c r="IO312" s="661"/>
      <c r="IP312" s="661"/>
      <c r="IQ312" s="661"/>
      <c r="IR312" s="661"/>
      <c r="IS312" s="661"/>
      <c r="IT312" s="661"/>
      <c r="IU312" s="661"/>
      <c r="IV312" s="661"/>
    </row>
    <row r="313" spans="1:256" s="668" customFormat="1">
      <c r="A313" s="459"/>
      <c r="B313" s="551" t="s">
        <v>1421</v>
      </c>
      <c r="C313" s="531" t="s">
        <v>51</v>
      </c>
      <c r="D313" s="530">
        <v>14</v>
      </c>
      <c r="E313" s="670"/>
      <c r="F313" s="681">
        <f>E313*D313</f>
        <v>0</v>
      </c>
      <c r="G313" s="661"/>
      <c r="H313" s="530"/>
      <c r="I313" s="661"/>
      <c r="J313" s="661"/>
      <c r="K313" s="661"/>
      <c r="L313" s="661"/>
      <c r="M313" s="661"/>
      <c r="N313" s="661"/>
      <c r="O313" s="661"/>
      <c r="P313" s="661"/>
      <c r="Q313" s="661"/>
      <c r="R313" s="661"/>
      <c r="S313" s="661"/>
      <c r="T313" s="661"/>
      <c r="U313" s="661"/>
      <c r="V313" s="661"/>
      <c r="W313" s="661"/>
      <c r="X313" s="661"/>
      <c r="Y313" s="661"/>
      <c r="Z313" s="661"/>
      <c r="AA313" s="661"/>
      <c r="AB313" s="661"/>
      <c r="AC313" s="661"/>
      <c r="AD313" s="661"/>
      <c r="AE313" s="661"/>
      <c r="AF313" s="661"/>
      <c r="AG313" s="661"/>
      <c r="AH313" s="661"/>
      <c r="AI313" s="661"/>
      <c r="AJ313" s="661"/>
      <c r="AK313" s="661"/>
      <c r="AL313" s="661"/>
      <c r="AM313" s="661"/>
      <c r="AN313" s="661"/>
      <c r="AO313" s="661"/>
      <c r="AP313" s="661"/>
      <c r="AQ313" s="661"/>
      <c r="AR313" s="661"/>
      <c r="AS313" s="661"/>
      <c r="AT313" s="661"/>
      <c r="AU313" s="661"/>
      <c r="AV313" s="661"/>
      <c r="AW313" s="661"/>
      <c r="AX313" s="661"/>
      <c r="AY313" s="661"/>
      <c r="AZ313" s="661"/>
      <c r="BA313" s="661"/>
      <c r="BB313" s="661"/>
      <c r="BC313" s="661"/>
      <c r="BD313" s="661"/>
      <c r="BE313" s="661"/>
      <c r="BF313" s="661"/>
      <c r="BG313" s="661"/>
      <c r="BH313" s="661"/>
      <c r="BI313" s="661"/>
      <c r="BJ313" s="661"/>
      <c r="BK313" s="661"/>
      <c r="BL313" s="661"/>
      <c r="BM313" s="661"/>
      <c r="BN313" s="661"/>
      <c r="BO313" s="661"/>
      <c r="BP313" s="661"/>
      <c r="BQ313" s="661"/>
      <c r="BR313" s="661"/>
      <c r="BS313" s="661"/>
      <c r="BT313" s="661"/>
      <c r="BU313" s="661"/>
      <c r="BV313" s="661"/>
      <c r="BW313" s="661"/>
      <c r="BX313" s="661"/>
      <c r="BY313" s="661"/>
      <c r="BZ313" s="661"/>
      <c r="CA313" s="661"/>
      <c r="CB313" s="661"/>
      <c r="CC313" s="661"/>
      <c r="CD313" s="661"/>
      <c r="CE313" s="661"/>
      <c r="CF313" s="661"/>
      <c r="CG313" s="661"/>
      <c r="CH313" s="661"/>
      <c r="CI313" s="661"/>
      <c r="CJ313" s="661"/>
      <c r="CK313" s="661"/>
      <c r="CL313" s="661"/>
      <c r="CM313" s="661"/>
      <c r="CN313" s="661"/>
      <c r="CO313" s="661"/>
      <c r="CP313" s="661"/>
      <c r="CQ313" s="661"/>
      <c r="CR313" s="661"/>
      <c r="CS313" s="661"/>
      <c r="CT313" s="661"/>
      <c r="CU313" s="661"/>
      <c r="CV313" s="661"/>
      <c r="CW313" s="661"/>
      <c r="CX313" s="661"/>
      <c r="CY313" s="661"/>
      <c r="CZ313" s="661"/>
      <c r="DA313" s="661"/>
      <c r="DB313" s="661"/>
      <c r="DC313" s="661"/>
      <c r="DD313" s="661"/>
      <c r="DE313" s="661"/>
      <c r="DF313" s="661"/>
      <c r="DG313" s="661"/>
      <c r="DH313" s="661"/>
      <c r="DI313" s="661"/>
      <c r="DJ313" s="661"/>
      <c r="DK313" s="661"/>
      <c r="DL313" s="661"/>
      <c r="DM313" s="661"/>
      <c r="DN313" s="661"/>
      <c r="DO313" s="661"/>
      <c r="DP313" s="661"/>
      <c r="DQ313" s="661"/>
      <c r="DR313" s="661"/>
      <c r="DS313" s="661"/>
      <c r="DT313" s="661"/>
      <c r="DU313" s="661"/>
      <c r="DV313" s="661"/>
      <c r="DW313" s="661"/>
      <c r="DX313" s="661"/>
      <c r="DY313" s="661"/>
      <c r="DZ313" s="661"/>
      <c r="EA313" s="661"/>
      <c r="EB313" s="661"/>
      <c r="EC313" s="661"/>
      <c r="ED313" s="661"/>
      <c r="EE313" s="661"/>
      <c r="EF313" s="661"/>
      <c r="EG313" s="661"/>
      <c r="EH313" s="661"/>
      <c r="EI313" s="661"/>
      <c r="EJ313" s="661"/>
      <c r="EK313" s="661"/>
      <c r="EL313" s="661"/>
      <c r="EM313" s="661"/>
      <c r="EN313" s="661"/>
      <c r="EO313" s="661"/>
      <c r="EP313" s="661"/>
      <c r="EQ313" s="661"/>
      <c r="ER313" s="661"/>
      <c r="ES313" s="661"/>
      <c r="ET313" s="661"/>
      <c r="EU313" s="661"/>
      <c r="EV313" s="661"/>
      <c r="EW313" s="661"/>
      <c r="EX313" s="661"/>
      <c r="EY313" s="661"/>
      <c r="EZ313" s="661"/>
      <c r="FA313" s="661"/>
      <c r="FB313" s="661"/>
      <c r="FC313" s="661"/>
      <c r="FD313" s="661"/>
      <c r="FE313" s="661"/>
      <c r="FF313" s="661"/>
      <c r="FG313" s="661"/>
      <c r="FH313" s="661"/>
      <c r="FI313" s="661"/>
      <c r="FJ313" s="661"/>
      <c r="FK313" s="661"/>
      <c r="FL313" s="661"/>
      <c r="FM313" s="661"/>
      <c r="FN313" s="661"/>
      <c r="FO313" s="661"/>
      <c r="FP313" s="661"/>
      <c r="FQ313" s="661"/>
      <c r="FR313" s="661"/>
      <c r="FS313" s="661"/>
      <c r="FT313" s="661"/>
      <c r="FU313" s="661"/>
      <c r="FV313" s="661"/>
      <c r="FW313" s="661"/>
      <c r="FX313" s="661"/>
      <c r="FY313" s="661"/>
      <c r="FZ313" s="661"/>
      <c r="GA313" s="661"/>
      <c r="GB313" s="661"/>
      <c r="GC313" s="661"/>
      <c r="GD313" s="661"/>
      <c r="GE313" s="661"/>
      <c r="GF313" s="661"/>
      <c r="GG313" s="661"/>
      <c r="GH313" s="661"/>
      <c r="GI313" s="661"/>
      <c r="GJ313" s="661"/>
      <c r="GK313" s="661"/>
      <c r="GL313" s="661"/>
      <c r="GM313" s="661"/>
      <c r="GN313" s="661"/>
      <c r="GO313" s="661"/>
      <c r="GP313" s="661"/>
      <c r="GQ313" s="661"/>
      <c r="GR313" s="661"/>
      <c r="GS313" s="661"/>
      <c r="GT313" s="661"/>
      <c r="GU313" s="661"/>
      <c r="GV313" s="661"/>
      <c r="GW313" s="661"/>
      <c r="GX313" s="661"/>
      <c r="GY313" s="661"/>
      <c r="GZ313" s="661"/>
      <c r="HA313" s="661"/>
      <c r="HB313" s="661"/>
      <c r="HC313" s="661"/>
      <c r="HD313" s="661"/>
      <c r="HE313" s="661"/>
      <c r="HF313" s="661"/>
      <c r="HG313" s="661"/>
      <c r="HH313" s="661"/>
      <c r="HI313" s="661"/>
      <c r="HJ313" s="661"/>
      <c r="HK313" s="661"/>
      <c r="HL313" s="661"/>
      <c r="HM313" s="661"/>
      <c r="HN313" s="661"/>
      <c r="HO313" s="661"/>
      <c r="HP313" s="661"/>
      <c r="HQ313" s="661"/>
      <c r="HR313" s="661"/>
      <c r="HS313" s="661"/>
      <c r="HT313" s="661"/>
      <c r="HU313" s="661"/>
      <c r="HV313" s="661"/>
      <c r="HW313" s="661"/>
      <c r="HX313" s="661"/>
      <c r="HY313" s="661"/>
      <c r="HZ313" s="661"/>
      <c r="IA313" s="661"/>
      <c r="IB313" s="661"/>
      <c r="IC313" s="661"/>
      <c r="ID313" s="661"/>
      <c r="IE313" s="661"/>
      <c r="IF313" s="661"/>
      <c r="IG313" s="661"/>
      <c r="IH313" s="661"/>
      <c r="II313" s="661"/>
      <c r="IJ313" s="661"/>
      <c r="IK313" s="661"/>
      <c r="IL313" s="661"/>
      <c r="IM313" s="661"/>
      <c r="IN313" s="661"/>
      <c r="IO313" s="661"/>
      <c r="IP313" s="661"/>
      <c r="IQ313" s="661"/>
      <c r="IR313" s="661"/>
      <c r="IS313" s="661"/>
      <c r="IT313" s="661"/>
      <c r="IU313" s="661"/>
      <c r="IV313" s="661"/>
    </row>
    <row r="314" spans="1:256" s="668" customFormat="1">
      <c r="A314" s="459"/>
      <c r="B314" s="536"/>
      <c r="C314" s="531"/>
      <c r="D314" s="530"/>
      <c r="E314" s="670"/>
      <c r="F314" s="681"/>
      <c r="G314" s="661"/>
      <c r="H314" s="530"/>
      <c r="I314" s="661"/>
      <c r="J314" s="661"/>
      <c r="K314" s="661"/>
      <c r="L314" s="661"/>
      <c r="M314" s="661"/>
      <c r="N314" s="661"/>
      <c r="O314" s="661"/>
      <c r="P314" s="661"/>
      <c r="Q314" s="661"/>
      <c r="R314" s="661"/>
      <c r="S314" s="661"/>
      <c r="T314" s="661"/>
      <c r="U314" s="661"/>
      <c r="V314" s="661"/>
      <c r="W314" s="661"/>
      <c r="X314" s="661"/>
      <c r="Y314" s="661"/>
      <c r="Z314" s="661"/>
      <c r="AA314" s="661"/>
      <c r="AB314" s="661"/>
      <c r="AC314" s="661"/>
      <c r="AD314" s="661"/>
      <c r="AE314" s="661"/>
      <c r="AF314" s="661"/>
      <c r="AG314" s="661"/>
      <c r="AH314" s="661"/>
      <c r="AI314" s="661"/>
      <c r="AJ314" s="661"/>
      <c r="AK314" s="661"/>
      <c r="AL314" s="661"/>
      <c r="AM314" s="661"/>
      <c r="AN314" s="661"/>
      <c r="AO314" s="661"/>
      <c r="AP314" s="661"/>
      <c r="AQ314" s="661"/>
      <c r="AR314" s="661"/>
      <c r="AS314" s="661"/>
      <c r="AT314" s="661"/>
      <c r="AU314" s="661"/>
      <c r="AV314" s="661"/>
      <c r="AW314" s="661"/>
      <c r="AX314" s="661"/>
      <c r="AY314" s="661"/>
      <c r="AZ314" s="661"/>
      <c r="BA314" s="661"/>
      <c r="BB314" s="661"/>
      <c r="BC314" s="661"/>
      <c r="BD314" s="661"/>
      <c r="BE314" s="661"/>
      <c r="BF314" s="661"/>
      <c r="BG314" s="661"/>
      <c r="BH314" s="661"/>
      <c r="BI314" s="661"/>
      <c r="BJ314" s="661"/>
      <c r="BK314" s="661"/>
      <c r="BL314" s="661"/>
      <c r="BM314" s="661"/>
      <c r="BN314" s="661"/>
      <c r="BO314" s="661"/>
      <c r="BP314" s="661"/>
      <c r="BQ314" s="661"/>
      <c r="BR314" s="661"/>
      <c r="BS314" s="661"/>
      <c r="BT314" s="661"/>
      <c r="BU314" s="661"/>
      <c r="BV314" s="661"/>
      <c r="BW314" s="661"/>
      <c r="BX314" s="661"/>
      <c r="BY314" s="661"/>
      <c r="BZ314" s="661"/>
      <c r="CA314" s="661"/>
      <c r="CB314" s="661"/>
      <c r="CC314" s="661"/>
      <c r="CD314" s="661"/>
      <c r="CE314" s="661"/>
      <c r="CF314" s="661"/>
      <c r="CG314" s="661"/>
      <c r="CH314" s="661"/>
      <c r="CI314" s="661"/>
      <c r="CJ314" s="661"/>
      <c r="CK314" s="661"/>
      <c r="CL314" s="661"/>
      <c r="CM314" s="661"/>
      <c r="CN314" s="661"/>
      <c r="CO314" s="661"/>
      <c r="CP314" s="661"/>
      <c r="CQ314" s="661"/>
      <c r="CR314" s="661"/>
      <c r="CS314" s="661"/>
      <c r="CT314" s="661"/>
      <c r="CU314" s="661"/>
      <c r="CV314" s="661"/>
      <c r="CW314" s="661"/>
      <c r="CX314" s="661"/>
      <c r="CY314" s="661"/>
      <c r="CZ314" s="661"/>
      <c r="DA314" s="661"/>
      <c r="DB314" s="661"/>
      <c r="DC314" s="661"/>
      <c r="DD314" s="661"/>
      <c r="DE314" s="661"/>
      <c r="DF314" s="661"/>
      <c r="DG314" s="661"/>
      <c r="DH314" s="661"/>
      <c r="DI314" s="661"/>
      <c r="DJ314" s="661"/>
      <c r="DK314" s="661"/>
      <c r="DL314" s="661"/>
      <c r="DM314" s="661"/>
      <c r="DN314" s="661"/>
      <c r="DO314" s="661"/>
      <c r="DP314" s="661"/>
      <c r="DQ314" s="661"/>
      <c r="DR314" s="661"/>
      <c r="DS314" s="661"/>
      <c r="DT314" s="661"/>
      <c r="DU314" s="661"/>
      <c r="DV314" s="661"/>
      <c r="DW314" s="661"/>
      <c r="DX314" s="661"/>
      <c r="DY314" s="661"/>
      <c r="DZ314" s="661"/>
      <c r="EA314" s="661"/>
      <c r="EB314" s="661"/>
      <c r="EC314" s="661"/>
      <c r="ED314" s="661"/>
      <c r="EE314" s="661"/>
      <c r="EF314" s="661"/>
      <c r="EG314" s="661"/>
      <c r="EH314" s="661"/>
      <c r="EI314" s="661"/>
      <c r="EJ314" s="661"/>
      <c r="EK314" s="661"/>
      <c r="EL314" s="661"/>
      <c r="EM314" s="661"/>
      <c r="EN314" s="661"/>
      <c r="EO314" s="661"/>
      <c r="EP314" s="661"/>
      <c r="EQ314" s="661"/>
      <c r="ER314" s="661"/>
      <c r="ES314" s="661"/>
      <c r="ET314" s="661"/>
      <c r="EU314" s="661"/>
      <c r="EV314" s="661"/>
      <c r="EW314" s="661"/>
      <c r="EX314" s="661"/>
      <c r="EY314" s="661"/>
      <c r="EZ314" s="661"/>
      <c r="FA314" s="661"/>
      <c r="FB314" s="661"/>
      <c r="FC314" s="661"/>
      <c r="FD314" s="661"/>
      <c r="FE314" s="661"/>
      <c r="FF314" s="661"/>
      <c r="FG314" s="661"/>
      <c r="FH314" s="661"/>
      <c r="FI314" s="661"/>
      <c r="FJ314" s="661"/>
      <c r="FK314" s="661"/>
      <c r="FL314" s="661"/>
      <c r="FM314" s="661"/>
      <c r="FN314" s="661"/>
      <c r="FO314" s="661"/>
      <c r="FP314" s="661"/>
      <c r="FQ314" s="661"/>
      <c r="FR314" s="661"/>
      <c r="FS314" s="661"/>
      <c r="FT314" s="661"/>
      <c r="FU314" s="661"/>
      <c r="FV314" s="661"/>
      <c r="FW314" s="661"/>
      <c r="FX314" s="661"/>
      <c r="FY314" s="661"/>
      <c r="FZ314" s="661"/>
      <c r="GA314" s="661"/>
      <c r="GB314" s="661"/>
      <c r="GC314" s="661"/>
      <c r="GD314" s="661"/>
      <c r="GE314" s="661"/>
      <c r="GF314" s="661"/>
      <c r="GG314" s="661"/>
      <c r="GH314" s="661"/>
      <c r="GI314" s="661"/>
      <c r="GJ314" s="661"/>
      <c r="GK314" s="661"/>
      <c r="GL314" s="661"/>
      <c r="GM314" s="661"/>
      <c r="GN314" s="661"/>
      <c r="GO314" s="661"/>
      <c r="GP314" s="661"/>
      <c r="GQ314" s="661"/>
      <c r="GR314" s="661"/>
      <c r="GS314" s="661"/>
      <c r="GT314" s="661"/>
      <c r="GU314" s="661"/>
      <c r="GV314" s="661"/>
      <c r="GW314" s="661"/>
      <c r="GX314" s="661"/>
      <c r="GY314" s="661"/>
      <c r="GZ314" s="661"/>
      <c r="HA314" s="661"/>
      <c r="HB314" s="661"/>
      <c r="HC314" s="661"/>
      <c r="HD314" s="661"/>
      <c r="HE314" s="661"/>
      <c r="HF314" s="661"/>
      <c r="HG314" s="661"/>
      <c r="HH314" s="661"/>
      <c r="HI314" s="661"/>
      <c r="HJ314" s="661"/>
      <c r="HK314" s="661"/>
      <c r="HL314" s="661"/>
      <c r="HM314" s="661"/>
      <c r="HN314" s="661"/>
      <c r="HO314" s="661"/>
      <c r="HP314" s="661"/>
      <c r="HQ314" s="661"/>
      <c r="HR314" s="661"/>
      <c r="HS314" s="661"/>
      <c r="HT314" s="661"/>
      <c r="HU314" s="661"/>
      <c r="HV314" s="661"/>
      <c r="HW314" s="661"/>
      <c r="HX314" s="661"/>
      <c r="HY314" s="661"/>
      <c r="HZ314" s="661"/>
      <c r="IA314" s="661"/>
      <c r="IB314" s="661"/>
      <c r="IC314" s="661"/>
      <c r="ID314" s="661"/>
      <c r="IE314" s="661"/>
      <c r="IF314" s="661"/>
      <c r="IG314" s="661"/>
      <c r="IH314" s="661"/>
      <c r="II314" s="661"/>
      <c r="IJ314" s="661"/>
      <c r="IK314" s="661"/>
      <c r="IL314" s="661"/>
      <c r="IM314" s="661"/>
      <c r="IN314" s="661"/>
      <c r="IO314" s="661"/>
      <c r="IP314" s="661"/>
      <c r="IQ314" s="661"/>
      <c r="IR314" s="661"/>
      <c r="IS314" s="661"/>
      <c r="IT314" s="661"/>
      <c r="IU314" s="661"/>
      <c r="IV314" s="661"/>
    </row>
    <row r="315" spans="1:256" s="668" customFormat="1" ht="28.8">
      <c r="A315" s="459" t="s">
        <v>1420</v>
      </c>
      <c r="B315" s="536" t="s">
        <v>1419</v>
      </c>
      <c r="C315" s="518"/>
      <c r="D315" s="517"/>
      <c r="H315" s="517"/>
    </row>
    <row r="316" spans="1:256" s="668" customFormat="1">
      <c r="A316" s="683"/>
      <c r="B316" s="551" t="s">
        <v>1418</v>
      </c>
      <c r="C316" s="531" t="s">
        <v>51</v>
      </c>
      <c r="D316" s="530">
        <v>5</v>
      </c>
      <c r="E316" s="670"/>
      <c r="F316" s="681">
        <f>E316*D316</f>
        <v>0</v>
      </c>
      <c r="G316" s="661"/>
      <c r="H316" s="530"/>
      <c r="I316" s="661"/>
      <c r="J316" s="661"/>
      <c r="K316" s="661"/>
      <c r="L316" s="661"/>
      <c r="M316" s="661"/>
      <c r="N316" s="661"/>
      <c r="O316" s="661"/>
      <c r="P316" s="661"/>
      <c r="Q316" s="661"/>
      <c r="R316" s="661"/>
      <c r="S316" s="661"/>
      <c r="T316" s="661"/>
      <c r="U316" s="661"/>
      <c r="V316" s="661"/>
      <c r="W316" s="661"/>
      <c r="X316" s="661"/>
      <c r="Y316" s="661"/>
      <c r="Z316" s="661"/>
      <c r="AA316" s="661"/>
      <c r="AB316" s="661"/>
      <c r="AC316" s="661"/>
      <c r="AD316" s="661"/>
      <c r="AE316" s="661"/>
      <c r="AF316" s="661"/>
      <c r="AG316" s="661"/>
      <c r="AH316" s="661"/>
      <c r="AI316" s="661"/>
      <c r="AJ316" s="661"/>
      <c r="AK316" s="661"/>
      <c r="AL316" s="661"/>
      <c r="AM316" s="661"/>
      <c r="AN316" s="661"/>
      <c r="AO316" s="661"/>
      <c r="AP316" s="661"/>
      <c r="AQ316" s="661"/>
      <c r="AR316" s="661"/>
      <c r="AS316" s="661"/>
      <c r="AT316" s="661"/>
      <c r="AU316" s="661"/>
      <c r="AV316" s="661"/>
      <c r="AW316" s="661"/>
      <c r="AX316" s="661"/>
      <c r="AY316" s="661"/>
      <c r="AZ316" s="661"/>
      <c r="BA316" s="661"/>
      <c r="BB316" s="661"/>
      <c r="BC316" s="661"/>
      <c r="BD316" s="661"/>
      <c r="BE316" s="661"/>
      <c r="BF316" s="661"/>
      <c r="BG316" s="661"/>
      <c r="BH316" s="661"/>
      <c r="BI316" s="661"/>
      <c r="BJ316" s="661"/>
      <c r="BK316" s="661"/>
      <c r="BL316" s="661"/>
      <c r="BM316" s="661"/>
      <c r="BN316" s="661"/>
      <c r="BO316" s="661"/>
      <c r="BP316" s="661"/>
      <c r="BQ316" s="661"/>
      <c r="BR316" s="661"/>
      <c r="BS316" s="661"/>
      <c r="BT316" s="661"/>
      <c r="BU316" s="661"/>
      <c r="BV316" s="661"/>
      <c r="BW316" s="661"/>
      <c r="BX316" s="661"/>
      <c r="BY316" s="661"/>
      <c r="BZ316" s="661"/>
      <c r="CA316" s="661"/>
      <c r="CB316" s="661"/>
      <c r="CC316" s="661"/>
      <c r="CD316" s="661"/>
      <c r="CE316" s="661"/>
      <c r="CF316" s="661"/>
      <c r="CG316" s="661"/>
      <c r="CH316" s="661"/>
      <c r="CI316" s="661"/>
      <c r="CJ316" s="661"/>
      <c r="CK316" s="661"/>
      <c r="CL316" s="661"/>
      <c r="CM316" s="661"/>
      <c r="CN316" s="661"/>
      <c r="CO316" s="661"/>
      <c r="CP316" s="661"/>
      <c r="CQ316" s="661"/>
      <c r="CR316" s="661"/>
      <c r="CS316" s="661"/>
      <c r="CT316" s="661"/>
      <c r="CU316" s="661"/>
      <c r="CV316" s="661"/>
      <c r="CW316" s="661"/>
      <c r="CX316" s="661"/>
      <c r="CY316" s="661"/>
      <c r="CZ316" s="661"/>
      <c r="DA316" s="661"/>
      <c r="DB316" s="661"/>
      <c r="DC316" s="661"/>
      <c r="DD316" s="661"/>
      <c r="DE316" s="661"/>
      <c r="DF316" s="661"/>
      <c r="DG316" s="661"/>
      <c r="DH316" s="661"/>
      <c r="DI316" s="661"/>
      <c r="DJ316" s="661"/>
      <c r="DK316" s="661"/>
      <c r="DL316" s="661"/>
      <c r="DM316" s="661"/>
      <c r="DN316" s="661"/>
      <c r="DO316" s="661"/>
      <c r="DP316" s="661"/>
      <c r="DQ316" s="661"/>
      <c r="DR316" s="661"/>
      <c r="DS316" s="661"/>
      <c r="DT316" s="661"/>
      <c r="DU316" s="661"/>
      <c r="DV316" s="661"/>
      <c r="DW316" s="661"/>
      <c r="DX316" s="661"/>
      <c r="DY316" s="661"/>
      <c r="DZ316" s="661"/>
      <c r="EA316" s="661"/>
      <c r="EB316" s="661"/>
      <c r="EC316" s="661"/>
      <c r="ED316" s="661"/>
      <c r="EE316" s="661"/>
      <c r="EF316" s="661"/>
      <c r="EG316" s="661"/>
      <c r="EH316" s="661"/>
      <c r="EI316" s="661"/>
      <c r="EJ316" s="661"/>
      <c r="EK316" s="661"/>
      <c r="EL316" s="661"/>
      <c r="EM316" s="661"/>
      <c r="EN316" s="661"/>
      <c r="EO316" s="661"/>
      <c r="EP316" s="661"/>
      <c r="EQ316" s="661"/>
      <c r="ER316" s="661"/>
      <c r="ES316" s="661"/>
      <c r="ET316" s="661"/>
      <c r="EU316" s="661"/>
      <c r="EV316" s="661"/>
      <c r="EW316" s="661"/>
      <c r="EX316" s="661"/>
      <c r="EY316" s="661"/>
      <c r="EZ316" s="661"/>
      <c r="FA316" s="661"/>
      <c r="FB316" s="661"/>
      <c r="FC316" s="661"/>
      <c r="FD316" s="661"/>
      <c r="FE316" s="661"/>
      <c r="FF316" s="661"/>
      <c r="FG316" s="661"/>
      <c r="FH316" s="661"/>
      <c r="FI316" s="661"/>
      <c r="FJ316" s="661"/>
      <c r="FK316" s="661"/>
      <c r="FL316" s="661"/>
      <c r="FM316" s="661"/>
      <c r="FN316" s="661"/>
      <c r="FO316" s="661"/>
      <c r="FP316" s="661"/>
      <c r="FQ316" s="661"/>
      <c r="FR316" s="661"/>
      <c r="FS316" s="661"/>
      <c r="FT316" s="661"/>
      <c r="FU316" s="661"/>
      <c r="FV316" s="661"/>
      <c r="FW316" s="661"/>
      <c r="FX316" s="661"/>
      <c r="FY316" s="661"/>
      <c r="FZ316" s="661"/>
      <c r="GA316" s="661"/>
      <c r="GB316" s="661"/>
      <c r="GC316" s="661"/>
      <c r="GD316" s="661"/>
      <c r="GE316" s="661"/>
      <c r="GF316" s="661"/>
      <c r="GG316" s="661"/>
      <c r="GH316" s="661"/>
      <c r="GI316" s="661"/>
      <c r="GJ316" s="661"/>
      <c r="GK316" s="661"/>
      <c r="GL316" s="661"/>
      <c r="GM316" s="661"/>
      <c r="GN316" s="661"/>
      <c r="GO316" s="661"/>
      <c r="GP316" s="661"/>
      <c r="GQ316" s="661"/>
      <c r="GR316" s="661"/>
      <c r="GS316" s="661"/>
      <c r="GT316" s="661"/>
      <c r="GU316" s="661"/>
      <c r="GV316" s="661"/>
      <c r="GW316" s="661"/>
      <c r="GX316" s="661"/>
      <c r="GY316" s="661"/>
      <c r="GZ316" s="661"/>
      <c r="HA316" s="661"/>
      <c r="HB316" s="661"/>
      <c r="HC316" s="661"/>
      <c r="HD316" s="661"/>
      <c r="HE316" s="661"/>
      <c r="HF316" s="661"/>
      <c r="HG316" s="661"/>
      <c r="HH316" s="661"/>
      <c r="HI316" s="661"/>
      <c r="HJ316" s="661"/>
      <c r="HK316" s="661"/>
      <c r="HL316" s="661"/>
      <c r="HM316" s="661"/>
      <c r="HN316" s="661"/>
      <c r="HO316" s="661"/>
      <c r="HP316" s="661"/>
      <c r="HQ316" s="661"/>
      <c r="HR316" s="661"/>
      <c r="HS316" s="661"/>
      <c r="HT316" s="661"/>
      <c r="HU316" s="661"/>
      <c r="HV316" s="661"/>
      <c r="HW316" s="661"/>
      <c r="HX316" s="661"/>
      <c r="HY316" s="661"/>
      <c r="HZ316" s="661"/>
      <c r="IA316" s="661"/>
      <c r="IB316" s="661"/>
      <c r="IC316" s="661"/>
      <c r="ID316" s="661"/>
      <c r="IE316" s="661"/>
      <c r="IF316" s="661"/>
      <c r="IG316" s="661"/>
      <c r="IH316" s="661"/>
      <c r="II316" s="661"/>
      <c r="IJ316" s="661"/>
      <c r="IK316" s="661"/>
      <c r="IL316" s="661"/>
      <c r="IM316" s="661"/>
      <c r="IN316" s="661"/>
      <c r="IO316" s="661"/>
      <c r="IP316" s="661"/>
      <c r="IQ316" s="661"/>
      <c r="IR316" s="661"/>
      <c r="IS316" s="661"/>
      <c r="IT316" s="661"/>
      <c r="IU316" s="661"/>
      <c r="IV316" s="661"/>
    </row>
    <row r="317" spans="1:256" s="668" customFormat="1">
      <c r="A317" s="683"/>
      <c r="B317" s="551" t="s">
        <v>1417</v>
      </c>
      <c r="C317" s="531" t="s">
        <v>51</v>
      </c>
      <c r="D317" s="530">
        <v>1</v>
      </c>
      <c r="E317" s="670"/>
      <c r="F317" s="681">
        <f>E317*D317</f>
        <v>0</v>
      </c>
      <c r="G317" s="661"/>
      <c r="H317" s="530"/>
      <c r="I317" s="661"/>
      <c r="J317" s="661"/>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c r="AG317" s="661"/>
      <c r="AH317" s="661"/>
      <c r="AI317" s="661"/>
      <c r="AJ317" s="661"/>
      <c r="AK317" s="661"/>
      <c r="AL317" s="661"/>
      <c r="AM317" s="661"/>
      <c r="AN317" s="661"/>
      <c r="AO317" s="661"/>
      <c r="AP317" s="661"/>
      <c r="AQ317" s="661"/>
      <c r="AR317" s="661"/>
      <c r="AS317" s="661"/>
      <c r="AT317" s="661"/>
      <c r="AU317" s="661"/>
      <c r="AV317" s="661"/>
      <c r="AW317" s="661"/>
      <c r="AX317" s="661"/>
      <c r="AY317" s="661"/>
      <c r="AZ317" s="661"/>
      <c r="BA317" s="661"/>
      <c r="BB317" s="661"/>
      <c r="BC317" s="661"/>
      <c r="BD317" s="661"/>
      <c r="BE317" s="661"/>
      <c r="BF317" s="661"/>
      <c r="BG317" s="661"/>
      <c r="BH317" s="661"/>
      <c r="BI317" s="661"/>
      <c r="BJ317" s="661"/>
      <c r="BK317" s="661"/>
      <c r="BL317" s="661"/>
      <c r="BM317" s="661"/>
      <c r="BN317" s="661"/>
      <c r="BO317" s="661"/>
      <c r="BP317" s="661"/>
      <c r="BQ317" s="661"/>
      <c r="BR317" s="661"/>
      <c r="BS317" s="661"/>
      <c r="BT317" s="661"/>
      <c r="BU317" s="661"/>
      <c r="BV317" s="661"/>
      <c r="BW317" s="661"/>
      <c r="BX317" s="661"/>
      <c r="BY317" s="661"/>
      <c r="BZ317" s="661"/>
      <c r="CA317" s="661"/>
      <c r="CB317" s="661"/>
      <c r="CC317" s="661"/>
      <c r="CD317" s="661"/>
      <c r="CE317" s="661"/>
      <c r="CF317" s="661"/>
      <c r="CG317" s="661"/>
      <c r="CH317" s="661"/>
      <c r="CI317" s="661"/>
      <c r="CJ317" s="661"/>
      <c r="CK317" s="661"/>
      <c r="CL317" s="661"/>
      <c r="CM317" s="661"/>
      <c r="CN317" s="661"/>
      <c r="CO317" s="661"/>
      <c r="CP317" s="661"/>
      <c r="CQ317" s="661"/>
      <c r="CR317" s="661"/>
      <c r="CS317" s="661"/>
      <c r="CT317" s="661"/>
      <c r="CU317" s="661"/>
      <c r="CV317" s="661"/>
      <c r="CW317" s="661"/>
      <c r="CX317" s="661"/>
      <c r="CY317" s="661"/>
      <c r="CZ317" s="661"/>
      <c r="DA317" s="661"/>
      <c r="DB317" s="661"/>
      <c r="DC317" s="661"/>
      <c r="DD317" s="661"/>
      <c r="DE317" s="661"/>
      <c r="DF317" s="661"/>
      <c r="DG317" s="661"/>
      <c r="DH317" s="661"/>
      <c r="DI317" s="661"/>
      <c r="DJ317" s="661"/>
      <c r="DK317" s="661"/>
      <c r="DL317" s="661"/>
      <c r="DM317" s="661"/>
      <c r="DN317" s="661"/>
      <c r="DO317" s="661"/>
      <c r="DP317" s="661"/>
      <c r="DQ317" s="661"/>
      <c r="DR317" s="661"/>
      <c r="DS317" s="661"/>
      <c r="DT317" s="661"/>
      <c r="DU317" s="661"/>
      <c r="DV317" s="661"/>
      <c r="DW317" s="661"/>
      <c r="DX317" s="661"/>
      <c r="DY317" s="661"/>
      <c r="DZ317" s="661"/>
      <c r="EA317" s="661"/>
      <c r="EB317" s="661"/>
      <c r="EC317" s="661"/>
      <c r="ED317" s="661"/>
      <c r="EE317" s="661"/>
      <c r="EF317" s="661"/>
      <c r="EG317" s="661"/>
      <c r="EH317" s="661"/>
      <c r="EI317" s="661"/>
      <c r="EJ317" s="661"/>
      <c r="EK317" s="661"/>
      <c r="EL317" s="661"/>
      <c r="EM317" s="661"/>
      <c r="EN317" s="661"/>
      <c r="EO317" s="661"/>
      <c r="EP317" s="661"/>
      <c r="EQ317" s="661"/>
      <c r="ER317" s="661"/>
      <c r="ES317" s="661"/>
      <c r="ET317" s="661"/>
      <c r="EU317" s="661"/>
      <c r="EV317" s="661"/>
      <c r="EW317" s="661"/>
      <c r="EX317" s="661"/>
      <c r="EY317" s="661"/>
      <c r="EZ317" s="661"/>
      <c r="FA317" s="661"/>
      <c r="FB317" s="661"/>
      <c r="FC317" s="661"/>
      <c r="FD317" s="661"/>
      <c r="FE317" s="661"/>
      <c r="FF317" s="661"/>
      <c r="FG317" s="661"/>
      <c r="FH317" s="661"/>
      <c r="FI317" s="661"/>
      <c r="FJ317" s="661"/>
      <c r="FK317" s="661"/>
      <c r="FL317" s="661"/>
      <c r="FM317" s="661"/>
      <c r="FN317" s="661"/>
      <c r="FO317" s="661"/>
      <c r="FP317" s="661"/>
      <c r="FQ317" s="661"/>
      <c r="FR317" s="661"/>
      <c r="FS317" s="661"/>
      <c r="FT317" s="661"/>
      <c r="FU317" s="661"/>
      <c r="FV317" s="661"/>
      <c r="FW317" s="661"/>
      <c r="FX317" s="661"/>
      <c r="FY317" s="661"/>
      <c r="FZ317" s="661"/>
      <c r="GA317" s="661"/>
      <c r="GB317" s="661"/>
      <c r="GC317" s="661"/>
      <c r="GD317" s="661"/>
      <c r="GE317" s="661"/>
      <c r="GF317" s="661"/>
      <c r="GG317" s="661"/>
      <c r="GH317" s="661"/>
      <c r="GI317" s="661"/>
      <c r="GJ317" s="661"/>
      <c r="GK317" s="661"/>
      <c r="GL317" s="661"/>
      <c r="GM317" s="661"/>
      <c r="GN317" s="661"/>
      <c r="GO317" s="661"/>
      <c r="GP317" s="661"/>
      <c r="GQ317" s="661"/>
      <c r="GR317" s="661"/>
      <c r="GS317" s="661"/>
      <c r="GT317" s="661"/>
      <c r="GU317" s="661"/>
      <c r="GV317" s="661"/>
      <c r="GW317" s="661"/>
      <c r="GX317" s="661"/>
      <c r="GY317" s="661"/>
      <c r="GZ317" s="661"/>
      <c r="HA317" s="661"/>
      <c r="HB317" s="661"/>
      <c r="HC317" s="661"/>
      <c r="HD317" s="661"/>
      <c r="HE317" s="661"/>
      <c r="HF317" s="661"/>
      <c r="HG317" s="661"/>
      <c r="HH317" s="661"/>
      <c r="HI317" s="661"/>
      <c r="HJ317" s="661"/>
      <c r="HK317" s="661"/>
      <c r="HL317" s="661"/>
      <c r="HM317" s="661"/>
      <c r="HN317" s="661"/>
      <c r="HO317" s="661"/>
      <c r="HP317" s="661"/>
      <c r="HQ317" s="661"/>
      <c r="HR317" s="661"/>
      <c r="HS317" s="661"/>
      <c r="HT317" s="661"/>
      <c r="HU317" s="661"/>
      <c r="HV317" s="661"/>
      <c r="HW317" s="661"/>
      <c r="HX317" s="661"/>
      <c r="HY317" s="661"/>
      <c r="HZ317" s="661"/>
      <c r="IA317" s="661"/>
      <c r="IB317" s="661"/>
      <c r="IC317" s="661"/>
      <c r="ID317" s="661"/>
      <c r="IE317" s="661"/>
      <c r="IF317" s="661"/>
      <c r="IG317" s="661"/>
      <c r="IH317" s="661"/>
      <c r="II317" s="661"/>
      <c r="IJ317" s="661"/>
      <c r="IK317" s="661"/>
      <c r="IL317" s="661"/>
      <c r="IM317" s="661"/>
      <c r="IN317" s="661"/>
      <c r="IO317" s="661"/>
      <c r="IP317" s="661"/>
      <c r="IQ317" s="661"/>
      <c r="IR317" s="661"/>
      <c r="IS317" s="661"/>
      <c r="IT317" s="661"/>
      <c r="IU317" s="661"/>
      <c r="IV317" s="661"/>
    </row>
    <row r="318" spans="1:256" s="668" customFormat="1">
      <c r="A318" s="683"/>
      <c r="B318" s="551" t="s">
        <v>1416</v>
      </c>
      <c r="C318" s="531" t="s">
        <v>51</v>
      </c>
      <c r="D318" s="530">
        <v>1</v>
      </c>
      <c r="E318" s="670"/>
      <c r="F318" s="681">
        <f>E318*D318</f>
        <v>0</v>
      </c>
      <c r="G318" s="661"/>
      <c r="H318" s="530"/>
      <c r="I318" s="661"/>
      <c r="J318" s="661"/>
      <c r="K318" s="661"/>
      <c r="L318" s="661"/>
      <c r="M318" s="661"/>
      <c r="N318" s="661"/>
      <c r="O318" s="661"/>
      <c r="P318" s="661"/>
      <c r="Q318" s="661"/>
      <c r="R318" s="661"/>
      <c r="S318" s="661"/>
      <c r="T318" s="661"/>
      <c r="U318" s="661"/>
      <c r="V318" s="661"/>
      <c r="W318" s="661"/>
      <c r="X318" s="661"/>
      <c r="Y318" s="661"/>
      <c r="Z318" s="661"/>
      <c r="AA318" s="661"/>
      <c r="AB318" s="661"/>
      <c r="AC318" s="661"/>
      <c r="AD318" s="661"/>
      <c r="AE318" s="661"/>
      <c r="AF318" s="661"/>
      <c r="AG318" s="661"/>
      <c r="AH318" s="661"/>
      <c r="AI318" s="661"/>
      <c r="AJ318" s="661"/>
      <c r="AK318" s="661"/>
      <c r="AL318" s="661"/>
      <c r="AM318" s="661"/>
      <c r="AN318" s="661"/>
      <c r="AO318" s="661"/>
      <c r="AP318" s="661"/>
      <c r="AQ318" s="661"/>
      <c r="AR318" s="661"/>
      <c r="AS318" s="661"/>
      <c r="AT318" s="661"/>
      <c r="AU318" s="661"/>
      <c r="AV318" s="661"/>
      <c r="AW318" s="661"/>
      <c r="AX318" s="661"/>
      <c r="AY318" s="661"/>
      <c r="AZ318" s="661"/>
      <c r="BA318" s="661"/>
      <c r="BB318" s="661"/>
      <c r="BC318" s="661"/>
      <c r="BD318" s="661"/>
      <c r="BE318" s="661"/>
      <c r="BF318" s="661"/>
      <c r="BG318" s="661"/>
      <c r="BH318" s="661"/>
      <c r="BI318" s="661"/>
      <c r="BJ318" s="661"/>
      <c r="BK318" s="661"/>
      <c r="BL318" s="661"/>
      <c r="BM318" s="661"/>
      <c r="BN318" s="661"/>
      <c r="BO318" s="661"/>
      <c r="BP318" s="661"/>
      <c r="BQ318" s="661"/>
      <c r="BR318" s="661"/>
      <c r="BS318" s="661"/>
      <c r="BT318" s="661"/>
      <c r="BU318" s="661"/>
      <c r="BV318" s="661"/>
      <c r="BW318" s="661"/>
      <c r="BX318" s="661"/>
      <c r="BY318" s="661"/>
      <c r="BZ318" s="661"/>
      <c r="CA318" s="661"/>
      <c r="CB318" s="661"/>
      <c r="CC318" s="661"/>
      <c r="CD318" s="661"/>
      <c r="CE318" s="661"/>
      <c r="CF318" s="661"/>
      <c r="CG318" s="661"/>
      <c r="CH318" s="661"/>
      <c r="CI318" s="661"/>
      <c r="CJ318" s="661"/>
      <c r="CK318" s="661"/>
      <c r="CL318" s="661"/>
      <c r="CM318" s="661"/>
      <c r="CN318" s="661"/>
      <c r="CO318" s="661"/>
      <c r="CP318" s="661"/>
      <c r="CQ318" s="661"/>
      <c r="CR318" s="661"/>
      <c r="CS318" s="661"/>
      <c r="CT318" s="661"/>
      <c r="CU318" s="661"/>
      <c r="CV318" s="661"/>
      <c r="CW318" s="661"/>
      <c r="CX318" s="661"/>
      <c r="CY318" s="661"/>
      <c r="CZ318" s="661"/>
      <c r="DA318" s="661"/>
      <c r="DB318" s="661"/>
      <c r="DC318" s="661"/>
      <c r="DD318" s="661"/>
      <c r="DE318" s="661"/>
      <c r="DF318" s="661"/>
      <c r="DG318" s="661"/>
      <c r="DH318" s="661"/>
      <c r="DI318" s="661"/>
      <c r="DJ318" s="661"/>
      <c r="DK318" s="661"/>
      <c r="DL318" s="661"/>
      <c r="DM318" s="661"/>
      <c r="DN318" s="661"/>
      <c r="DO318" s="661"/>
      <c r="DP318" s="661"/>
      <c r="DQ318" s="661"/>
      <c r="DR318" s="661"/>
      <c r="DS318" s="661"/>
      <c r="DT318" s="661"/>
      <c r="DU318" s="661"/>
      <c r="DV318" s="661"/>
      <c r="DW318" s="661"/>
      <c r="DX318" s="661"/>
      <c r="DY318" s="661"/>
      <c r="DZ318" s="661"/>
      <c r="EA318" s="661"/>
      <c r="EB318" s="661"/>
      <c r="EC318" s="661"/>
      <c r="ED318" s="661"/>
      <c r="EE318" s="661"/>
      <c r="EF318" s="661"/>
      <c r="EG318" s="661"/>
      <c r="EH318" s="661"/>
      <c r="EI318" s="661"/>
      <c r="EJ318" s="661"/>
      <c r="EK318" s="661"/>
      <c r="EL318" s="661"/>
      <c r="EM318" s="661"/>
      <c r="EN318" s="661"/>
      <c r="EO318" s="661"/>
      <c r="EP318" s="661"/>
      <c r="EQ318" s="661"/>
      <c r="ER318" s="661"/>
      <c r="ES318" s="661"/>
      <c r="ET318" s="661"/>
      <c r="EU318" s="661"/>
      <c r="EV318" s="661"/>
      <c r="EW318" s="661"/>
      <c r="EX318" s="661"/>
      <c r="EY318" s="661"/>
      <c r="EZ318" s="661"/>
      <c r="FA318" s="661"/>
      <c r="FB318" s="661"/>
      <c r="FC318" s="661"/>
      <c r="FD318" s="661"/>
      <c r="FE318" s="661"/>
      <c r="FF318" s="661"/>
      <c r="FG318" s="661"/>
      <c r="FH318" s="661"/>
      <c r="FI318" s="661"/>
      <c r="FJ318" s="661"/>
      <c r="FK318" s="661"/>
      <c r="FL318" s="661"/>
      <c r="FM318" s="661"/>
      <c r="FN318" s="661"/>
      <c r="FO318" s="661"/>
      <c r="FP318" s="661"/>
      <c r="FQ318" s="661"/>
      <c r="FR318" s="661"/>
      <c r="FS318" s="661"/>
      <c r="FT318" s="661"/>
      <c r="FU318" s="661"/>
      <c r="FV318" s="661"/>
      <c r="FW318" s="661"/>
      <c r="FX318" s="661"/>
      <c r="FY318" s="661"/>
      <c r="FZ318" s="661"/>
      <c r="GA318" s="661"/>
      <c r="GB318" s="661"/>
      <c r="GC318" s="661"/>
      <c r="GD318" s="661"/>
      <c r="GE318" s="661"/>
      <c r="GF318" s="661"/>
      <c r="GG318" s="661"/>
      <c r="GH318" s="661"/>
      <c r="GI318" s="661"/>
      <c r="GJ318" s="661"/>
      <c r="GK318" s="661"/>
      <c r="GL318" s="661"/>
      <c r="GM318" s="661"/>
      <c r="GN318" s="661"/>
      <c r="GO318" s="661"/>
      <c r="GP318" s="661"/>
      <c r="GQ318" s="661"/>
      <c r="GR318" s="661"/>
      <c r="GS318" s="661"/>
      <c r="GT318" s="661"/>
      <c r="GU318" s="661"/>
      <c r="GV318" s="661"/>
      <c r="GW318" s="661"/>
      <c r="GX318" s="661"/>
      <c r="GY318" s="661"/>
      <c r="GZ318" s="661"/>
      <c r="HA318" s="661"/>
      <c r="HB318" s="661"/>
      <c r="HC318" s="661"/>
      <c r="HD318" s="661"/>
      <c r="HE318" s="661"/>
      <c r="HF318" s="661"/>
      <c r="HG318" s="661"/>
      <c r="HH318" s="661"/>
      <c r="HI318" s="661"/>
      <c r="HJ318" s="661"/>
      <c r="HK318" s="661"/>
      <c r="HL318" s="661"/>
      <c r="HM318" s="661"/>
      <c r="HN318" s="661"/>
      <c r="HO318" s="661"/>
      <c r="HP318" s="661"/>
      <c r="HQ318" s="661"/>
      <c r="HR318" s="661"/>
      <c r="HS318" s="661"/>
      <c r="HT318" s="661"/>
      <c r="HU318" s="661"/>
      <c r="HV318" s="661"/>
      <c r="HW318" s="661"/>
      <c r="HX318" s="661"/>
      <c r="HY318" s="661"/>
      <c r="HZ318" s="661"/>
      <c r="IA318" s="661"/>
      <c r="IB318" s="661"/>
      <c r="IC318" s="661"/>
      <c r="ID318" s="661"/>
      <c r="IE318" s="661"/>
      <c r="IF318" s="661"/>
      <c r="IG318" s="661"/>
      <c r="IH318" s="661"/>
      <c r="II318" s="661"/>
      <c r="IJ318" s="661"/>
      <c r="IK318" s="661"/>
      <c r="IL318" s="661"/>
      <c r="IM318" s="661"/>
      <c r="IN318" s="661"/>
      <c r="IO318" s="661"/>
      <c r="IP318" s="661"/>
      <c r="IQ318" s="661"/>
      <c r="IR318" s="661"/>
      <c r="IS318" s="661"/>
      <c r="IT318" s="661"/>
      <c r="IU318" s="661"/>
      <c r="IV318" s="661"/>
    </row>
    <row r="319" spans="1:256" s="668" customFormat="1">
      <c r="A319" s="683"/>
      <c r="B319" s="551" t="s">
        <v>1415</v>
      </c>
      <c r="C319" s="531" t="s">
        <v>51</v>
      </c>
      <c r="D319" s="530">
        <v>1</v>
      </c>
      <c r="E319" s="670"/>
      <c r="F319" s="681">
        <f>E319*D319</f>
        <v>0</v>
      </c>
      <c r="G319" s="661"/>
      <c r="H319" s="530"/>
      <c r="I319" s="661"/>
      <c r="J319" s="661"/>
      <c r="K319" s="661"/>
      <c r="L319" s="661"/>
      <c r="M319" s="661"/>
      <c r="N319" s="661"/>
      <c r="O319" s="661"/>
      <c r="P319" s="661"/>
      <c r="Q319" s="661"/>
      <c r="R319" s="661"/>
      <c r="S319" s="661"/>
      <c r="T319" s="661"/>
      <c r="U319" s="661"/>
      <c r="V319" s="661"/>
      <c r="W319" s="661"/>
      <c r="X319" s="661"/>
      <c r="Y319" s="661"/>
      <c r="Z319" s="661"/>
      <c r="AA319" s="661"/>
      <c r="AB319" s="661"/>
      <c r="AC319" s="661"/>
      <c r="AD319" s="661"/>
      <c r="AE319" s="661"/>
      <c r="AF319" s="661"/>
      <c r="AG319" s="661"/>
      <c r="AH319" s="661"/>
      <c r="AI319" s="661"/>
      <c r="AJ319" s="661"/>
      <c r="AK319" s="661"/>
      <c r="AL319" s="661"/>
      <c r="AM319" s="661"/>
      <c r="AN319" s="661"/>
      <c r="AO319" s="661"/>
      <c r="AP319" s="661"/>
      <c r="AQ319" s="661"/>
      <c r="AR319" s="661"/>
      <c r="AS319" s="661"/>
      <c r="AT319" s="661"/>
      <c r="AU319" s="661"/>
      <c r="AV319" s="661"/>
      <c r="AW319" s="661"/>
      <c r="AX319" s="661"/>
      <c r="AY319" s="661"/>
      <c r="AZ319" s="661"/>
      <c r="BA319" s="661"/>
      <c r="BB319" s="661"/>
      <c r="BC319" s="661"/>
      <c r="BD319" s="661"/>
      <c r="BE319" s="661"/>
      <c r="BF319" s="661"/>
      <c r="BG319" s="661"/>
      <c r="BH319" s="661"/>
      <c r="BI319" s="661"/>
      <c r="BJ319" s="661"/>
      <c r="BK319" s="661"/>
      <c r="BL319" s="661"/>
      <c r="BM319" s="661"/>
      <c r="BN319" s="661"/>
      <c r="BO319" s="661"/>
      <c r="BP319" s="661"/>
      <c r="BQ319" s="661"/>
      <c r="BR319" s="661"/>
      <c r="BS319" s="661"/>
      <c r="BT319" s="661"/>
      <c r="BU319" s="661"/>
      <c r="BV319" s="661"/>
      <c r="BW319" s="661"/>
      <c r="BX319" s="661"/>
      <c r="BY319" s="661"/>
      <c r="BZ319" s="661"/>
      <c r="CA319" s="661"/>
      <c r="CB319" s="661"/>
      <c r="CC319" s="661"/>
      <c r="CD319" s="661"/>
      <c r="CE319" s="661"/>
      <c r="CF319" s="661"/>
      <c r="CG319" s="661"/>
      <c r="CH319" s="661"/>
      <c r="CI319" s="661"/>
      <c r="CJ319" s="661"/>
      <c r="CK319" s="661"/>
      <c r="CL319" s="661"/>
      <c r="CM319" s="661"/>
      <c r="CN319" s="661"/>
      <c r="CO319" s="661"/>
      <c r="CP319" s="661"/>
      <c r="CQ319" s="661"/>
      <c r="CR319" s="661"/>
      <c r="CS319" s="661"/>
      <c r="CT319" s="661"/>
      <c r="CU319" s="661"/>
      <c r="CV319" s="661"/>
      <c r="CW319" s="661"/>
      <c r="CX319" s="661"/>
      <c r="CY319" s="661"/>
      <c r="CZ319" s="661"/>
      <c r="DA319" s="661"/>
      <c r="DB319" s="661"/>
      <c r="DC319" s="661"/>
      <c r="DD319" s="661"/>
      <c r="DE319" s="661"/>
      <c r="DF319" s="661"/>
      <c r="DG319" s="661"/>
      <c r="DH319" s="661"/>
      <c r="DI319" s="661"/>
      <c r="DJ319" s="661"/>
      <c r="DK319" s="661"/>
      <c r="DL319" s="661"/>
      <c r="DM319" s="661"/>
      <c r="DN319" s="661"/>
      <c r="DO319" s="661"/>
      <c r="DP319" s="661"/>
      <c r="DQ319" s="661"/>
      <c r="DR319" s="661"/>
      <c r="DS319" s="661"/>
      <c r="DT319" s="661"/>
      <c r="DU319" s="661"/>
      <c r="DV319" s="661"/>
      <c r="DW319" s="661"/>
      <c r="DX319" s="661"/>
      <c r="DY319" s="661"/>
      <c r="DZ319" s="661"/>
      <c r="EA319" s="661"/>
      <c r="EB319" s="661"/>
      <c r="EC319" s="661"/>
      <c r="ED319" s="661"/>
      <c r="EE319" s="661"/>
      <c r="EF319" s="661"/>
      <c r="EG319" s="661"/>
      <c r="EH319" s="661"/>
      <c r="EI319" s="661"/>
      <c r="EJ319" s="661"/>
      <c r="EK319" s="661"/>
      <c r="EL319" s="661"/>
      <c r="EM319" s="661"/>
      <c r="EN319" s="661"/>
      <c r="EO319" s="661"/>
      <c r="EP319" s="661"/>
      <c r="EQ319" s="661"/>
      <c r="ER319" s="661"/>
      <c r="ES319" s="661"/>
      <c r="ET319" s="661"/>
      <c r="EU319" s="661"/>
      <c r="EV319" s="661"/>
      <c r="EW319" s="661"/>
      <c r="EX319" s="661"/>
      <c r="EY319" s="661"/>
      <c r="EZ319" s="661"/>
      <c r="FA319" s="661"/>
      <c r="FB319" s="661"/>
      <c r="FC319" s="661"/>
      <c r="FD319" s="661"/>
      <c r="FE319" s="661"/>
      <c r="FF319" s="661"/>
      <c r="FG319" s="661"/>
      <c r="FH319" s="661"/>
      <c r="FI319" s="661"/>
      <c r="FJ319" s="661"/>
      <c r="FK319" s="661"/>
      <c r="FL319" s="661"/>
      <c r="FM319" s="661"/>
      <c r="FN319" s="661"/>
      <c r="FO319" s="661"/>
      <c r="FP319" s="661"/>
      <c r="FQ319" s="661"/>
      <c r="FR319" s="661"/>
      <c r="FS319" s="661"/>
      <c r="FT319" s="661"/>
      <c r="FU319" s="661"/>
      <c r="FV319" s="661"/>
      <c r="FW319" s="661"/>
      <c r="FX319" s="661"/>
      <c r="FY319" s="661"/>
      <c r="FZ319" s="661"/>
      <c r="GA319" s="661"/>
      <c r="GB319" s="661"/>
      <c r="GC319" s="661"/>
      <c r="GD319" s="661"/>
      <c r="GE319" s="661"/>
      <c r="GF319" s="661"/>
      <c r="GG319" s="661"/>
      <c r="GH319" s="661"/>
      <c r="GI319" s="661"/>
      <c r="GJ319" s="661"/>
      <c r="GK319" s="661"/>
      <c r="GL319" s="661"/>
      <c r="GM319" s="661"/>
      <c r="GN319" s="661"/>
      <c r="GO319" s="661"/>
      <c r="GP319" s="661"/>
      <c r="GQ319" s="661"/>
      <c r="GR319" s="661"/>
      <c r="GS319" s="661"/>
      <c r="GT319" s="661"/>
      <c r="GU319" s="661"/>
      <c r="GV319" s="661"/>
      <c r="GW319" s="661"/>
      <c r="GX319" s="661"/>
      <c r="GY319" s="661"/>
      <c r="GZ319" s="661"/>
      <c r="HA319" s="661"/>
      <c r="HB319" s="661"/>
      <c r="HC319" s="661"/>
      <c r="HD319" s="661"/>
      <c r="HE319" s="661"/>
      <c r="HF319" s="661"/>
      <c r="HG319" s="661"/>
      <c r="HH319" s="661"/>
      <c r="HI319" s="661"/>
      <c r="HJ319" s="661"/>
      <c r="HK319" s="661"/>
      <c r="HL319" s="661"/>
      <c r="HM319" s="661"/>
      <c r="HN319" s="661"/>
      <c r="HO319" s="661"/>
      <c r="HP319" s="661"/>
      <c r="HQ319" s="661"/>
      <c r="HR319" s="661"/>
      <c r="HS319" s="661"/>
      <c r="HT319" s="661"/>
      <c r="HU319" s="661"/>
      <c r="HV319" s="661"/>
      <c r="HW319" s="661"/>
      <c r="HX319" s="661"/>
      <c r="HY319" s="661"/>
      <c r="HZ319" s="661"/>
      <c r="IA319" s="661"/>
      <c r="IB319" s="661"/>
      <c r="IC319" s="661"/>
      <c r="ID319" s="661"/>
      <c r="IE319" s="661"/>
      <c r="IF319" s="661"/>
      <c r="IG319" s="661"/>
      <c r="IH319" s="661"/>
      <c r="II319" s="661"/>
      <c r="IJ319" s="661"/>
      <c r="IK319" s="661"/>
      <c r="IL319" s="661"/>
      <c r="IM319" s="661"/>
      <c r="IN319" s="661"/>
      <c r="IO319" s="661"/>
      <c r="IP319" s="661"/>
      <c r="IQ319" s="661"/>
      <c r="IR319" s="661"/>
      <c r="IS319" s="661"/>
      <c r="IT319" s="661"/>
      <c r="IU319" s="661"/>
      <c r="IV319" s="661"/>
    </row>
    <row r="320" spans="1:256" s="668" customFormat="1">
      <c r="A320" s="683"/>
      <c r="B320" s="536"/>
      <c r="C320" s="531"/>
      <c r="D320" s="530"/>
      <c r="E320" s="670"/>
      <c r="F320" s="681"/>
      <c r="G320" s="661"/>
      <c r="H320" s="530"/>
      <c r="I320" s="661"/>
      <c r="J320" s="661"/>
      <c r="K320" s="661"/>
      <c r="L320" s="661"/>
      <c r="M320" s="661"/>
      <c r="N320" s="661"/>
      <c r="O320" s="661"/>
      <c r="P320" s="661"/>
      <c r="Q320" s="661"/>
      <c r="R320" s="661"/>
      <c r="S320" s="661"/>
      <c r="T320" s="661"/>
      <c r="U320" s="661"/>
      <c r="V320" s="661"/>
      <c r="W320" s="661"/>
      <c r="X320" s="661"/>
      <c r="Y320" s="661"/>
      <c r="Z320" s="661"/>
      <c r="AA320" s="661"/>
      <c r="AB320" s="661"/>
      <c r="AC320" s="661"/>
      <c r="AD320" s="661"/>
      <c r="AE320" s="661"/>
      <c r="AF320" s="661"/>
      <c r="AG320" s="661"/>
      <c r="AH320" s="661"/>
      <c r="AI320" s="661"/>
      <c r="AJ320" s="661"/>
      <c r="AK320" s="661"/>
      <c r="AL320" s="661"/>
      <c r="AM320" s="661"/>
      <c r="AN320" s="661"/>
      <c r="AO320" s="661"/>
      <c r="AP320" s="661"/>
      <c r="AQ320" s="661"/>
      <c r="AR320" s="661"/>
      <c r="AS320" s="661"/>
      <c r="AT320" s="661"/>
      <c r="AU320" s="661"/>
      <c r="AV320" s="661"/>
      <c r="AW320" s="661"/>
      <c r="AX320" s="661"/>
      <c r="AY320" s="661"/>
      <c r="AZ320" s="661"/>
      <c r="BA320" s="661"/>
      <c r="BB320" s="661"/>
      <c r="BC320" s="661"/>
      <c r="BD320" s="661"/>
      <c r="BE320" s="661"/>
      <c r="BF320" s="661"/>
      <c r="BG320" s="661"/>
      <c r="BH320" s="661"/>
      <c r="BI320" s="661"/>
      <c r="BJ320" s="661"/>
      <c r="BK320" s="661"/>
      <c r="BL320" s="661"/>
      <c r="BM320" s="661"/>
      <c r="BN320" s="661"/>
      <c r="BO320" s="661"/>
      <c r="BP320" s="661"/>
      <c r="BQ320" s="661"/>
      <c r="BR320" s="661"/>
      <c r="BS320" s="661"/>
      <c r="BT320" s="661"/>
      <c r="BU320" s="661"/>
      <c r="BV320" s="661"/>
      <c r="BW320" s="661"/>
      <c r="BX320" s="661"/>
      <c r="BY320" s="661"/>
      <c r="BZ320" s="661"/>
      <c r="CA320" s="661"/>
      <c r="CB320" s="661"/>
      <c r="CC320" s="661"/>
      <c r="CD320" s="661"/>
      <c r="CE320" s="661"/>
      <c r="CF320" s="661"/>
      <c r="CG320" s="661"/>
      <c r="CH320" s="661"/>
      <c r="CI320" s="661"/>
      <c r="CJ320" s="661"/>
      <c r="CK320" s="661"/>
      <c r="CL320" s="661"/>
      <c r="CM320" s="661"/>
      <c r="CN320" s="661"/>
      <c r="CO320" s="661"/>
      <c r="CP320" s="661"/>
      <c r="CQ320" s="661"/>
      <c r="CR320" s="661"/>
      <c r="CS320" s="661"/>
      <c r="CT320" s="661"/>
      <c r="CU320" s="661"/>
      <c r="CV320" s="661"/>
      <c r="CW320" s="661"/>
      <c r="CX320" s="661"/>
      <c r="CY320" s="661"/>
      <c r="CZ320" s="661"/>
      <c r="DA320" s="661"/>
      <c r="DB320" s="661"/>
      <c r="DC320" s="661"/>
      <c r="DD320" s="661"/>
      <c r="DE320" s="661"/>
      <c r="DF320" s="661"/>
      <c r="DG320" s="661"/>
      <c r="DH320" s="661"/>
      <c r="DI320" s="661"/>
      <c r="DJ320" s="661"/>
      <c r="DK320" s="661"/>
      <c r="DL320" s="661"/>
      <c r="DM320" s="661"/>
      <c r="DN320" s="661"/>
      <c r="DO320" s="661"/>
      <c r="DP320" s="661"/>
      <c r="DQ320" s="661"/>
      <c r="DR320" s="661"/>
      <c r="DS320" s="661"/>
      <c r="DT320" s="661"/>
      <c r="DU320" s="661"/>
      <c r="DV320" s="661"/>
      <c r="DW320" s="661"/>
      <c r="DX320" s="661"/>
      <c r="DY320" s="661"/>
      <c r="DZ320" s="661"/>
      <c r="EA320" s="661"/>
      <c r="EB320" s="661"/>
      <c r="EC320" s="661"/>
      <c r="ED320" s="661"/>
      <c r="EE320" s="661"/>
      <c r="EF320" s="661"/>
      <c r="EG320" s="661"/>
      <c r="EH320" s="661"/>
      <c r="EI320" s="661"/>
      <c r="EJ320" s="661"/>
      <c r="EK320" s="661"/>
      <c r="EL320" s="661"/>
      <c r="EM320" s="661"/>
      <c r="EN320" s="661"/>
      <c r="EO320" s="661"/>
      <c r="EP320" s="661"/>
      <c r="EQ320" s="661"/>
      <c r="ER320" s="661"/>
      <c r="ES320" s="661"/>
      <c r="ET320" s="661"/>
      <c r="EU320" s="661"/>
      <c r="EV320" s="661"/>
      <c r="EW320" s="661"/>
      <c r="EX320" s="661"/>
      <c r="EY320" s="661"/>
      <c r="EZ320" s="661"/>
      <c r="FA320" s="661"/>
      <c r="FB320" s="661"/>
      <c r="FC320" s="661"/>
      <c r="FD320" s="661"/>
      <c r="FE320" s="661"/>
      <c r="FF320" s="661"/>
      <c r="FG320" s="661"/>
      <c r="FH320" s="661"/>
      <c r="FI320" s="661"/>
      <c r="FJ320" s="661"/>
      <c r="FK320" s="661"/>
      <c r="FL320" s="661"/>
      <c r="FM320" s="661"/>
      <c r="FN320" s="661"/>
      <c r="FO320" s="661"/>
      <c r="FP320" s="661"/>
      <c r="FQ320" s="661"/>
      <c r="FR320" s="661"/>
      <c r="FS320" s="661"/>
      <c r="FT320" s="661"/>
      <c r="FU320" s="661"/>
      <c r="FV320" s="661"/>
      <c r="FW320" s="661"/>
      <c r="FX320" s="661"/>
      <c r="FY320" s="661"/>
      <c r="FZ320" s="661"/>
      <c r="GA320" s="661"/>
      <c r="GB320" s="661"/>
      <c r="GC320" s="661"/>
      <c r="GD320" s="661"/>
      <c r="GE320" s="661"/>
      <c r="GF320" s="661"/>
      <c r="GG320" s="661"/>
      <c r="GH320" s="661"/>
      <c r="GI320" s="661"/>
      <c r="GJ320" s="661"/>
      <c r="GK320" s="661"/>
      <c r="GL320" s="661"/>
      <c r="GM320" s="661"/>
      <c r="GN320" s="661"/>
      <c r="GO320" s="661"/>
      <c r="GP320" s="661"/>
      <c r="GQ320" s="661"/>
      <c r="GR320" s="661"/>
      <c r="GS320" s="661"/>
      <c r="GT320" s="661"/>
      <c r="GU320" s="661"/>
      <c r="GV320" s="661"/>
      <c r="GW320" s="661"/>
      <c r="GX320" s="661"/>
      <c r="GY320" s="661"/>
      <c r="GZ320" s="661"/>
      <c r="HA320" s="661"/>
      <c r="HB320" s="661"/>
      <c r="HC320" s="661"/>
      <c r="HD320" s="661"/>
      <c r="HE320" s="661"/>
      <c r="HF320" s="661"/>
      <c r="HG320" s="661"/>
      <c r="HH320" s="661"/>
      <c r="HI320" s="661"/>
      <c r="HJ320" s="661"/>
      <c r="HK320" s="661"/>
      <c r="HL320" s="661"/>
      <c r="HM320" s="661"/>
      <c r="HN320" s="661"/>
      <c r="HO320" s="661"/>
      <c r="HP320" s="661"/>
      <c r="HQ320" s="661"/>
      <c r="HR320" s="661"/>
      <c r="HS320" s="661"/>
      <c r="HT320" s="661"/>
      <c r="HU320" s="661"/>
      <c r="HV320" s="661"/>
      <c r="HW320" s="661"/>
      <c r="HX320" s="661"/>
      <c r="HY320" s="661"/>
      <c r="HZ320" s="661"/>
      <c r="IA320" s="661"/>
      <c r="IB320" s="661"/>
      <c r="IC320" s="661"/>
      <c r="ID320" s="661"/>
      <c r="IE320" s="661"/>
      <c r="IF320" s="661"/>
      <c r="IG320" s="661"/>
      <c r="IH320" s="661"/>
      <c r="II320" s="661"/>
      <c r="IJ320" s="661"/>
      <c r="IK320" s="661"/>
      <c r="IL320" s="661"/>
      <c r="IM320" s="661"/>
      <c r="IN320" s="661"/>
      <c r="IO320" s="661"/>
      <c r="IP320" s="661"/>
      <c r="IQ320" s="661"/>
      <c r="IR320" s="661"/>
      <c r="IS320" s="661"/>
      <c r="IT320" s="661"/>
      <c r="IU320" s="661"/>
      <c r="IV320" s="661"/>
    </row>
    <row r="321" spans="1:256" s="668" customFormat="1" ht="39.6">
      <c r="A321" s="459" t="s">
        <v>1414</v>
      </c>
      <c r="B321" s="536" t="s">
        <v>1413</v>
      </c>
      <c r="C321" s="518"/>
      <c r="D321" s="517"/>
      <c r="H321" s="517"/>
    </row>
    <row r="322" spans="1:256" s="661" customFormat="1">
      <c r="A322" s="459"/>
      <c r="B322" s="682" t="s">
        <v>1412</v>
      </c>
      <c r="C322" s="531" t="s">
        <v>51</v>
      </c>
      <c r="D322" s="530">
        <v>2</v>
      </c>
      <c r="E322" s="670"/>
      <c r="F322" s="681">
        <f>E322*D322</f>
        <v>0</v>
      </c>
      <c r="G322" s="668"/>
      <c r="H322" s="530"/>
      <c r="I322" s="668"/>
      <c r="J322" s="668"/>
      <c r="K322" s="668"/>
      <c r="L322" s="668"/>
      <c r="M322" s="668"/>
      <c r="N322" s="668"/>
      <c r="O322" s="668"/>
      <c r="P322" s="668"/>
      <c r="Q322" s="668"/>
      <c r="R322" s="668"/>
      <c r="S322" s="668"/>
      <c r="T322" s="668"/>
      <c r="U322" s="668"/>
      <c r="V322" s="668"/>
      <c r="W322" s="668"/>
      <c r="X322" s="668"/>
      <c r="Y322" s="668"/>
      <c r="Z322" s="668"/>
      <c r="AA322" s="668"/>
      <c r="AB322" s="668"/>
      <c r="AC322" s="668"/>
      <c r="AD322" s="668"/>
      <c r="AE322" s="668"/>
      <c r="AF322" s="668"/>
      <c r="AG322" s="668"/>
      <c r="AH322" s="668"/>
      <c r="AI322" s="668"/>
      <c r="AJ322" s="668"/>
      <c r="AK322" s="668"/>
      <c r="AL322" s="668"/>
      <c r="AM322" s="668"/>
      <c r="AN322" s="668"/>
      <c r="AO322" s="668"/>
      <c r="AP322" s="668"/>
      <c r="AQ322" s="668"/>
      <c r="AR322" s="668"/>
      <c r="AS322" s="668"/>
      <c r="AT322" s="668"/>
      <c r="AU322" s="668"/>
      <c r="AV322" s="668"/>
      <c r="AW322" s="668"/>
      <c r="AX322" s="668"/>
      <c r="AY322" s="668"/>
      <c r="AZ322" s="668"/>
      <c r="BA322" s="668"/>
      <c r="BB322" s="668"/>
      <c r="BC322" s="668"/>
      <c r="BD322" s="668"/>
      <c r="BE322" s="668"/>
      <c r="BF322" s="668"/>
      <c r="BG322" s="668"/>
      <c r="BH322" s="668"/>
      <c r="BI322" s="668"/>
      <c r="BJ322" s="668"/>
      <c r="BK322" s="668"/>
      <c r="BL322" s="668"/>
      <c r="BM322" s="668"/>
      <c r="BN322" s="668"/>
      <c r="BO322" s="668"/>
      <c r="BP322" s="668"/>
      <c r="BQ322" s="668"/>
      <c r="BR322" s="668"/>
      <c r="BS322" s="668"/>
      <c r="BT322" s="668"/>
      <c r="BU322" s="668"/>
      <c r="BV322" s="668"/>
      <c r="BW322" s="668"/>
      <c r="BX322" s="668"/>
      <c r="BY322" s="668"/>
      <c r="BZ322" s="668"/>
      <c r="CA322" s="668"/>
      <c r="CB322" s="668"/>
      <c r="CC322" s="668"/>
      <c r="CD322" s="668"/>
      <c r="CE322" s="668"/>
      <c r="CF322" s="668"/>
      <c r="CG322" s="668"/>
      <c r="CH322" s="668"/>
      <c r="CI322" s="668"/>
      <c r="CJ322" s="668"/>
      <c r="CK322" s="668"/>
      <c r="CL322" s="668"/>
      <c r="CM322" s="668"/>
      <c r="CN322" s="668"/>
      <c r="CO322" s="668"/>
      <c r="CP322" s="668"/>
      <c r="CQ322" s="668"/>
      <c r="CR322" s="668"/>
      <c r="CS322" s="668"/>
      <c r="CT322" s="668"/>
      <c r="CU322" s="668"/>
      <c r="CV322" s="668"/>
      <c r="CW322" s="668"/>
      <c r="CX322" s="668"/>
      <c r="CY322" s="668"/>
      <c r="CZ322" s="668"/>
      <c r="DA322" s="668"/>
      <c r="DB322" s="668"/>
      <c r="DC322" s="668"/>
      <c r="DD322" s="668"/>
      <c r="DE322" s="668"/>
      <c r="DF322" s="668"/>
      <c r="DG322" s="668"/>
      <c r="DH322" s="668"/>
      <c r="DI322" s="668"/>
      <c r="DJ322" s="668"/>
      <c r="DK322" s="668"/>
      <c r="DL322" s="668"/>
      <c r="DM322" s="668"/>
      <c r="DN322" s="668"/>
      <c r="DO322" s="668"/>
      <c r="DP322" s="668"/>
      <c r="DQ322" s="668"/>
      <c r="DR322" s="668"/>
      <c r="DS322" s="668"/>
      <c r="DT322" s="668"/>
      <c r="DU322" s="668"/>
      <c r="DV322" s="668"/>
      <c r="DW322" s="668"/>
      <c r="DX322" s="668"/>
      <c r="DY322" s="668"/>
      <c r="DZ322" s="668"/>
      <c r="EA322" s="668"/>
      <c r="EB322" s="668"/>
      <c r="EC322" s="668"/>
      <c r="ED322" s="668"/>
      <c r="EE322" s="668"/>
      <c r="EF322" s="668"/>
      <c r="EG322" s="668"/>
      <c r="EH322" s="668"/>
      <c r="EI322" s="668"/>
      <c r="EJ322" s="668"/>
      <c r="EK322" s="668"/>
      <c r="EL322" s="668"/>
      <c r="EM322" s="668"/>
      <c r="EN322" s="668"/>
      <c r="EO322" s="668"/>
      <c r="EP322" s="668"/>
      <c r="EQ322" s="668"/>
      <c r="ER322" s="668"/>
      <c r="ES322" s="668"/>
      <c r="ET322" s="668"/>
      <c r="EU322" s="668"/>
      <c r="EV322" s="668"/>
      <c r="EW322" s="668"/>
      <c r="EX322" s="668"/>
      <c r="EY322" s="668"/>
      <c r="EZ322" s="668"/>
      <c r="FA322" s="668"/>
      <c r="FB322" s="668"/>
      <c r="FC322" s="668"/>
      <c r="FD322" s="668"/>
      <c r="FE322" s="668"/>
      <c r="FF322" s="668"/>
      <c r="FG322" s="668"/>
      <c r="FH322" s="668"/>
      <c r="FI322" s="668"/>
      <c r="FJ322" s="668"/>
      <c r="FK322" s="668"/>
      <c r="FL322" s="668"/>
      <c r="FM322" s="668"/>
      <c r="FN322" s="668"/>
      <c r="FO322" s="668"/>
      <c r="FP322" s="668"/>
      <c r="FQ322" s="668"/>
      <c r="FR322" s="668"/>
      <c r="FS322" s="668"/>
      <c r="FT322" s="668"/>
      <c r="FU322" s="668"/>
      <c r="FV322" s="668"/>
      <c r="FW322" s="668"/>
      <c r="FX322" s="668"/>
      <c r="FY322" s="668"/>
      <c r="FZ322" s="668"/>
      <c r="GA322" s="668"/>
      <c r="GB322" s="668"/>
      <c r="GC322" s="668"/>
      <c r="GD322" s="668"/>
      <c r="GE322" s="668"/>
      <c r="GF322" s="668"/>
      <c r="GG322" s="668"/>
      <c r="GH322" s="668"/>
      <c r="GI322" s="668"/>
      <c r="GJ322" s="668"/>
      <c r="GK322" s="668"/>
      <c r="GL322" s="668"/>
      <c r="GM322" s="668"/>
      <c r="GN322" s="668"/>
      <c r="GO322" s="668"/>
      <c r="GP322" s="668"/>
      <c r="GQ322" s="668"/>
      <c r="GR322" s="668"/>
      <c r="GS322" s="668"/>
      <c r="GT322" s="668"/>
      <c r="GU322" s="668"/>
      <c r="GV322" s="668"/>
      <c r="GW322" s="668"/>
      <c r="GX322" s="668"/>
      <c r="GY322" s="668"/>
      <c r="GZ322" s="668"/>
      <c r="HA322" s="668"/>
      <c r="HB322" s="668"/>
      <c r="HC322" s="668"/>
      <c r="HD322" s="668"/>
      <c r="HE322" s="668"/>
      <c r="HF322" s="668"/>
      <c r="HG322" s="668"/>
      <c r="HH322" s="668"/>
      <c r="HI322" s="668"/>
      <c r="HJ322" s="668"/>
      <c r="HK322" s="668"/>
      <c r="HL322" s="668"/>
      <c r="HM322" s="668"/>
      <c r="HN322" s="668"/>
      <c r="HO322" s="668"/>
      <c r="HP322" s="668"/>
      <c r="HQ322" s="668"/>
      <c r="HR322" s="668"/>
      <c r="HS322" s="668"/>
      <c r="HT322" s="668"/>
      <c r="HU322" s="668"/>
      <c r="HV322" s="668"/>
      <c r="HW322" s="668"/>
      <c r="HX322" s="668"/>
      <c r="HY322" s="668"/>
      <c r="HZ322" s="668"/>
      <c r="IA322" s="668"/>
      <c r="IB322" s="668"/>
      <c r="IC322" s="668"/>
      <c r="ID322" s="668"/>
      <c r="IE322" s="668"/>
      <c r="IF322" s="668"/>
      <c r="IG322" s="668"/>
      <c r="IH322" s="668"/>
      <c r="II322" s="668"/>
      <c r="IJ322" s="668"/>
      <c r="IK322" s="668"/>
      <c r="IL322" s="668"/>
      <c r="IM322" s="668"/>
      <c r="IN322" s="668"/>
      <c r="IO322" s="668"/>
      <c r="IP322" s="668"/>
      <c r="IQ322" s="668"/>
      <c r="IR322" s="668"/>
      <c r="IS322" s="668"/>
      <c r="IT322" s="668"/>
      <c r="IU322" s="668"/>
      <c r="IV322" s="668"/>
    </row>
    <row r="323" spans="1:256" s="661" customFormat="1">
      <c r="A323" s="533"/>
      <c r="B323" s="682" t="s">
        <v>1411</v>
      </c>
      <c r="C323" s="531" t="s">
        <v>51</v>
      </c>
      <c r="D323" s="530">
        <v>6</v>
      </c>
      <c r="E323" s="670"/>
      <c r="F323" s="681">
        <f>E323*D323</f>
        <v>0</v>
      </c>
      <c r="G323" s="529"/>
      <c r="H323" s="530"/>
      <c r="I323" s="529"/>
      <c r="J323" s="529"/>
      <c r="K323" s="529"/>
      <c r="L323" s="529"/>
      <c r="M323" s="529"/>
      <c r="N323" s="529"/>
      <c r="O323" s="529"/>
      <c r="P323" s="529"/>
      <c r="Q323" s="529"/>
      <c r="R323" s="529"/>
      <c r="S323" s="529"/>
      <c r="T323" s="529"/>
      <c r="U323" s="529"/>
      <c r="V323" s="529"/>
      <c r="W323" s="529"/>
      <c r="X323" s="529"/>
      <c r="Y323" s="529"/>
      <c r="Z323" s="529"/>
      <c r="AA323" s="529"/>
      <c r="AB323" s="529"/>
      <c r="AC323" s="529"/>
      <c r="AD323" s="529"/>
      <c r="AE323" s="529"/>
      <c r="AF323" s="529"/>
      <c r="AG323" s="529"/>
      <c r="AH323" s="529"/>
      <c r="AI323" s="529"/>
      <c r="AJ323" s="529"/>
      <c r="AK323" s="529"/>
      <c r="AL323" s="529"/>
      <c r="AM323" s="529"/>
      <c r="AN323" s="529"/>
      <c r="AO323" s="529"/>
      <c r="AP323" s="529"/>
      <c r="AQ323" s="529"/>
      <c r="AR323" s="529"/>
      <c r="AS323" s="529"/>
      <c r="AT323" s="529"/>
      <c r="AU323" s="529"/>
      <c r="AV323" s="529"/>
      <c r="AW323" s="529"/>
      <c r="AX323" s="529"/>
      <c r="AY323" s="529"/>
      <c r="AZ323" s="529"/>
      <c r="BA323" s="529"/>
      <c r="BB323" s="529"/>
      <c r="BC323" s="529"/>
      <c r="BD323" s="529"/>
      <c r="BE323" s="529"/>
      <c r="BF323" s="529"/>
      <c r="BG323" s="529"/>
      <c r="BH323" s="529"/>
      <c r="BI323" s="529"/>
      <c r="BJ323" s="529"/>
      <c r="BK323" s="529"/>
      <c r="BL323" s="529"/>
      <c r="BM323" s="529"/>
      <c r="BN323" s="529"/>
      <c r="BO323" s="529"/>
      <c r="BP323" s="529"/>
      <c r="BQ323" s="529"/>
      <c r="BR323" s="529"/>
      <c r="BS323" s="529"/>
      <c r="BT323" s="529"/>
      <c r="BU323" s="529"/>
      <c r="BV323" s="529"/>
      <c r="BW323" s="529"/>
      <c r="BX323" s="529"/>
      <c r="BY323" s="529"/>
      <c r="BZ323" s="529"/>
      <c r="CA323" s="529"/>
      <c r="CB323" s="529"/>
      <c r="CC323" s="529"/>
      <c r="CD323" s="529"/>
      <c r="CE323" s="529"/>
      <c r="CF323" s="529"/>
      <c r="CG323" s="529"/>
      <c r="CH323" s="529"/>
      <c r="CI323" s="529"/>
      <c r="CJ323" s="529"/>
      <c r="CK323" s="529"/>
      <c r="CL323" s="529"/>
      <c r="CM323" s="529"/>
      <c r="CN323" s="529"/>
      <c r="CO323" s="529"/>
      <c r="CP323" s="529"/>
      <c r="CQ323" s="529"/>
      <c r="CR323" s="529"/>
      <c r="CS323" s="529"/>
      <c r="CT323" s="529"/>
      <c r="CU323" s="529"/>
      <c r="CV323" s="529"/>
      <c r="CW323" s="529"/>
      <c r="CX323" s="529"/>
      <c r="CY323" s="529"/>
      <c r="CZ323" s="529"/>
      <c r="DA323" s="529"/>
      <c r="DB323" s="529"/>
      <c r="DC323" s="529"/>
      <c r="DD323" s="529"/>
      <c r="DE323" s="529"/>
      <c r="DF323" s="529"/>
      <c r="DG323" s="529"/>
      <c r="DH323" s="529"/>
      <c r="DI323" s="529"/>
      <c r="DJ323" s="529"/>
      <c r="DK323" s="529"/>
      <c r="DL323" s="529"/>
      <c r="DM323" s="529"/>
      <c r="DN323" s="529"/>
      <c r="DO323" s="529"/>
      <c r="DP323" s="529"/>
      <c r="DQ323" s="529"/>
      <c r="DR323" s="529"/>
      <c r="DS323" s="529"/>
      <c r="DT323" s="529"/>
      <c r="DU323" s="529"/>
      <c r="DV323" s="529"/>
      <c r="DW323" s="529"/>
      <c r="DX323" s="529"/>
      <c r="DY323" s="529"/>
      <c r="DZ323" s="529"/>
      <c r="EA323" s="529"/>
      <c r="EB323" s="529"/>
      <c r="EC323" s="529"/>
      <c r="ED323" s="529"/>
      <c r="EE323" s="529"/>
      <c r="EF323" s="529"/>
      <c r="EG323" s="529"/>
      <c r="EH323" s="529"/>
      <c r="EI323" s="529"/>
      <c r="EJ323" s="529"/>
      <c r="EK323" s="529"/>
      <c r="EL323" s="529"/>
      <c r="EM323" s="529"/>
      <c r="EN323" s="529"/>
      <c r="EO323" s="529"/>
      <c r="EP323" s="529"/>
      <c r="EQ323" s="529"/>
      <c r="ER323" s="529"/>
      <c r="ES323" s="529"/>
      <c r="ET323" s="529"/>
      <c r="EU323" s="529"/>
      <c r="EV323" s="529"/>
      <c r="EW323" s="529"/>
      <c r="EX323" s="529"/>
      <c r="EY323" s="529"/>
      <c r="EZ323" s="529"/>
      <c r="FA323" s="529"/>
      <c r="FB323" s="529"/>
      <c r="FC323" s="529"/>
      <c r="FD323" s="529"/>
      <c r="FE323" s="529"/>
      <c r="FF323" s="529"/>
      <c r="FG323" s="529"/>
      <c r="FH323" s="529"/>
      <c r="FI323" s="529"/>
      <c r="FJ323" s="529"/>
      <c r="FK323" s="529"/>
      <c r="FL323" s="529"/>
      <c r="FM323" s="529"/>
      <c r="FN323" s="529"/>
      <c r="FO323" s="529"/>
      <c r="FP323" s="529"/>
      <c r="FQ323" s="529"/>
      <c r="FR323" s="529"/>
      <c r="FS323" s="529"/>
      <c r="FT323" s="529"/>
      <c r="FU323" s="529"/>
      <c r="FV323" s="529"/>
      <c r="FW323" s="529"/>
      <c r="FX323" s="529"/>
      <c r="FY323" s="529"/>
      <c r="FZ323" s="529"/>
      <c r="GA323" s="529"/>
      <c r="GB323" s="529"/>
      <c r="GC323" s="529"/>
      <c r="GD323" s="529"/>
      <c r="GE323" s="529"/>
      <c r="GF323" s="529"/>
      <c r="GG323" s="529"/>
      <c r="GH323" s="529"/>
      <c r="GI323" s="529"/>
      <c r="GJ323" s="529"/>
      <c r="GK323" s="529"/>
      <c r="GL323" s="529"/>
      <c r="GM323" s="529"/>
      <c r="GN323" s="529"/>
      <c r="GO323" s="529"/>
      <c r="GP323" s="529"/>
      <c r="GQ323" s="529"/>
      <c r="GR323" s="529"/>
      <c r="GS323" s="529"/>
      <c r="GT323" s="529"/>
      <c r="GU323" s="529"/>
      <c r="GV323" s="529"/>
      <c r="GW323" s="529"/>
      <c r="GX323" s="529"/>
      <c r="GY323" s="529"/>
      <c r="GZ323" s="529"/>
      <c r="HA323" s="529"/>
      <c r="HB323" s="529"/>
      <c r="HC323" s="529"/>
      <c r="HD323" s="529"/>
      <c r="HE323" s="529"/>
      <c r="HF323" s="529"/>
      <c r="HG323" s="529"/>
      <c r="HH323" s="529"/>
      <c r="HI323" s="529"/>
      <c r="HJ323" s="529"/>
      <c r="HK323" s="529"/>
      <c r="HL323" s="529"/>
      <c r="HM323" s="529"/>
      <c r="HN323" s="529"/>
      <c r="HO323" s="529"/>
      <c r="HP323" s="529"/>
      <c r="HQ323" s="529"/>
      <c r="HR323" s="529"/>
      <c r="HS323" s="529"/>
      <c r="HT323" s="529"/>
      <c r="HU323" s="529"/>
      <c r="HV323" s="529"/>
      <c r="HW323" s="529"/>
      <c r="HX323" s="529"/>
      <c r="HY323" s="529"/>
      <c r="HZ323" s="529"/>
      <c r="IA323" s="529"/>
      <c r="IB323" s="529"/>
      <c r="IC323" s="529"/>
      <c r="ID323" s="529"/>
      <c r="IE323" s="529"/>
      <c r="IF323" s="529"/>
      <c r="IG323" s="529"/>
      <c r="IH323" s="529"/>
      <c r="II323" s="529"/>
      <c r="IJ323" s="529"/>
      <c r="IK323" s="529"/>
      <c r="IL323" s="529"/>
      <c r="IM323" s="529"/>
      <c r="IN323" s="529"/>
      <c r="IO323" s="529"/>
      <c r="IP323" s="529"/>
      <c r="IQ323" s="529"/>
      <c r="IR323" s="529"/>
      <c r="IS323" s="529"/>
      <c r="IT323" s="529"/>
      <c r="IU323" s="529"/>
      <c r="IV323" s="529"/>
    </row>
    <row r="324" spans="1:256" s="661" customFormat="1">
      <c r="A324" s="533"/>
      <c r="B324" s="551"/>
      <c r="C324" s="531"/>
      <c r="D324" s="530"/>
      <c r="E324" s="670"/>
      <c r="F324" s="681"/>
      <c r="G324" s="529"/>
      <c r="H324" s="530"/>
      <c r="I324" s="529"/>
      <c r="J324" s="529"/>
      <c r="K324" s="529"/>
      <c r="L324" s="529"/>
      <c r="M324" s="529"/>
      <c r="N324" s="529"/>
      <c r="O324" s="529"/>
      <c r="P324" s="529"/>
      <c r="Q324" s="529"/>
      <c r="R324" s="529"/>
      <c r="S324" s="529"/>
      <c r="T324" s="529"/>
      <c r="U324" s="529"/>
      <c r="V324" s="529"/>
      <c r="W324" s="529"/>
      <c r="X324" s="529"/>
      <c r="Y324" s="529"/>
      <c r="Z324" s="529"/>
      <c r="AA324" s="529"/>
      <c r="AB324" s="529"/>
      <c r="AC324" s="529"/>
      <c r="AD324" s="529"/>
      <c r="AE324" s="529"/>
      <c r="AF324" s="529"/>
      <c r="AG324" s="529"/>
      <c r="AH324" s="529"/>
      <c r="AI324" s="529"/>
      <c r="AJ324" s="529"/>
      <c r="AK324" s="529"/>
      <c r="AL324" s="529"/>
      <c r="AM324" s="529"/>
      <c r="AN324" s="529"/>
      <c r="AO324" s="529"/>
      <c r="AP324" s="529"/>
      <c r="AQ324" s="529"/>
      <c r="AR324" s="529"/>
      <c r="AS324" s="529"/>
      <c r="AT324" s="529"/>
      <c r="AU324" s="529"/>
      <c r="AV324" s="529"/>
      <c r="AW324" s="529"/>
      <c r="AX324" s="529"/>
      <c r="AY324" s="529"/>
      <c r="AZ324" s="529"/>
      <c r="BA324" s="529"/>
      <c r="BB324" s="529"/>
      <c r="BC324" s="529"/>
      <c r="BD324" s="529"/>
      <c r="BE324" s="529"/>
      <c r="BF324" s="529"/>
      <c r="BG324" s="529"/>
      <c r="BH324" s="529"/>
      <c r="BI324" s="529"/>
      <c r="BJ324" s="529"/>
      <c r="BK324" s="529"/>
      <c r="BL324" s="529"/>
      <c r="BM324" s="529"/>
      <c r="BN324" s="529"/>
      <c r="BO324" s="529"/>
      <c r="BP324" s="529"/>
      <c r="BQ324" s="529"/>
      <c r="BR324" s="529"/>
      <c r="BS324" s="529"/>
      <c r="BT324" s="529"/>
      <c r="BU324" s="529"/>
      <c r="BV324" s="529"/>
      <c r="BW324" s="529"/>
      <c r="BX324" s="529"/>
      <c r="BY324" s="529"/>
      <c r="BZ324" s="529"/>
      <c r="CA324" s="529"/>
      <c r="CB324" s="529"/>
      <c r="CC324" s="529"/>
      <c r="CD324" s="529"/>
      <c r="CE324" s="529"/>
      <c r="CF324" s="529"/>
      <c r="CG324" s="529"/>
      <c r="CH324" s="529"/>
      <c r="CI324" s="529"/>
      <c r="CJ324" s="529"/>
      <c r="CK324" s="529"/>
      <c r="CL324" s="529"/>
      <c r="CM324" s="529"/>
      <c r="CN324" s="529"/>
      <c r="CO324" s="529"/>
      <c r="CP324" s="529"/>
      <c r="CQ324" s="529"/>
      <c r="CR324" s="529"/>
      <c r="CS324" s="529"/>
      <c r="CT324" s="529"/>
      <c r="CU324" s="529"/>
      <c r="CV324" s="529"/>
      <c r="CW324" s="529"/>
      <c r="CX324" s="529"/>
      <c r="CY324" s="529"/>
      <c r="CZ324" s="529"/>
      <c r="DA324" s="529"/>
      <c r="DB324" s="529"/>
      <c r="DC324" s="529"/>
      <c r="DD324" s="529"/>
      <c r="DE324" s="529"/>
      <c r="DF324" s="529"/>
      <c r="DG324" s="529"/>
      <c r="DH324" s="529"/>
      <c r="DI324" s="529"/>
      <c r="DJ324" s="529"/>
      <c r="DK324" s="529"/>
      <c r="DL324" s="529"/>
      <c r="DM324" s="529"/>
      <c r="DN324" s="529"/>
      <c r="DO324" s="529"/>
      <c r="DP324" s="529"/>
      <c r="DQ324" s="529"/>
      <c r="DR324" s="529"/>
      <c r="DS324" s="529"/>
      <c r="DT324" s="529"/>
      <c r="DU324" s="529"/>
      <c r="DV324" s="529"/>
      <c r="DW324" s="529"/>
      <c r="DX324" s="529"/>
      <c r="DY324" s="529"/>
      <c r="DZ324" s="529"/>
      <c r="EA324" s="529"/>
      <c r="EB324" s="529"/>
      <c r="EC324" s="529"/>
      <c r="ED324" s="529"/>
      <c r="EE324" s="529"/>
      <c r="EF324" s="529"/>
      <c r="EG324" s="529"/>
      <c r="EH324" s="529"/>
      <c r="EI324" s="529"/>
      <c r="EJ324" s="529"/>
      <c r="EK324" s="529"/>
      <c r="EL324" s="529"/>
      <c r="EM324" s="529"/>
      <c r="EN324" s="529"/>
      <c r="EO324" s="529"/>
      <c r="EP324" s="529"/>
      <c r="EQ324" s="529"/>
      <c r="ER324" s="529"/>
      <c r="ES324" s="529"/>
      <c r="ET324" s="529"/>
      <c r="EU324" s="529"/>
      <c r="EV324" s="529"/>
      <c r="EW324" s="529"/>
      <c r="EX324" s="529"/>
      <c r="EY324" s="529"/>
      <c r="EZ324" s="529"/>
      <c r="FA324" s="529"/>
      <c r="FB324" s="529"/>
      <c r="FC324" s="529"/>
      <c r="FD324" s="529"/>
      <c r="FE324" s="529"/>
      <c r="FF324" s="529"/>
      <c r="FG324" s="529"/>
      <c r="FH324" s="529"/>
      <c r="FI324" s="529"/>
      <c r="FJ324" s="529"/>
      <c r="FK324" s="529"/>
      <c r="FL324" s="529"/>
      <c r="FM324" s="529"/>
      <c r="FN324" s="529"/>
      <c r="FO324" s="529"/>
      <c r="FP324" s="529"/>
      <c r="FQ324" s="529"/>
      <c r="FR324" s="529"/>
      <c r="FS324" s="529"/>
      <c r="FT324" s="529"/>
      <c r="FU324" s="529"/>
      <c r="FV324" s="529"/>
      <c r="FW324" s="529"/>
      <c r="FX324" s="529"/>
      <c r="FY324" s="529"/>
      <c r="FZ324" s="529"/>
      <c r="GA324" s="529"/>
      <c r="GB324" s="529"/>
      <c r="GC324" s="529"/>
      <c r="GD324" s="529"/>
      <c r="GE324" s="529"/>
      <c r="GF324" s="529"/>
      <c r="GG324" s="529"/>
      <c r="GH324" s="529"/>
      <c r="GI324" s="529"/>
      <c r="GJ324" s="529"/>
      <c r="GK324" s="529"/>
      <c r="GL324" s="529"/>
      <c r="GM324" s="529"/>
      <c r="GN324" s="529"/>
      <c r="GO324" s="529"/>
      <c r="GP324" s="529"/>
      <c r="GQ324" s="529"/>
      <c r="GR324" s="529"/>
      <c r="GS324" s="529"/>
      <c r="GT324" s="529"/>
      <c r="GU324" s="529"/>
      <c r="GV324" s="529"/>
      <c r="GW324" s="529"/>
      <c r="GX324" s="529"/>
      <c r="GY324" s="529"/>
      <c r="GZ324" s="529"/>
      <c r="HA324" s="529"/>
      <c r="HB324" s="529"/>
      <c r="HC324" s="529"/>
      <c r="HD324" s="529"/>
      <c r="HE324" s="529"/>
      <c r="HF324" s="529"/>
      <c r="HG324" s="529"/>
      <c r="HH324" s="529"/>
      <c r="HI324" s="529"/>
      <c r="HJ324" s="529"/>
      <c r="HK324" s="529"/>
      <c r="HL324" s="529"/>
      <c r="HM324" s="529"/>
      <c r="HN324" s="529"/>
      <c r="HO324" s="529"/>
      <c r="HP324" s="529"/>
      <c r="HQ324" s="529"/>
      <c r="HR324" s="529"/>
      <c r="HS324" s="529"/>
      <c r="HT324" s="529"/>
      <c r="HU324" s="529"/>
      <c r="HV324" s="529"/>
      <c r="HW324" s="529"/>
      <c r="HX324" s="529"/>
      <c r="HY324" s="529"/>
      <c r="HZ324" s="529"/>
      <c r="IA324" s="529"/>
      <c r="IB324" s="529"/>
      <c r="IC324" s="529"/>
      <c r="ID324" s="529"/>
      <c r="IE324" s="529"/>
      <c r="IF324" s="529"/>
      <c r="IG324" s="529"/>
      <c r="IH324" s="529"/>
      <c r="II324" s="529"/>
      <c r="IJ324" s="529"/>
      <c r="IK324" s="529"/>
      <c r="IL324" s="529"/>
      <c r="IM324" s="529"/>
      <c r="IN324" s="529"/>
      <c r="IO324" s="529"/>
      <c r="IP324" s="529"/>
      <c r="IQ324" s="529"/>
      <c r="IR324" s="529"/>
      <c r="IS324" s="529"/>
      <c r="IT324" s="529"/>
      <c r="IU324" s="529"/>
      <c r="IV324" s="529"/>
    </row>
    <row r="325" spans="1:256" s="534" customFormat="1" ht="105.6">
      <c r="A325" s="459" t="s">
        <v>1410</v>
      </c>
      <c r="B325" s="536" t="s">
        <v>1409</v>
      </c>
      <c r="C325" s="639"/>
      <c r="D325" s="639"/>
      <c r="E325" s="680"/>
      <c r="F325" s="680"/>
    </row>
    <row r="326" spans="1:256" s="600" customFormat="1" ht="12.75" customHeight="1">
      <c r="A326" s="459"/>
      <c r="B326" s="536" t="s">
        <v>1405</v>
      </c>
      <c r="C326" s="518" t="s">
        <v>312</v>
      </c>
      <c r="D326" s="517">
        <v>55</v>
      </c>
      <c r="E326" s="375"/>
      <c r="F326" s="375">
        <f>E326*D326</f>
        <v>0</v>
      </c>
    </row>
    <row r="327" spans="1:256" s="600" customFormat="1" ht="12.75" customHeight="1">
      <c r="A327" s="459"/>
      <c r="B327" s="536" t="s">
        <v>1408</v>
      </c>
      <c r="C327" s="518" t="s">
        <v>312</v>
      </c>
      <c r="D327" s="517">
        <v>15</v>
      </c>
      <c r="E327" s="375"/>
      <c r="F327" s="375">
        <f>E327*D327</f>
        <v>0</v>
      </c>
    </row>
    <row r="328" spans="1:256" s="600" customFormat="1" ht="12.75" customHeight="1">
      <c r="A328" s="459"/>
      <c r="B328" s="536" t="s">
        <v>1404</v>
      </c>
      <c r="C328" s="518" t="s">
        <v>312</v>
      </c>
      <c r="D328" s="517">
        <v>36</v>
      </c>
      <c r="E328" s="375"/>
      <c r="F328" s="375">
        <f>E328*D328</f>
        <v>0</v>
      </c>
    </row>
    <row r="329" spans="1:256" s="534" customFormat="1">
      <c r="A329" s="459"/>
      <c r="B329" s="536"/>
      <c r="C329" s="518"/>
      <c r="D329" s="518"/>
      <c r="E329" s="668"/>
      <c r="F329" s="668"/>
    </row>
    <row r="330" spans="1:256" s="665" customFormat="1">
      <c r="A330" s="656" t="s">
        <v>1407</v>
      </c>
      <c r="B330" s="536" t="s">
        <v>1406</v>
      </c>
      <c r="C330" s="518"/>
      <c r="D330" s="517"/>
      <c r="E330" s="668"/>
      <c r="F330" s="668"/>
    </row>
    <row r="331" spans="1:256" s="600" customFormat="1" ht="12.75" customHeight="1">
      <c r="A331" s="459"/>
      <c r="B331" s="536" t="s">
        <v>1405</v>
      </c>
      <c r="C331" s="518" t="s">
        <v>51</v>
      </c>
      <c r="D331" s="517">
        <f>(D326)/3</f>
        <v>18.333333333333332</v>
      </c>
      <c r="E331" s="375"/>
      <c r="F331" s="375">
        <f>E331*D331</f>
        <v>0</v>
      </c>
    </row>
    <row r="332" spans="1:256" s="600" customFormat="1" ht="12.75" customHeight="1">
      <c r="A332" s="459"/>
      <c r="B332" s="536" t="s">
        <v>1404</v>
      </c>
      <c r="C332" s="518" t="s">
        <v>51</v>
      </c>
      <c r="D332" s="517">
        <f>(D328+D304)/3</f>
        <v>15.333333333333334</v>
      </c>
      <c r="E332" s="375"/>
      <c r="F332" s="375">
        <f>E332*D332</f>
        <v>0</v>
      </c>
    </row>
    <row r="333" spans="1:256" s="600" customFormat="1" ht="12.75" customHeight="1">
      <c r="A333" s="459"/>
      <c r="B333" s="536" t="s">
        <v>1403</v>
      </c>
      <c r="C333" s="518" t="s">
        <v>51</v>
      </c>
      <c r="D333" s="517">
        <f>(D306)/3</f>
        <v>26</v>
      </c>
      <c r="E333" s="375"/>
      <c r="F333" s="375">
        <f>E333*D333</f>
        <v>0</v>
      </c>
    </row>
    <row r="334" spans="1:256" s="665" customFormat="1">
      <c r="A334" s="520"/>
      <c r="B334" s="551"/>
      <c r="C334" s="518"/>
      <c r="D334" s="517"/>
      <c r="E334" s="668"/>
      <c r="F334" s="668"/>
    </row>
    <row r="335" spans="1:256" s="679" customFormat="1" ht="13.5" customHeight="1">
      <c r="A335" s="459" t="s">
        <v>1402</v>
      </c>
      <c r="B335" s="536" t="s">
        <v>1401</v>
      </c>
      <c r="C335" s="518"/>
      <c r="D335" s="518"/>
      <c r="E335" s="546"/>
      <c r="F335" s="546"/>
    </row>
    <row r="336" spans="1:256" s="534" customFormat="1">
      <c r="A336" s="459"/>
      <c r="B336" s="551" t="s">
        <v>1400</v>
      </c>
      <c r="C336" s="518" t="s">
        <v>51</v>
      </c>
      <c r="D336" s="518">
        <v>3</v>
      </c>
      <c r="E336" s="375"/>
      <c r="F336" s="375">
        <f>E336*D336</f>
        <v>0</v>
      </c>
    </row>
    <row r="337" spans="1:256" s="534" customFormat="1">
      <c r="A337" s="459"/>
      <c r="B337" s="536"/>
      <c r="C337" s="518"/>
      <c r="D337" s="518"/>
      <c r="E337" s="668"/>
      <c r="F337" s="668"/>
    </row>
    <row r="338" spans="1:256" s="678" customFormat="1">
      <c r="A338" s="459" t="s">
        <v>1399</v>
      </c>
      <c r="B338" s="536" t="s">
        <v>1398</v>
      </c>
      <c r="C338" s="518"/>
      <c r="D338" s="518"/>
      <c r="E338" s="668"/>
      <c r="F338" s="668"/>
      <c r="G338" s="668"/>
      <c r="H338" s="668"/>
      <c r="I338" s="668"/>
      <c r="J338" s="668"/>
      <c r="K338" s="668"/>
      <c r="L338" s="668"/>
      <c r="M338" s="668"/>
      <c r="N338" s="668"/>
      <c r="O338" s="668"/>
      <c r="P338" s="668"/>
      <c r="Q338" s="668"/>
      <c r="R338" s="668"/>
      <c r="S338" s="668"/>
      <c r="T338" s="668"/>
      <c r="U338" s="668"/>
      <c r="V338" s="668"/>
      <c r="W338" s="668"/>
      <c r="X338" s="668"/>
      <c r="Y338" s="668"/>
      <c r="Z338" s="668"/>
      <c r="AA338" s="668"/>
      <c r="AB338" s="668"/>
      <c r="AC338" s="668"/>
      <c r="AD338" s="668"/>
      <c r="AE338" s="668"/>
      <c r="AF338" s="668"/>
      <c r="AG338" s="668"/>
      <c r="AH338" s="668"/>
      <c r="AI338" s="668"/>
      <c r="AJ338" s="668"/>
      <c r="AK338" s="668"/>
      <c r="AL338" s="668"/>
      <c r="AM338" s="668"/>
      <c r="AN338" s="668"/>
      <c r="AO338" s="668"/>
      <c r="AP338" s="668"/>
      <c r="AQ338" s="668"/>
      <c r="AR338" s="668"/>
      <c r="AS338" s="668"/>
      <c r="AT338" s="668"/>
      <c r="AU338" s="668"/>
      <c r="AV338" s="668"/>
      <c r="AW338" s="668"/>
      <c r="AX338" s="668"/>
      <c r="AY338" s="668"/>
      <c r="AZ338" s="668"/>
      <c r="BA338" s="668"/>
      <c r="BB338" s="668"/>
      <c r="BC338" s="668"/>
      <c r="BD338" s="668"/>
      <c r="BE338" s="668"/>
      <c r="BF338" s="668"/>
      <c r="BG338" s="668"/>
      <c r="BH338" s="668"/>
      <c r="BI338" s="668"/>
      <c r="BJ338" s="668"/>
      <c r="BK338" s="668"/>
      <c r="BL338" s="668"/>
      <c r="BM338" s="668"/>
      <c r="BN338" s="668"/>
      <c r="BO338" s="668"/>
      <c r="BP338" s="668"/>
      <c r="BQ338" s="668"/>
      <c r="BR338" s="668"/>
      <c r="BS338" s="668"/>
      <c r="BT338" s="668"/>
      <c r="BU338" s="668"/>
      <c r="BV338" s="668"/>
      <c r="BW338" s="668"/>
      <c r="BX338" s="668"/>
      <c r="BY338" s="668"/>
      <c r="BZ338" s="668"/>
      <c r="CA338" s="668"/>
      <c r="CB338" s="668"/>
      <c r="CC338" s="668"/>
      <c r="CD338" s="668"/>
      <c r="CE338" s="668"/>
      <c r="CF338" s="668"/>
      <c r="CG338" s="668"/>
      <c r="CH338" s="668"/>
      <c r="CI338" s="668"/>
      <c r="CJ338" s="668"/>
      <c r="CK338" s="668"/>
      <c r="CL338" s="668"/>
      <c r="CM338" s="668"/>
      <c r="CN338" s="668"/>
      <c r="CO338" s="668"/>
      <c r="CP338" s="668"/>
      <c r="CQ338" s="668"/>
      <c r="CR338" s="668"/>
      <c r="CS338" s="668"/>
      <c r="CT338" s="668"/>
      <c r="CU338" s="668"/>
      <c r="CV338" s="668"/>
      <c r="CW338" s="668"/>
      <c r="CX338" s="668"/>
      <c r="CY338" s="668"/>
      <c r="CZ338" s="668"/>
      <c r="DA338" s="668"/>
      <c r="DB338" s="668"/>
      <c r="DC338" s="668"/>
      <c r="DD338" s="668"/>
      <c r="DE338" s="668"/>
      <c r="DF338" s="668"/>
      <c r="DG338" s="668"/>
      <c r="DH338" s="668"/>
      <c r="DI338" s="668"/>
      <c r="DJ338" s="668"/>
      <c r="DK338" s="668"/>
      <c r="DL338" s="668"/>
      <c r="DM338" s="668"/>
      <c r="DN338" s="668"/>
      <c r="DO338" s="668"/>
      <c r="DP338" s="668"/>
      <c r="DQ338" s="668"/>
      <c r="DR338" s="668"/>
      <c r="DS338" s="668"/>
      <c r="DT338" s="668"/>
      <c r="DU338" s="668"/>
      <c r="DV338" s="668"/>
      <c r="DW338" s="668"/>
      <c r="DX338" s="668"/>
      <c r="DY338" s="668"/>
      <c r="DZ338" s="668"/>
      <c r="EA338" s="668"/>
      <c r="EB338" s="668"/>
      <c r="EC338" s="668"/>
      <c r="ED338" s="668"/>
      <c r="EE338" s="668"/>
      <c r="EF338" s="668"/>
      <c r="EG338" s="668"/>
      <c r="EH338" s="668"/>
      <c r="EI338" s="668"/>
      <c r="EJ338" s="668"/>
      <c r="EK338" s="668"/>
      <c r="EL338" s="668"/>
      <c r="EM338" s="668"/>
      <c r="EN338" s="668"/>
      <c r="EO338" s="668"/>
      <c r="EP338" s="668"/>
      <c r="EQ338" s="668"/>
      <c r="ER338" s="668"/>
      <c r="ES338" s="668"/>
      <c r="ET338" s="668"/>
      <c r="EU338" s="668"/>
      <c r="EV338" s="668"/>
      <c r="EW338" s="668"/>
      <c r="EX338" s="668"/>
      <c r="EY338" s="668"/>
      <c r="EZ338" s="668"/>
      <c r="FA338" s="668"/>
      <c r="FB338" s="668"/>
      <c r="FC338" s="668"/>
      <c r="FD338" s="668"/>
      <c r="FE338" s="668"/>
      <c r="FF338" s="668"/>
      <c r="FG338" s="668"/>
      <c r="FH338" s="668"/>
      <c r="FI338" s="668"/>
      <c r="FJ338" s="668"/>
      <c r="FK338" s="668"/>
      <c r="FL338" s="668"/>
      <c r="FM338" s="668"/>
      <c r="FN338" s="668"/>
      <c r="FO338" s="668"/>
      <c r="FP338" s="668"/>
      <c r="FQ338" s="668"/>
      <c r="FR338" s="668"/>
      <c r="FS338" s="668"/>
      <c r="FT338" s="668"/>
      <c r="FU338" s="668"/>
      <c r="FV338" s="668"/>
      <c r="FW338" s="668"/>
      <c r="FX338" s="668"/>
      <c r="FY338" s="668"/>
      <c r="FZ338" s="668"/>
      <c r="GA338" s="668"/>
      <c r="GB338" s="668"/>
      <c r="GC338" s="668"/>
      <c r="GD338" s="668"/>
      <c r="GE338" s="668"/>
      <c r="GF338" s="668"/>
      <c r="GG338" s="668"/>
      <c r="GH338" s="668"/>
      <c r="GI338" s="668"/>
      <c r="GJ338" s="668"/>
      <c r="GK338" s="668"/>
      <c r="GL338" s="668"/>
      <c r="GM338" s="668"/>
      <c r="GN338" s="668"/>
      <c r="GO338" s="668"/>
      <c r="GP338" s="668"/>
      <c r="GQ338" s="668"/>
      <c r="GR338" s="668"/>
      <c r="GS338" s="668"/>
      <c r="GT338" s="668"/>
      <c r="GU338" s="668"/>
      <c r="GV338" s="668"/>
      <c r="GW338" s="668"/>
      <c r="GX338" s="668"/>
      <c r="GY338" s="668"/>
      <c r="GZ338" s="668"/>
      <c r="HA338" s="668"/>
      <c r="HB338" s="668"/>
      <c r="HC338" s="668"/>
      <c r="HD338" s="668"/>
      <c r="HE338" s="668"/>
      <c r="HF338" s="668"/>
      <c r="HG338" s="668"/>
      <c r="HH338" s="668"/>
      <c r="HI338" s="668"/>
      <c r="HJ338" s="668"/>
      <c r="HK338" s="668"/>
      <c r="HL338" s="668"/>
      <c r="HM338" s="668"/>
      <c r="HN338" s="668"/>
      <c r="HO338" s="668"/>
      <c r="HP338" s="668"/>
      <c r="HQ338" s="668"/>
      <c r="HR338" s="668"/>
      <c r="HS338" s="668"/>
      <c r="HT338" s="668"/>
      <c r="HU338" s="668"/>
      <c r="HV338" s="668"/>
      <c r="HW338" s="668"/>
      <c r="HX338" s="668"/>
      <c r="HY338" s="668"/>
      <c r="HZ338" s="668"/>
      <c r="IA338" s="668"/>
      <c r="IB338" s="668"/>
      <c r="IC338" s="668"/>
      <c r="ID338" s="668"/>
      <c r="IE338" s="668"/>
      <c r="IF338" s="668"/>
      <c r="IG338" s="668"/>
      <c r="IH338" s="668"/>
      <c r="II338" s="668"/>
      <c r="IJ338" s="668"/>
      <c r="IK338" s="668"/>
      <c r="IL338" s="668"/>
      <c r="IM338" s="668"/>
      <c r="IN338" s="668"/>
      <c r="IO338" s="668"/>
      <c r="IP338" s="668"/>
      <c r="IQ338" s="668"/>
      <c r="IR338" s="668"/>
      <c r="IS338" s="668"/>
      <c r="IT338" s="668"/>
      <c r="IU338" s="668"/>
      <c r="IV338" s="668"/>
    </row>
    <row r="339" spans="1:256" s="678" customFormat="1">
      <c r="A339" s="459"/>
      <c r="B339" s="536" t="s">
        <v>1397</v>
      </c>
      <c r="C339" s="518" t="s">
        <v>51</v>
      </c>
      <c r="D339" s="518">
        <v>4</v>
      </c>
      <c r="E339" s="677"/>
      <c r="F339" s="375">
        <f>D339*E339</f>
        <v>0</v>
      </c>
      <c r="G339" s="668"/>
      <c r="H339" s="668"/>
      <c r="I339" s="668"/>
      <c r="J339" s="668"/>
      <c r="K339" s="668"/>
      <c r="L339" s="668"/>
      <c r="M339" s="668"/>
      <c r="N339" s="668"/>
      <c r="O339" s="668"/>
      <c r="P339" s="668"/>
      <c r="Q339" s="668"/>
      <c r="R339" s="668"/>
      <c r="S339" s="668"/>
      <c r="T339" s="668"/>
      <c r="U339" s="668"/>
      <c r="V339" s="668"/>
      <c r="W339" s="668"/>
      <c r="X339" s="668"/>
      <c r="Y339" s="668"/>
      <c r="Z339" s="668"/>
      <c r="AA339" s="668"/>
      <c r="AB339" s="668"/>
      <c r="AC339" s="668"/>
      <c r="AD339" s="668"/>
      <c r="AE339" s="668"/>
      <c r="AF339" s="668"/>
      <c r="AG339" s="668"/>
      <c r="AH339" s="668"/>
      <c r="AI339" s="668"/>
      <c r="AJ339" s="668"/>
      <c r="AK339" s="668"/>
      <c r="AL339" s="668"/>
      <c r="AM339" s="668"/>
      <c r="AN339" s="668"/>
      <c r="AO339" s="668"/>
      <c r="AP339" s="668"/>
      <c r="AQ339" s="668"/>
      <c r="AR339" s="668"/>
      <c r="AS339" s="668"/>
      <c r="AT339" s="668"/>
      <c r="AU339" s="668"/>
      <c r="AV339" s="668"/>
      <c r="AW339" s="668"/>
      <c r="AX339" s="668"/>
      <c r="AY339" s="668"/>
      <c r="AZ339" s="668"/>
      <c r="BA339" s="668"/>
      <c r="BB339" s="668"/>
      <c r="BC339" s="668"/>
      <c r="BD339" s="668"/>
      <c r="BE339" s="668"/>
      <c r="BF339" s="668"/>
      <c r="BG339" s="668"/>
      <c r="BH339" s="668"/>
      <c r="BI339" s="668"/>
      <c r="BJ339" s="668"/>
      <c r="BK339" s="668"/>
      <c r="BL339" s="668"/>
      <c r="BM339" s="668"/>
      <c r="BN339" s="668"/>
      <c r="BO339" s="668"/>
      <c r="BP339" s="668"/>
      <c r="BQ339" s="668"/>
      <c r="BR339" s="668"/>
      <c r="BS339" s="668"/>
      <c r="BT339" s="668"/>
      <c r="BU339" s="668"/>
      <c r="BV339" s="668"/>
      <c r="BW339" s="668"/>
      <c r="BX339" s="668"/>
      <c r="BY339" s="668"/>
      <c r="BZ339" s="668"/>
      <c r="CA339" s="668"/>
      <c r="CB339" s="668"/>
      <c r="CC339" s="668"/>
      <c r="CD339" s="668"/>
      <c r="CE339" s="668"/>
      <c r="CF339" s="668"/>
      <c r="CG339" s="668"/>
      <c r="CH339" s="668"/>
      <c r="CI339" s="668"/>
      <c r="CJ339" s="668"/>
      <c r="CK339" s="668"/>
      <c r="CL339" s="668"/>
      <c r="CM339" s="668"/>
      <c r="CN339" s="668"/>
      <c r="CO339" s="668"/>
      <c r="CP339" s="668"/>
      <c r="CQ339" s="668"/>
      <c r="CR339" s="668"/>
      <c r="CS339" s="668"/>
      <c r="CT339" s="668"/>
      <c r="CU339" s="668"/>
      <c r="CV339" s="668"/>
      <c r="CW339" s="668"/>
      <c r="CX339" s="668"/>
      <c r="CY339" s="668"/>
      <c r="CZ339" s="668"/>
      <c r="DA339" s="668"/>
      <c r="DB339" s="668"/>
      <c r="DC339" s="668"/>
      <c r="DD339" s="668"/>
      <c r="DE339" s="668"/>
      <c r="DF339" s="668"/>
      <c r="DG339" s="668"/>
      <c r="DH339" s="668"/>
      <c r="DI339" s="668"/>
      <c r="DJ339" s="668"/>
      <c r="DK339" s="668"/>
      <c r="DL339" s="668"/>
      <c r="DM339" s="668"/>
      <c r="DN339" s="668"/>
      <c r="DO339" s="668"/>
      <c r="DP339" s="668"/>
      <c r="DQ339" s="668"/>
      <c r="DR339" s="668"/>
      <c r="DS339" s="668"/>
      <c r="DT339" s="668"/>
      <c r="DU339" s="668"/>
      <c r="DV339" s="668"/>
      <c r="DW339" s="668"/>
      <c r="DX339" s="668"/>
      <c r="DY339" s="668"/>
      <c r="DZ339" s="668"/>
      <c r="EA339" s="668"/>
      <c r="EB339" s="668"/>
      <c r="EC339" s="668"/>
      <c r="ED339" s="668"/>
      <c r="EE339" s="668"/>
      <c r="EF339" s="668"/>
      <c r="EG339" s="668"/>
      <c r="EH339" s="668"/>
      <c r="EI339" s="668"/>
      <c r="EJ339" s="668"/>
      <c r="EK339" s="668"/>
      <c r="EL339" s="668"/>
      <c r="EM339" s="668"/>
      <c r="EN339" s="668"/>
      <c r="EO339" s="668"/>
      <c r="EP339" s="668"/>
      <c r="EQ339" s="668"/>
      <c r="ER339" s="668"/>
      <c r="ES339" s="668"/>
      <c r="ET339" s="668"/>
      <c r="EU339" s="668"/>
      <c r="EV339" s="668"/>
      <c r="EW339" s="668"/>
      <c r="EX339" s="668"/>
      <c r="EY339" s="668"/>
      <c r="EZ339" s="668"/>
      <c r="FA339" s="668"/>
      <c r="FB339" s="668"/>
      <c r="FC339" s="668"/>
      <c r="FD339" s="668"/>
      <c r="FE339" s="668"/>
      <c r="FF339" s="668"/>
      <c r="FG339" s="668"/>
      <c r="FH339" s="668"/>
      <c r="FI339" s="668"/>
      <c r="FJ339" s="668"/>
      <c r="FK339" s="668"/>
      <c r="FL339" s="668"/>
      <c r="FM339" s="668"/>
      <c r="FN339" s="668"/>
      <c r="FO339" s="668"/>
      <c r="FP339" s="668"/>
      <c r="FQ339" s="668"/>
      <c r="FR339" s="668"/>
      <c r="FS339" s="668"/>
      <c r="FT339" s="668"/>
      <c r="FU339" s="668"/>
      <c r="FV339" s="668"/>
      <c r="FW339" s="668"/>
      <c r="FX339" s="668"/>
      <c r="FY339" s="668"/>
      <c r="FZ339" s="668"/>
      <c r="GA339" s="668"/>
      <c r="GB339" s="668"/>
      <c r="GC339" s="668"/>
      <c r="GD339" s="668"/>
      <c r="GE339" s="668"/>
      <c r="GF339" s="668"/>
      <c r="GG339" s="668"/>
      <c r="GH339" s="668"/>
      <c r="GI339" s="668"/>
      <c r="GJ339" s="668"/>
      <c r="GK339" s="668"/>
      <c r="GL339" s="668"/>
      <c r="GM339" s="668"/>
      <c r="GN339" s="668"/>
      <c r="GO339" s="668"/>
      <c r="GP339" s="668"/>
      <c r="GQ339" s="668"/>
      <c r="GR339" s="668"/>
      <c r="GS339" s="668"/>
      <c r="GT339" s="668"/>
      <c r="GU339" s="668"/>
      <c r="GV339" s="668"/>
      <c r="GW339" s="668"/>
      <c r="GX339" s="668"/>
      <c r="GY339" s="668"/>
      <c r="GZ339" s="668"/>
      <c r="HA339" s="668"/>
      <c r="HB339" s="668"/>
      <c r="HC339" s="668"/>
      <c r="HD339" s="668"/>
      <c r="HE339" s="668"/>
      <c r="HF339" s="668"/>
      <c r="HG339" s="668"/>
      <c r="HH339" s="668"/>
      <c r="HI339" s="668"/>
      <c r="HJ339" s="668"/>
      <c r="HK339" s="668"/>
      <c r="HL339" s="668"/>
      <c r="HM339" s="668"/>
      <c r="HN339" s="668"/>
      <c r="HO339" s="668"/>
      <c r="HP339" s="668"/>
      <c r="HQ339" s="668"/>
      <c r="HR339" s="668"/>
      <c r="HS339" s="668"/>
      <c r="HT339" s="668"/>
      <c r="HU339" s="668"/>
      <c r="HV339" s="668"/>
      <c r="HW339" s="668"/>
      <c r="HX339" s="668"/>
      <c r="HY339" s="668"/>
      <c r="HZ339" s="668"/>
      <c r="IA339" s="668"/>
      <c r="IB339" s="668"/>
      <c r="IC339" s="668"/>
      <c r="ID339" s="668"/>
      <c r="IE339" s="668"/>
      <c r="IF339" s="668"/>
      <c r="IG339" s="668"/>
      <c r="IH339" s="668"/>
      <c r="II339" s="668"/>
      <c r="IJ339" s="668"/>
      <c r="IK339" s="668"/>
      <c r="IL339" s="668"/>
      <c r="IM339" s="668"/>
      <c r="IN339" s="668"/>
      <c r="IO339" s="668"/>
      <c r="IP339" s="668"/>
      <c r="IQ339" s="668"/>
      <c r="IR339" s="668"/>
      <c r="IS339" s="668"/>
      <c r="IT339" s="668"/>
      <c r="IU339" s="668"/>
      <c r="IV339" s="668"/>
    </row>
    <row r="340" spans="1:256" s="676" customFormat="1">
      <c r="A340" s="459"/>
      <c r="B340" s="536"/>
      <c r="C340" s="531"/>
      <c r="D340" s="518"/>
      <c r="E340" s="677"/>
      <c r="F340" s="375"/>
      <c r="G340" s="668"/>
      <c r="H340" s="668"/>
      <c r="I340" s="668"/>
      <c r="J340" s="668"/>
      <c r="K340" s="668"/>
      <c r="L340" s="668"/>
      <c r="M340" s="668"/>
      <c r="N340" s="668"/>
      <c r="O340" s="668"/>
      <c r="P340" s="668"/>
      <c r="Q340" s="668"/>
      <c r="R340" s="668"/>
      <c r="S340" s="668"/>
      <c r="T340" s="668"/>
      <c r="U340" s="668"/>
      <c r="V340" s="668"/>
      <c r="W340" s="668"/>
      <c r="X340" s="668"/>
      <c r="Y340" s="668"/>
      <c r="Z340" s="668"/>
      <c r="AA340" s="668"/>
      <c r="AB340" s="668"/>
      <c r="AC340" s="668"/>
      <c r="AD340" s="668"/>
      <c r="AE340" s="668"/>
      <c r="AF340" s="668"/>
      <c r="AG340" s="668"/>
      <c r="AH340" s="668"/>
      <c r="AI340" s="668"/>
      <c r="AJ340" s="668"/>
      <c r="AK340" s="668"/>
      <c r="AL340" s="668"/>
      <c r="AM340" s="668"/>
      <c r="AN340" s="668"/>
      <c r="AO340" s="668"/>
      <c r="AP340" s="668"/>
      <c r="AQ340" s="668"/>
      <c r="AR340" s="668"/>
      <c r="AS340" s="668"/>
      <c r="AT340" s="668"/>
      <c r="AU340" s="668"/>
      <c r="AV340" s="668"/>
      <c r="AW340" s="668"/>
      <c r="AX340" s="668"/>
      <c r="AY340" s="668"/>
      <c r="AZ340" s="668"/>
      <c r="BA340" s="668"/>
      <c r="BB340" s="668"/>
      <c r="BC340" s="668"/>
      <c r="BD340" s="668"/>
      <c r="BE340" s="668"/>
      <c r="BF340" s="668"/>
      <c r="BG340" s="668"/>
      <c r="BH340" s="668"/>
      <c r="BI340" s="668"/>
      <c r="BJ340" s="668"/>
      <c r="BK340" s="668"/>
      <c r="BL340" s="668"/>
      <c r="BM340" s="668"/>
      <c r="BN340" s="668"/>
      <c r="BO340" s="668"/>
      <c r="BP340" s="668"/>
      <c r="BQ340" s="668"/>
      <c r="BR340" s="668"/>
      <c r="BS340" s="668"/>
      <c r="BT340" s="668"/>
      <c r="BU340" s="668"/>
      <c r="BV340" s="668"/>
      <c r="BW340" s="668"/>
      <c r="BX340" s="668"/>
      <c r="BY340" s="668"/>
      <c r="BZ340" s="668"/>
      <c r="CA340" s="668"/>
      <c r="CB340" s="668"/>
      <c r="CC340" s="668"/>
      <c r="CD340" s="668"/>
      <c r="CE340" s="668"/>
      <c r="CF340" s="668"/>
      <c r="CG340" s="668"/>
      <c r="CH340" s="668"/>
      <c r="CI340" s="668"/>
      <c r="CJ340" s="668"/>
      <c r="CK340" s="668"/>
      <c r="CL340" s="668"/>
      <c r="CM340" s="668"/>
      <c r="CN340" s="668"/>
      <c r="CO340" s="668"/>
      <c r="CP340" s="668"/>
      <c r="CQ340" s="668"/>
      <c r="CR340" s="668"/>
      <c r="CS340" s="668"/>
      <c r="CT340" s="668"/>
      <c r="CU340" s="668"/>
      <c r="CV340" s="668"/>
      <c r="CW340" s="668"/>
      <c r="CX340" s="668"/>
      <c r="CY340" s="668"/>
      <c r="CZ340" s="668"/>
      <c r="DA340" s="668"/>
      <c r="DB340" s="668"/>
      <c r="DC340" s="668"/>
      <c r="DD340" s="668"/>
      <c r="DE340" s="668"/>
      <c r="DF340" s="668"/>
      <c r="DG340" s="668"/>
      <c r="DH340" s="668"/>
      <c r="DI340" s="668"/>
      <c r="DJ340" s="668"/>
      <c r="DK340" s="668"/>
      <c r="DL340" s="668"/>
      <c r="DM340" s="668"/>
      <c r="DN340" s="668"/>
      <c r="DO340" s="668"/>
      <c r="DP340" s="668"/>
      <c r="DQ340" s="668"/>
      <c r="DR340" s="668"/>
      <c r="DS340" s="668"/>
      <c r="DT340" s="668"/>
      <c r="DU340" s="668"/>
      <c r="DV340" s="668"/>
      <c r="DW340" s="668"/>
      <c r="DX340" s="668"/>
      <c r="DY340" s="668"/>
      <c r="DZ340" s="668"/>
      <c r="EA340" s="668"/>
      <c r="EB340" s="668"/>
      <c r="EC340" s="668"/>
      <c r="ED340" s="668"/>
      <c r="EE340" s="668"/>
      <c r="EF340" s="668"/>
      <c r="EG340" s="668"/>
      <c r="EH340" s="668"/>
      <c r="EI340" s="668"/>
      <c r="EJ340" s="668"/>
      <c r="EK340" s="668"/>
      <c r="EL340" s="668"/>
      <c r="EM340" s="668"/>
      <c r="EN340" s="668"/>
      <c r="EO340" s="668"/>
      <c r="EP340" s="668"/>
      <c r="EQ340" s="668"/>
      <c r="ER340" s="668"/>
      <c r="ES340" s="668"/>
      <c r="ET340" s="668"/>
      <c r="EU340" s="668"/>
      <c r="EV340" s="668"/>
      <c r="EW340" s="668"/>
      <c r="EX340" s="668"/>
      <c r="EY340" s="668"/>
      <c r="EZ340" s="668"/>
      <c r="FA340" s="668"/>
      <c r="FB340" s="668"/>
      <c r="FC340" s="668"/>
      <c r="FD340" s="668"/>
      <c r="FE340" s="668"/>
      <c r="FF340" s="668"/>
      <c r="FG340" s="668"/>
      <c r="FH340" s="668"/>
      <c r="FI340" s="668"/>
      <c r="FJ340" s="668"/>
      <c r="FK340" s="668"/>
      <c r="FL340" s="668"/>
      <c r="FM340" s="668"/>
      <c r="FN340" s="668"/>
      <c r="FO340" s="668"/>
      <c r="FP340" s="668"/>
      <c r="FQ340" s="668"/>
      <c r="FR340" s="668"/>
      <c r="FS340" s="668"/>
      <c r="FT340" s="668"/>
      <c r="FU340" s="668"/>
      <c r="FV340" s="668"/>
      <c r="FW340" s="668"/>
      <c r="FX340" s="668"/>
      <c r="FY340" s="668"/>
      <c r="FZ340" s="668"/>
      <c r="GA340" s="668"/>
      <c r="GB340" s="668"/>
      <c r="GC340" s="668"/>
      <c r="GD340" s="668"/>
      <c r="GE340" s="668"/>
      <c r="GF340" s="668"/>
      <c r="GG340" s="668"/>
      <c r="GH340" s="668"/>
      <c r="GI340" s="668"/>
      <c r="GJ340" s="668"/>
      <c r="GK340" s="668"/>
      <c r="GL340" s="668"/>
      <c r="GM340" s="668"/>
      <c r="GN340" s="668"/>
      <c r="GO340" s="668"/>
      <c r="GP340" s="668"/>
      <c r="GQ340" s="668"/>
      <c r="GR340" s="668"/>
      <c r="GS340" s="668"/>
      <c r="GT340" s="668"/>
      <c r="GU340" s="668"/>
      <c r="GV340" s="668"/>
      <c r="GW340" s="668"/>
      <c r="GX340" s="668"/>
      <c r="GY340" s="668"/>
      <c r="GZ340" s="668"/>
      <c r="HA340" s="668"/>
      <c r="HB340" s="668"/>
      <c r="HC340" s="668"/>
      <c r="HD340" s="668"/>
      <c r="HE340" s="668"/>
      <c r="HF340" s="668"/>
      <c r="HG340" s="668"/>
      <c r="HH340" s="668"/>
      <c r="HI340" s="668"/>
      <c r="HJ340" s="668"/>
      <c r="HK340" s="668"/>
      <c r="HL340" s="668"/>
      <c r="HM340" s="668"/>
      <c r="HN340" s="668"/>
      <c r="HO340" s="668"/>
      <c r="HP340" s="668"/>
      <c r="HQ340" s="668"/>
      <c r="HR340" s="668"/>
      <c r="HS340" s="668"/>
      <c r="HT340" s="668"/>
      <c r="HU340" s="668"/>
      <c r="HV340" s="668"/>
      <c r="HW340" s="668"/>
      <c r="HX340" s="668"/>
      <c r="HY340" s="668"/>
      <c r="HZ340" s="668"/>
      <c r="IA340" s="668"/>
      <c r="IB340" s="668"/>
      <c r="IC340" s="668"/>
      <c r="ID340" s="668"/>
      <c r="IE340" s="668"/>
      <c r="IF340" s="668"/>
      <c r="IG340" s="668"/>
      <c r="IH340" s="668"/>
      <c r="II340" s="668"/>
      <c r="IJ340" s="668"/>
      <c r="IK340" s="668"/>
      <c r="IL340" s="668"/>
      <c r="IM340" s="668"/>
      <c r="IN340" s="668"/>
      <c r="IO340" s="668"/>
      <c r="IP340" s="668"/>
      <c r="IQ340" s="668"/>
      <c r="IR340" s="668"/>
      <c r="IS340" s="668"/>
      <c r="IT340" s="668"/>
      <c r="IU340" s="668"/>
      <c r="IV340" s="668"/>
    </row>
    <row r="341" spans="1:256" s="668" customFormat="1" ht="145.19999999999999">
      <c r="A341" s="459" t="s">
        <v>1396</v>
      </c>
      <c r="B341" s="536" t="s">
        <v>1395</v>
      </c>
      <c r="C341" s="518"/>
      <c r="D341" s="518"/>
    </row>
    <row r="342" spans="1:256" s="678" customFormat="1">
      <c r="A342" s="459"/>
      <c r="B342" s="536" t="s">
        <v>1394</v>
      </c>
      <c r="C342" s="518" t="s">
        <v>51</v>
      </c>
      <c r="D342" s="518">
        <v>1</v>
      </c>
      <c r="E342" s="375"/>
      <c r="F342" s="375">
        <f>E342*D342</f>
        <v>0</v>
      </c>
      <c r="G342" s="668"/>
      <c r="H342" s="668"/>
      <c r="I342" s="668"/>
      <c r="J342" s="668"/>
      <c r="K342" s="668"/>
      <c r="L342" s="668"/>
      <c r="M342" s="668"/>
      <c r="N342" s="668"/>
      <c r="O342" s="668"/>
      <c r="P342" s="668"/>
      <c r="Q342" s="668"/>
      <c r="R342" s="668"/>
      <c r="S342" s="668"/>
      <c r="T342" s="668"/>
      <c r="U342" s="668"/>
      <c r="V342" s="668"/>
      <c r="W342" s="668"/>
      <c r="X342" s="668"/>
      <c r="Y342" s="668"/>
      <c r="Z342" s="668"/>
      <c r="AA342" s="668"/>
      <c r="AB342" s="668"/>
      <c r="AC342" s="668"/>
      <c r="AD342" s="668"/>
      <c r="AE342" s="668"/>
      <c r="AF342" s="668"/>
      <c r="AG342" s="668"/>
      <c r="AH342" s="668"/>
      <c r="AI342" s="668"/>
      <c r="AJ342" s="668"/>
      <c r="AK342" s="668"/>
      <c r="AL342" s="668"/>
      <c r="AM342" s="668"/>
      <c r="AN342" s="668"/>
      <c r="AO342" s="668"/>
      <c r="AP342" s="668"/>
      <c r="AQ342" s="668"/>
      <c r="AR342" s="668"/>
      <c r="AS342" s="668"/>
      <c r="AT342" s="668"/>
      <c r="AU342" s="668"/>
      <c r="AV342" s="668"/>
      <c r="AW342" s="668"/>
      <c r="AX342" s="668"/>
      <c r="AY342" s="668"/>
      <c r="AZ342" s="668"/>
      <c r="BA342" s="668"/>
      <c r="BB342" s="668"/>
      <c r="BC342" s="668"/>
      <c r="BD342" s="668"/>
      <c r="BE342" s="668"/>
      <c r="BF342" s="668"/>
      <c r="BG342" s="668"/>
      <c r="BH342" s="668"/>
      <c r="BI342" s="668"/>
      <c r="BJ342" s="668"/>
      <c r="BK342" s="668"/>
      <c r="BL342" s="668"/>
      <c r="BM342" s="668"/>
      <c r="BN342" s="668"/>
      <c r="BO342" s="668"/>
      <c r="BP342" s="668"/>
      <c r="BQ342" s="668"/>
      <c r="BR342" s="668"/>
      <c r="BS342" s="668"/>
      <c r="BT342" s="668"/>
      <c r="BU342" s="668"/>
      <c r="BV342" s="668"/>
      <c r="BW342" s="668"/>
      <c r="BX342" s="668"/>
      <c r="BY342" s="668"/>
      <c r="BZ342" s="668"/>
      <c r="CA342" s="668"/>
      <c r="CB342" s="668"/>
      <c r="CC342" s="668"/>
      <c r="CD342" s="668"/>
      <c r="CE342" s="668"/>
      <c r="CF342" s="668"/>
      <c r="CG342" s="668"/>
      <c r="CH342" s="668"/>
      <c r="CI342" s="668"/>
      <c r="CJ342" s="668"/>
      <c r="CK342" s="668"/>
      <c r="CL342" s="668"/>
      <c r="CM342" s="668"/>
      <c r="CN342" s="668"/>
      <c r="CO342" s="668"/>
      <c r="CP342" s="668"/>
      <c r="CQ342" s="668"/>
      <c r="CR342" s="668"/>
      <c r="CS342" s="668"/>
      <c r="CT342" s="668"/>
      <c r="CU342" s="668"/>
      <c r="CV342" s="668"/>
      <c r="CW342" s="668"/>
      <c r="CX342" s="668"/>
      <c r="CY342" s="668"/>
      <c r="CZ342" s="668"/>
      <c r="DA342" s="668"/>
      <c r="DB342" s="668"/>
      <c r="DC342" s="668"/>
      <c r="DD342" s="668"/>
      <c r="DE342" s="668"/>
      <c r="DF342" s="668"/>
      <c r="DG342" s="668"/>
      <c r="DH342" s="668"/>
      <c r="DI342" s="668"/>
      <c r="DJ342" s="668"/>
      <c r="DK342" s="668"/>
      <c r="DL342" s="668"/>
      <c r="DM342" s="668"/>
      <c r="DN342" s="668"/>
      <c r="DO342" s="668"/>
      <c r="DP342" s="668"/>
      <c r="DQ342" s="668"/>
      <c r="DR342" s="668"/>
      <c r="DS342" s="668"/>
      <c r="DT342" s="668"/>
      <c r="DU342" s="668"/>
      <c r="DV342" s="668"/>
      <c r="DW342" s="668"/>
      <c r="DX342" s="668"/>
      <c r="DY342" s="668"/>
      <c r="DZ342" s="668"/>
      <c r="EA342" s="668"/>
      <c r="EB342" s="668"/>
      <c r="EC342" s="668"/>
      <c r="ED342" s="668"/>
      <c r="EE342" s="668"/>
      <c r="EF342" s="668"/>
      <c r="EG342" s="668"/>
      <c r="EH342" s="668"/>
      <c r="EI342" s="668"/>
      <c r="EJ342" s="668"/>
      <c r="EK342" s="668"/>
      <c r="EL342" s="668"/>
      <c r="EM342" s="668"/>
      <c r="EN342" s="668"/>
      <c r="EO342" s="668"/>
      <c r="EP342" s="668"/>
      <c r="EQ342" s="668"/>
      <c r="ER342" s="668"/>
      <c r="ES342" s="668"/>
      <c r="ET342" s="668"/>
      <c r="EU342" s="668"/>
      <c r="EV342" s="668"/>
      <c r="EW342" s="668"/>
      <c r="EX342" s="668"/>
      <c r="EY342" s="668"/>
      <c r="EZ342" s="668"/>
      <c r="FA342" s="668"/>
      <c r="FB342" s="668"/>
      <c r="FC342" s="668"/>
      <c r="FD342" s="668"/>
      <c r="FE342" s="668"/>
      <c r="FF342" s="668"/>
      <c r="FG342" s="668"/>
      <c r="FH342" s="668"/>
      <c r="FI342" s="668"/>
      <c r="FJ342" s="668"/>
      <c r="FK342" s="668"/>
      <c r="FL342" s="668"/>
      <c r="FM342" s="668"/>
      <c r="FN342" s="668"/>
      <c r="FO342" s="668"/>
      <c r="FP342" s="668"/>
      <c r="FQ342" s="668"/>
      <c r="FR342" s="668"/>
      <c r="FS342" s="668"/>
      <c r="FT342" s="668"/>
      <c r="FU342" s="668"/>
      <c r="FV342" s="668"/>
      <c r="FW342" s="668"/>
      <c r="FX342" s="668"/>
      <c r="FY342" s="668"/>
      <c r="FZ342" s="668"/>
      <c r="GA342" s="668"/>
      <c r="GB342" s="668"/>
      <c r="GC342" s="668"/>
      <c r="GD342" s="668"/>
      <c r="GE342" s="668"/>
      <c r="GF342" s="668"/>
      <c r="GG342" s="668"/>
      <c r="GH342" s="668"/>
      <c r="GI342" s="668"/>
      <c r="GJ342" s="668"/>
      <c r="GK342" s="668"/>
      <c r="GL342" s="668"/>
      <c r="GM342" s="668"/>
      <c r="GN342" s="668"/>
      <c r="GO342" s="668"/>
      <c r="GP342" s="668"/>
      <c r="GQ342" s="668"/>
      <c r="GR342" s="668"/>
      <c r="GS342" s="668"/>
      <c r="GT342" s="668"/>
      <c r="GU342" s="668"/>
      <c r="GV342" s="668"/>
      <c r="GW342" s="668"/>
      <c r="GX342" s="668"/>
      <c r="GY342" s="668"/>
      <c r="GZ342" s="668"/>
      <c r="HA342" s="668"/>
      <c r="HB342" s="668"/>
      <c r="HC342" s="668"/>
      <c r="HD342" s="668"/>
      <c r="HE342" s="668"/>
      <c r="HF342" s="668"/>
      <c r="HG342" s="668"/>
      <c r="HH342" s="668"/>
      <c r="HI342" s="668"/>
      <c r="HJ342" s="668"/>
      <c r="HK342" s="668"/>
      <c r="HL342" s="668"/>
      <c r="HM342" s="668"/>
      <c r="HN342" s="668"/>
      <c r="HO342" s="668"/>
      <c r="HP342" s="668"/>
      <c r="HQ342" s="668"/>
      <c r="HR342" s="668"/>
      <c r="HS342" s="668"/>
      <c r="HT342" s="668"/>
      <c r="HU342" s="668"/>
      <c r="HV342" s="668"/>
      <c r="HW342" s="668"/>
      <c r="HX342" s="668"/>
      <c r="HY342" s="668"/>
      <c r="HZ342" s="668"/>
      <c r="IA342" s="668"/>
      <c r="IB342" s="668"/>
      <c r="IC342" s="668"/>
      <c r="ID342" s="668"/>
      <c r="IE342" s="668"/>
      <c r="IF342" s="668"/>
      <c r="IG342" s="668"/>
      <c r="IH342" s="668"/>
      <c r="II342" s="668"/>
      <c r="IJ342" s="668"/>
      <c r="IK342" s="668"/>
      <c r="IL342" s="668"/>
      <c r="IM342" s="668"/>
      <c r="IN342" s="668"/>
      <c r="IO342" s="668"/>
      <c r="IP342" s="668"/>
      <c r="IQ342" s="668"/>
      <c r="IR342" s="668"/>
      <c r="IS342" s="668"/>
      <c r="IT342" s="668"/>
      <c r="IU342" s="668"/>
      <c r="IV342" s="668"/>
    </row>
    <row r="343" spans="1:256" s="676" customFormat="1">
      <c r="A343" s="459"/>
      <c r="B343" s="536"/>
      <c r="C343" s="531"/>
      <c r="D343" s="518"/>
      <c r="E343" s="677"/>
      <c r="F343" s="375"/>
      <c r="G343" s="668"/>
      <c r="H343" s="668"/>
      <c r="I343" s="668"/>
      <c r="J343" s="668"/>
      <c r="K343" s="668"/>
      <c r="L343" s="668"/>
      <c r="M343" s="668"/>
      <c r="N343" s="668"/>
      <c r="O343" s="668"/>
      <c r="P343" s="668"/>
      <c r="Q343" s="668"/>
      <c r="R343" s="668"/>
      <c r="S343" s="668"/>
      <c r="T343" s="668"/>
      <c r="U343" s="668"/>
      <c r="V343" s="668"/>
      <c r="W343" s="668"/>
      <c r="X343" s="668"/>
      <c r="Y343" s="668"/>
      <c r="Z343" s="668"/>
      <c r="AA343" s="668"/>
      <c r="AB343" s="668"/>
      <c r="AC343" s="668"/>
      <c r="AD343" s="668"/>
      <c r="AE343" s="668"/>
      <c r="AF343" s="668"/>
      <c r="AG343" s="668"/>
      <c r="AH343" s="668"/>
      <c r="AI343" s="668"/>
      <c r="AJ343" s="668"/>
      <c r="AK343" s="668"/>
      <c r="AL343" s="668"/>
      <c r="AM343" s="668"/>
      <c r="AN343" s="668"/>
      <c r="AO343" s="668"/>
      <c r="AP343" s="668"/>
      <c r="AQ343" s="668"/>
      <c r="AR343" s="668"/>
      <c r="AS343" s="668"/>
      <c r="AT343" s="668"/>
      <c r="AU343" s="668"/>
      <c r="AV343" s="668"/>
      <c r="AW343" s="668"/>
      <c r="AX343" s="668"/>
      <c r="AY343" s="668"/>
      <c r="AZ343" s="668"/>
      <c r="BA343" s="668"/>
      <c r="BB343" s="668"/>
      <c r="BC343" s="668"/>
      <c r="BD343" s="668"/>
      <c r="BE343" s="668"/>
      <c r="BF343" s="668"/>
      <c r="BG343" s="668"/>
      <c r="BH343" s="668"/>
      <c r="BI343" s="668"/>
      <c r="BJ343" s="668"/>
      <c r="BK343" s="668"/>
      <c r="BL343" s="668"/>
      <c r="BM343" s="668"/>
      <c r="BN343" s="668"/>
      <c r="BO343" s="668"/>
      <c r="BP343" s="668"/>
      <c r="BQ343" s="668"/>
      <c r="BR343" s="668"/>
      <c r="BS343" s="668"/>
      <c r="BT343" s="668"/>
      <c r="BU343" s="668"/>
      <c r="BV343" s="668"/>
      <c r="BW343" s="668"/>
      <c r="BX343" s="668"/>
      <c r="BY343" s="668"/>
      <c r="BZ343" s="668"/>
      <c r="CA343" s="668"/>
      <c r="CB343" s="668"/>
      <c r="CC343" s="668"/>
      <c r="CD343" s="668"/>
      <c r="CE343" s="668"/>
      <c r="CF343" s="668"/>
      <c r="CG343" s="668"/>
      <c r="CH343" s="668"/>
      <c r="CI343" s="668"/>
      <c r="CJ343" s="668"/>
      <c r="CK343" s="668"/>
      <c r="CL343" s="668"/>
      <c r="CM343" s="668"/>
      <c r="CN343" s="668"/>
      <c r="CO343" s="668"/>
      <c r="CP343" s="668"/>
      <c r="CQ343" s="668"/>
      <c r="CR343" s="668"/>
      <c r="CS343" s="668"/>
      <c r="CT343" s="668"/>
      <c r="CU343" s="668"/>
      <c r="CV343" s="668"/>
      <c r="CW343" s="668"/>
      <c r="CX343" s="668"/>
      <c r="CY343" s="668"/>
      <c r="CZ343" s="668"/>
      <c r="DA343" s="668"/>
      <c r="DB343" s="668"/>
      <c r="DC343" s="668"/>
      <c r="DD343" s="668"/>
      <c r="DE343" s="668"/>
      <c r="DF343" s="668"/>
      <c r="DG343" s="668"/>
      <c r="DH343" s="668"/>
      <c r="DI343" s="668"/>
      <c r="DJ343" s="668"/>
      <c r="DK343" s="668"/>
      <c r="DL343" s="668"/>
      <c r="DM343" s="668"/>
      <c r="DN343" s="668"/>
      <c r="DO343" s="668"/>
      <c r="DP343" s="668"/>
      <c r="DQ343" s="668"/>
      <c r="DR343" s="668"/>
      <c r="DS343" s="668"/>
      <c r="DT343" s="668"/>
      <c r="DU343" s="668"/>
      <c r="DV343" s="668"/>
      <c r="DW343" s="668"/>
      <c r="DX343" s="668"/>
      <c r="DY343" s="668"/>
      <c r="DZ343" s="668"/>
      <c r="EA343" s="668"/>
      <c r="EB343" s="668"/>
      <c r="EC343" s="668"/>
      <c r="ED343" s="668"/>
      <c r="EE343" s="668"/>
      <c r="EF343" s="668"/>
      <c r="EG343" s="668"/>
      <c r="EH343" s="668"/>
      <c r="EI343" s="668"/>
      <c r="EJ343" s="668"/>
      <c r="EK343" s="668"/>
      <c r="EL343" s="668"/>
      <c r="EM343" s="668"/>
      <c r="EN343" s="668"/>
      <c r="EO343" s="668"/>
      <c r="EP343" s="668"/>
      <c r="EQ343" s="668"/>
      <c r="ER343" s="668"/>
      <c r="ES343" s="668"/>
      <c r="ET343" s="668"/>
      <c r="EU343" s="668"/>
      <c r="EV343" s="668"/>
      <c r="EW343" s="668"/>
      <c r="EX343" s="668"/>
      <c r="EY343" s="668"/>
      <c r="EZ343" s="668"/>
      <c r="FA343" s="668"/>
      <c r="FB343" s="668"/>
      <c r="FC343" s="668"/>
      <c r="FD343" s="668"/>
      <c r="FE343" s="668"/>
      <c r="FF343" s="668"/>
      <c r="FG343" s="668"/>
      <c r="FH343" s="668"/>
      <c r="FI343" s="668"/>
      <c r="FJ343" s="668"/>
      <c r="FK343" s="668"/>
      <c r="FL343" s="668"/>
      <c r="FM343" s="668"/>
      <c r="FN343" s="668"/>
      <c r="FO343" s="668"/>
      <c r="FP343" s="668"/>
      <c r="FQ343" s="668"/>
      <c r="FR343" s="668"/>
      <c r="FS343" s="668"/>
      <c r="FT343" s="668"/>
      <c r="FU343" s="668"/>
      <c r="FV343" s="668"/>
      <c r="FW343" s="668"/>
      <c r="FX343" s="668"/>
      <c r="FY343" s="668"/>
      <c r="FZ343" s="668"/>
      <c r="GA343" s="668"/>
      <c r="GB343" s="668"/>
      <c r="GC343" s="668"/>
      <c r="GD343" s="668"/>
      <c r="GE343" s="668"/>
      <c r="GF343" s="668"/>
      <c r="GG343" s="668"/>
      <c r="GH343" s="668"/>
      <c r="GI343" s="668"/>
      <c r="GJ343" s="668"/>
      <c r="GK343" s="668"/>
      <c r="GL343" s="668"/>
      <c r="GM343" s="668"/>
      <c r="GN343" s="668"/>
      <c r="GO343" s="668"/>
      <c r="GP343" s="668"/>
      <c r="GQ343" s="668"/>
      <c r="GR343" s="668"/>
      <c r="GS343" s="668"/>
      <c r="GT343" s="668"/>
      <c r="GU343" s="668"/>
      <c r="GV343" s="668"/>
      <c r="GW343" s="668"/>
      <c r="GX343" s="668"/>
      <c r="GY343" s="668"/>
      <c r="GZ343" s="668"/>
      <c r="HA343" s="668"/>
      <c r="HB343" s="668"/>
      <c r="HC343" s="668"/>
      <c r="HD343" s="668"/>
      <c r="HE343" s="668"/>
      <c r="HF343" s="668"/>
      <c r="HG343" s="668"/>
      <c r="HH343" s="668"/>
      <c r="HI343" s="668"/>
      <c r="HJ343" s="668"/>
      <c r="HK343" s="668"/>
      <c r="HL343" s="668"/>
      <c r="HM343" s="668"/>
      <c r="HN343" s="668"/>
      <c r="HO343" s="668"/>
      <c r="HP343" s="668"/>
      <c r="HQ343" s="668"/>
      <c r="HR343" s="668"/>
      <c r="HS343" s="668"/>
      <c r="HT343" s="668"/>
      <c r="HU343" s="668"/>
      <c r="HV343" s="668"/>
      <c r="HW343" s="668"/>
      <c r="HX343" s="668"/>
      <c r="HY343" s="668"/>
      <c r="HZ343" s="668"/>
      <c r="IA343" s="668"/>
      <c r="IB343" s="668"/>
      <c r="IC343" s="668"/>
      <c r="ID343" s="668"/>
      <c r="IE343" s="668"/>
      <c r="IF343" s="668"/>
      <c r="IG343" s="668"/>
      <c r="IH343" s="668"/>
      <c r="II343" s="668"/>
      <c r="IJ343" s="668"/>
      <c r="IK343" s="668"/>
      <c r="IL343" s="668"/>
      <c r="IM343" s="668"/>
      <c r="IN343" s="668"/>
      <c r="IO343" s="668"/>
      <c r="IP343" s="668"/>
      <c r="IQ343" s="668"/>
      <c r="IR343" s="668"/>
      <c r="IS343" s="668"/>
      <c r="IT343" s="668"/>
      <c r="IU343" s="668"/>
      <c r="IV343" s="668"/>
    </row>
    <row r="344" spans="1:256" s="661" customFormat="1" ht="39.6">
      <c r="A344" s="656" t="s">
        <v>1393</v>
      </c>
      <c r="B344" s="536" t="s">
        <v>1392</v>
      </c>
      <c r="C344" s="675"/>
      <c r="D344" s="672"/>
      <c r="E344" s="672"/>
      <c r="F344" s="674"/>
      <c r="G344" s="673"/>
      <c r="H344" s="673"/>
      <c r="I344" s="669"/>
      <c r="J344" s="672"/>
      <c r="K344" s="669"/>
      <c r="L344" s="669"/>
      <c r="M344" s="669"/>
      <c r="N344" s="669"/>
      <c r="O344" s="669"/>
      <c r="P344" s="669"/>
      <c r="Q344" s="669"/>
      <c r="R344" s="669"/>
      <c r="S344" s="669"/>
      <c r="T344" s="669"/>
      <c r="U344" s="669"/>
      <c r="V344" s="669"/>
      <c r="W344" s="669"/>
      <c r="X344" s="669"/>
      <c r="Y344" s="669"/>
      <c r="Z344" s="669"/>
      <c r="AA344" s="669"/>
      <c r="AB344" s="669"/>
      <c r="AC344" s="669"/>
      <c r="AD344" s="669"/>
      <c r="AE344" s="669"/>
      <c r="AF344" s="669"/>
      <c r="AG344" s="669"/>
      <c r="AH344" s="669"/>
      <c r="AI344" s="669"/>
      <c r="AJ344" s="669"/>
      <c r="AK344" s="669"/>
      <c r="AL344" s="669"/>
      <c r="AM344" s="669"/>
      <c r="AN344" s="669"/>
      <c r="AO344" s="669"/>
      <c r="AP344" s="669"/>
      <c r="AQ344" s="669"/>
      <c r="AR344" s="669"/>
      <c r="AS344" s="669"/>
      <c r="AT344" s="669"/>
      <c r="AU344" s="669"/>
      <c r="AV344" s="669"/>
      <c r="AW344" s="669"/>
      <c r="AX344" s="669"/>
      <c r="AY344" s="669"/>
      <c r="AZ344" s="669"/>
      <c r="BA344" s="669"/>
      <c r="BB344" s="669"/>
      <c r="BC344" s="669"/>
      <c r="BD344" s="669"/>
      <c r="BE344" s="669"/>
      <c r="BF344" s="669"/>
      <c r="BG344" s="669"/>
      <c r="BH344" s="669"/>
      <c r="BI344" s="669"/>
      <c r="BJ344" s="669"/>
      <c r="BK344" s="669"/>
      <c r="BL344" s="669"/>
      <c r="BM344" s="669"/>
      <c r="BN344" s="669"/>
      <c r="BO344" s="669"/>
      <c r="BP344" s="669"/>
      <c r="BQ344" s="669"/>
      <c r="BR344" s="669"/>
      <c r="BS344" s="669"/>
      <c r="BT344" s="669"/>
      <c r="BU344" s="669"/>
      <c r="BV344" s="669"/>
      <c r="BW344" s="669"/>
      <c r="BX344" s="669"/>
      <c r="BY344" s="669"/>
      <c r="BZ344" s="669"/>
      <c r="CA344" s="669"/>
      <c r="CB344" s="669"/>
      <c r="CC344" s="669"/>
      <c r="CD344" s="669"/>
      <c r="CE344" s="669"/>
      <c r="CF344" s="669"/>
      <c r="CG344" s="669"/>
      <c r="CH344" s="669"/>
      <c r="CI344" s="669"/>
      <c r="CJ344" s="669"/>
      <c r="CK344" s="669"/>
      <c r="CL344" s="669"/>
      <c r="CM344" s="669"/>
      <c r="CN344" s="669"/>
      <c r="CO344" s="669"/>
      <c r="CP344" s="669"/>
      <c r="CQ344" s="669"/>
      <c r="CR344" s="669"/>
      <c r="CS344" s="669"/>
      <c r="CT344" s="669"/>
      <c r="CU344" s="669"/>
      <c r="CV344" s="669"/>
      <c r="CW344" s="669"/>
      <c r="CX344" s="669"/>
      <c r="CY344" s="669"/>
      <c r="CZ344" s="669"/>
      <c r="DA344" s="669"/>
      <c r="DB344" s="669"/>
      <c r="DC344" s="669"/>
      <c r="DD344" s="669"/>
      <c r="DE344" s="669"/>
      <c r="DF344" s="669"/>
    </row>
    <row r="345" spans="1:256" s="661" customFormat="1" ht="26.4">
      <c r="A345" s="656"/>
      <c r="B345" s="536" t="s">
        <v>1391</v>
      </c>
      <c r="C345" s="675"/>
      <c r="D345" s="672"/>
      <c r="E345" s="672"/>
      <c r="F345" s="674"/>
      <c r="G345" s="673"/>
      <c r="H345" s="673"/>
      <c r="I345" s="669"/>
      <c r="J345" s="672"/>
      <c r="K345" s="669"/>
      <c r="L345" s="669"/>
      <c r="M345" s="669"/>
      <c r="N345" s="669"/>
      <c r="O345" s="669"/>
      <c r="P345" s="669"/>
      <c r="Q345" s="669"/>
      <c r="R345" s="669"/>
      <c r="S345" s="669"/>
      <c r="T345" s="669"/>
      <c r="U345" s="669"/>
      <c r="V345" s="669"/>
      <c r="W345" s="669"/>
      <c r="X345" s="669"/>
      <c r="Y345" s="669"/>
      <c r="Z345" s="669"/>
      <c r="AA345" s="669"/>
      <c r="AB345" s="669"/>
      <c r="AC345" s="669"/>
      <c r="AD345" s="669"/>
      <c r="AE345" s="669"/>
      <c r="AF345" s="669"/>
      <c r="AG345" s="669"/>
      <c r="AH345" s="669"/>
      <c r="AI345" s="669"/>
      <c r="AJ345" s="669"/>
      <c r="AK345" s="669"/>
      <c r="AL345" s="669"/>
      <c r="AM345" s="669"/>
      <c r="AN345" s="669"/>
      <c r="AO345" s="669"/>
      <c r="AP345" s="669"/>
      <c r="AQ345" s="669"/>
      <c r="AR345" s="669"/>
      <c r="AS345" s="669"/>
      <c r="AT345" s="669"/>
      <c r="AU345" s="669"/>
      <c r="AV345" s="669"/>
      <c r="AW345" s="669"/>
      <c r="AX345" s="669"/>
      <c r="AY345" s="669"/>
      <c r="AZ345" s="669"/>
      <c r="BA345" s="669"/>
      <c r="BB345" s="669"/>
      <c r="BC345" s="669"/>
      <c r="BD345" s="669"/>
      <c r="BE345" s="669"/>
      <c r="BF345" s="669"/>
      <c r="BG345" s="669"/>
      <c r="BH345" s="669"/>
      <c r="BI345" s="669"/>
      <c r="BJ345" s="669"/>
      <c r="BK345" s="669"/>
      <c r="BL345" s="669"/>
      <c r="BM345" s="669"/>
      <c r="BN345" s="669"/>
      <c r="BO345" s="669"/>
      <c r="BP345" s="669"/>
      <c r="BQ345" s="669"/>
      <c r="BR345" s="669"/>
      <c r="BS345" s="669"/>
      <c r="BT345" s="669"/>
      <c r="BU345" s="669"/>
      <c r="BV345" s="669"/>
      <c r="BW345" s="669"/>
      <c r="BX345" s="669"/>
      <c r="BY345" s="669"/>
      <c r="BZ345" s="669"/>
      <c r="CA345" s="669"/>
      <c r="CB345" s="669"/>
      <c r="CC345" s="669"/>
      <c r="CD345" s="669"/>
      <c r="CE345" s="669"/>
      <c r="CF345" s="669"/>
      <c r="CG345" s="669"/>
      <c r="CH345" s="669"/>
      <c r="CI345" s="669"/>
      <c r="CJ345" s="669"/>
      <c r="CK345" s="669"/>
      <c r="CL345" s="669"/>
      <c r="CM345" s="669"/>
      <c r="CN345" s="669"/>
      <c r="CO345" s="669"/>
      <c r="CP345" s="669"/>
      <c r="CQ345" s="669"/>
      <c r="CR345" s="669"/>
      <c r="CS345" s="669"/>
      <c r="CT345" s="669"/>
      <c r="CU345" s="669"/>
      <c r="CV345" s="669"/>
      <c r="CW345" s="669"/>
      <c r="CX345" s="669"/>
      <c r="CY345" s="669"/>
      <c r="CZ345" s="669"/>
      <c r="DA345" s="669"/>
      <c r="DB345" s="669"/>
      <c r="DC345" s="669"/>
      <c r="DD345" s="669"/>
      <c r="DE345" s="669"/>
      <c r="DF345" s="669"/>
    </row>
    <row r="346" spans="1:256" s="661" customFormat="1">
      <c r="A346" s="656" t="s">
        <v>982</v>
      </c>
      <c r="B346" s="671" t="s">
        <v>1390</v>
      </c>
      <c r="C346" s="518" t="s">
        <v>1309</v>
      </c>
      <c r="D346" s="531">
        <v>1</v>
      </c>
      <c r="E346" s="670"/>
      <c r="F346" s="670">
        <f>E346*D346</f>
        <v>0</v>
      </c>
      <c r="G346" s="375"/>
      <c r="H346" s="670"/>
      <c r="I346" s="669"/>
      <c r="J346" s="531"/>
      <c r="K346" s="669"/>
      <c r="L346" s="669"/>
      <c r="M346" s="669"/>
      <c r="N346" s="669"/>
      <c r="O346" s="669"/>
      <c r="P346" s="669"/>
      <c r="Q346" s="669"/>
      <c r="R346" s="669"/>
      <c r="S346" s="669"/>
      <c r="T346" s="669"/>
      <c r="U346" s="669"/>
      <c r="V346" s="669"/>
      <c r="W346" s="669"/>
      <c r="X346" s="669"/>
      <c r="Y346" s="669"/>
      <c r="Z346" s="669"/>
      <c r="AA346" s="669"/>
      <c r="AB346" s="669"/>
      <c r="AC346" s="669"/>
      <c r="AD346" s="669"/>
      <c r="AE346" s="669"/>
      <c r="AF346" s="669"/>
      <c r="AG346" s="669"/>
      <c r="AH346" s="669"/>
      <c r="AI346" s="669"/>
      <c r="AJ346" s="669"/>
      <c r="AK346" s="669"/>
      <c r="AL346" s="669"/>
      <c r="AM346" s="669"/>
      <c r="AN346" s="669"/>
      <c r="AO346" s="669"/>
      <c r="AP346" s="669"/>
      <c r="AQ346" s="669"/>
      <c r="AR346" s="669"/>
      <c r="AS346" s="669"/>
      <c r="AT346" s="669"/>
      <c r="AU346" s="669"/>
      <c r="AV346" s="669"/>
      <c r="AW346" s="669"/>
      <c r="AX346" s="669"/>
      <c r="AY346" s="669"/>
      <c r="AZ346" s="669"/>
      <c r="BA346" s="669"/>
      <c r="BB346" s="669"/>
      <c r="BC346" s="669"/>
      <c r="BD346" s="669"/>
      <c r="BE346" s="669"/>
      <c r="BF346" s="669"/>
      <c r="BG346" s="669"/>
      <c r="BH346" s="669"/>
      <c r="BI346" s="669"/>
      <c r="BJ346" s="669"/>
      <c r="BK346" s="669"/>
      <c r="BL346" s="669"/>
      <c r="BM346" s="669"/>
      <c r="BN346" s="669"/>
      <c r="BO346" s="669"/>
      <c r="BP346" s="669"/>
      <c r="BQ346" s="669"/>
      <c r="BR346" s="669"/>
      <c r="BS346" s="669"/>
      <c r="BT346" s="669"/>
      <c r="BU346" s="669"/>
      <c r="BV346" s="669"/>
      <c r="BW346" s="669"/>
      <c r="BX346" s="669"/>
      <c r="BY346" s="669"/>
      <c r="BZ346" s="669"/>
      <c r="CA346" s="669"/>
      <c r="CB346" s="669"/>
      <c r="CC346" s="669"/>
      <c r="CD346" s="669"/>
      <c r="CE346" s="669"/>
      <c r="CF346" s="669"/>
      <c r="CG346" s="669"/>
      <c r="CH346" s="669"/>
      <c r="CI346" s="669"/>
      <c r="CJ346" s="669"/>
      <c r="CK346" s="669"/>
      <c r="CL346" s="669"/>
      <c r="CM346" s="669"/>
      <c r="CN346" s="669"/>
      <c r="CO346" s="669"/>
      <c r="CP346" s="669"/>
      <c r="CQ346" s="669"/>
      <c r="CR346" s="669"/>
      <c r="CS346" s="669"/>
      <c r="CT346" s="669"/>
      <c r="CU346" s="669"/>
      <c r="CV346" s="669"/>
      <c r="CW346" s="669"/>
      <c r="CX346" s="669"/>
      <c r="CY346" s="669"/>
      <c r="CZ346" s="669"/>
      <c r="DA346" s="669"/>
      <c r="DB346" s="669"/>
      <c r="DC346" s="669"/>
      <c r="DD346" s="669"/>
      <c r="DE346" s="669"/>
      <c r="DF346" s="669"/>
    </row>
    <row r="347" spans="1:256" s="668" customFormat="1">
      <c r="A347" s="459"/>
      <c r="B347" s="531"/>
      <c r="C347" s="518"/>
      <c r="D347" s="531"/>
      <c r="E347" s="531"/>
      <c r="J347" s="531"/>
    </row>
    <row r="348" spans="1:256" s="665" customFormat="1">
      <c r="A348" s="459" t="s">
        <v>1389</v>
      </c>
      <c r="B348" s="536" t="s">
        <v>1388</v>
      </c>
      <c r="C348" s="667" t="s">
        <v>1387</v>
      </c>
      <c r="D348" s="666">
        <v>1</v>
      </c>
      <c r="E348" s="375"/>
      <c r="F348" s="375">
        <f>E348*D348</f>
        <v>0</v>
      </c>
    </row>
    <row r="349" spans="1:256" s="372" customFormat="1">
      <c r="A349" s="656"/>
      <c r="B349" s="664"/>
      <c r="C349" s="639"/>
      <c r="D349" s="655"/>
      <c r="E349" s="663"/>
      <c r="F349" s="662"/>
      <c r="G349" s="534"/>
      <c r="H349" s="534"/>
      <c r="I349" s="534"/>
      <c r="J349" s="534"/>
      <c r="K349" s="534"/>
      <c r="L349" s="534"/>
      <c r="M349" s="534"/>
      <c r="N349" s="534"/>
      <c r="O349" s="534"/>
      <c r="P349" s="534"/>
      <c r="Q349" s="534"/>
      <c r="R349" s="534"/>
      <c r="S349" s="534"/>
      <c r="T349" s="534"/>
      <c r="U349" s="534"/>
      <c r="V349" s="534"/>
      <c r="W349" s="534"/>
      <c r="X349" s="534"/>
      <c r="Y349" s="534"/>
      <c r="Z349" s="534"/>
      <c r="AA349" s="534"/>
      <c r="AB349" s="534"/>
      <c r="AC349" s="534"/>
      <c r="AD349" s="534"/>
      <c r="AE349" s="534"/>
      <c r="AF349" s="534"/>
      <c r="AG349" s="534"/>
      <c r="AH349" s="534"/>
      <c r="AI349" s="534"/>
      <c r="AJ349" s="534"/>
      <c r="AK349" s="534"/>
      <c r="AL349" s="534"/>
      <c r="AM349" s="534"/>
      <c r="AN349" s="534"/>
      <c r="AO349" s="534"/>
      <c r="AP349" s="534"/>
      <c r="AQ349" s="534"/>
      <c r="AR349" s="534"/>
      <c r="AS349" s="534"/>
      <c r="AT349" s="534"/>
      <c r="AU349" s="534"/>
      <c r="AV349" s="534"/>
      <c r="AW349" s="534"/>
      <c r="AX349" s="534"/>
      <c r="AY349" s="534"/>
      <c r="AZ349" s="534"/>
      <c r="BA349" s="534"/>
      <c r="BB349" s="534"/>
      <c r="BC349" s="534"/>
      <c r="BD349" s="534"/>
      <c r="BE349" s="534"/>
      <c r="BF349" s="534"/>
      <c r="BG349" s="534"/>
      <c r="BH349" s="534"/>
      <c r="BI349" s="534"/>
      <c r="BJ349" s="534"/>
      <c r="BK349" s="534"/>
      <c r="BL349" s="534"/>
      <c r="BM349" s="534"/>
      <c r="BN349" s="534"/>
      <c r="BO349" s="534"/>
      <c r="BP349" s="534"/>
      <c r="BQ349" s="534"/>
      <c r="BR349" s="534"/>
      <c r="BS349" s="534"/>
      <c r="BT349" s="534"/>
      <c r="BU349" s="534"/>
      <c r="BV349" s="534"/>
      <c r="BW349" s="534"/>
      <c r="BX349" s="534"/>
      <c r="BY349" s="534"/>
      <c r="BZ349" s="534"/>
      <c r="CA349" s="534"/>
      <c r="CB349" s="534"/>
      <c r="CC349" s="534"/>
      <c r="CD349" s="534"/>
      <c r="CE349" s="534"/>
      <c r="CF349" s="534"/>
      <c r="CG349" s="534"/>
      <c r="CH349" s="534"/>
      <c r="CI349" s="534"/>
      <c r="CJ349" s="534"/>
      <c r="CK349" s="534"/>
      <c r="CL349" s="534"/>
      <c r="CM349" s="534"/>
      <c r="CN349" s="534"/>
      <c r="CO349" s="534"/>
      <c r="CP349" s="534"/>
      <c r="CQ349" s="534"/>
      <c r="CR349" s="534"/>
      <c r="CS349" s="534"/>
      <c r="CT349" s="534"/>
      <c r="CU349" s="534"/>
      <c r="CV349" s="534"/>
      <c r="CW349" s="534"/>
      <c r="CX349" s="534"/>
      <c r="CY349" s="534"/>
      <c r="CZ349" s="534"/>
      <c r="DA349" s="534"/>
      <c r="DB349" s="534"/>
      <c r="DC349" s="534"/>
      <c r="DD349" s="534"/>
      <c r="DE349" s="534"/>
      <c r="DF349" s="534"/>
      <c r="DG349" s="534"/>
      <c r="DH349" s="534"/>
      <c r="DI349" s="534"/>
      <c r="DJ349" s="534"/>
      <c r="DK349" s="534"/>
      <c r="DL349" s="534"/>
      <c r="DM349" s="534"/>
      <c r="DN349" s="534"/>
      <c r="DO349" s="534"/>
      <c r="DP349" s="534"/>
      <c r="DQ349" s="534"/>
      <c r="DR349" s="534"/>
      <c r="DS349" s="534"/>
      <c r="DT349" s="534"/>
      <c r="DU349" s="534"/>
      <c r="DV349" s="534"/>
      <c r="DW349" s="534"/>
      <c r="DX349" s="534"/>
      <c r="DY349" s="534"/>
      <c r="DZ349" s="534"/>
      <c r="EA349" s="534"/>
      <c r="EB349" s="534"/>
      <c r="EC349" s="534"/>
      <c r="ED349" s="534"/>
      <c r="EE349" s="534"/>
      <c r="EF349" s="534"/>
      <c r="EG349" s="534"/>
      <c r="EH349" s="534"/>
      <c r="EI349" s="534"/>
      <c r="EJ349" s="534"/>
      <c r="EK349" s="534"/>
      <c r="EL349" s="534"/>
      <c r="EM349" s="534"/>
      <c r="EN349" s="534"/>
      <c r="EO349" s="534"/>
      <c r="EP349" s="534"/>
      <c r="EQ349" s="534"/>
      <c r="ER349" s="534"/>
      <c r="ES349" s="534"/>
      <c r="ET349" s="534"/>
      <c r="EU349" s="534"/>
      <c r="EV349" s="534"/>
      <c r="EW349" s="534"/>
      <c r="EX349" s="534"/>
      <c r="EY349" s="534"/>
      <c r="EZ349" s="534"/>
      <c r="FA349" s="534"/>
      <c r="FB349" s="534"/>
      <c r="FC349" s="534"/>
      <c r="FD349" s="534"/>
      <c r="FE349" s="534"/>
      <c r="FF349" s="534"/>
      <c r="FG349" s="534"/>
      <c r="FH349" s="534"/>
      <c r="FI349" s="534"/>
      <c r="FJ349" s="534"/>
      <c r="FK349" s="534"/>
      <c r="FL349" s="534"/>
      <c r="FM349" s="534"/>
      <c r="FN349" s="534"/>
      <c r="FO349" s="534"/>
      <c r="FP349" s="534"/>
      <c r="FQ349" s="534"/>
      <c r="FR349" s="534"/>
      <c r="FS349" s="534"/>
      <c r="FT349" s="534"/>
      <c r="FU349" s="534"/>
      <c r="FV349" s="534"/>
      <c r="FW349" s="534"/>
      <c r="FX349" s="534"/>
      <c r="FY349" s="534"/>
      <c r="FZ349" s="534"/>
      <c r="GA349" s="534"/>
      <c r="GB349" s="534"/>
      <c r="GC349" s="534"/>
      <c r="GD349" s="534"/>
      <c r="GE349" s="534"/>
      <c r="GF349" s="534"/>
      <c r="GG349" s="534"/>
      <c r="GH349" s="534"/>
      <c r="GI349" s="534"/>
      <c r="GJ349" s="534"/>
      <c r="GK349" s="534"/>
      <c r="GL349" s="534"/>
      <c r="GM349" s="534"/>
      <c r="GN349" s="534"/>
      <c r="GO349" s="534"/>
      <c r="GP349" s="534"/>
      <c r="GQ349" s="534"/>
      <c r="GR349" s="534"/>
      <c r="GS349" s="534"/>
      <c r="GT349" s="534"/>
      <c r="GU349" s="534"/>
      <c r="GV349" s="534"/>
      <c r="GW349" s="534"/>
      <c r="GX349" s="534"/>
      <c r="GY349" s="534"/>
      <c r="GZ349" s="534"/>
      <c r="HA349" s="534"/>
      <c r="HB349" s="534"/>
      <c r="HC349" s="534"/>
      <c r="HD349" s="534"/>
      <c r="HE349" s="534"/>
      <c r="HF349" s="534"/>
      <c r="HG349" s="534"/>
      <c r="HH349" s="534"/>
      <c r="HI349" s="534"/>
      <c r="HJ349" s="534"/>
      <c r="HK349" s="534"/>
      <c r="HL349" s="534"/>
      <c r="HM349" s="534"/>
      <c r="HN349" s="534"/>
      <c r="HO349" s="534"/>
      <c r="HP349" s="534"/>
      <c r="HQ349" s="534"/>
      <c r="HR349" s="534"/>
      <c r="HS349" s="534"/>
      <c r="HT349" s="534"/>
      <c r="HU349" s="534"/>
      <c r="HV349" s="534"/>
      <c r="HW349" s="534"/>
      <c r="HX349" s="534"/>
      <c r="HY349" s="534"/>
      <c r="HZ349" s="534"/>
      <c r="IA349" s="534"/>
      <c r="IB349" s="534"/>
      <c r="IC349" s="534"/>
      <c r="ID349" s="534"/>
      <c r="IE349" s="534"/>
      <c r="IF349" s="534"/>
      <c r="IG349" s="534"/>
      <c r="IH349" s="534"/>
      <c r="II349" s="534"/>
      <c r="IJ349" s="534"/>
      <c r="IK349" s="534"/>
      <c r="IL349" s="534"/>
      <c r="IM349" s="534"/>
      <c r="IN349" s="534"/>
      <c r="IO349" s="534"/>
      <c r="IP349" s="534"/>
      <c r="IQ349" s="534"/>
      <c r="IR349" s="534"/>
      <c r="IS349" s="534"/>
      <c r="IT349" s="534"/>
      <c r="IU349" s="534"/>
      <c r="IV349" s="534"/>
    </row>
    <row r="350" spans="1:256" s="410" customFormat="1" ht="39.6">
      <c r="A350" s="647" t="s">
        <v>1386</v>
      </c>
      <c r="B350" s="536" t="s">
        <v>1385</v>
      </c>
      <c r="C350" s="518"/>
      <c r="D350" s="518"/>
      <c r="E350" s="661"/>
      <c r="F350" s="661"/>
    </row>
    <row r="351" spans="1:256" s="404" customFormat="1" ht="12.75" customHeight="1">
      <c r="A351" s="660"/>
      <c r="B351" s="531"/>
      <c r="C351" s="518" t="s">
        <v>194</v>
      </c>
      <c r="D351" s="517">
        <v>40</v>
      </c>
      <c r="E351" s="375"/>
      <c r="F351" s="375">
        <f>E351*D351</f>
        <v>0</v>
      </c>
    </row>
    <row r="352" spans="1:256" s="404" customFormat="1" ht="12.75" customHeight="1">
      <c r="A352" s="660"/>
      <c r="B352" s="531"/>
      <c r="C352" s="518"/>
      <c r="D352" s="517"/>
      <c r="E352" s="375"/>
      <c r="F352" s="375"/>
    </row>
    <row r="353" spans="1:256" s="372" customFormat="1">
      <c r="A353" s="659"/>
      <c r="B353" s="658" t="str">
        <f>B283</f>
        <v>FEKALNA KANALIZACIJA</v>
      </c>
      <c r="C353" s="525"/>
      <c r="D353" s="524" t="s">
        <v>1306</v>
      </c>
      <c r="E353" s="524"/>
      <c r="F353" s="567">
        <f>SUM(F287:F352)</f>
        <v>0</v>
      </c>
      <c r="G353" s="534"/>
      <c r="H353" s="534"/>
      <c r="I353" s="534"/>
      <c r="J353" s="534"/>
      <c r="K353" s="534"/>
      <c r="L353" s="534"/>
      <c r="M353" s="534"/>
      <c r="N353" s="534"/>
      <c r="O353" s="534"/>
      <c r="P353" s="534"/>
      <c r="Q353" s="534"/>
      <c r="R353" s="534"/>
      <c r="S353" s="534"/>
      <c r="T353" s="534"/>
      <c r="U353" s="534"/>
      <c r="V353" s="534"/>
      <c r="W353" s="534"/>
      <c r="X353" s="534"/>
      <c r="Y353" s="534"/>
      <c r="Z353" s="534"/>
      <c r="AA353" s="534"/>
      <c r="AB353" s="534"/>
      <c r="AC353" s="534"/>
      <c r="AD353" s="534"/>
      <c r="AE353" s="534"/>
      <c r="AF353" s="534"/>
      <c r="AG353" s="534"/>
      <c r="AH353" s="534"/>
      <c r="AI353" s="534"/>
      <c r="AJ353" s="534"/>
      <c r="AK353" s="534"/>
      <c r="AL353" s="534"/>
      <c r="AM353" s="534"/>
      <c r="AN353" s="534"/>
      <c r="AO353" s="534"/>
      <c r="AP353" s="534"/>
      <c r="AQ353" s="534"/>
      <c r="AR353" s="534"/>
      <c r="AS353" s="534"/>
      <c r="AT353" s="534"/>
      <c r="AU353" s="534"/>
      <c r="AV353" s="534"/>
      <c r="AW353" s="534"/>
      <c r="AX353" s="534"/>
      <c r="AY353" s="534"/>
      <c r="AZ353" s="534"/>
      <c r="BA353" s="534"/>
      <c r="BB353" s="534"/>
      <c r="BC353" s="534"/>
      <c r="BD353" s="534"/>
      <c r="BE353" s="534"/>
      <c r="BF353" s="534"/>
      <c r="BG353" s="534"/>
      <c r="BH353" s="534"/>
      <c r="BI353" s="534"/>
      <c r="BJ353" s="534"/>
      <c r="BK353" s="534"/>
      <c r="BL353" s="534"/>
      <c r="BM353" s="534"/>
      <c r="BN353" s="534"/>
      <c r="BO353" s="534"/>
      <c r="BP353" s="534"/>
      <c r="BQ353" s="534"/>
      <c r="BR353" s="534"/>
      <c r="BS353" s="534"/>
      <c r="BT353" s="534"/>
      <c r="BU353" s="534"/>
      <c r="BV353" s="534"/>
      <c r="BW353" s="534"/>
      <c r="BX353" s="534"/>
      <c r="BY353" s="534"/>
      <c r="BZ353" s="534"/>
      <c r="CA353" s="534"/>
      <c r="CB353" s="534"/>
      <c r="CC353" s="534"/>
      <c r="CD353" s="534"/>
      <c r="CE353" s="534"/>
      <c r="CF353" s="534"/>
      <c r="CG353" s="534"/>
      <c r="CH353" s="534"/>
      <c r="CI353" s="534"/>
      <c r="CJ353" s="534"/>
      <c r="CK353" s="534"/>
      <c r="CL353" s="534"/>
      <c r="CM353" s="534"/>
      <c r="CN353" s="534"/>
      <c r="CO353" s="534"/>
      <c r="CP353" s="534"/>
      <c r="CQ353" s="534"/>
      <c r="CR353" s="534"/>
      <c r="CS353" s="534"/>
      <c r="CT353" s="534"/>
      <c r="CU353" s="534"/>
      <c r="CV353" s="534"/>
      <c r="CW353" s="534"/>
      <c r="CX353" s="534"/>
      <c r="CY353" s="534"/>
      <c r="CZ353" s="534"/>
      <c r="DA353" s="534"/>
      <c r="DB353" s="534"/>
      <c r="DC353" s="534"/>
      <c r="DD353" s="534"/>
      <c r="DE353" s="534"/>
      <c r="DF353" s="534"/>
      <c r="DG353" s="534"/>
      <c r="DH353" s="534"/>
      <c r="DI353" s="534"/>
      <c r="DJ353" s="534"/>
      <c r="DK353" s="534"/>
      <c r="DL353" s="534"/>
      <c r="DM353" s="534"/>
      <c r="DN353" s="534"/>
      <c r="DO353" s="534"/>
      <c r="DP353" s="534"/>
      <c r="DQ353" s="534"/>
      <c r="DR353" s="534"/>
      <c r="DS353" s="534"/>
      <c r="DT353" s="534"/>
      <c r="DU353" s="534"/>
      <c r="DV353" s="534"/>
      <c r="DW353" s="534"/>
      <c r="DX353" s="534"/>
      <c r="DY353" s="534"/>
      <c r="DZ353" s="534"/>
      <c r="EA353" s="534"/>
      <c r="EB353" s="534"/>
      <c r="EC353" s="534"/>
      <c r="ED353" s="534"/>
      <c r="EE353" s="534"/>
      <c r="EF353" s="534"/>
      <c r="EG353" s="534"/>
      <c r="EH353" s="534"/>
      <c r="EI353" s="534"/>
      <c r="EJ353" s="534"/>
      <c r="EK353" s="534"/>
      <c r="EL353" s="534"/>
      <c r="EM353" s="534"/>
      <c r="EN353" s="534"/>
      <c r="EO353" s="534"/>
      <c r="EP353" s="534"/>
      <c r="EQ353" s="534"/>
      <c r="ER353" s="534"/>
      <c r="ES353" s="534"/>
      <c r="ET353" s="534"/>
      <c r="EU353" s="534"/>
      <c r="EV353" s="534"/>
      <c r="EW353" s="534"/>
      <c r="EX353" s="534"/>
      <c r="EY353" s="534"/>
      <c r="EZ353" s="534"/>
      <c r="FA353" s="534"/>
      <c r="FB353" s="534"/>
      <c r="FC353" s="534"/>
      <c r="FD353" s="534"/>
      <c r="FE353" s="534"/>
      <c r="FF353" s="534"/>
      <c r="FG353" s="534"/>
      <c r="FH353" s="534"/>
      <c r="FI353" s="534"/>
      <c r="FJ353" s="534"/>
      <c r="FK353" s="534"/>
      <c r="FL353" s="534"/>
      <c r="FM353" s="534"/>
      <c r="FN353" s="534"/>
      <c r="FO353" s="534"/>
      <c r="FP353" s="534"/>
      <c r="FQ353" s="534"/>
      <c r="FR353" s="534"/>
      <c r="FS353" s="534"/>
      <c r="FT353" s="534"/>
      <c r="FU353" s="534"/>
      <c r="FV353" s="534"/>
      <c r="FW353" s="534"/>
      <c r="FX353" s="534"/>
      <c r="FY353" s="534"/>
      <c r="FZ353" s="534"/>
      <c r="GA353" s="534"/>
      <c r="GB353" s="534"/>
      <c r="GC353" s="534"/>
      <c r="GD353" s="534"/>
      <c r="GE353" s="534"/>
      <c r="GF353" s="534"/>
      <c r="GG353" s="534"/>
      <c r="GH353" s="534"/>
      <c r="GI353" s="534"/>
      <c r="GJ353" s="534"/>
      <c r="GK353" s="534"/>
      <c r="GL353" s="534"/>
      <c r="GM353" s="534"/>
      <c r="GN353" s="534"/>
      <c r="GO353" s="534"/>
      <c r="GP353" s="534"/>
      <c r="GQ353" s="534"/>
      <c r="GR353" s="534"/>
      <c r="GS353" s="534"/>
      <c r="GT353" s="534"/>
      <c r="GU353" s="534"/>
      <c r="GV353" s="534"/>
      <c r="GW353" s="534"/>
      <c r="GX353" s="534"/>
      <c r="GY353" s="534"/>
      <c r="GZ353" s="534"/>
      <c r="HA353" s="534"/>
      <c r="HB353" s="534"/>
      <c r="HC353" s="534"/>
      <c r="HD353" s="534"/>
      <c r="HE353" s="534"/>
      <c r="HF353" s="534"/>
      <c r="HG353" s="534"/>
      <c r="HH353" s="534"/>
      <c r="HI353" s="534"/>
      <c r="HJ353" s="534"/>
      <c r="HK353" s="534"/>
      <c r="HL353" s="534"/>
      <c r="HM353" s="534"/>
      <c r="HN353" s="534"/>
      <c r="HO353" s="534"/>
      <c r="HP353" s="534"/>
      <c r="HQ353" s="534"/>
      <c r="HR353" s="534"/>
      <c r="HS353" s="534"/>
      <c r="HT353" s="534"/>
      <c r="HU353" s="534"/>
      <c r="HV353" s="534"/>
      <c r="HW353" s="534"/>
      <c r="HX353" s="534"/>
      <c r="HY353" s="534"/>
      <c r="HZ353" s="534"/>
      <c r="IA353" s="534"/>
      <c r="IB353" s="534"/>
      <c r="IC353" s="534"/>
      <c r="ID353" s="534"/>
      <c r="IE353" s="534"/>
      <c r="IF353" s="534"/>
      <c r="IG353" s="534"/>
      <c r="IH353" s="534"/>
      <c r="II353" s="534"/>
      <c r="IJ353" s="534"/>
      <c r="IK353" s="534"/>
      <c r="IL353" s="534"/>
      <c r="IM353" s="534"/>
      <c r="IN353" s="534"/>
      <c r="IO353" s="534"/>
      <c r="IP353" s="534"/>
      <c r="IQ353" s="534"/>
      <c r="IR353" s="534"/>
      <c r="IS353" s="534"/>
      <c r="IT353" s="534"/>
      <c r="IU353" s="534"/>
      <c r="IV353" s="534"/>
    </row>
    <row r="354" spans="1:256">
      <c r="A354" s="656"/>
      <c r="B354" s="657"/>
      <c r="C354" s="639"/>
      <c r="D354" s="655"/>
      <c r="E354" s="638"/>
      <c r="F354" s="638"/>
      <c r="G354" s="534"/>
      <c r="H354" s="534"/>
      <c r="I354" s="534"/>
      <c r="J354" s="534"/>
      <c r="K354" s="534"/>
      <c r="L354" s="534"/>
      <c r="M354" s="534"/>
      <c r="N354" s="534"/>
      <c r="O354" s="534"/>
      <c r="P354" s="534"/>
      <c r="Q354" s="534"/>
      <c r="R354" s="534"/>
      <c r="S354" s="534"/>
      <c r="T354" s="534"/>
      <c r="U354" s="534"/>
      <c r="V354" s="534"/>
      <c r="W354" s="534"/>
      <c r="X354" s="534"/>
      <c r="Y354" s="534"/>
      <c r="Z354" s="534"/>
      <c r="AA354" s="534"/>
      <c r="AB354" s="534"/>
      <c r="AC354" s="534"/>
      <c r="AD354" s="534"/>
      <c r="AE354" s="534"/>
      <c r="AF354" s="534"/>
      <c r="AG354" s="534"/>
      <c r="AH354" s="534"/>
      <c r="AI354" s="534"/>
      <c r="AJ354" s="534"/>
      <c r="AK354" s="534"/>
      <c r="AL354" s="534"/>
      <c r="AM354" s="534"/>
      <c r="AN354" s="534"/>
      <c r="AO354" s="534"/>
      <c r="AP354" s="534"/>
      <c r="AQ354" s="534"/>
      <c r="AR354" s="534"/>
      <c r="AS354" s="534"/>
      <c r="AT354" s="534"/>
      <c r="AU354" s="534"/>
      <c r="AV354" s="534"/>
      <c r="AW354" s="534"/>
      <c r="AX354" s="534"/>
      <c r="AY354" s="534"/>
      <c r="AZ354" s="534"/>
      <c r="BA354" s="534"/>
      <c r="BB354" s="534"/>
      <c r="BC354" s="534"/>
      <c r="BD354" s="534"/>
      <c r="BE354" s="534"/>
      <c r="BF354" s="534"/>
      <c r="BG354" s="534"/>
      <c r="BH354" s="534"/>
      <c r="BI354" s="534"/>
      <c r="BJ354" s="534"/>
      <c r="BK354" s="534"/>
      <c r="BL354" s="534"/>
      <c r="BM354" s="534"/>
      <c r="BN354" s="534"/>
      <c r="BO354" s="534"/>
      <c r="BP354" s="534"/>
      <c r="BQ354" s="534"/>
      <c r="BR354" s="534"/>
      <c r="BS354" s="534"/>
      <c r="BT354" s="534"/>
      <c r="BU354" s="534"/>
      <c r="BV354" s="534"/>
      <c r="BW354" s="534"/>
      <c r="BX354" s="534"/>
      <c r="BY354" s="534"/>
      <c r="BZ354" s="534"/>
      <c r="CA354" s="534"/>
      <c r="CB354" s="534"/>
      <c r="CC354" s="534"/>
      <c r="CD354" s="534"/>
      <c r="CE354" s="534"/>
      <c r="CF354" s="534"/>
      <c r="CG354" s="534"/>
      <c r="CH354" s="534"/>
      <c r="CI354" s="534"/>
      <c r="CJ354" s="534"/>
      <c r="CK354" s="534"/>
      <c r="CL354" s="534"/>
      <c r="CM354" s="534"/>
      <c r="CN354" s="534"/>
      <c r="CO354" s="534"/>
      <c r="CP354" s="534"/>
      <c r="CQ354" s="534"/>
      <c r="CR354" s="534"/>
      <c r="CS354" s="534"/>
      <c r="CT354" s="534"/>
      <c r="CU354" s="534"/>
      <c r="CV354" s="534"/>
      <c r="CW354" s="534"/>
      <c r="CX354" s="534"/>
      <c r="CY354" s="534"/>
      <c r="CZ354" s="534"/>
      <c r="DA354" s="534"/>
      <c r="DB354" s="534"/>
      <c r="DC354" s="534"/>
      <c r="DD354" s="534"/>
      <c r="DE354" s="534"/>
      <c r="DF354" s="534"/>
      <c r="DG354" s="534"/>
      <c r="DH354" s="534"/>
      <c r="DI354" s="534"/>
      <c r="DJ354" s="534"/>
      <c r="DK354" s="534"/>
      <c r="DL354" s="534"/>
      <c r="DM354" s="534"/>
      <c r="DN354" s="534"/>
      <c r="DO354" s="534"/>
      <c r="DP354" s="534"/>
      <c r="DQ354" s="534"/>
      <c r="DR354" s="534"/>
      <c r="DS354" s="534"/>
      <c r="DT354" s="534"/>
      <c r="DU354" s="534"/>
      <c r="DV354" s="534"/>
      <c r="DW354" s="534"/>
      <c r="DX354" s="534"/>
      <c r="DY354" s="534"/>
      <c r="DZ354" s="534"/>
      <c r="EA354" s="534"/>
      <c r="EB354" s="534"/>
      <c r="EC354" s="534"/>
      <c r="ED354" s="534"/>
      <c r="EE354" s="534"/>
      <c r="EF354" s="534"/>
      <c r="EG354" s="534"/>
      <c r="EH354" s="534"/>
      <c r="EI354" s="534"/>
      <c r="EJ354" s="534"/>
      <c r="EK354" s="534"/>
      <c r="EL354" s="534"/>
      <c r="EM354" s="534"/>
      <c r="EN354" s="534"/>
      <c r="EO354" s="534"/>
      <c r="EP354" s="534"/>
      <c r="EQ354" s="534"/>
      <c r="ER354" s="534"/>
      <c r="ES354" s="534"/>
      <c r="ET354" s="534"/>
      <c r="EU354" s="534"/>
      <c r="EV354" s="534"/>
      <c r="EW354" s="534"/>
      <c r="EX354" s="534"/>
      <c r="EY354" s="534"/>
      <c r="EZ354" s="534"/>
      <c r="FA354" s="534"/>
      <c r="FB354" s="534"/>
      <c r="FC354" s="534"/>
      <c r="FD354" s="534"/>
      <c r="FE354" s="534"/>
      <c r="FF354" s="534"/>
      <c r="FG354" s="534"/>
      <c r="FH354" s="534"/>
      <c r="FI354" s="534"/>
      <c r="FJ354" s="534"/>
      <c r="FK354" s="534"/>
      <c r="FL354" s="534"/>
      <c r="FM354" s="534"/>
      <c r="FN354" s="534"/>
      <c r="FO354" s="534"/>
      <c r="FP354" s="534"/>
      <c r="FQ354" s="534"/>
      <c r="FR354" s="534"/>
      <c r="FS354" s="534"/>
      <c r="FT354" s="534"/>
      <c r="FU354" s="534"/>
      <c r="FV354" s="534"/>
      <c r="FW354" s="534"/>
      <c r="FX354" s="534"/>
      <c r="FY354" s="534"/>
      <c r="FZ354" s="534"/>
      <c r="GA354" s="534"/>
      <c r="GB354" s="534"/>
      <c r="GC354" s="534"/>
      <c r="GD354" s="534"/>
      <c r="GE354" s="534"/>
      <c r="GF354" s="534"/>
      <c r="GG354" s="534"/>
      <c r="GH354" s="534"/>
      <c r="GI354" s="534"/>
      <c r="GJ354" s="534"/>
      <c r="GK354" s="534"/>
      <c r="GL354" s="534"/>
      <c r="GM354" s="534"/>
      <c r="GN354" s="534"/>
      <c r="GO354" s="534"/>
      <c r="GP354" s="534"/>
      <c r="GQ354" s="534"/>
      <c r="GR354" s="534"/>
      <c r="GS354" s="534"/>
      <c r="GT354" s="534"/>
      <c r="GU354" s="534"/>
      <c r="GV354" s="534"/>
      <c r="GW354" s="534"/>
      <c r="GX354" s="534"/>
      <c r="GY354" s="534"/>
      <c r="GZ354" s="534"/>
      <c r="HA354" s="534"/>
      <c r="HB354" s="534"/>
      <c r="HC354" s="534"/>
      <c r="HD354" s="534"/>
      <c r="HE354" s="534"/>
      <c r="HF354" s="534"/>
      <c r="HG354" s="534"/>
      <c r="HH354" s="534"/>
      <c r="HI354" s="534"/>
      <c r="HJ354" s="534"/>
      <c r="HK354" s="534"/>
      <c r="HL354" s="534"/>
      <c r="HM354" s="534"/>
      <c r="HN354" s="534"/>
      <c r="HO354" s="534"/>
      <c r="HP354" s="534"/>
      <c r="HQ354" s="534"/>
      <c r="HR354" s="534"/>
      <c r="HS354" s="534"/>
      <c r="HT354" s="534"/>
      <c r="HU354" s="534"/>
      <c r="HV354" s="534"/>
      <c r="HW354" s="534"/>
      <c r="HX354" s="534"/>
      <c r="HY354" s="534"/>
      <c r="HZ354" s="534"/>
      <c r="IA354" s="534"/>
      <c r="IB354" s="534"/>
      <c r="IC354" s="534"/>
      <c r="ID354" s="534"/>
      <c r="IE354" s="534"/>
      <c r="IF354" s="534"/>
      <c r="IG354" s="534"/>
      <c r="IH354" s="534"/>
      <c r="II354" s="534"/>
      <c r="IJ354" s="534"/>
      <c r="IK354" s="534"/>
      <c r="IL354" s="534"/>
      <c r="IM354" s="534"/>
      <c r="IN354" s="534"/>
      <c r="IO354" s="534"/>
      <c r="IP354" s="534"/>
      <c r="IQ354" s="534"/>
      <c r="IR354" s="534"/>
      <c r="IS354" s="534"/>
      <c r="IT354" s="534"/>
      <c r="IU354" s="534"/>
      <c r="IV354" s="534"/>
    </row>
    <row r="355" spans="1:256">
      <c r="A355" s="656"/>
      <c r="B355" s="640"/>
      <c r="C355" s="639"/>
      <c r="D355" s="655"/>
      <c r="E355" s="638"/>
      <c r="F355" s="638"/>
      <c r="G355" s="534"/>
      <c r="H355" s="534"/>
      <c r="I355" s="534"/>
      <c r="J355" s="534"/>
      <c r="K355" s="534"/>
      <c r="L355" s="534"/>
      <c r="M355" s="534"/>
      <c r="N355" s="534"/>
      <c r="O355" s="534"/>
      <c r="P355" s="534"/>
      <c r="Q355" s="534"/>
      <c r="R355" s="534"/>
      <c r="S355" s="534"/>
      <c r="T355" s="534"/>
      <c r="U355" s="534"/>
      <c r="V355" s="534"/>
      <c r="W355" s="534"/>
      <c r="X355" s="534"/>
      <c r="Y355" s="534"/>
      <c r="Z355" s="534"/>
      <c r="AA355" s="534"/>
      <c r="AB355" s="534"/>
      <c r="AC355" s="534"/>
      <c r="AD355" s="534"/>
      <c r="AE355" s="534"/>
      <c r="AF355" s="534"/>
      <c r="AG355" s="534"/>
      <c r="AH355" s="534"/>
      <c r="AI355" s="534"/>
      <c r="AJ355" s="534"/>
      <c r="AK355" s="534"/>
      <c r="AL355" s="534"/>
      <c r="AM355" s="534"/>
      <c r="AN355" s="534"/>
      <c r="AO355" s="534"/>
      <c r="AP355" s="534"/>
      <c r="AQ355" s="534"/>
      <c r="AR355" s="534"/>
      <c r="AS355" s="534"/>
      <c r="AT355" s="534"/>
      <c r="AU355" s="534"/>
      <c r="AV355" s="534"/>
      <c r="AW355" s="534"/>
      <c r="AX355" s="534"/>
      <c r="AY355" s="534"/>
      <c r="AZ355" s="534"/>
      <c r="BA355" s="534"/>
      <c r="BB355" s="534"/>
      <c r="BC355" s="534"/>
      <c r="BD355" s="534"/>
      <c r="BE355" s="534"/>
      <c r="BF355" s="534"/>
      <c r="BG355" s="534"/>
      <c r="BH355" s="534"/>
      <c r="BI355" s="534"/>
      <c r="BJ355" s="534"/>
      <c r="BK355" s="534"/>
      <c r="BL355" s="534"/>
      <c r="BM355" s="534"/>
      <c r="BN355" s="534"/>
      <c r="BO355" s="534"/>
      <c r="BP355" s="534"/>
      <c r="BQ355" s="534"/>
      <c r="BR355" s="534"/>
      <c r="BS355" s="534"/>
      <c r="BT355" s="534"/>
      <c r="BU355" s="534"/>
      <c r="BV355" s="534"/>
      <c r="BW355" s="534"/>
      <c r="BX355" s="534"/>
      <c r="BY355" s="534"/>
      <c r="BZ355" s="534"/>
      <c r="CA355" s="534"/>
      <c r="CB355" s="534"/>
      <c r="CC355" s="534"/>
      <c r="CD355" s="534"/>
      <c r="CE355" s="534"/>
      <c r="CF355" s="534"/>
      <c r="CG355" s="534"/>
      <c r="CH355" s="534"/>
      <c r="CI355" s="534"/>
      <c r="CJ355" s="534"/>
      <c r="CK355" s="534"/>
      <c r="CL355" s="534"/>
      <c r="CM355" s="534"/>
      <c r="CN355" s="534"/>
      <c r="CO355" s="534"/>
      <c r="CP355" s="534"/>
      <c r="CQ355" s="534"/>
      <c r="CR355" s="534"/>
      <c r="CS355" s="534"/>
      <c r="CT355" s="534"/>
      <c r="CU355" s="534"/>
      <c r="CV355" s="534"/>
      <c r="CW355" s="534"/>
      <c r="CX355" s="534"/>
      <c r="CY355" s="534"/>
      <c r="CZ355" s="534"/>
      <c r="DA355" s="534"/>
      <c r="DB355" s="534"/>
      <c r="DC355" s="534"/>
      <c r="DD355" s="534"/>
      <c r="DE355" s="534"/>
      <c r="DF355" s="534"/>
      <c r="DG355" s="534"/>
      <c r="DH355" s="534"/>
      <c r="DI355" s="534"/>
      <c r="DJ355" s="534"/>
      <c r="DK355" s="534"/>
      <c r="DL355" s="534"/>
      <c r="DM355" s="534"/>
      <c r="DN355" s="534"/>
      <c r="DO355" s="534"/>
      <c r="DP355" s="534"/>
      <c r="DQ355" s="534"/>
      <c r="DR355" s="534"/>
      <c r="DS355" s="534"/>
      <c r="DT355" s="534"/>
      <c r="DU355" s="534"/>
      <c r="DV355" s="534"/>
      <c r="DW355" s="534"/>
      <c r="DX355" s="534"/>
      <c r="DY355" s="534"/>
      <c r="DZ355" s="534"/>
      <c r="EA355" s="534"/>
      <c r="EB355" s="534"/>
      <c r="EC355" s="534"/>
      <c r="ED355" s="534"/>
      <c r="EE355" s="534"/>
      <c r="EF355" s="534"/>
      <c r="EG355" s="534"/>
      <c r="EH355" s="534"/>
      <c r="EI355" s="534"/>
      <c r="EJ355" s="534"/>
      <c r="EK355" s="534"/>
      <c r="EL355" s="534"/>
      <c r="EM355" s="534"/>
      <c r="EN355" s="534"/>
      <c r="EO355" s="534"/>
      <c r="EP355" s="534"/>
      <c r="EQ355" s="534"/>
      <c r="ER355" s="534"/>
      <c r="ES355" s="534"/>
      <c r="ET355" s="534"/>
      <c r="EU355" s="534"/>
      <c r="EV355" s="534"/>
      <c r="EW355" s="534"/>
      <c r="EX355" s="534"/>
      <c r="EY355" s="534"/>
      <c r="EZ355" s="534"/>
      <c r="FA355" s="534"/>
      <c r="FB355" s="534"/>
      <c r="FC355" s="534"/>
      <c r="FD355" s="534"/>
      <c r="FE355" s="534"/>
      <c r="FF355" s="534"/>
      <c r="FG355" s="534"/>
      <c r="FH355" s="534"/>
      <c r="FI355" s="534"/>
      <c r="FJ355" s="534"/>
      <c r="FK355" s="534"/>
      <c r="FL355" s="534"/>
      <c r="FM355" s="534"/>
      <c r="FN355" s="534"/>
      <c r="FO355" s="534"/>
      <c r="FP355" s="534"/>
      <c r="FQ355" s="534"/>
      <c r="FR355" s="534"/>
      <c r="FS355" s="534"/>
      <c r="FT355" s="534"/>
      <c r="FU355" s="534"/>
      <c r="FV355" s="534"/>
      <c r="FW355" s="534"/>
      <c r="FX355" s="534"/>
      <c r="FY355" s="534"/>
      <c r="FZ355" s="534"/>
      <c r="GA355" s="534"/>
      <c r="GB355" s="534"/>
      <c r="GC355" s="534"/>
      <c r="GD355" s="534"/>
      <c r="GE355" s="534"/>
      <c r="GF355" s="534"/>
      <c r="GG355" s="534"/>
      <c r="GH355" s="534"/>
      <c r="GI355" s="534"/>
      <c r="GJ355" s="534"/>
      <c r="GK355" s="534"/>
      <c r="GL355" s="534"/>
      <c r="GM355" s="534"/>
      <c r="GN355" s="534"/>
      <c r="GO355" s="534"/>
      <c r="GP355" s="534"/>
      <c r="GQ355" s="534"/>
      <c r="GR355" s="534"/>
      <c r="GS355" s="534"/>
      <c r="GT355" s="534"/>
      <c r="GU355" s="534"/>
      <c r="GV355" s="534"/>
      <c r="GW355" s="534"/>
      <c r="GX355" s="534"/>
      <c r="GY355" s="534"/>
      <c r="GZ355" s="534"/>
      <c r="HA355" s="534"/>
      <c r="HB355" s="534"/>
      <c r="HC355" s="534"/>
      <c r="HD355" s="534"/>
      <c r="HE355" s="534"/>
      <c r="HF355" s="534"/>
      <c r="HG355" s="534"/>
      <c r="HH355" s="534"/>
      <c r="HI355" s="534"/>
      <c r="HJ355" s="534"/>
      <c r="HK355" s="534"/>
      <c r="HL355" s="534"/>
      <c r="HM355" s="534"/>
      <c r="HN355" s="534"/>
      <c r="HO355" s="534"/>
      <c r="HP355" s="534"/>
      <c r="HQ355" s="534"/>
      <c r="HR355" s="534"/>
      <c r="HS355" s="534"/>
      <c r="HT355" s="534"/>
      <c r="HU355" s="534"/>
      <c r="HV355" s="534"/>
      <c r="HW355" s="534"/>
      <c r="HX355" s="534"/>
      <c r="HY355" s="534"/>
      <c r="HZ355" s="534"/>
      <c r="IA355" s="534"/>
      <c r="IB355" s="534"/>
      <c r="IC355" s="534"/>
      <c r="ID355" s="534"/>
      <c r="IE355" s="534"/>
      <c r="IF355" s="534"/>
      <c r="IG355" s="534"/>
      <c r="IH355" s="534"/>
      <c r="II355" s="534"/>
      <c r="IJ355" s="534"/>
      <c r="IK355" s="534"/>
      <c r="IL355" s="534"/>
      <c r="IM355" s="534"/>
      <c r="IN355" s="534"/>
      <c r="IO355" s="534"/>
      <c r="IP355" s="534"/>
      <c r="IQ355" s="534"/>
      <c r="IR355" s="534"/>
      <c r="IS355" s="534"/>
      <c r="IT355" s="534"/>
      <c r="IU355" s="534"/>
      <c r="IV355" s="534"/>
    </row>
    <row r="356" spans="1:256">
      <c r="A356" s="647" t="s">
        <v>971</v>
      </c>
      <c r="B356" s="654" t="s">
        <v>1318</v>
      </c>
      <c r="C356" s="621"/>
      <c r="D356" s="653"/>
      <c r="E356" s="620"/>
      <c r="F356" s="620"/>
      <c r="G356" s="404"/>
      <c r="H356" s="404"/>
      <c r="I356" s="404"/>
      <c r="J356" s="404"/>
      <c r="K356" s="404"/>
      <c r="L356" s="404"/>
      <c r="M356" s="404"/>
      <c r="N356" s="404"/>
      <c r="O356" s="404"/>
      <c r="P356" s="404"/>
      <c r="Q356" s="404"/>
      <c r="R356" s="404"/>
      <c r="S356" s="404"/>
      <c r="T356" s="404"/>
      <c r="U356" s="404"/>
      <c r="V356" s="404"/>
      <c r="W356" s="404"/>
      <c r="X356" s="404"/>
      <c r="Y356" s="404"/>
      <c r="Z356" s="404"/>
      <c r="AA356" s="404"/>
      <c r="AB356" s="404"/>
      <c r="AC356" s="404"/>
      <c r="AD356" s="404"/>
      <c r="AE356" s="404"/>
      <c r="AF356" s="404"/>
      <c r="AG356" s="404"/>
      <c r="AH356" s="404"/>
      <c r="AI356" s="404"/>
      <c r="AJ356" s="404"/>
      <c r="AK356" s="404"/>
      <c r="AL356" s="404"/>
      <c r="AM356" s="404"/>
      <c r="AN356" s="404"/>
      <c r="AO356" s="404"/>
      <c r="AP356" s="404"/>
      <c r="AQ356" s="404"/>
      <c r="AR356" s="404"/>
      <c r="AS356" s="404"/>
      <c r="AT356" s="404"/>
      <c r="AU356" s="404"/>
      <c r="AV356" s="404"/>
      <c r="AW356" s="404"/>
      <c r="AX356" s="404"/>
      <c r="AY356" s="404"/>
      <c r="AZ356" s="404"/>
      <c r="BA356" s="404"/>
      <c r="BB356" s="404"/>
      <c r="BC356" s="404"/>
      <c r="BD356" s="404"/>
      <c r="BE356" s="404"/>
      <c r="BF356" s="404"/>
      <c r="BG356" s="404"/>
      <c r="BH356" s="404"/>
      <c r="BI356" s="404"/>
      <c r="BJ356" s="404"/>
      <c r="BK356" s="404"/>
      <c r="BL356" s="404"/>
      <c r="BM356" s="404"/>
      <c r="BN356" s="404"/>
      <c r="BO356" s="404"/>
      <c r="BP356" s="404"/>
      <c r="BQ356" s="404"/>
      <c r="BR356" s="404"/>
      <c r="BS356" s="404"/>
      <c r="BT356" s="404"/>
      <c r="BU356" s="404"/>
      <c r="BV356" s="404"/>
      <c r="BW356" s="404"/>
      <c r="BX356" s="404"/>
      <c r="BY356" s="404"/>
      <c r="BZ356" s="404"/>
      <c r="CA356" s="404"/>
      <c r="CB356" s="404"/>
      <c r="CC356" s="404"/>
      <c r="CD356" s="404"/>
      <c r="CE356" s="404"/>
      <c r="CF356" s="404"/>
      <c r="CG356" s="404"/>
      <c r="CH356" s="404"/>
      <c r="CI356" s="404"/>
      <c r="CJ356" s="404"/>
      <c r="CK356" s="404"/>
      <c r="CL356" s="404"/>
      <c r="CM356" s="404"/>
      <c r="CN356" s="404"/>
      <c r="CO356" s="404"/>
      <c r="CP356" s="404"/>
      <c r="CQ356" s="404"/>
      <c r="CR356" s="404"/>
      <c r="CS356" s="404"/>
      <c r="CT356" s="404"/>
      <c r="CU356" s="404"/>
      <c r="CV356" s="404"/>
      <c r="CW356" s="404"/>
      <c r="CX356" s="404"/>
      <c r="CY356" s="404"/>
      <c r="CZ356" s="404"/>
      <c r="DA356" s="404"/>
      <c r="DB356" s="404"/>
      <c r="DC356" s="404"/>
      <c r="DD356" s="404"/>
      <c r="DE356" s="404"/>
      <c r="DF356" s="404"/>
      <c r="DG356" s="404"/>
      <c r="DH356" s="404"/>
      <c r="DI356" s="404"/>
      <c r="DJ356" s="404"/>
      <c r="DK356" s="404"/>
      <c r="DL356" s="404"/>
      <c r="DM356" s="404"/>
      <c r="DN356" s="404"/>
      <c r="DO356" s="404"/>
      <c r="DP356" s="404"/>
      <c r="DQ356" s="404"/>
      <c r="DR356" s="404"/>
      <c r="DS356" s="404"/>
      <c r="DT356" s="404"/>
      <c r="DU356" s="404"/>
      <c r="DV356" s="404"/>
      <c r="DW356" s="404"/>
      <c r="DX356" s="404"/>
      <c r="DY356" s="404"/>
      <c r="DZ356" s="404"/>
      <c r="EA356" s="404"/>
      <c r="EB356" s="404"/>
      <c r="EC356" s="404"/>
      <c r="ED356" s="404"/>
      <c r="EE356" s="404"/>
      <c r="EF356" s="404"/>
      <c r="EG356" s="404"/>
      <c r="EH356" s="404"/>
      <c r="EI356" s="404"/>
      <c r="EJ356" s="404"/>
      <c r="EK356" s="404"/>
      <c r="EL356" s="404"/>
      <c r="EM356" s="404"/>
      <c r="EN356" s="404"/>
      <c r="EO356" s="404"/>
      <c r="EP356" s="404"/>
      <c r="EQ356" s="404"/>
      <c r="ER356" s="404"/>
      <c r="ES356" s="404"/>
      <c r="ET356" s="404"/>
      <c r="EU356" s="404"/>
      <c r="EV356" s="404"/>
      <c r="EW356" s="404"/>
      <c r="EX356" s="404"/>
      <c r="EY356" s="404"/>
      <c r="EZ356" s="404"/>
      <c r="FA356" s="404"/>
      <c r="FB356" s="404"/>
      <c r="FC356" s="404"/>
      <c r="FD356" s="404"/>
      <c r="FE356" s="404"/>
      <c r="FF356" s="404"/>
      <c r="FG356" s="404"/>
      <c r="FH356" s="404"/>
      <c r="FI356" s="404"/>
      <c r="FJ356" s="404"/>
      <c r="FK356" s="404"/>
      <c r="FL356" s="404"/>
      <c r="FM356" s="404"/>
      <c r="FN356" s="404"/>
      <c r="FO356" s="404"/>
      <c r="FP356" s="404"/>
      <c r="FQ356" s="404"/>
      <c r="FR356" s="404"/>
      <c r="FS356" s="404"/>
      <c r="FT356" s="404"/>
      <c r="FU356" s="404"/>
      <c r="FV356" s="404"/>
      <c r="FW356" s="404"/>
      <c r="FX356" s="404"/>
      <c r="FY356" s="404"/>
      <c r="FZ356" s="404"/>
      <c r="GA356" s="404"/>
      <c r="GB356" s="404"/>
      <c r="GC356" s="404"/>
      <c r="GD356" s="404"/>
      <c r="GE356" s="404"/>
      <c r="GF356" s="404"/>
      <c r="GG356" s="404"/>
      <c r="GH356" s="404"/>
      <c r="GI356" s="404"/>
      <c r="GJ356" s="404"/>
      <c r="GK356" s="404"/>
      <c r="GL356" s="404"/>
      <c r="GM356" s="404"/>
      <c r="GN356" s="404"/>
      <c r="GO356" s="404"/>
      <c r="GP356" s="404"/>
      <c r="GQ356" s="404"/>
      <c r="GR356" s="404"/>
      <c r="GS356" s="404"/>
      <c r="GT356" s="404"/>
      <c r="GU356" s="404"/>
      <c r="GV356" s="404"/>
      <c r="GW356" s="404"/>
      <c r="GX356" s="404"/>
      <c r="GY356" s="404"/>
      <c r="GZ356" s="404"/>
      <c r="HA356" s="404"/>
      <c r="HB356" s="404"/>
      <c r="HC356" s="404"/>
      <c r="HD356" s="404"/>
      <c r="HE356" s="404"/>
      <c r="HF356" s="404"/>
      <c r="HG356" s="404"/>
      <c r="HH356" s="404"/>
      <c r="HI356" s="404"/>
      <c r="HJ356" s="404"/>
      <c r="HK356" s="404"/>
      <c r="HL356" s="404"/>
      <c r="HM356" s="404"/>
      <c r="HN356" s="404"/>
      <c r="HO356" s="404"/>
      <c r="HP356" s="404"/>
      <c r="HQ356" s="404"/>
      <c r="HR356" s="404"/>
      <c r="HS356" s="404"/>
      <c r="HT356" s="404"/>
      <c r="HU356" s="404"/>
      <c r="HV356" s="404"/>
      <c r="HW356" s="404"/>
      <c r="HX356" s="404"/>
      <c r="HY356" s="404"/>
      <c r="HZ356" s="404"/>
      <c r="IA356" s="404"/>
      <c r="IB356" s="404"/>
      <c r="IC356" s="404"/>
      <c r="ID356" s="404"/>
      <c r="IE356" s="404"/>
      <c r="IF356" s="404"/>
      <c r="IG356" s="404"/>
      <c r="IH356" s="404"/>
      <c r="II356" s="404"/>
      <c r="IJ356" s="404"/>
      <c r="IK356" s="404"/>
      <c r="IL356" s="404"/>
      <c r="IM356" s="404"/>
      <c r="IN356" s="404"/>
      <c r="IO356" s="404"/>
      <c r="IP356" s="404"/>
      <c r="IQ356" s="404"/>
      <c r="IR356" s="404"/>
      <c r="IS356" s="404"/>
      <c r="IT356" s="404"/>
      <c r="IU356" s="404"/>
      <c r="IV356" s="404"/>
    </row>
    <row r="357" spans="1:256">
      <c r="A357" s="451"/>
      <c r="B357" s="645"/>
      <c r="C357" s="621"/>
      <c r="D357" s="653"/>
      <c r="E357" s="620"/>
      <c r="F357" s="620"/>
      <c r="G357" s="404"/>
      <c r="H357" s="404"/>
      <c r="I357" s="404"/>
      <c r="J357" s="404"/>
      <c r="K357" s="404"/>
      <c r="L357" s="404"/>
      <c r="M357" s="404"/>
      <c r="N357" s="404"/>
      <c r="O357" s="404"/>
      <c r="P357" s="404"/>
      <c r="Q357" s="404"/>
      <c r="R357" s="404"/>
      <c r="S357" s="404"/>
      <c r="T357" s="404"/>
      <c r="U357" s="404"/>
      <c r="V357" s="404"/>
      <c r="W357" s="404"/>
      <c r="X357" s="404"/>
      <c r="Y357" s="404"/>
      <c r="Z357" s="404"/>
      <c r="AA357" s="404"/>
      <c r="AB357" s="404"/>
      <c r="AC357" s="404"/>
      <c r="AD357" s="404"/>
      <c r="AE357" s="404"/>
      <c r="AF357" s="404"/>
      <c r="AG357" s="404"/>
      <c r="AH357" s="404"/>
      <c r="AI357" s="404"/>
      <c r="AJ357" s="404"/>
      <c r="AK357" s="404"/>
      <c r="AL357" s="404"/>
      <c r="AM357" s="404"/>
      <c r="AN357" s="404"/>
      <c r="AO357" s="404"/>
      <c r="AP357" s="404"/>
      <c r="AQ357" s="404"/>
      <c r="AR357" s="404"/>
      <c r="AS357" s="404"/>
      <c r="AT357" s="404"/>
      <c r="AU357" s="404"/>
      <c r="AV357" s="404"/>
      <c r="AW357" s="404"/>
      <c r="AX357" s="404"/>
      <c r="AY357" s="404"/>
      <c r="AZ357" s="404"/>
      <c r="BA357" s="404"/>
      <c r="BB357" s="404"/>
      <c r="BC357" s="404"/>
      <c r="BD357" s="404"/>
      <c r="BE357" s="404"/>
      <c r="BF357" s="404"/>
      <c r="BG357" s="404"/>
      <c r="BH357" s="404"/>
      <c r="BI357" s="404"/>
      <c r="BJ357" s="404"/>
      <c r="BK357" s="404"/>
      <c r="BL357" s="404"/>
      <c r="BM357" s="404"/>
      <c r="BN357" s="404"/>
      <c r="BO357" s="404"/>
      <c r="BP357" s="404"/>
      <c r="BQ357" s="404"/>
      <c r="BR357" s="404"/>
      <c r="BS357" s="404"/>
      <c r="BT357" s="404"/>
      <c r="BU357" s="404"/>
      <c r="BV357" s="404"/>
      <c r="BW357" s="404"/>
      <c r="BX357" s="404"/>
      <c r="BY357" s="404"/>
      <c r="BZ357" s="404"/>
      <c r="CA357" s="404"/>
      <c r="CB357" s="404"/>
      <c r="CC357" s="404"/>
      <c r="CD357" s="404"/>
      <c r="CE357" s="404"/>
      <c r="CF357" s="404"/>
      <c r="CG357" s="404"/>
      <c r="CH357" s="404"/>
      <c r="CI357" s="404"/>
      <c r="CJ357" s="404"/>
      <c r="CK357" s="404"/>
      <c r="CL357" s="404"/>
      <c r="CM357" s="404"/>
      <c r="CN357" s="404"/>
      <c r="CO357" s="404"/>
      <c r="CP357" s="404"/>
      <c r="CQ357" s="404"/>
      <c r="CR357" s="404"/>
      <c r="CS357" s="404"/>
      <c r="CT357" s="404"/>
      <c r="CU357" s="404"/>
      <c r="CV357" s="404"/>
      <c r="CW357" s="404"/>
      <c r="CX357" s="404"/>
      <c r="CY357" s="404"/>
      <c r="CZ357" s="404"/>
      <c r="DA357" s="404"/>
      <c r="DB357" s="404"/>
      <c r="DC357" s="404"/>
      <c r="DD357" s="404"/>
      <c r="DE357" s="404"/>
      <c r="DF357" s="404"/>
      <c r="DG357" s="404"/>
      <c r="DH357" s="404"/>
      <c r="DI357" s="404"/>
      <c r="DJ357" s="404"/>
      <c r="DK357" s="404"/>
      <c r="DL357" s="404"/>
      <c r="DM357" s="404"/>
      <c r="DN357" s="404"/>
      <c r="DO357" s="404"/>
      <c r="DP357" s="404"/>
      <c r="DQ357" s="404"/>
      <c r="DR357" s="404"/>
      <c r="DS357" s="404"/>
      <c r="DT357" s="404"/>
      <c r="DU357" s="404"/>
      <c r="DV357" s="404"/>
      <c r="DW357" s="404"/>
      <c r="DX357" s="404"/>
      <c r="DY357" s="404"/>
      <c r="DZ357" s="404"/>
      <c r="EA357" s="404"/>
      <c r="EB357" s="404"/>
      <c r="EC357" s="404"/>
      <c r="ED357" s="404"/>
      <c r="EE357" s="404"/>
      <c r="EF357" s="404"/>
      <c r="EG357" s="404"/>
      <c r="EH357" s="404"/>
      <c r="EI357" s="404"/>
      <c r="EJ357" s="404"/>
      <c r="EK357" s="404"/>
      <c r="EL357" s="404"/>
      <c r="EM357" s="404"/>
      <c r="EN357" s="404"/>
      <c r="EO357" s="404"/>
      <c r="EP357" s="404"/>
      <c r="EQ357" s="404"/>
      <c r="ER357" s="404"/>
      <c r="ES357" s="404"/>
      <c r="ET357" s="404"/>
      <c r="EU357" s="404"/>
      <c r="EV357" s="404"/>
      <c r="EW357" s="404"/>
      <c r="EX357" s="404"/>
      <c r="EY357" s="404"/>
      <c r="EZ357" s="404"/>
      <c r="FA357" s="404"/>
      <c r="FB357" s="404"/>
      <c r="FC357" s="404"/>
      <c r="FD357" s="404"/>
      <c r="FE357" s="404"/>
      <c r="FF357" s="404"/>
      <c r="FG357" s="404"/>
      <c r="FH357" s="404"/>
      <c r="FI357" s="404"/>
      <c r="FJ357" s="404"/>
      <c r="FK357" s="404"/>
      <c r="FL357" s="404"/>
      <c r="FM357" s="404"/>
      <c r="FN357" s="404"/>
      <c r="FO357" s="404"/>
      <c r="FP357" s="404"/>
      <c r="FQ357" s="404"/>
      <c r="FR357" s="404"/>
      <c r="FS357" s="404"/>
      <c r="FT357" s="404"/>
      <c r="FU357" s="404"/>
      <c r="FV357" s="404"/>
      <c r="FW357" s="404"/>
      <c r="FX357" s="404"/>
      <c r="FY357" s="404"/>
      <c r="FZ357" s="404"/>
      <c r="GA357" s="404"/>
      <c r="GB357" s="404"/>
      <c r="GC357" s="404"/>
      <c r="GD357" s="404"/>
      <c r="GE357" s="404"/>
      <c r="GF357" s="404"/>
      <c r="GG357" s="404"/>
      <c r="GH357" s="404"/>
      <c r="GI357" s="404"/>
      <c r="GJ357" s="404"/>
      <c r="GK357" s="404"/>
      <c r="GL357" s="404"/>
      <c r="GM357" s="404"/>
      <c r="GN357" s="404"/>
      <c r="GO357" s="404"/>
      <c r="GP357" s="404"/>
      <c r="GQ357" s="404"/>
      <c r="GR357" s="404"/>
      <c r="GS357" s="404"/>
      <c r="GT357" s="404"/>
      <c r="GU357" s="404"/>
      <c r="GV357" s="404"/>
      <c r="GW357" s="404"/>
      <c r="GX357" s="404"/>
      <c r="GY357" s="404"/>
      <c r="GZ357" s="404"/>
      <c r="HA357" s="404"/>
      <c r="HB357" s="404"/>
      <c r="HC357" s="404"/>
      <c r="HD357" s="404"/>
      <c r="HE357" s="404"/>
      <c r="HF357" s="404"/>
      <c r="HG357" s="404"/>
      <c r="HH357" s="404"/>
      <c r="HI357" s="404"/>
      <c r="HJ357" s="404"/>
      <c r="HK357" s="404"/>
      <c r="HL357" s="404"/>
      <c r="HM357" s="404"/>
      <c r="HN357" s="404"/>
      <c r="HO357" s="404"/>
      <c r="HP357" s="404"/>
      <c r="HQ357" s="404"/>
      <c r="HR357" s="404"/>
      <c r="HS357" s="404"/>
      <c r="HT357" s="404"/>
      <c r="HU357" s="404"/>
      <c r="HV357" s="404"/>
      <c r="HW357" s="404"/>
      <c r="HX357" s="404"/>
      <c r="HY357" s="404"/>
      <c r="HZ357" s="404"/>
      <c r="IA357" s="404"/>
      <c r="IB357" s="404"/>
      <c r="IC357" s="404"/>
      <c r="ID357" s="404"/>
      <c r="IE357" s="404"/>
      <c r="IF357" s="404"/>
      <c r="IG357" s="404"/>
      <c r="IH357" s="404"/>
      <c r="II357" s="404"/>
      <c r="IJ357" s="404"/>
      <c r="IK357" s="404"/>
      <c r="IL357" s="404"/>
      <c r="IM357" s="404"/>
      <c r="IN357" s="404"/>
      <c r="IO357" s="404"/>
      <c r="IP357" s="404"/>
      <c r="IQ357" s="404"/>
      <c r="IR357" s="404"/>
      <c r="IS357" s="404"/>
      <c r="IT357" s="404"/>
      <c r="IU357" s="404"/>
      <c r="IV357" s="404"/>
    </row>
    <row r="358" spans="1:256" s="483" customFormat="1" ht="14.4">
      <c r="A358" s="651" t="s">
        <v>1384</v>
      </c>
      <c r="B358" s="652" t="s">
        <v>1383</v>
      </c>
      <c r="C358" s="485" t="s">
        <v>1309</v>
      </c>
      <c r="D358" s="646">
        <v>1</v>
      </c>
      <c r="E358" s="487"/>
      <c r="F358" s="487">
        <f>E358*D358</f>
        <v>0</v>
      </c>
    </row>
    <row r="359" spans="1:256" s="483" customFormat="1">
      <c r="A359" s="561"/>
      <c r="B359" s="489"/>
      <c r="C359" s="649"/>
      <c r="D359" s="648"/>
      <c r="E359" s="490"/>
      <c r="F359" s="490"/>
    </row>
    <row r="360" spans="1:256" s="483" customFormat="1">
      <c r="A360" s="651" t="s">
        <v>1382</v>
      </c>
      <c r="B360" s="489" t="s">
        <v>1381</v>
      </c>
      <c r="C360" s="485" t="s">
        <v>1309</v>
      </c>
      <c r="D360" s="646">
        <v>1</v>
      </c>
      <c r="E360" s="487"/>
      <c r="F360" s="487">
        <f>E360*D360</f>
        <v>0</v>
      </c>
    </row>
    <row r="361" spans="1:256" s="534" customFormat="1">
      <c r="A361" s="561"/>
      <c r="B361" s="489"/>
      <c r="C361" s="649"/>
      <c r="D361" s="648"/>
      <c r="E361" s="490"/>
      <c r="F361" s="490"/>
      <c r="G361" s="483"/>
      <c r="H361" s="483"/>
      <c r="I361" s="483"/>
      <c r="J361" s="483"/>
      <c r="K361" s="483"/>
      <c r="L361" s="483"/>
      <c r="M361" s="483"/>
      <c r="N361" s="483"/>
      <c r="O361" s="483"/>
      <c r="P361" s="483"/>
      <c r="Q361" s="483"/>
      <c r="R361" s="483"/>
      <c r="S361" s="483"/>
      <c r="T361" s="483"/>
      <c r="U361" s="483"/>
      <c r="V361" s="483"/>
      <c r="W361" s="483"/>
      <c r="X361" s="483"/>
      <c r="Y361" s="483"/>
      <c r="Z361" s="483"/>
      <c r="AA361" s="483"/>
      <c r="AB361" s="483"/>
      <c r="AC361" s="483"/>
      <c r="AD361" s="483"/>
      <c r="AE361" s="483"/>
      <c r="AF361" s="483"/>
      <c r="AG361" s="483"/>
      <c r="AH361" s="483"/>
      <c r="AI361" s="483"/>
      <c r="AJ361" s="483"/>
      <c r="AK361" s="483"/>
      <c r="AL361" s="483"/>
      <c r="AM361" s="483"/>
      <c r="AN361" s="483"/>
      <c r="AO361" s="483"/>
      <c r="AP361" s="483"/>
      <c r="AQ361" s="483"/>
      <c r="AR361" s="483"/>
      <c r="AS361" s="483"/>
      <c r="AT361" s="483"/>
      <c r="AU361" s="483"/>
      <c r="AV361" s="483"/>
      <c r="AW361" s="483"/>
      <c r="AX361" s="483"/>
      <c r="AY361" s="483"/>
      <c r="AZ361" s="483"/>
      <c r="BA361" s="483"/>
      <c r="BB361" s="483"/>
      <c r="BC361" s="483"/>
      <c r="BD361" s="483"/>
      <c r="BE361" s="483"/>
      <c r="BF361" s="483"/>
      <c r="BG361" s="483"/>
      <c r="BH361" s="483"/>
      <c r="BI361" s="483"/>
      <c r="BJ361" s="483"/>
      <c r="BK361" s="483"/>
      <c r="BL361" s="483"/>
      <c r="BM361" s="483"/>
      <c r="BN361" s="483"/>
      <c r="BO361" s="483"/>
      <c r="BP361" s="483"/>
      <c r="BQ361" s="483"/>
      <c r="BR361" s="483"/>
      <c r="BS361" s="483"/>
      <c r="BT361" s="483"/>
      <c r="BU361" s="483"/>
      <c r="BV361" s="483"/>
      <c r="BW361" s="483"/>
      <c r="BX361" s="483"/>
      <c r="BY361" s="483"/>
      <c r="BZ361" s="483"/>
      <c r="CA361" s="483"/>
      <c r="CB361" s="483"/>
      <c r="CC361" s="483"/>
      <c r="CD361" s="483"/>
      <c r="CE361" s="483"/>
      <c r="CF361" s="483"/>
      <c r="CG361" s="483"/>
      <c r="CH361" s="483"/>
      <c r="CI361" s="483"/>
      <c r="CJ361" s="483"/>
      <c r="CK361" s="483"/>
      <c r="CL361" s="483"/>
      <c r="CM361" s="483"/>
      <c r="CN361" s="483"/>
      <c r="CO361" s="483"/>
      <c r="CP361" s="483"/>
      <c r="CQ361" s="483"/>
      <c r="CR361" s="483"/>
      <c r="CS361" s="483"/>
      <c r="CT361" s="483"/>
      <c r="CU361" s="483"/>
      <c r="CV361" s="483"/>
      <c r="CW361" s="483"/>
      <c r="CX361" s="483"/>
      <c r="CY361" s="483"/>
      <c r="CZ361" s="483"/>
      <c r="DA361" s="483"/>
      <c r="DB361" s="483"/>
      <c r="DC361" s="483"/>
      <c r="DD361" s="483"/>
      <c r="DE361" s="483"/>
      <c r="DF361" s="483"/>
      <c r="DG361" s="483"/>
      <c r="DH361" s="483"/>
      <c r="DI361" s="483"/>
      <c r="DJ361" s="483"/>
      <c r="DK361" s="483"/>
      <c r="DL361" s="483"/>
      <c r="DM361" s="483"/>
      <c r="DN361" s="483"/>
      <c r="DO361" s="483"/>
      <c r="DP361" s="483"/>
      <c r="DQ361" s="483"/>
      <c r="DR361" s="483"/>
      <c r="DS361" s="483"/>
      <c r="DT361" s="483"/>
      <c r="DU361" s="483"/>
      <c r="DV361" s="483"/>
      <c r="DW361" s="483"/>
      <c r="DX361" s="483"/>
      <c r="DY361" s="483"/>
      <c r="DZ361" s="483"/>
      <c r="EA361" s="483"/>
      <c r="EB361" s="483"/>
      <c r="EC361" s="483"/>
      <c r="ED361" s="483"/>
      <c r="EE361" s="483"/>
      <c r="EF361" s="483"/>
      <c r="EG361" s="483"/>
      <c r="EH361" s="483"/>
      <c r="EI361" s="483"/>
      <c r="EJ361" s="483"/>
      <c r="EK361" s="483"/>
      <c r="EL361" s="483"/>
      <c r="EM361" s="483"/>
      <c r="EN361" s="483"/>
      <c r="EO361" s="483"/>
      <c r="EP361" s="483"/>
      <c r="EQ361" s="483"/>
      <c r="ER361" s="483"/>
      <c r="ES361" s="483"/>
      <c r="ET361" s="483"/>
      <c r="EU361" s="483"/>
      <c r="EV361" s="483"/>
      <c r="EW361" s="483"/>
      <c r="EX361" s="483"/>
      <c r="EY361" s="483"/>
      <c r="EZ361" s="483"/>
      <c r="FA361" s="483"/>
      <c r="FB361" s="483"/>
      <c r="FC361" s="483"/>
      <c r="FD361" s="483"/>
      <c r="FE361" s="483"/>
      <c r="FF361" s="483"/>
      <c r="FG361" s="483"/>
      <c r="FH361" s="483"/>
      <c r="FI361" s="483"/>
      <c r="FJ361" s="483"/>
      <c r="FK361" s="483"/>
      <c r="FL361" s="483"/>
      <c r="FM361" s="483"/>
      <c r="FN361" s="483"/>
      <c r="FO361" s="483"/>
      <c r="FP361" s="483"/>
      <c r="FQ361" s="483"/>
      <c r="FR361" s="483"/>
      <c r="FS361" s="483"/>
      <c r="FT361" s="483"/>
      <c r="FU361" s="483"/>
      <c r="FV361" s="483"/>
      <c r="FW361" s="483"/>
      <c r="FX361" s="483"/>
      <c r="FY361" s="483"/>
      <c r="FZ361" s="483"/>
      <c r="GA361" s="483"/>
      <c r="GB361" s="483"/>
      <c r="GC361" s="483"/>
      <c r="GD361" s="483"/>
      <c r="GE361" s="483"/>
      <c r="GF361" s="483"/>
      <c r="GG361" s="483"/>
      <c r="GH361" s="483"/>
      <c r="GI361" s="483"/>
      <c r="GJ361" s="483"/>
      <c r="GK361" s="483"/>
      <c r="GL361" s="483"/>
      <c r="GM361" s="483"/>
      <c r="GN361" s="483"/>
      <c r="GO361" s="483"/>
      <c r="GP361" s="483"/>
      <c r="GQ361" s="483"/>
      <c r="GR361" s="483"/>
      <c r="GS361" s="483"/>
      <c r="GT361" s="483"/>
      <c r="GU361" s="483"/>
      <c r="GV361" s="483"/>
      <c r="GW361" s="483"/>
      <c r="GX361" s="483"/>
      <c r="GY361" s="483"/>
      <c r="GZ361" s="483"/>
      <c r="HA361" s="483"/>
      <c r="HB361" s="483"/>
      <c r="HC361" s="483"/>
      <c r="HD361" s="483"/>
      <c r="HE361" s="483"/>
      <c r="HF361" s="483"/>
      <c r="HG361" s="483"/>
      <c r="HH361" s="483"/>
      <c r="HI361" s="483"/>
      <c r="HJ361" s="483"/>
      <c r="HK361" s="483"/>
      <c r="HL361" s="483"/>
      <c r="HM361" s="483"/>
      <c r="HN361" s="483"/>
      <c r="HO361" s="483"/>
      <c r="HP361" s="483"/>
      <c r="HQ361" s="483"/>
      <c r="HR361" s="483"/>
      <c r="HS361" s="483"/>
      <c r="HT361" s="483"/>
      <c r="HU361" s="483"/>
      <c r="HV361" s="483"/>
      <c r="HW361" s="483"/>
      <c r="HX361" s="483"/>
      <c r="HY361" s="483"/>
      <c r="HZ361" s="483"/>
      <c r="IA361" s="483"/>
      <c r="IB361" s="483"/>
      <c r="IC361" s="483"/>
      <c r="ID361" s="483"/>
      <c r="IE361" s="483"/>
      <c r="IF361" s="483"/>
      <c r="IG361" s="483"/>
      <c r="IH361" s="483"/>
      <c r="II361" s="483"/>
      <c r="IJ361" s="483"/>
      <c r="IK361" s="483"/>
      <c r="IL361" s="483"/>
      <c r="IM361" s="483"/>
      <c r="IN361" s="483"/>
      <c r="IO361" s="483"/>
      <c r="IP361" s="483"/>
      <c r="IQ361" s="483"/>
      <c r="IR361" s="483"/>
      <c r="IS361" s="483"/>
      <c r="IT361" s="483"/>
      <c r="IU361" s="483"/>
      <c r="IV361" s="483"/>
    </row>
    <row r="362" spans="1:256" s="534" customFormat="1">
      <c r="A362" s="651" t="s">
        <v>1380</v>
      </c>
      <c r="B362" s="489" t="s">
        <v>1379</v>
      </c>
      <c r="C362" s="485" t="s">
        <v>1309</v>
      </c>
      <c r="D362" s="646">
        <v>1</v>
      </c>
      <c r="E362" s="487"/>
      <c r="F362" s="487">
        <f>E362*D362</f>
        <v>0</v>
      </c>
      <c r="G362" s="483"/>
      <c r="H362" s="483"/>
      <c r="I362" s="483"/>
      <c r="J362" s="483"/>
      <c r="K362" s="483"/>
      <c r="L362" s="483"/>
      <c r="M362" s="483"/>
      <c r="N362" s="483"/>
      <c r="O362" s="483"/>
      <c r="P362" s="483"/>
      <c r="Q362" s="483"/>
      <c r="R362" s="483"/>
      <c r="S362" s="483"/>
      <c r="T362" s="483"/>
      <c r="U362" s="483"/>
      <c r="V362" s="483"/>
      <c r="W362" s="483"/>
      <c r="X362" s="483"/>
      <c r="Y362" s="483"/>
      <c r="Z362" s="483"/>
      <c r="AA362" s="483"/>
      <c r="AB362" s="483"/>
      <c r="AC362" s="483"/>
      <c r="AD362" s="483"/>
      <c r="AE362" s="483"/>
      <c r="AF362" s="483"/>
      <c r="AG362" s="483"/>
      <c r="AH362" s="483"/>
      <c r="AI362" s="483"/>
      <c r="AJ362" s="483"/>
      <c r="AK362" s="483"/>
      <c r="AL362" s="483"/>
      <c r="AM362" s="483"/>
      <c r="AN362" s="483"/>
      <c r="AO362" s="483"/>
      <c r="AP362" s="483"/>
      <c r="AQ362" s="483"/>
      <c r="AR362" s="483"/>
      <c r="AS362" s="483"/>
      <c r="AT362" s="483"/>
      <c r="AU362" s="483"/>
      <c r="AV362" s="483"/>
      <c r="AW362" s="483"/>
      <c r="AX362" s="483"/>
      <c r="AY362" s="483"/>
      <c r="AZ362" s="483"/>
      <c r="BA362" s="483"/>
      <c r="BB362" s="483"/>
      <c r="BC362" s="483"/>
      <c r="BD362" s="483"/>
      <c r="BE362" s="483"/>
      <c r="BF362" s="483"/>
      <c r="BG362" s="483"/>
      <c r="BH362" s="483"/>
      <c r="BI362" s="483"/>
      <c r="BJ362" s="483"/>
      <c r="BK362" s="483"/>
      <c r="BL362" s="483"/>
      <c r="BM362" s="483"/>
      <c r="BN362" s="483"/>
      <c r="BO362" s="483"/>
      <c r="BP362" s="483"/>
      <c r="BQ362" s="483"/>
      <c r="BR362" s="483"/>
      <c r="BS362" s="483"/>
      <c r="BT362" s="483"/>
      <c r="BU362" s="483"/>
      <c r="BV362" s="483"/>
      <c r="BW362" s="483"/>
      <c r="BX362" s="483"/>
      <c r="BY362" s="483"/>
      <c r="BZ362" s="483"/>
      <c r="CA362" s="483"/>
      <c r="CB362" s="483"/>
      <c r="CC362" s="483"/>
      <c r="CD362" s="483"/>
      <c r="CE362" s="483"/>
      <c r="CF362" s="483"/>
      <c r="CG362" s="483"/>
      <c r="CH362" s="483"/>
      <c r="CI362" s="483"/>
      <c r="CJ362" s="483"/>
      <c r="CK362" s="483"/>
      <c r="CL362" s="483"/>
      <c r="CM362" s="483"/>
      <c r="CN362" s="483"/>
      <c r="CO362" s="483"/>
      <c r="CP362" s="483"/>
      <c r="CQ362" s="483"/>
      <c r="CR362" s="483"/>
      <c r="CS362" s="483"/>
      <c r="CT362" s="483"/>
      <c r="CU362" s="483"/>
      <c r="CV362" s="483"/>
      <c r="CW362" s="483"/>
      <c r="CX362" s="483"/>
      <c r="CY362" s="483"/>
      <c r="CZ362" s="483"/>
      <c r="DA362" s="483"/>
      <c r="DB362" s="483"/>
      <c r="DC362" s="483"/>
      <c r="DD362" s="483"/>
      <c r="DE362" s="483"/>
      <c r="DF362" s="483"/>
      <c r="DG362" s="483"/>
      <c r="DH362" s="483"/>
      <c r="DI362" s="483"/>
      <c r="DJ362" s="483"/>
      <c r="DK362" s="483"/>
      <c r="DL362" s="483"/>
      <c r="DM362" s="483"/>
      <c r="DN362" s="483"/>
      <c r="DO362" s="483"/>
      <c r="DP362" s="483"/>
      <c r="DQ362" s="483"/>
      <c r="DR362" s="483"/>
      <c r="DS362" s="483"/>
      <c r="DT362" s="483"/>
      <c r="DU362" s="483"/>
      <c r="DV362" s="483"/>
      <c r="DW362" s="483"/>
      <c r="DX362" s="483"/>
      <c r="DY362" s="483"/>
      <c r="DZ362" s="483"/>
      <c r="EA362" s="483"/>
      <c r="EB362" s="483"/>
      <c r="EC362" s="483"/>
      <c r="ED362" s="483"/>
      <c r="EE362" s="483"/>
      <c r="EF362" s="483"/>
      <c r="EG362" s="483"/>
      <c r="EH362" s="483"/>
      <c r="EI362" s="483"/>
      <c r="EJ362" s="483"/>
      <c r="EK362" s="483"/>
      <c r="EL362" s="483"/>
      <c r="EM362" s="483"/>
      <c r="EN362" s="483"/>
      <c r="EO362" s="483"/>
      <c r="EP362" s="483"/>
      <c r="EQ362" s="483"/>
      <c r="ER362" s="483"/>
      <c r="ES362" s="483"/>
      <c r="ET362" s="483"/>
      <c r="EU362" s="483"/>
      <c r="EV362" s="483"/>
      <c r="EW362" s="483"/>
      <c r="EX362" s="483"/>
      <c r="EY362" s="483"/>
      <c r="EZ362" s="483"/>
      <c r="FA362" s="483"/>
      <c r="FB362" s="483"/>
      <c r="FC362" s="483"/>
      <c r="FD362" s="483"/>
      <c r="FE362" s="483"/>
      <c r="FF362" s="483"/>
      <c r="FG362" s="483"/>
      <c r="FH362" s="483"/>
      <c r="FI362" s="483"/>
      <c r="FJ362" s="483"/>
      <c r="FK362" s="483"/>
      <c r="FL362" s="483"/>
      <c r="FM362" s="483"/>
      <c r="FN362" s="483"/>
      <c r="FO362" s="483"/>
      <c r="FP362" s="483"/>
      <c r="FQ362" s="483"/>
      <c r="FR362" s="483"/>
      <c r="FS362" s="483"/>
      <c r="FT362" s="483"/>
      <c r="FU362" s="483"/>
      <c r="FV362" s="483"/>
      <c r="FW362" s="483"/>
      <c r="FX362" s="483"/>
      <c r="FY362" s="483"/>
      <c r="FZ362" s="483"/>
      <c r="GA362" s="483"/>
      <c r="GB362" s="483"/>
      <c r="GC362" s="483"/>
      <c r="GD362" s="483"/>
      <c r="GE362" s="483"/>
      <c r="GF362" s="483"/>
      <c r="GG362" s="483"/>
      <c r="GH362" s="483"/>
      <c r="GI362" s="483"/>
      <c r="GJ362" s="483"/>
      <c r="GK362" s="483"/>
      <c r="GL362" s="483"/>
      <c r="GM362" s="483"/>
      <c r="GN362" s="483"/>
      <c r="GO362" s="483"/>
      <c r="GP362" s="483"/>
      <c r="GQ362" s="483"/>
      <c r="GR362" s="483"/>
      <c r="GS362" s="483"/>
      <c r="GT362" s="483"/>
      <c r="GU362" s="483"/>
      <c r="GV362" s="483"/>
      <c r="GW362" s="483"/>
      <c r="GX362" s="483"/>
      <c r="GY362" s="483"/>
      <c r="GZ362" s="483"/>
      <c r="HA362" s="483"/>
      <c r="HB362" s="483"/>
      <c r="HC362" s="483"/>
      <c r="HD362" s="483"/>
      <c r="HE362" s="483"/>
      <c r="HF362" s="483"/>
      <c r="HG362" s="483"/>
      <c r="HH362" s="483"/>
      <c r="HI362" s="483"/>
      <c r="HJ362" s="483"/>
      <c r="HK362" s="483"/>
      <c r="HL362" s="483"/>
      <c r="HM362" s="483"/>
      <c r="HN362" s="483"/>
      <c r="HO362" s="483"/>
      <c r="HP362" s="483"/>
      <c r="HQ362" s="483"/>
      <c r="HR362" s="483"/>
      <c r="HS362" s="483"/>
      <c r="HT362" s="483"/>
      <c r="HU362" s="483"/>
      <c r="HV362" s="483"/>
      <c r="HW362" s="483"/>
      <c r="HX362" s="483"/>
      <c r="HY362" s="483"/>
      <c r="HZ362" s="483"/>
      <c r="IA362" s="483"/>
      <c r="IB362" s="483"/>
      <c r="IC362" s="483"/>
      <c r="ID362" s="483"/>
      <c r="IE362" s="483"/>
      <c r="IF362" s="483"/>
      <c r="IG362" s="483"/>
      <c r="IH362" s="483"/>
      <c r="II362" s="483"/>
      <c r="IJ362" s="483"/>
      <c r="IK362" s="483"/>
      <c r="IL362" s="483"/>
      <c r="IM362" s="483"/>
      <c r="IN362" s="483"/>
      <c r="IO362" s="483"/>
      <c r="IP362" s="483"/>
      <c r="IQ362" s="483"/>
      <c r="IR362" s="483"/>
      <c r="IS362" s="483"/>
      <c r="IT362" s="483"/>
      <c r="IU362" s="483"/>
      <c r="IV362" s="483"/>
    </row>
    <row r="363" spans="1:256" s="534" customFormat="1">
      <c r="A363" s="561"/>
      <c r="B363" s="489"/>
      <c r="C363" s="649"/>
      <c r="D363" s="648"/>
      <c r="E363" s="490"/>
      <c r="F363" s="490"/>
      <c r="G363" s="483"/>
      <c r="H363" s="483"/>
      <c r="I363" s="483"/>
      <c r="J363" s="483"/>
      <c r="K363" s="483"/>
      <c r="L363" s="483"/>
      <c r="M363" s="483"/>
      <c r="N363" s="483"/>
      <c r="O363" s="483"/>
      <c r="P363" s="483"/>
      <c r="Q363" s="483"/>
      <c r="R363" s="483"/>
      <c r="S363" s="483"/>
      <c r="T363" s="483"/>
      <c r="U363" s="483"/>
      <c r="V363" s="483"/>
      <c r="W363" s="483"/>
      <c r="X363" s="483"/>
      <c r="Y363" s="483"/>
      <c r="Z363" s="483"/>
      <c r="AA363" s="483"/>
      <c r="AB363" s="483"/>
      <c r="AC363" s="483"/>
      <c r="AD363" s="483"/>
      <c r="AE363" s="483"/>
      <c r="AF363" s="483"/>
      <c r="AG363" s="483"/>
      <c r="AH363" s="483"/>
      <c r="AI363" s="483"/>
      <c r="AJ363" s="483"/>
      <c r="AK363" s="483"/>
      <c r="AL363" s="483"/>
      <c r="AM363" s="483"/>
      <c r="AN363" s="483"/>
      <c r="AO363" s="483"/>
      <c r="AP363" s="483"/>
      <c r="AQ363" s="483"/>
      <c r="AR363" s="483"/>
      <c r="AS363" s="483"/>
      <c r="AT363" s="483"/>
      <c r="AU363" s="483"/>
      <c r="AV363" s="483"/>
      <c r="AW363" s="483"/>
      <c r="AX363" s="483"/>
      <c r="AY363" s="483"/>
      <c r="AZ363" s="483"/>
      <c r="BA363" s="483"/>
      <c r="BB363" s="483"/>
      <c r="BC363" s="483"/>
      <c r="BD363" s="483"/>
      <c r="BE363" s="483"/>
      <c r="BF363" s="483"/>
      <c r="BG363" s="483"/>
      <c r="BH363" s="483"/>
      <c r="BI363" s="483"/>
      <c r="BJ363" s="483"/>
      <c r="BK363" s="483"/>
      <c r="BL363" s="483"/>
      <c r="BM363" s="483"/>
      <c r="BN363" s="483"/>
      <c r="BO363" s="483"/>
      <c r="BP363" s="483"/>
      <c r="BQ363" s="483"/>
      <c r="BR363" s="483"/>
      <c r="BS363" s="483"/>
      <c r="BT363" s="483"/>
      <c r="BU363" s="483"/>
      <c r="BV363" s="483"/>
      <c r="BW363" s="483"/>
      <c r="BX363" s="483"/>
      <c r="BY363" s="483"/>
      <c r="BZ363" s="483"/>
      <c r="CA363" s="483"/>
      <c r="CB363" s="483"/>
      <c r="CC363" s="483"/>
      <c r="CD363" s="483"/>
      <c r="CE363" s="483"/>
      <c r="CF363" s="483"/>
      <c r="CG363" s="483"/>
      <c r="CH363" s="483"/>
      <c r="CI363" s="483"/>
      <c r="CJ363" s="483"/>
      <c r="CK363" s="483"/>
      <c r="CL363" s="483"/>
      <c r="CM363" s="483"/>
      <c r="CN363" s="483"/>
      <c r="CO363" s="483"/>
      <c r="CP363" s="483"/>
      <c r="CQ363" s="483"/>
      <c r="CR363" s="483"/>
      <c r="CS363" s="483"/>
      <c r="CT363" s="483"/>
      <c r="CU363" s="483"/>
      <c r="CV363" s="483"/>
      <c r="CW363" s="483"/>
      <c r="CX363" s="483"/>
      <c r="CY363" s="483"/>
      <c r="CZ363" s="483"/>
      <c r="DA363" s="483"/>
      <c r="DB363" s="483"/>
      <c r="DC363" s="483"/>
      <c r="DD363" s="483"/>
      <c r="DE363" s="483"/>
      <c r="DF363" s="483"/>
      <c r="DG363" s="483"/>
      <c r="DH363" s="483"/>
      <c r="DI363" s="483"/>
      <c r="DJ363" s="483"/>
      <c r="DK363" s="483"/>
      <c r="DL363" s="483"/>
      <c r="DM363" s="483"/>
      <c r="DN363" s="483"/>
      <c r="DO363" s="483"/>
      <c r="DP363" s="483"/>
      <c r="DQ363" s="483"/>
      <c r="DR363" s="483"/>
      <c r="DS363" s="483"/>
      <c r="DT363" s="483"/>
      <c r="DU363" s="483"/>
      <c r="DV363" s="483"/>
      <c r="DW363" s="483"/>
      <c r="DX363" s="483"/>
      <c r="DY363" s="483"/>
      <c r="DZ363" s="483"/>
      <c r="EA363" s="483"/>
      <c r="EB363" s="483"/>
      <c r="EC363" s="483"/>
      <c r="ED363" s="483"/>
      <c r="EE363" s="483"/>
      <c r="EF363" s="483"/>
      <c r="EG363" s="483"/>
      <c r="EH363" s="483"/>
      <c r="EI363" s="483"/>
      <c r="EJ363" s="483"/>
      <c r="EK363" s="483"/>
      <c r="EL363" s="483"/>
      <c r="EM363" s="483"/>
      <c r="EN363" s="483"/>
      <c r="EO363" s="483"/>
      <c r="EP363" s="483"/>
      <c r="EQ363" s="483"/>
      <c r="ER363" s="483"/>
      <c r="ES363" s="483"/>
      <c r="ET363" s="483"/>
      <c r="EU363" s="483"/>
      <c r="EV363" s="483"/>
      <c r="EW363" s="483"/>
      <c r="EX363" s="483"/>
      <c r="EY363" s="483"/>
      <c r="EZ363" s="483"/>
      <c r="FA363" s="483"/>
      <c r="FB363" s="483"/>
      <c r="FC363" s="483"/>
      <c r="FD363" s="483"/>
      <c r="FE363" s="483"/>
      <c r="FF363" s="483"/>
      <c r="FG363" s="483"/>
      <c r="FH363" s="483"/>
      <c r="FI363" s="483"/>
      <c r="FJ363" s="483"/>
      <c r="FK363" s="483"/>
      <c r="FL363" s="483"/>
      <c r="FM363" s="483"/>
      <c r="FN363" s="483"/>
      <c r="FO363" s="483"/>
      <c r="FP363" s="483"/>
      <c r="FQ363" s="483"/>
      <c r="FR363" s="483"/>
      <c r="FS363" s="483"/>
      <c r="FT363" s="483"/>
      <c r="FU363" s="483"/>
      <c r="FV363" s="483"/>
      <c r="FW363" s="483"/>
      <c r="FX363" s="483"/>
      <c r="FY363" s="483"/>
      <c r="FZ363" s="483"/>
      <c r="GA363" s="483"/>
      <c r="GB363" s="483"/>
      <c r="GC363" s="483"/>
      <c r="GD363" s="483"/>
      <c r="GE363" s="483"/>
      <c r="GF363" s="483"/>
      <c r="GG363" s="483"/>
      <c r="GH363" s="483"/>
      <c r="GI363" s="483"/>
      <c r="GJ363" s="483"/>
      <c r="GK363" s="483"/>
      <c r="GL363" s="483"/>
      <c r="GM363" s="483"/>
      <c r="GN363" s="483"/>
      <c r="GO363" s="483"/>
      <c r="GP363" s="483"/>
      <c r="GQ363" s="483"/>
      <c r="GR363" s="483"/>
      <c r="GS363" s="483"/>
      <c r="GT363" s="483"/>
      <c r="GU363" s="483"/>
      <c r="GV363" s="483"/>
      <c r="GW363" s="483"/>
      <c r="GX363" s="483"/>
      <c r="GY363" s="483"/>
      <c r="GZ363" s="483"/>
      <c r="HA363" s="483"/>
      <c r="HB363" s="483"/>
      <c r="HC363" s="483"/>
      <c r="HD363" s="483"/>
      <c r="HE363" s="483"/>
      <c r="HF363" s="483"/>
      <c r="HG363" s="483"/>
      <c r="HH363" s="483"/>
      <c r="HI363" s="483"/>
      <c r="HJ363" s="483"/>
      <c r="HK363" s="483"/>
      <c r="HL363" s="483"/>
      <c r="HM363" s="483"/>
      <c r="HN363" s="483"/>
      <c r="HO363" s="483"/>
      <c r="HP363" s="483"/>
      <c r="HQ363" s="483"/>
      <c r="HR363" s="483"/>
      <c r="HS363" s="483"/>
      <c r="HT363" s="483"/>
      <c r="HU363" s="483"/>
      <c r="HV363" s="483"/>
      <c r="HW363" s="483"/>
      <c r="HX363" s="483"/>
      <c r="HY363" s="483"/>
      <c r="HZ363" s="483"/>
      <c r="IA363" s="483"/>
      <c r="IB363" s="483"/>
      <c r="IC363" s="483"/>
      <c r="ID363" s="483"/>
      <c r="IE363" s="483"/>
      <c r="IF363" s="483"/>
      <c r="IG363" s="483"/>
      <c r="IH363" s="483"/>
      <c r="II363" s="483"/>
      <c r="IJ363" s="483"/>
      <c r="IK363" s="483"/>
      <c r="IL363" s="483"/>
      <c r="IM363" s="483"/>
      <c r="IN363" s="483"/>
      <c r="IO363" s="483"/>
      <c r="IP363" s="483"/>
      <c r="IQ363" s="483"/>
      <c r="IR363" s="483"/>
      <c r="IS363" s="483"/>
      <c r="IT363" s="483"/>
      <c r="IU363" s="483"/>
      <c r="IV363" s="483"/>
    </row>
    <row r="364" spans="1:256" s="534" customFormat="1" ht="90.75" customHeight="1">
      <c r="A364" s="651" t="s">
        <v>1378</v>
      </c>
      <c r="B364" s="489" t="s">
        <v>1377</v>
      </c>
      <c r="C364" s="485" t="s">
        <v>1309</v>
      </c>
      <c r="D364" s="646">
        <v>1</v>
      </c>
      <c r="E364" s="487"/>
      <c r="F364" s="487">
        <f>E364*D364</f>
        <v>0</v>
      </c>
      <c r="G364" s="483"/>
      <c r="H364" s="483"/>
      <c r="I364" s="483"/>
      <c r="J364" s="483"/>
      <c r="K364" s="483"/>
      <c r="L364" s="483"/>
      <c r="M364" s="483"/>
      <c r="N364" s="483"/>
      <c r="O364" s="483"/>
      <c r="P364" s="483"/>
      <c r="Q364" s="483"/>
      <c r="R364" s="483"/>
      <c r="S364" s="483"/>
      <c r="T364" s="483"/>
      <c r="U364" s="483"/>
      <c r="V364" s="483"/>
      <c r="W364" s="483"/>
      <c r="X364" s="483"/>
      <c r="Y364" s="483"/>
      <c r="Z364" s="483"/>
      <c r="AA364" s="483"/>
      <c r="AB364" s="483"/>
      <c r="AC364" s="483"/>
      <c r="AD364" s="483"/>
      <c r="AE364" s="483"/>
      <c r="AF364" s="483"/>
      <c r="AG364" s="483"/>
      <c r="AH364" s="483"/>
      <c r="AI364" s="483"/>
      <c r="AJ364" s="483"/>
      <c r="AK364" s="483"/>
      <c r="AL364" s="483"/>
      <c r="AM364" s="483"/>
      <c r="AN364" s="483"/>
      <c r="AO364" s="483"/>
      <c r="AP364" s="483"/>
      <c r="AQ364" s="483"/>
      <c r="AR364" s="483"/>
      <c r="AS364" s="483"/>
      <c r="AT364" s="483"/>
      <c r="AU364" s="483"/>
      <c r="AV364" s="483"/>
      <c r="AW364" s="483"/>
      <c r="AX364" s="483"/>
      <c r="AY364" s="483"/>
      <c r="AZ364" s="483"/>
      <c r="BA364" s="483"/>
      <c r="BB364" s="483"/>
      <c r="BC364" s="483"/>
      <c r="BD364" s="483"/>
      <c r="BE364" s="483"/>
      <c r="BF364" s="483"/>
      <c r="BG364" s="483"/>
      <c r="BH364" s="483"/>
      <c r="BI364" s="483"/>
      <c r="BJ364" s="483"/>
      <c r="BK364" s="483"/>
      <c r="BL364" s="483"/>
      <c r="BM364" s="483"/>
      <c r="BN364" s="483"/>
      <c r="BO364" s="483"/>
      <c r="BP364" s="483"/>
      <c r="BQ364" s="483"/>
      <c r="BR364" s="483"/>
      <c r="BS364" s="483"/>
      <c r="BT364" s="483"/>
      <c r="BU364" s="483"/>
      <c r="BV364" s="483"/>
      <c r="BW364" s="483"/>
      <c r="BX364" s="483"/>
      <c r="BY364" s="483"/>
      <c r="BZ364" s="483"/>
      <c r="CA364" s="483"/>
      <c r="CB364" s="483"/>
      <c r="CC364" s="483"/>
      <c r="CD364" s="483"/>
      <c r="CE364" s="483"/>
      <c r="CF364" s="483"/>
      <c r="CG364" s="483"/>
      <c r="CH364" s="483"/>
      <c r="CI364" s="483"/>
      <c r="CJ364" s="483"/>
      <c r="CK364" s="483"/>
      <c r="CL364" s="483"/>
      <c r="CM364" s="483"/>
      <c r="CN364" s="483"/>
      <c r="CO364" s="483"/>
      <c r="CP364" s="483"/>
      <c r="CQ364" s="483"/>
      <c r="CR364" s="483"/>
      <c r="CS364" s="483"/>
      <c r="CT364" s="483"/>
      <c r="CU364" s="483"/>
      <c r="CV364" s="483"/>
      <c r="CW364" s="483"/>
      <c r="CX364" s="483"/>
      <c r="CY364" s="483"/>
      <c r="CZ364" s="483"/>
      <c r="DA364" s="483"/>
      <c r="DB364" s="483"/>
      <c r="DC364" s="483"/>
      <c r="DD364" s="483"/>
      <c r="DE364" s="483"/>
      <c r="DF364" s="483"/>
      <c r="DG364" s="483"/>
      <c r="DH364" s="483"/>
      <c r="DI364" s="483"/>
      <c r="DJ364" s="483"/>
      <c r="DK364" s="483"/>
      <c r="DL364" s="483"/>
      <c r="DM364" s="483"/>
      <c r="DN364" s="483"/>
      <c r="DO364" s="483"/>
      <c r="DP364" s="483"/>
      <c r="DQ364" s="483"/>
      <c r="DR364" s="483"/>
      <c r="DS364" s="483"/>
      <c r="DT364" s="483"/>
      <c r="DU364" s="483"/>
      <c r="DV364" s="483"/>
      <c r="DW364" s="483"/>
      <c r="DX364" s="483"/>
      <c r="DY364" s="483"/>
      <c r="DZ364" s="483"/>
      <c r="EA364" s="483"/>
      <c r="EB364" s="483"/>
      <c r="EC364" s="483"/>
      <c r="ED364" s="483"/>
      <c r="EE364" s="483"/>
      <c r="EF364" s="483"/>
      <c r="EG364" s="483"/>
      <c r="EH364" s="483"/>
      <c r="EI364" s="483"/>
      <c r="EJ364" s="483"/>
      <c r="EK364" s="483"/>
      <c r="EL364" s="483"/>
      <c r="EM364" s="483"/>
      <c r="EN364" s="483"/>
      <c r="EO364" s="483"/>
      <c r="EP364" s="483"/>
      <c r="EQ364" s="483"/>
      <c r="ER364" s="483"/>
      <c r="ES364" s="483"/>
      <c r="ET364" s="483"/>
      <c r="EU364" s="483"/>
      <c r="EV364" s="483"/>
      <c r="EW364" s="483"/>
      <c r="EX364" s="483"/>
      <c r="EY364" s="483"/>
      <c r="EZ364" s="483"/>
      <c r="FA364" s="483"/>
      <c r="FB364" s="483"/>
      <c r="FC364" s="483"/>
      <c r="FD364" s="483"/>
      <c r="FE364" s="483"/>
      <c r="FF364" s="483"/>
      <c r="FG364" s="483"/>
      <c r="FH364" s="483"/>
      <c r="FI364" s="483"/>
      <c r="FJ364" s="483"/>
      <c r="FK364" s="483"/>
      <c r="FL364" s="483"/>
      <c r="FM364" s="483"/>
      <c r="FN364" s="483"/>
      <c r="FO364" s="483"/>
      <c r="FP364" s="483"/>
      <c r="FQ364" s="483"/>
      <c r="FR364" s="483"/>
      <c r="FS364" s="483"/>
      <c r="FT364" s="483"/>
      <c r="FU364" s="483"/>
      <c r="FV364" s="483"/>
      <c r="FW364" s="483"/>
      <c r="FX364" s="483"/>
      <c r="FY364" s="483"/>
      <c r="FZ364" s="483"/>
      <c r="GA364" s="483"/>
      <c r="GB364" s="483"/>
      <c r="GC364" s="483"/>
      <c r="GD364" s="483"/>
      <c r="GE364" s="483"/>
      <c r="GF364" s="483"/>
      <c r="GG364" s="483"/>
      <c r="GH364" s="483"/>
      <c r="GI364" s="483"/>
      <c r="GJ364" s="483"/>
      <c r="GK364" s="483"/>
      <c r="GL364" s="483"/>
      <c r="GM364" s="483"/>
      <c r="GN364" s="483"/>
      <c r="GO364" s="483"/>
      <c r="GP364" s="483"/>
      <c r="GQ364" s="483"/>
      <c r="GR364" s="483"/>
      <c r="GS364" s="483"/>
      <c r="GT364" s="483"/>
      <c r="GU364" s="483"/>
      <c r="GV364" s="483"/>
      <c r="GW364" s="483"/>
      <c r="GX364" s="483"/>
      <c r="GY364" s="483"/>
      <c r="GZ364" s="483"/>
      <c r="HA364" s="483"/>
      <c r="HB364" s="483"/>
      <c r="HC364" s="483"/>
      <c r="HD364" s="483"/>
      <c r="HE364" s="483"/>
      <c r="HF364" s="483"/>
      <c r="HG364" s="483"/>
      <c r="HH364" s="483"/>
      <c r="HI364" s="483"/>
      <c r="HJ364" s="483"/>
      <c r="HK364" s="483"/>
      <c r="HL364" s="483"/>
      <c r="HM364" s="483"/>
      <c r="HN364" s="483"/>
      <c r="HO364" s="483"/>
      <c r="HP364" s="483"/>
      <c r="HQ364" s="483"/>
      <c r="HR364" s="483"/>
      <c r="HS364" s="483"/>
      <c r="HT364" s="483"/>
      <c r="HU364" s="483"/>
      <c r="HV364" s="483"/>
      <c r="HW364" s="483"/>
      <c r="HX364" s="483"/>
      <c r="HY364" s="483"/>
      <c r="HZ364" s="483"/>
      <c r="IA364" s="483"/>
      <c r="IB364" s="483"/>
      <c r="IC364" s="483"/>
      <c r="ID364" s="483"/>
      <c r="IE364" s="483"/>
      <c r="IF364" s="483"/>
      <c r="IG364" s="483"/>
      <c r="IH364" s="483"/>
      <c r="II364" s="483"/>
      <c r="IJ364" s="483"/>
      <c r="IK364" s="483"/>
      <c r="IL364" s="483"/>
      <c r="IM364" s="483"/>
      <c r="IN364" s="483"/>
      <c r="IO364" s="483"/>
      <c r="IP364" s="483"/>
      <c r="IQ364" s="483"/>
      <c r="IR364" s="483"/>
      <c r="IS364" s="483"/>
      <c r="IT364" s="483"/>
      <c r="IU364" s="483"/>
      <c r="IV364" s="483"/>
    </row>
    <row r="365" spans="1:256" s="534" customFormat="1">
      <c r="A365" s="650"/>
      <c r="B365" s="489"/>
      <c r="C365" s="649"/>
      <c r="D365" s="648"/>
      <c r="E365" s="490"/>
      <c r="F365" s="490"/>
      <c r="G365" s="483"/>
      <c r="H365" s="483"/>
      <c r="I365" s="483"/>
      <c r="J365" s="483"/>
      <c r="K365" s="483"/>
      <c r="L365" s="483"/>
      <c r="M365" s="483"/>
      <c r="N365" s="483"/>
      <c r="O365" s="483"/>
      <c r="P365" s="483"/>
      <c r="Q365" s="483"/>
      <c r="R365" s="483"/>
      <c r="S365" s="483"/>
      <c r="T365" s="483"/>
      <c r="U365" s="483"/>
      <c r="V365" s="483"/>
      <c r="W365" s="483"/>
      <c r="X365" s="483"/>
      <c r="Y365" s="483"/>
      <c r="Z365" s="483"/>
      <c r="AA365" s="483"/>
      <c r="AB365" s="483"/>
      <c r="AC365" s="483"/>
      <c r="AD365" s="483"/>
      <c r="AE365" s="483"/>
      <c r="AF365" s="483"/>
      <c r="AG365" s="483"/>
      <c r="AH365" s="483"/>
      <c r="AI365" s="483"/>
      <c r="AJ365" s="483"/>
      <c r="AK365" s="483"/>
      <c r="AL365" s="483"/>
      <c r="AM365" s="483"/>
      <c r="AN365" s="483"/>
      <c r="AO365" s="483"/>
      <c r="AP365" s="483"/>
      <c r="AQ365" s="483"/>
      <c r="AR365" s="483"/>
      <c r="AS365" s="483"/>
      <c r="AT365" s="483"/>
      <c r="AU365" s="483"/>
      <c r="AV365" s="483"/>
      <c r="AW365" s="483"/>
      <c r="AX365" s="483"/>
      <c r="AY365" s="483"/>
      <c r="AZ365" s="483"/>
      <c r="BA365" s="483"/>
      <c r="BB365" s="483"/>
      <c r="BC365" s="483"/>
      <c r="BD365" s="483"/>
      <c r="BE365" s="483"/>
      <c r="BF365" s="483"/>
      <c r="BG365" s="483"/>
      <c r="BH365" s="483"/>
      <c r="BI365" s="483"/>
      <c r="BJ365" s="483"/>
      <c r="BK365" s="483"/>
      <c r="BL365" s="483"/>
      <c r="BM365" s="483"/>
      <c r="BN365" s="483"/>
      <c r="BO365" s="483"/>
      <c r="BP365" s="483"/>
      <c r="BQ365" s="483"/>
      <c r="BR365" s="483"/>
      <c r="BS365" s="483"/>
      <c r="BT365" s="483"/>
      <c r="BU365" s="483"/>
      <c r="BV365" s="483"/>
      <c r="BW365" s="483"/>
      <c r="BX365" s="483"/>
      <c r="BY365" s="483"/>
      <c r="BZ365" s="483"/>
      <c r="CA365" s="483"/>
      <c r="CB365" s="483"/>
      <c r="CC365" s="483"/>
      <c r="CD365" s="483"/>
      <c r="CE365" s="483"/>
      <c r="CF365" s="483"/>
      <c r="CG365" s="483"/>
      <c r="CH365" s="483"/>
      <c r="CI365" s="483"/>
      <c r="CJ365" s="483"/>
      <c r="CK365" s="483"/>
      <c r="CL365" s="483"/>
      <c r="CM365" s="483"/>
      <c r="CN365" s="483"/>
      <c r="CO365" s="483"/>
      <c r="CP365" s="483"/>
      <c r="CQ365" s="483"/>
      <c r="CR365" s="483"/>
      <c r="CS365" s="483"/>
      <c r="CT365" s="483"/>
      <c r="CU365" s="483"/>
      <c r="CV365" s="483"/>
      <c r="CW365" s="483"/>
      <c r="CX365" s="483"/>
      <c r="CY365" s="483"/>
      <c r="CZ365" s="483"/>
      <c r="DA365" s="483"/>
      <c r="DB365" s="483"/>
      <c r="DC365" s="483"/>
      <c r="DD365" s="483"/>
      <c r="DE365" s="483"/>
      <c r="DF365" s="483"/>
      <c r="DG365" s="483"/>
      <c r="DH365" s="483"/>
      <c r="DI365" s="483"/>
      <c r="DJ365" s="483"/>
      <c r="DK365" s="483"/>
      <c r="DL365" s="483"/>
      <c r="DM365" s="483"/>
      <c r="DN365" s="483"/>
      <c r="DO365" s="483"/>
      <c r="DP365" s="483"/>
      <c r="DQ365" s="483"/>
      <c r="DR365" s="483"/>
      <c r="DS365" s="483"/>
      <c r="DT365" s="483"/>
      <c r="DU365" s="483"/>
      <c r="DV365" s="483"/>
      <c r="DW365" s="483"/>
      <c r="DX365" s="483"/>
      <c r="DY365" s="483"/>
      <c r="DZ365" s="483"/>
      <c r="EA365" s="483"/>
      <c r="EB365" s="483"/>
      <c r="EC365" s="483"/>
      <c r="ED365" s="483"/>
      <c r="EE365" s="483"/>
      <c r="EF365" s="483"/>
      <c r="EG365" s="483"/>
      <c r="EH365" s="483"/>
      <c r="EI365" s="483"/>
      <c r="EJ365" s="483"/>
      <c r="EK365" s="483"/>
      <c r="EL365" s="483"/>
      <c r="EM365" s="483"/>
      <c r="EN365" s="483"/>
      <c r="EO365" s="483"/>
      <c r="EP365" s="483"/>
      <c r="EQ365" s="483"/>
      <c r="ER365" s="483"/>
      <c r="ES365" s="483"/>
      <c r="ET365" s="483"/>
      <c r="EU365" s="483"/>
      <c r="EV365" s="483"/>
      <c r="EW365" s="483"/>
      <c r="EX365" s="483"/>
      <c r="EY365" s="483"/>
      <c r="EZ365" s="483"/>
      <c r="FA365" s="483"/>
      <c r="FB365" s="483"/>
      <c r="FC365" s="483"/>
      <c r="FD365" s="483"/>
      <c r="FE365" s="483"/>
      <c r="FF365" s="483"/>
      <c r="FG365" s="483"/>
      <c r="FH365" s="483"/>
      <c r="FI365" s="483"/>
      <c r="FJ365" s="483"/>
      <c r="FK365" s="483"/>
      <c r="FL365" s="483"/>
      <c r="FM365" s="483"/>
      <c r="FN365" s="483"/>
      <c r="FO365" s="483"/>
      <c r="FP365" s="483"/>
      <c r="FQ365" s="483"/>
      <c r="FR365" s="483"/>
      <c r="FS365" s="483"/>
      <c r="FT365" s="483"/>
      <c r="FU365" s="483"/>
      <c r="FV365" s="483"/>
      <c r="FW365" s="483"/>
      <c r="FX365" s="483"/>
      <c r="FY365" s="483"/>
      <c r="FZ365" s="483"/>
      <c r="GA365" s="483"/>
      <c r="GB365" s="483"/>
      <c r="GC365" s="483"/>
      <c r="GD365" s="483"/>
      <c r="GE365" s="483"/>
      <c r="GF365" s="483"/>
      <c r="GG365" s="483"/>
      <c r="GH365" s="483"/>
      <c r="GI365" s="483"/>
      <c r="GJ365" s="483"/>
      <c r="GK365" s="483"/>
      <c r="GL365" s="483"/>
      <c r="GM365" s="483"/>
      <c r="GN365" s="483"/>
      <c r="GO365" s="483"/>
      <c r="GP365" s="483"/>
      <c r="GQ365" s="483"/>
      <c r="GR365" s="483"/>
      <c r="GS365" s="483"/>
      <c r="GT365" s="483"/>
      <c r="GU365" s="483"/>
      <c r="GV365" s="483"/>
      <c r="GW365" s="483"/>
      <c r="GX365" s="483"/>
      <c r="GY365" s="483"/>
      <c r="GZ365" s="483"/>
      <c r="HA365" s="483"/>
      <c r="HB365" s="483"/>
      <c r="HC365" s="483"/>
      <c r="HD365" s="483"/>
      <c r="HE365" s="483"/>
      <c r="HF365" s="483"/>
      <c r="HG365" s="483"/>
      <c r="HH365" s="483"/>
      <c r="HI365" s="483"/>
      <c r="HJ365" s="483"/>
      <c r="HK365" s="483"/>
      <c r="HL365" s="483"/>
      <c r="HM365" s="483"/>
      <c r="HN365" s="483"/>
      <c r="HO365" s="483"/>
      <c r="HP365" s="483"/>
      <c r="HQ365" s="483"/>
      <c r="HR365" s="483"/>
      <c r="HS365" s="483"/>
      <c r="HT365" s="483"/>
      <c r="HU365" s="483"/>
      <c r="HV365" s="483"/>
      <c r="HW365" s="483"/>
      <c r="HX365" s="483"/>
      <c r="HY365" s="483"/>
      <c r="HZ365" s="483"/>
      <c r="IA365" s="483"/>
      <c r="IB365" s="483"/>
      <c r="IC365" s="483"/>
      <c r="ID365" s="483"/>
      <c r="IE365" s="483"/>
      <c r="IF365" s="483"/>
      <c r="IG365" s="483"/>
      <c r="IH365" s="483"/>
      <c r="II365" s="483"/>
      <c r="IJ365" s="483"/>
      <c r="IK365" s="483"/>
      <c r="IL365" s="483"/>
      <c r="IM365" s="483"/>
      <c r="IN365" s="483"/>
      <c r="IO365" s="483"/>
      <c r="IP365" s="483"/>
      <c r="IQ365" s="483"/>
      <c r="IR365" s="483"/>
      <c r="IS365" s="483"/>
      <c r="IT365" s="483"/>
      <c r="IU365" s="483"/>
      <c r="IV365" s="483"/>
    </row>
    <row r="366" spans="1:256" s="534" customFormat="1">
      <c r="A366" s="651" t="s">
        <v>1376</v>
      </c>
      <c r="B366" s="489" t="s">
        <v>1375</v>
      </c>
      <c r="C366" s="485" t="s">
        <v>1309</v>
      </c>
      <c r="D366" s="646">
        <v>1</v>
      </c>
      <c r="E366" s="487"/>
      <c r="F366" s="487">
        <f>E366*D366</f>
        <v>0</v>
      </c>
      <c r="G366" s="483"/>
      <c r="H366" s="483"/>
      <c r="I366" s="483"/>
      <c r="J366" s="483"/>
      <c r="K366" s="483"/>
      <c r="L366" s="483"/>
      <c r="M366" s="483"/>
      <c r="N366" s="483"/>
      <c r="O366" s="483"/>
      <c r="P366" s="483"/>
      <c r="Q366" s="483"/>
      <c r="R366" s="483"/>
      <c r="S366" s="483"/>
      <c r="T366" s="483"/>
      <c r="U366" s="483"/>
      <c r="V366" s="483"/>
      <c r="W366" s="483"/>
      <c r="X366" s="483"/>
      <c r="Y366" s="483"/>
      <c r="Z366" s="483"/>
      <c r="AA366" s="483"/>
      <c r="AB366" s="483"/>
      <c r="AC366" s="483"/>
      <c r="AD366" s="483"/>
      <c r="AE366" s="483"/>
      <c r="AF366" s="483"/>
      <c r="AG366" s="483"/>
      <c r="AH366" s="483"/>
      <c r="AI366" s="483"/>
      <c r="AJ366" s="483"/>
      <c r="AK366" s="483"/>
      <c r="AL366" s="483"/>
      <c r="AM366" s="483"/>
      <c r="AN366" s="483"/>
      <c r="AO366" s="483"/>
      <c r="AP366" s="483"/>
      <c r="AQ366" s="483"/>
      <c r="AR366" s="483"/>
      <c r="AS366" s="483"/>
      <c r="AT366" s="483"/>
      <c r="AU366" s="483"/>
      <c r="AV366" s="483"/>
      <c r="AW366" s="483"/>
      <c r="AX366" s="483"/>
      <c r="AY366" s="483"/>
      <c r="AZ366" s="483"/>
      <c r="BA366" s="483"/>
      <c r="BB366" s="483"/>
      <c r="BC366" s="483"/>
      <c r="BD366" s="483"/>
      <c r="BE366" s="483"/>
      <c r="BF366" s="483"/>
      <c r="BG366" s="483"/>
      <c r="BH366" s="483"/>
      <c r="BI366" s="483"/>
      <c r="BJ366" s="483"/>
      <c r="BK366" s="483"/>
      <c r="BL366" s="483"/>
      <c r="BM366" s="483"/>
      <c r="BN366" s="483"/>
      <c r="BO366" s="483"/>
      <c r="BP366" s="483"/>
      <c r="BQ366" s="483"/>
      <c r="BR366" s="483"/>
      <c r="BS366" s="483"/>
      <c r="BT366" s="483"/>
      <c r="BU366" s="483"/>
      <c r="BV366" s="483"/>
      <c r="BW366" s="483"/>
      <c r="BX366" s="483"/>
      <c r="BY366" s="483"/>
      <c r="BZ366" s="483"/>
      <c r="CA366" s="483"/>
      <c r="CB366" s="483"/>
      <c r="CC366" s="483"/>
      <c r="CD366" s="483"/>
      <c r="CE366" s="483"/>
      <c r="CF366" s="483"/>
      <c r="CG366" s="483"/>
      <c r="CH366" s="483"/>
      <c r="CI366" s="483"/>
      <c r="CJ366" s="483"/>
      <c r="CK366" s="483"/>
      <c r="CL366" s="483"/>
      <c r="CM366" s="483"/>
      <c r="CN366" s="483"/>
      <c r="CO366" s="483"/>
      <c r="CP366" s="483"/>
      <c r="CQ366" s="483"/>
      <c r="CR366" s="483"/>
      <c r="CS366" s="483"/>
      <c r="CT366" s="483"/>
      <c r="CU366" s="483"/>
      <c r="CV366" s="483"/>
      <c r="CW366" s="483"/>
      <c r="CX366" s="483"/>
      <c r="CY366" s="483"/>
      <c r="CZ366" s="483"/>
      <c r="DA366" s="483"/>
      <c r="DB366" s="483"/>
      <c r="DC366" s="483"/>
      <c r="DD366" s="483"/>
      <c r="DE366" s="483"/>
      <c r="DF366" s="483"/>
      <c r="DG366" s="483"/>
      <c r="DH366" s="483"/>
      <c r="DI366" s="483"/>
      <c r="DJ366" s="483"/>
      <c r="DK366" s="483"/>
      <c r="DL366" s="483"/>
      <c r="DM366" s="483"/>
      <c r="DN366" s="483"/>
      <c r="DO366" s="483"/>
      <c r="DP366" s="483"/>
      <c r="DQ366" s="483"/>
      <c r="DR366" s="483"/>
      <c r="DS366" s="483"/>
      <c r="DT366" s="483"/>
      <c r="DU366" s="483"/>
      <c r="DV366" s="483"/>
      <c r="DW366" s="483"/>
      <c r="DX366" s="483"/>
      <c r="DY366" s="483"/>
      <c r="DZ366" s="483"/>
      <c r="EA366" s="483"/>
      <c r="EB366" s="483"/>
      <c r="EC366" s="483"/>
      <c r="ED366" s="483"/>
      <c r="EE366" s="483"/>
      <c r="EF366" s="483"/>
      <c r="EG366" s="483"/>
      <c r="EH366" s="483"/>
      <c r="EI366" s="483"/>
      <c r="EJ366" s="483"/>
      <c r="EK366" s="483"/>
      <c r="EL366" s="483"/>
      <c r="EM366" s="483"/>
      <c r="EN366" s="483"/>
      <c r="EO366" s="483"/>
      <c r="EP366" s="483"/>
      <c r="EQ366" s="483"/>
      <c r="ER366" s="483"/>
      <c r="ES366" s="483"/>
      <c r="ET366" s="483"/>
      <c r="EU366" s="483"/>
      <c r="EV366" s="483"/>
      <c r="EW366" s="483"/>
      <c r="EX366" s="483"/>
      <c r="EY366" s="483"/>
      <c r="EZ366" s="483"/>
      <c r="FA366" s="483"/>
      <c r="FB366" s="483"/>
      <c r="FC366" s="483"/>
      <c r="FD366" s="483"/>
      <c r="FE366" s="483"/>
      <c r="FF366" s="483"/>
      <c r="FG366" s="483"/>
      <c r="FH366" s="483"/>
      <c r="FI366" s="483"/>
      <c r="FJ366" s="483"/>
      <c r="FK366" s="483"/>
      <c r="FL366" s="483"/>
      <c r="FM366" s="483"/>
      <c r="FN366" s="483"/>
      <c r="FO366" s="483"/>
      <c r="FP366" s="483"/>
      <c r="FQ366" s="483"/>
      <c r="FR366" s="483"/>
      <c r="FS366" s="483"/>
      <c r="FT366" s="483"/>
      <c r="FU366" s="483"/>
      <c r="FV366" s="483"/>
      <c r="FW366" s="483"/>
      <c r="FX366" s="483"/>
      <c r="FY366" s="483"/>
      <c r="FZ366" s="483"/>
      <c r="GA366" s="483"/>
      <c r="GB366" s="483"/>
      <c r="GC366" s="483"/>
      <c r="GD366" s="483"/>
      <c r="GE366" s="483"/>
      <c r="GF366" s="483"/>
      <c r="GG366" s="483"/>
      <c r="GH366" s="483"/>
      <c r="GI366" s="483"/>
      <c r="GJ366" s="483"/>
      <c r="GK366" s="483"/>
      <c r="GL366" s="483"/>
      <c r="GM366" s="483"/>
      <c r="GN366" s="483"/>
      <c r="GO366" s="483"/>
      <c r="GP366" s="483"/>
      <c r="GQ366" s="483"/>
      <c r="GR366" s="483"/>
      <c r="GS366" s="483"/>
      <c r="GT366" s="483"/>
      <c r="GU366" s="483"/>
      <c r="GV366" s="483"/>
      <c r="GW366" s="483"/>
      <c r="GX366" s="483"/>
      <c r="GY366" s="483"/>
      <c r="GZ366" s="483"/>
      <c r="HA366" s="483"/>
      <c r="HB366" s="483"/>
      <c r="HC366" s="483"/>
      <c r="HD366" s="483"/>
      <c r="HE366" s="483"/>
      <c r="HF366" s="483"/>
      <c r="HG366" s="483"/>
      <c r="HH366" s="483"/>
      <c r="HI366" s="483"/>
      <c r="HJ366" s="483"/>
      <c r="HK366" s="483"/>
      <c r="HL366" s="483"/>
      <c r="HM366" s="483"/>
      <c r="HN366" s="483"/>
      <c r="HO366" s="483"/>
      <c r="HP366" s="483"/>
      <c r="HQ366" s="483"/>
      <c r="HR366" s="483"/>
      <c r="HS366" s="483"/>
      <c r="HT366" s="483"/>
      <c r="HU366" s="483"/>
      <c r="HV366" s="483"/>
      <c r="HW366" s="483"/>
      <c r="HX366" s="483"/>
      <c r="HY366" s="483"/>
      <c r="HZ366" s="483"/>
      <c r="IA366" s="483"/>
      <c r="IB366" s="483"/>
      <c r="IC366" s="483"/>
      <c r="ID366" s="483"/>
      <c r="IE366" s="483"/>
      <c r="IF366" s="483"/>
      <c r="IG366" s="483"/>
      <c r="IH366" s="483"/>
      <c r="II366" s="483"/>
      <c r="IJ366" s="483"/>
      <c r="IK366" s="483"/>
      <c r="IL366" s="483"/>
      <c r="IM366" s="483"/>
      <c r="IN366" s="483"/>
      <c r="IO366" s="483"/>
      <c r="IP366" s="483"/>
      <c r="IQ366" s="483"/>
      <c r="IR366" s="483"/>
      <c r="IS366" s="483"/>
      <c r="IT366" s="483"/>
      <c r="IU366" s="483"/>
      <c r="IV366" s="483"/>
    </row>
    <row r="367" spans="1:256">
      <c r="A367" s="650"/>
      <c r="B367" s="489"/>
      <c r="C367" s="649"/>
      <c r="D367" s="648"/>
      <c r="E367" s="490"/>
      <c r="F367" s="490"/>
      <c r="G367" s="483"/>
      <c r="H367" s="483"/>
      <c r="I367" s="483"/>
      <c r="J367" s="483"/>
      <c r="K367" s="483"/>
      <c r="L367" s="483"/>
      <c r="M367" s="483"/>
      <c r="N367" s="483"/>
      <c r="O367" s="483"/>
      <c r="P367" s="483"/>
      <c r="Q367" s="483"/>
      <c r="R367" s="483"/>
      <c r="S367" s="483"/>
      <c r="T367" s="483"/>
      <c r="U367" s="483"/>
      <c r="V367" s="483"/>
      <c r="W367" s="483"/>
      <c r="X367" s="483"/>
      <c r="Y367" s="483"/>
      <c r="Z367" s="483"/>
      <c r="AA367" s="483"/>
      <c r="AB367" s="483"/>
      <c r="AC367" s="483"/>
      <c r="AD367" s="483"/>
      <c r="AE367" s="483"/>
      <c r="AF367" s="483"/>
      <c r="AG367" s="483"/>
      <c r="AH367" s="483"/>
      <c r="AI367" s="483"/>
      <c r="AJ367" s="483"/>
      <c r="AK367" s="483"/>
      <c r="AL367" s="483"/>
      <c r="AM367" s="483"/>
      <c r="AN367" s="483"/>
      <c r="AO367" s="483"/>
      <c r="AP367" s="483"/>
      <c r="AQ367" s="483"/>
      <c r="AR367" s="483"/>
      <c r="AS367" s="483"/>
      <c r="AT367" s="483"/>
      <c r="AU367" s="483"/>
      <c r="AV367" s="483"/>
      <c r="AW367" s="483"/>
      <c r="AX367" s="483"/>
      <c r="AY367" s="483"/>
      <c r="AZ367" s="483"/>
      <c r="BA367" s="483"/>
      <c r="BB367" s="483"/>
      <c r="BC367" s="483"/>
      <c r="BD367" s="483"/>
      <c r="BE367" s="483"/>
      <c r="BF367" s="483"/>
      <c r="BG367" s="483"/>
      <c r="BH367" s="483"/>
      <c r="BI367" s="483"/>
      <c r="BJ367" s="483"/>
      <c r="BK367" s="483"/>
      <c r="BL367" s="483"/>
      <c r="BM367" s="483"/>
      <c r="BN367" s="483"/>
      <c r="BO367" s="483"/>
      <c r="BP367" s="483"/>
      <c r="BQ367" s="483"/>
      <c r="BR367" s="483"/>
      <c r="BS367" s="483"/>
      <c r="BT367" s="483"/>
      <c r="BU367" s="483"/>
      <c r="BV367" s="483"/>
      <c r="BW367" s="483"/>
      <c r="BX367" s="483"/>
      <c r="BY367" s="483"/>
      <c r="BZ367" s="483"/>
      <c r="CA367" s="483"/>
      <c r="CB367" s="483"/>
      <c r="CC367" s="483"/>
      <c r="CD367" s="483"/>
      <c r="CE367" s="483"/>
      <c r="CF367" s="483"/>
      <c r="CG367" s="483"/>
      <c r="CH367" s="483"/>
      <c r="CI367" s="483"/>
      <c r="CJ367" s="483"/>
      <c r="CK367" s="483"/>
      <c r="CL367" s="483"/>
      <c r="CM367" s="483"/>
      <c r="CN367" s="483"/>
      <c r="CO367" s="483"/>
      <c r="CP367" s="483"/>
      <c r="CQ367" s="483"/>
      <c r="CR367" s="483"/>
      <c r="CS367" s="483"/>
      <c r="CT367" s="483"/>
      <c r="CU367" s="483"/>
      <c r="CV367" s="483"/>
      <c r="CW367" s="483"/>
      <c r="CX367" s="483"/>
      <c r="CY367" s="483"/>
      <c r="CZ367" s="483"/>
      <c r="DA367" s="483"/>
      <c r="DB367" s="483"/>
      <c r="DC367" s="483"/>
      <c r="DD367" s="483"/>
      <c r="DE367" s="483"/>
      <c r="DF367" s="483"/>
      <c r="DG367" s="483"/>
      <c r="DH367" s="483"/>
      <c r="DI367" s="483"/>
      <c r="DJ367" s="483"/>
      <c r="DK367" s="483"/>
      <c r="DL367" s="483"/>
      <c r="DM367" s="483"/>
      <c r="DN367" s="483"/>
      <c r="DO367" s="483"/>
      <c r="DP367" s="483"/>
      <c r="DQ367" s="483"/>
      <c r="DR367" s="483"/>
      <c r="DS367" s="483"/>
      <c r="DT367" s="483"/>
      <c r="DU367" s="483"/>
      <c r="DV367" s="483"/>
      <c r="DW367" s="483"/>
      <c r="DX367" s="483"/>
      <c r="DY367" s="483"/>
      <c r="DZ367" s="483"/>
      <c r="EA367" s="483"/>
      <c r="EB367" s="483"/>
      <c r="EC367" s="483"/>
      <c r="ED367" s="483"/>
      <c r="EE367" s="483"/>
      <c r="EF367" s="483"/>
      <c r="EG367" s="483"/>
      <c r="EH367" s="483"/>
      <c r="EI367" s="483"/>
      <c r="EJ367" s="483"/>
      <c r="EK367" s="483"/>
      <c r="EL367" s="483"/>
      <c r="EM367" s="483"/>
      <c r="EN367" s="483"/>
      <c r="EO367" s="483"/>
      <c r="EP367" s="483"/>
      <c r="EQ367" s="483"/>
      <c r="ER367" s="483"/>
      <c r="ES367" s="483"/>
      <c r="ET367" s="483"/>
      <c r="EU367" s="483"/>
      <c r="EV367" s="483"/>
      <c r="EW367" s="483"/>
      <c r="EX367" s="483"/>
      <c r="EY367" s="483"/>
      <c r="EZ367" s="483"/>
      <c r="FA367" s="483"/>
      <c r="FB367" s="483"/>
      <c r="FC367" s="483"/>
      <c r="FD367" s="483"/>
      <c r="FE367" s="483"/>
      <c r="FF367" s="483"/>
      <c r="FG367" s="483"/>
      <c r="FH367" s="483"/>
      <c r="FI367" s="483"/>
      <c r="FJ367" s="483"/>
      <c r="FK367" s="483"/>
      <c r="FL367" s="483"/>
      <c r="FM367" s="483"/>
      <c r="FN367" s="483"/>
      <c r="FO367" s="483"/>
      <c r="FP367" s="483"/>
      <c r="FQ367" s="483"/>
      <c r="FR367" s="483"/>
      <c r="FS367" s="483"/>
      <c r="FT367" s="483"/>
      <c r="FU367" s="483"/>
      <c r="FV367" s="483"/>
      <c r="FW367" s="483"/>
      <c r="FX367" s="483"/>
      <c r="FY367" s="483"/>
      <c r="FZ367" s="483"/>
      <c r="GA367" s="483"/>
      <c r="GB367" s="483"/>
      <c r="GC367" s="483"/>
      <c r="GD367" s="483"/>
      <c r="GE367" s="483"/>
      <c r="GF367" s="483"/>
      <c r="GG367" s="483"/>
      <c r="GH367" s="483"/>
      <c r="GI367" s="483"/>
      <c r="GJ367" s="483"/>
      <c r="GK367" s="483"/>
      <c r="GL367" s="483"/>
      <c r="GM367" s="483"/>
      <c r="GN367" s="483"/>
      <c r="GO367" s="483"/>
      <c r="GP367" s="483"/>
      <c r="GQ367" s="483"/>
      <c r="GR367" s="483"/>
      <c r="GS367" s="483"/>
      <c r="GT367" s="483"/>
      <c r="GU367" s="483"/>
      <c r="GV367" s="483"/>
      <c r="GW367" s="483"/>
      <c r="GX367" s="483"/>
      <c r="GY367" s="483"/>
      <c r="GZ367" s="483"/>
      <c r="HA367" s="483"/>
      <c r="HB367" s="483"/>
      <c r="HC367" s="483"/>
      <c r="HD367" s="483"/>
      <c r="HE367" s="483"/>
      <c r="HF367" s="483"/>
      <c r="HG367" s="483"/>
      <c r="HH367" s="483"/>
      <c r="HI367" s="483"/>
      <c r="HJ367" s="483"/>
      <c r="HK367" s="483"/>
      <c r="HL367" s="483"/>
      <c r="HM367" s="483"/>
      <c r="HN367" s="483"/>
      <c r="HO367" s="483"/>
      <c r="HP367" s="483"/>
      <c r="HQ367" s="483"/>
      <c r="HR367" s="483"/>
      <c r="HS367" s="483"/>
      <c r="HT367" s="483"/>
      <c r="HU367" s="483"/>
      <c r="HV367" s="483"/>
      <c r="HW367" s="483"/>
      <c r="HX367" s="483"/>
      <c r="HY367" s="483"/>
      <c r="HZ367" s="483"/>
      <c r="IA367" s="483"/>
      <c r="IB367" s="483"/>
      <c r="IC367" s="483"/>
      <c r="ID367" s="483"/>
      <c r="IE367" s="483"/>
      <c r="IF367" s="483"/>
      <c r="IG367" s="483"/>
      <c r="IH367" s="483"/>
      <c r="II367" s="483"/>
      <c r="IJ367" s="483"/>
      <c r="IK367" s="483"/>
      <c r="IL367" s="483"/>
      <c r="IM367" s="483"/>
      <c r="IN367" s="483"/>
      <c r="IO367" s="483"/>
      <c r="IP367" s="483"/>
      <c r="IQ367" s="483"/>
      <c r="IR367" s="483"/>
      <c r="IS367" s="483"/>
      <c r="IT367" s="483"/>
      <c r="IU367" s="483"/>
      <c r="IV367" s="483"/>
    </row>
    <row r="368" spans="1:256" ht="52.8">
      <c r="A368" s="647" t="s">
        <v>1374</v>
      </c>
      <c r="B368" s="489" t="s">
        <v>1244</v>
      </c>
      <c r="C368" s="485"/>
      <c r="D368" s="646"/>
      <c r="E368" s="490"/>
      <c r="F368" s="490"/>
      <c r="G368" s="483"/>
      <c r="H368" s="483"/>
      <c r="I368" s="483"/>
      <c r="J368" s="483"/>
      <c r="K368" s="483"/>
      <c r="L368" s="483"/>
      <c r="M368" s="483"/>
      <c r="N368" s="483"/>
      <c r="O368" s="483"/>
      <c r="P368" s="483"/>
      <c r="Q368" s="483"/>
      <c r="R368" s="483"/>
      <c r="S368" s="483"/>
      <c r="T368" s="483"/>
      <c r="U368" s="483"/>
      <c r="V368" s="483"/>
      <c r="W368" s="483"/>
      <c r="X368" s="483"/>
      <c r="Y368" s="483"/>
      <c r="Z368" s="483"/>
      <c r="AA368" s="483"/>
      <c r="AB368" s="483"/>
      <c r="AC368" s="483"/>
      <c r="AD368" s="483"/>
      <c r="AE368" s="483"/>
      <c r="AF368" s="483"/>
      <c r="AG368" s="483"/>
      <c r="AH368" s="483"/>
      <c r="AI368" s="483"/>
      <c r="AJ368" s="483"/>
      <c r="AK368" s="483"/>
      <c r="AL368" s="483"/>
      <c r="AM368" s="483"/>
      <c r="AN368" s="483"/>
      <c r="AO368" s="483"/>
      <c r="AP368" s="483"/>
      <c r="AQ368" s="483"/>
      <c r="AR368" s="483"/>
      <c r="AS368" s="483"/>
      <c r="AT368" s="483"/>
      <c r="AU368" s="483"/>
      <c r="AV368" s="483"/>
      <c r="AW368" s="483"/>
      <c r="AX368" s="483"/>
      <c r="AY368" s="483"/>
      <c r="AZ368" s="483"/>
      <c r="BA368" s="483"/>
      <c r="BB368" s="483"/>
      <c r="BC368" s="483"/>
      <c r="BD368" s="483"/>
      <c r="BE368" s="483"/>
      <c r="BF368" s="483"/>
      <c r="BG368" s="483"/>
      <c r="BH368" s="483"/>
      <c r="BI368" s="483"/>
      <c r="BJ368" s="483"/>
      <c r="BK368" s="483"/>
      <c r="BL368" s="483"/>
      <c r="BM368" s="483"/>
      <c r="BN368" s="483"/>
      <c r="BO368" s="483"/>
      <c r="BP368" s="483"/>
      <c r="BQ368" s="483"/>
      <c r="BR368" s="483"/>
      <c r="BS368" s="483"/>
      <c r="BT368" s="483"/>
      <c r="BU368" s="483"/>
      <c r="BV368" s="483"/>
      <c r="BW368" s="483"/>
      <c r="BX368" s="483"/>
      <c r="BY368" s="483"/>
      <c r="BZ368" s="483"/>
      <c r="CA368" s="483"/>
      <c r="CB368" s="483"/>
      <c r="CC368" s="483"/>
      <c r="CD368" s="483"/>
      <c r="CE368" s="483"/>
      <c r="CF368" s="483"/>
      <c r="CG368" s="483"/>
      <c r="CH368" s="483"/>
      <c r="CI368" s="483"/>
      <c r="CJ368" s="483"/>
      <c r="CK368" s="483"/>
      <c r="CL368" s="483"/>
      <c r="CM368" s="483"/>
      <c r="CN368" s="483"/>
      <c r="CO368" s="483"/>
      <c r="CP368" s="483"/>
      <c r="CQ368" s="483"/>
      <c r="CR368" s="483"/>
      <c r="CS368" s="483"/>
      <c r="CT368" s="483"/>
      <c r="CU368" s="483"/>
      <c r="CV368" s="483"/>
      <c r="CW368" s="483"/>
      <c r="CX368" s="483"/>
      <c r="CY368" s="483"/>
      <c r="CZ368" s="483"/>
      <c r="DA368" s="483"/>
      <c r="DB368" s="483"/>
      <c r="DC368" s="483"/>
      <c r="DD368" s="483"/>
      <c r="DE368" s="483"/>
      <c r="DF368" s="483"/>
      <c r="DG368" s="483"/>
      <c r="DH368" s="483"/>
      <c r="DI368" s="483"/>
      <c r="DJ368" s="483"/>
      <c r="DK368" s="483"/>
      <c r="DL368" s="483"/>
      <c r="DM368" s="483"/>
      <c r="DN368" s="483"/>
      <c r="DO368" s="483"/>
      <c r="DP368" s="483"/>
      <c r="DQ368" s="483"/>
      <c r="DR368" s="483"/>
      <c r="DS368" s="483"/>
      <c r="DT368" s="483"/>
      <c r="DU368" s="483"/>
      <c r="DV368" s="483"/>
      <c r="DW368" s="483"/>
      <c r="DX368" s="483"/>
      <c r="DY368" s="483"/>
      <c r="DZ368" s="483"/>
      <c r="EA368" s="483"/>
      <c r="EB368" s="483"/>
      <c r="EC368" s="483"/>
      <c r="ED368" s="483"/>
      <c r="EE368" s="483"/>
      <c r="EF368" s="483"/>
      <c r="EG368" s="483"/>
      <c r="EH368" s="483"/>
      <c r="EI368" s="483"/>
      <c r="EJ368" s="483"/>
      <c r="EK368" s="483"/>
      <c r="EL368" s="483"/>
      <c r="EM368" s="483"/>
      <c r="EN368" s="483"/>
      <c r="EO368" s="483"/>
      <c r="EP368" s="483"/>
      <c r="EQ368" s="483"/>
      <c r="ER368" s="483"/>
      <c r="ES368" s="483"/>
      <c r="ET368" s="483"/>
      <c r="EU368" s="483"/>
      <c r="EV368" s="483"/>
      <c r="EW368" s="483"/>
      <c r="EX368" s="483"/>
      <c r="EY368" s="483"/>
      <c r="EZ368" s="483"/>
      <c r="FA368" s="483"/>
      <c r="FB368" s="483"/>
      <c r="FC368" s="483"/>
      <c r="FD368" s="483"/>
      <c r="FE368" s="483"/>
      <c r="FF368" s="483"/>
      <c r="FG368" s="483"/>
      <c r="FH368" s="483"/>
      <c r="FI368" s="483"/>
      <c r="FJ368" s="483"/>
      <c r="FK368" s="483"/>
      <c r="FL368" s="483"/>
      <c r="FM368" s="483"/>
      <c r="FN368" s="483"/>
      <c r="FO368" s="483"/>
      <c r="FP368" s="483"/>
      <c r="FQ368" s="483"/>
      <c r="FR368" s="483"/>
      <c r="FS368" s="483"/>
      <c r="FT368" s="483"/>
      <c r="FU368" s="483"/>
      <c r="FV368" s="483"/>
      <c r="FW368" s="483"/>
      <c r="FX368" s="483"/>
      <c r="FY368" s="483"/>
      <c r="FZ368" s="483"/>
      <c r="GA368" s="483"/>
      <c r="GB368" s="483"/>
      <c r="GC368" s="483"/>
      <c r="GD368" s="483"/>
      <c r="GE368" s="483"/>
      <c r="GF368" s="483"/>
      <c r="GG368" s="483"/>
      <c r="GH368" s="483"/>
      <c r="GI368" s="483"/>
      <c r="GJ368" s="483"/>
      <c r="GK368" s="483"/>
      <c r="GL368" s="483"/>
      <c r="GM368" s="483"/>
      <c r="GN368" s="483"/>
      <c r="GO368" s="483"/>
      <c r="GP368" s="483"/>
      <c r="GQ368" s="483"/>
      <c r="GR368" s="483"/>
      <c r="GS368" s="483"/>
      <c r="GT368" s="483"/>
      <c r="GU368" s="483"/>
      <c r="GV368" s="483"/>
      <c r="GW368" s="483"/>
      <c r="GX368" s="483"/>
      <c r="GY368" s="483"/>
      <c r="GZ368" s="483"/>
      <c r="HA368" s="483"/>
      <c r="HB368" s="483"/>
      <c r="HC368" s="483"/>
      <c r="HD368" s="483"/>
      <c r="HE368" s="483"/>
      <c r="HF368" s="483"/>
      <c r="HG368" s="483"/>
      <c r="HH368" s="483"/>
      <c r="HI368" s="483"/>
      <c r="HJ368" s="483"/>
      <c r="HK368" s="483"/>
      <c r="HL368" s="483"/>
      <c r="HM368" s="483"/>
      <c r="HN368" s="483"/>
      <c r="HO368" s="483"/>
      <c r="HP368" s="483"/>
      <c r="HQ368" s="483"/>
      <c r="HR368" s="483"/>
      <c r="HS368" s="483"/>
      <c r="HT368" s="483"/>
      <c r="HU368" s="483"/>
      <c r="HV368" s="483"/>
      <c r="HW368" s="483"/>
      <c r="HX368" s="483"/>
      <c r="HY368" s="483"/>
      <c r="HZ368" s="483"/>
      <c r="IA368" s="483"/>
      <c r="IB368" s="483"/>
      <c r="IC368" s="483"/>
      <c r="ID368" s="483"/>
      <c r="IE368" s="483"/>
      <c r="IF368" s="483"/>
      <c r="IG368" s="483"/>
      <c r="IH368" s="483"/>
      <c r="II368" s="483"/>
      <c r="IJ368" s="483"/>
      <c r="IK368" s="483"/>
      <c r="IL368" s="483"/>
      <c r="IM368" s="483"/>
      <c r="IN368" s="483"/>
      <c r="IO368" s="483"/>
      <c r="IP368" s="483"/>
      <c r="IQ368" s="483"/>
      <c r="IR368" s="483"/>
      <c r="IS368" s="483"/>
      <c r="IT368" s="483"/>
      <c r="IU368" s="483"/>
      <c r="IV368" s="483"/>
    </row>
    <row r="369" spans="1:256" ht="26.4">
      <c r="A369" s="451"/>
      <c r="B369" s="536" t="s">
        <v>1373</v>
      </c>
      <c r="C369" s="485"/>
      <c r="D369" s="485"/>
      <c r="E369" s="488"/>
      <c r="F369" s="487"/>
      <c r="G369" s="483"/>
      <c r="H369" s="483"/>
      <c r="I369" s="483"/>
      <c r="J369" s="483"/>
      <c r="K369" s="483"/>
      <c r="L369" s="483"/>
      <c r="M369" s="483"/>
      <c r="N369" s="483"/>
      <c r="O369" s="483"/>
      <c r="P369" s="483"/>
      <c r="Q369" s="483"/>
      <c r="R369" s="483"/>
      <c r="S369" s="483"/>
      <c r="T369" s="483"/>
      <c r="U369" s="483"/>
      <c r="V369" s="483"/>
      <c r="W369" s="483"/>
      <c r="X369" s="483"/>
      <c r="Y369" s="483"/>
      <c r="Z369" s="483"/>
      <c r="AA369" s="483"/>
      <c r="AB369" s="483"/>
      <c r="AC369" s="483"/>
      <c r="AD369" s="483"/>
      <c r="AE369" s="483"/>
      <c r="AF369" s="483"/>
      <c r="AG369" s="483"/>
      <c r="AH369" s="483"/>
      <c r="AI369" s="483"/>
      <c r="AJ369" s="483"/>
      <c r="AK369" s="483"/>
      <c r="AL369" s="483"/>
      <c r="AM369" s="483"/>
      <c r="AN369" s="483"/>
      <c r="AO369" s="483"/>
      <c r="AP369" s="483"/>
      <c r="AQ369" s="483"/>
      <c r="AR369" s="483"/>
      <c r="AS369" s="483"/>
      <c r="AT369" s="483"/>
      <c r="AU369" s="483"/>
      <c r="AV369" s="483"/>
      <c r="AW369" s="483"/>
      <c r="AX369" s="483"/>
      <c r="AY369" s="483"/>
      <c r="AZ369" s="483"/>
      <c r="BA369" s="483"/>
      <c r="BB369" s="483"/>
      <c r="BC369" s="483"/>
      <c r="BD369" s="483"/>
      <c r="BE369" s="483"/>
      <c r="BF369" s="483"/>
      <c r="BG369" s="483"/>
      <c r="BH369" s="483"/>
      <c r="BI369" s="483"/>
      <c r="BJ369" s="483"/>
      <c r="BK369" s="483"/>
      <c r="BL369" s="483"/>
      <c r="BM369" s="483"/>
      <c r="BN369" s="483"/>
      <c r="BO369" s="483"/>
      <c r="BP369" s="483"/>
      <c r="BQ369" s="483"/>
      <c r="BR369" s="483"/>
      <c r="BS369" s="483"/>
      <c r="BT369" s="483"/>
      <c r="BU369" s="483"/>
      <c r="BV369" s="483"/>
      <c r="BW369" s="483"/>
      <c r="BX369" s="483"/>
      <c r="BY369" s="483"/>
      <c r="BZ369" s="483"/>
      <c r="CA369" s="483"/>
      <c r="CB369" s="483"/>
      <c r="CC369" s="483"/>
      <c r="CD369" s="483"/>
      <c r="CE369" s="483"/>
      <c r="CF369" s="483"/>
      <c r="CG369" s="483"/>
      <c r="CH369" s="483"/>
      <c r="CI369" s="483"/>
      <c r="CJ369" s="483"/>
      <c r="CK369" s="483"/>
      <c r="CL369" s="483"/>
      <c r="CM369" s="483"/>
      <c r="CN369" s="483"/>
      <c r="CO369" s="483"/>
      <c r="CP369" s="483"/>
      <c r="CQ369" s="483"/>
      <c r="CR369" s="483"/>
      <c r="CS369" s="483"/>
      <c r="CT369" s="483"/>
      <c r="CU369" s="483"/>
      <c r="CV369" s="483"/>
      <c r="CW369" s="483"/>
      <c r="CX369" s="483"/>
      <c r="CY369" s="483"/>
      <c r="CZ369" s="483"/>
      <c r="DA369" s="483"/>
      <c r="DB369" s="483"/>
      <c r="DC369" s="483"/>
      <c r="DD369" s="483"/>
      <c r="DE369" s="483"/>
      <c r="DF369" s="483"/>
      <c r="DG369" s="483"/>
      <c r="DH369" s="483"/>
      <c r="DI369" s="483"/>
      <c r="DJ369" s="483"/>
      <c r="DK369" s="483"/>
      <c r="DL369" s="483"/>
      <c r="DM369" s="483"/>
      <c r="DN369" s="483"/>
      <c r="DO369" s="483"/>
      <c r="DP369" s="483"/>
      <c r="DQ369" s="483"/>
      <c r="DR369" s="483"/>
      <c r="DS369" s="483"/>
      <c r="DT369" s="483"/>
      <c r="DU369" s="483"/>
      <c r="DV369" s="483"/>
      <c r="DW369" s="483"/>
      <c r="DX369" s="483"/>
      <c r="DY369" s="483"/>
      <c r="DZ369" s="483"/>
      <c r="EA369" s="483"/>
      <c r="EB369" s="483"/>
      <c r="EC369" s="483"/>
      <c r="ED369" s="483"/>
      <c r="EE369" s="483"/>
      <c r="EF369" s="483"/>
      <c r="EG369" s="483"/>
      <c r="EH369" s="483"/>
      <c r="EI369" s="483"/>
      <c r="EJ369" s="483"/>
      <c r="EK369" s="483"/>
      <c r="EL369" s="483"/>
      <c r="EM369" s="483"/>
      <c r="EN369" s="483"/>
      <c r="EO369" s="483"/>
      <c r="EP369" s="483"/>
      <c r="EQ369" s="483"/>
      <c r="ER369" s="483"/>
      <c r="ES369" s="483"/>
      <c r="ET369" s="483"/>
      <c r="EU369" s="483"/>
      <c r="EV369" s="483"/>
      <c r="EW369" s="483"/>
      <c r="EX369" s="483"/>
      <c r="EY369" s="483"/>
      <c r="EZ369" s="483"/>
      <c r="FA369" s="483"/>
      <c r="FB369" s="483"/>
      <c r="FC369" s="483"/>
      <c r="FD369" s="483"/>
      <c r="FE369" s="483"/>
      <c r="FF369" s="483"/>
      <c r="FG369" s="483"/>
      <c r="FH369" s="483"/>
      <c r="FI369" s="483"/>
      <c r="FJ369" s="483"/>
      <c r="FK369" s="483"/>
      <c r="FL369" s="483"/>
      <c r="FM369" s="483"/>
      <c r="FN369" s="483"/>
      <c r="FO369" s="483"/>
      <c r="FP369" s="483"/>
      <c r="FQ369" s="483"/>
      <c r="FR369" s="483"/>
      <c r="FS369" s="483"/>
      <c r="FT369" s="483"/>
      <c r="FU369" s="483"/>
      <c r="FV369" s="483"/>
      <c r="FW369" s="483"/>
      <c r="FX369" s="483"/>
      <c r="FY369" s="483"/>
      <c r="FZ369" s="483"/>
      <c r="GA369" s="483"/>
      <c r="GB369" s="483"/>
      <c r="GC369" s="483"/>
      <c r="GD369" s="483"/>
      <c r="GE369" s="483"/>
      <c r="GF369" s="483"/>
      <c r="GG369" s="483"/>
      <c r="GH369" s="483"/>
      <c r="GI369" s="483"/>
      <c r="GJ369" s="483"/>
      <c r="GK369" s="483"/>
      <c r="GL369" s="483"/>
      <c r="GM369" s="483"/>
      <c r="GN369" s="483"/>
      <c r="GO369" s="483"/>
      <c r="GP369" s="483"/>
      <c r="GQ369" s="483"/>
      <c r="GR369" s="483"/>
      <c r="GS369" s="483"/>
      <c r="GT369" s="483"/>
      <c r="GU369" s="483"/>
      <c r="GV369" s="483"/>
      <c r="GW369" s="483"/>
      <c r="GX369" s="483"/>
      <c r="GY369" s="483"/>
      <c r="GZ369" s="483"/>
      <c r="HA369" s="483"/>
      <c r="HB369" s="483"/>
      <c r="HC369" s="483"/>
      <c r="HD369" s="483"/>
      <c r="HE369" s="483"/>
      <c r="HF369" s="483"/>
      <c r="HG369" s="483"/>
      <c r="HH369" s="483"/>
      <c r="HI369" s="483"/>
      <c r="HJ369" s="483"/>
      <c r="HK369" s="483"/>
      <c r="HL369" s="483"/>
      <c r="HM369" s="483"/>
      <c r="HN369" s="483"/>
      <c r="HO369" s="483"/>
      <c r="HP369" s="483"/>
      <c r="HQ369" s="483"/>
      <c r="HR369" s="483"/>
      <c r="HS369" s="483"/>
      <c r="HT369" s="483"/>
      <c r="HU369" s="483"/>
      <c r="HV369" s="483"/>
      <c r="HW369" s="483"/>
      <c r="HX369" s="483"/>
      <c r="HY369" s="483"/>
      <c r="HZ369" s="483"/>
      <c r="IA369" s="483"/>
      <c r="IB369" s="483"/>
      <c r="IC369" s="483"/>
      <c r="ID369" s="483"/>
      <c r="IE369" s="483"/>
      <c r="IF369" s="483"/>
      <c r="IG369" s="483"/>
      <c r="IH369" s="483"/>
      <c r="II369" s="483"/>
      <c r="IJ369" s="483"/>
      <c r="IK369" s="483"/>
      <c r="IL369" s="483"/>
      <c r="IM369" s="483"/>
      <c r="IN369" s="483"/>
      <c r="IO369" s="483"/>
      <c r="IP369" s="483"/>
      <c r="IQ369" s="483"/>
      <c r="IR369" s="483"/>
      <c r="IS369" s="483"/>
      <c r="IT369" s="483"/>
      <c r="IU369" s="483"/>
      <c r="IV369" s="483"/>
    </row>
    <row r="370" spans="1:256">
      <c r="A370" s="409"/>
      <c r="B370" s="645"/>
      <c r="C370" s="644"/>
      <c r="D370" s="643"/>
      <c r="E370" s="483"/>
      <c r="F370" s="483"/>
      <c r="G370" s="483"/>
      <c r="H370" s="483"/>
      <c r="I370" s="483"/>
      <c r="J370" s="483"/>
      <c r="K370" s="483"/>
      <c r="L370" s="483"/>
      <c r="M370" s="483"/>
      <c r="N370" s="483"/>
      <c r="O370" s="483"/>
      <c r="P370" s="483"/>
      <c r="Q370" s="483"/>
      <c r="R370" s="483"/>
      <c r="S370" s="483"/>
      <c r="T370" s="483"/>
      <c r="U370" s="483"/>
      <c r="V370" s="483"/>
      <c r="W370" s="483"/>
      <c r="X370" s="483"/>
      <c r="Y370" s="483"/>
      <c r="Z370" s="483"/>
      <c r="AA370" s="483"/>
      <c r="AB370" s="483"/>
      <c r="AC370" s="483"/>
      <c r="AD370" s="483"/>
      <c r="AE370" s="483"/>
      <c r="AF370" s="483"/>
      <c r="AG370" s="483"/>
      <c r="AH370" s="483"/>
      <c r="AI370" s="483"/>
      <c r="AJ370" s="483"/>
      <c r="AK370" s="483"/>
      <c r="AL370" s="483"/>
      <c r="AM370" s="483"/>
      <c r="AN370" s="483"/>
      <c r="AO370" s="483"/>
      <c r="AP370" s="483"/>
      <c r="AQ370" s="483"/>
      <c r="AR370" s="483"/>
      <c r="AS370" s="483"/>
      <c r="AT370" s="483"/>
      <c r="AU370" s="483"/>
      <c r="AV370" s="483"/>
      <c r="AW370" s="483"/>
      <c r="AX370" s="483"/>
      <c r="AY370" s="483"/>
      <c r="AZ370" s="483"/>
      <c r="BA370" s="483"/>
      <c r="BB370" s="483"/>
      <c r="BC370" s="483"/>
      <c r="BD370" s="483"/>
      <c r="BE370" s="483"/>
      <c r="BF370" s="483"/>
      <c r="BG370" s="483"/>
      <c r="BH370" s="483"/>
      <c r="BI370" s="483"/>
      <c r="BJ370" s="483"/>
      <c r="BK370" s="483"/>
      <c r="BL370" s="483"/>
      <c r="BM370" s="483"/>
      <c r="BN370" s="483"/>
      <c r="BO370" s="483"/>
      <c r="BP370" s="483"/>
      <c r="BQ370" s="483"/>
      <c r="BR370" s="483"/>
      <c r="BS370" s="483"/>
      <c r="BT370" s="483"/>
      <c r="BU370" s="483"/>
      <c r="BV370" s="483"/>
      <c r="BW370" s="483"/>
      <c r="BX370" s="483"/>
      <c r="BY370" s="483"/>
      <c r="BZ370" s="483"/>
      <c r="CA370" s="483"/>
      <c r="CB370" s="483"/>
      <c r="CC370" s="483"/>
      <c r="CD370" s="483"/>
      <c r="CE370" s="483"/>
      <c r="CF370" s="483"/>
      <c r="CG370" s="483"/>
      <c r="CH370" s="483"/>
      <c r="CI370" s="483"/>
      <c r="CJ370" s="483"/>
      <c r="CK370" s="483"/>
      <c r="CL370" s="483"/>
      <c r="CM370" s="483"/>
      <c r="CN370" s="483"/>
      <c r="CO370" s="483"/>
      <c r="CP370" s="483"/>
      <c r="CQ370" s="483"/>
      <c r="CR370" s="483"/>
      <c r="CS370" s="483"/>
      <c r="CT370" s="483"/>
      <c r="CU370" s="483"/>
      <c r="CV370" s="483"/>
      <c r="CW370" s="483"/>
      <c r="CX370" s="483"/>
      <c r="CY370" s="483"/>
      <c r="CZ370" s="483"/>
      <c r="DA370" s="483"/>
      <c r="DB370" s="483"/>
      <c r="DC370" s="483"/>
      <c r="DD370" s="483"/>
      <c r="DE370" s="483"/>
      <c r="DF370" s="483"/>
      <c r="DG370" s="483"/>
      <c r="DH370" s="483"/>
      <c r="DI370" s="483"/>
      <c r="DJ370" s="483"/>
      <c r="DK370" s="483"/>
      <c r="DL370" s="483"/>
      <c r="DM370" s="483"/>
      <c r="DN370" s="483"/>
      <c r="DO370" s="483"/>
      <c r="DP370" s="483"/>
      <c r="DQ370" s="483"/>
      <c r="DR370" s="483"/>
      <c r="DS370" s="483"/>
      <c r="DT370" s="483"/>
      <c r="DU370" s="483"/>
      <c r="DV370" s="483"/>
      <c r="DW370" s="483"/>
      <c r="DX370" s="483"/>
      <c r="DY370" s="483"/>
      <c r="DZ370" s="483"/>
      <c r="EA370" s="483"/>
      <c r="EB370" s="483"/>
      <c r="EC370" s="483"/>
      <c r="ED370" s="483"/>
      <c r="EE370" s="483"/>
      <c r="EF370" s="483"/>
      <c r="EG370" s="483"/>
      <c r="EH370" s="483"/>
      <c r="EI370" s="483"/>
      <c r="EJ370" s="483"/>
      <c r="EK370" s="483"/>
      <c r="EL370" s="483"/>
      <c r="EM370" s="483"/>
      <c r="EN370" s="483"/>
      <c r="EO370" s="483"/>
      <c r="EP370" s="483"/>
      <c r="EQ370" s="483"/>
      <c r="ER370" s="483"/>
      <c r="ES370" s="483"/>
      <c r="ET370" s="483"/>
      <c r="EU370" s="483"/>
      <c r="EV370" s="483"/>
      <c r="EW370" s="483"/>
      <c r="EX370" s="483"/>
      <c r="EY370" s="483"/>
      <c r="EZ370" s="483"/>
      <c r="FA370" s="483"/>
      <c r="FB370" s="483"/>
      <c r="FC370" s="483"/>
      <c r="FD370" s="483"/>
      <c r="FE370" s="483"/>
      <c r="FF370" s="483"/>
      <c r="FG370" s="483"/>
      <c r="FH370" s="483"/>
      <c r="FI370" s="483"/>
      <c r="FJ370" s="483"/>
      <c r="FK370" s="483"/>
      <c r="FL370" s="483"/>
      <c r="FM370" s="483"/>
      <c r="FN370" s="483"/>
      <c r="FO370" s="483"/>
      <c r="FP370" s="483"/>
      <c r="FQ370" s="483"/>
      <c r="FR370" s="483"/>
      <c r="FS370" s="483"/>
      <c r="FT370" s="483"/>
      <c r="FU370" s="483"/>
      <c r="FV370" s="483"/>
      <c r="FW370" s="483"/>
      <c r="FX370" s="483"/>
      <c r="FY370" s="483"/>
      <c r="FZ370" s="483"/>
      <c r="GA370" s="483"/>
      <c r="GB370" s="483"/>
      <c r="GC370" s="483"/>
      <c r="GD370" s="483"/>
      <c r="GE370" s="483"/>
      <c r="GF370" s="483"/>
      <c r="GG370" s="483"/>
      <c r="GH370" s="483"/>
      <c r="GI370" s="483"/>
      <c r="GJ370" s="483"/>
      <c r="GK370" s="483"/>
      <c r="GL370" s="483"/>
      <c r="GM370" s="483"/>
      <c r="GN370" s="483"/>
      <c r="GO370" s="483"/>
      <c r="GP370" s="483"/>
      <c r="GQ370" s="483"/>
      <c r="GR370" s="483"/>
      <c r="GS370" s="483"/>
      <c r="GT370" s="483"/>
      <c r="GU370" s="483"/>
      <c r="GV370" s="483"/>
      <c r="GW370" s="483"/>
      <c r="GX370" s="483"/>
      <c r="GY370" s="483"/>
      <c r="GZ370" s="483"/>
      <c r="HA370" s="483"/>
      <c r="HB370" s="483"/>
      <c r="HC370" s="483"/>
      <c r="HD370" s="483"/>
      <c r="HE370" s="483"/>
      <c r="HF370" s="483"/>
      <c r="HG370" s="483"/>
      <c r="HH370" s="483"/>
      <c r="HI370" s="483"/>
      <c r="HJ370" s="483"/>
      <c r="HK370" s="483"/>
      <c r="HL370" s="483"/>
      <c r="HM370" s="483"/>
      <c r="HN370" s="483"/>
      <c r="HO370" s="483"/>
      <c r="HP370" s="483"/>
      <c r="HQ370" s="483"/>
      <c r="HR370" s="483"/>
      <c r="HS370" s="483"/>
      <c r="HT370" s="483"/>
      <c r="HU370" s="483"/>
      <c r="HV370" s="483"/>
      <c r="HW370" s="483"/>
      <c r="HX370" s="483"/>
      <c r="HY370" s="483"/>
      <c r="HZ370" s="483"/>
      <c r="IA370" s="483"/>
      <c r="IB370" s="483"/>
      <c r="IC370" s="483"/>
      <c r="ID370" s="483"/>
      <c r="IE370" s="483"/>
      <c r="IF370" s="483"/>
      <c r="IG370" s="483"/>
      <c r="IH370" s="483"/>
      <c r="II370" s="483"/>
      <c r="IJ370" s="483"/>
      <c r="IK370" s="483"/>
      <c r="IL370" s="483"/>
      <c r="IM370" s="483"/>
      <c r="IN370" s="483"/>
      <c r="IO370" s="483"/>
      <c r="IP370" s="483"/>
      <c r="IQ370" s="483"/>
      <c r="IR370" s="483"/>
      <c r="IS370" s="483"/>
      <c r="IT370" s="483"/>
      <c r="IU370" s="483"/>
      <c r="IV370" s="483"/>
    </row>
    <row r="371" spans="1:256">
      <c r="A371" s="642"/>
      <c r="B371" s="641" t="str">
        <f>B356</f>
        <v>SPLOŠNO</v>
      </c>
      <c r="C371" s="480"/>
      <c r="D371" s="479" t="s">
        <v>1306</v>
      </c>
      <c r="E371" s="479"/>
      <c r="F371" s="478">
        <f>SUM(F358:F370)</f>
        <v>0</v>
      </c>
      <c r="G371" s="483"/>
      <c r="H371" s="483"/>
      <c r="I371" s="483"/>
      <c r="J371" s="483"/>
      <c r="K371" s="483"/>
      <c r="L371" s="483"/>
      <c r="M371" s="483"/>
      <c r="N371" s="483"/>
      <c r="O371" s="483"/>
      <c r="P371" s="483"/>
      <c r="Q371" s="483"/>
      <c r="R371" s="483"/>
      <c r="S371" s="483"/>
      <c r="T371" s="483"/>
      <c r="U371" s="483"/>
      <c r="V371" s="483"/>
      <c r="W371" s="483"/>
      <c r="X371" s="483"/>
      <c r="Y371" s="483"/>
      <c r="Z371" s="483"/>
      <c r="AA371" s="483"/>
      <c r="AB371" s="483"/>
      <c r="AC371" s="483"/>
      <c r="AD371" s="483"/>
      <c r="AE371" s="483"/>
      <c r="AF371" s="483"/>
      <c r="AG371" s="483"/>
      <c r="AH371" s="483"/>
      <c r="AI371" s="483"/>
      <c r="AJ371" s="483"/>
      <c r="AK371" s="483"/>
      <c r="AL371" s="483"/>
      <c r="AM371" s="483"/>
      <c r="AN371" s="483"/>
      <c r="AO371" s="483"/>
      <c r="AP371" s="483"/>
      <c r="AQ371" s="483"/>
      <c r="AR371" s="483"/>
      <c r="AS371" s="483"/>
      <c r="AT371" s="483"/>
      <c r="AU371" s="483"/>
      <c r="AV371" s="483"/>
      <c r="AW371" s="483"/>
      <c r="AX371" s="483"/>
      <c r="AY371" s="483"/>
      <c r="AZ371" s="483"/>
      <c r="BA371" s="483"/>
      <c r="BB371" s="483"/>
      <c r="BC371" s="483"/>
      <c r="BD371" s="483"/>
      <c r="BE371" s="483"/>
      <c r="BF371" s="483"/>
      <c r="BG371" s="483"/>
      <c r="BH371" s="483"/>
      <c r="BI371" s="483"/>
      <c r="BJ371" s="483"/>
      <c r="BK371" s="483"/>
      <c r="BL371" s="483"/>
      <c r="BM371" s="483"/>
      <c r="BN371" s="483"/>
      <c r="BO371" s="483"/>
      <c r="BP371" s="483"/>
      <c r="BQ371" s="483"/>
      <c r="BR371" s="483"/>
      <c r="BS371" s="483"/>
      <c r="BT371" s="483"/>
      <c r="BU371" s="483"/>
      <c r="BV371" s="483"/>
      <c r="BW371" s="483"/>
      <c r="BX371" s="483"/>
      <c r="BY371" s="483"/>
      <c r="BZ371" s="483"/>
      <c r="CA371" s="483"/>
      <c r="CB371" s="483"/>
      <c r="CC371" s="483"/>
      <c r="CD371" s="483"/>
      <c r="CE371" s="483"/>
      <c r="CF371" s="483"/>
      <c r="CG371" s="483"/>
      <c r="CH371" s="483"/>
      <c r="CI371" s="483"/>
      <c r="CJ371" s="483"/>
      <c r="CK371" s="483"/>
      <c r="CL371" s="483"/>
      <c r="CM371" s="483"/>
      <c r="CN371" s="483"/>
      <c r="CO371" s="483"/>
      <c r="CP371" s="483"/>
      <c r="CQ371" s="483"/>
      <c r="CR371" s="483"/>
      <c r="CS371" s="483"/>
      <c r="CT371" s="483"/>
      <c r="CU371" s="483"/>
      <c r="CV371" s="483"/>
      <c r="CW371" s="483"/>
      <c r="CX371" s="483"/>
      <c r="CY371" s="483"/>
      <c r="CZ371" s="483"/>
      <c r="DA371" s="483"/>
      <c r="DB371" s="483"/>
      <c r="DC371" s="483"/>
      <c r="DD371" s="483"/>
      <c r="DE371" s="483"/>
      <c r="DF371" s="483"/>
      <c r="DG371" s="483"/>
      <c r="DH371" s="483"/>
      <c r="DI371" s="483"/>
      <c r="DJ371" s="483"/>
      <c r="DK371" s="483"/>
      <c r="DL371" s="483"/>
      <c r="DM371" s="483"/>
      <c r="DN371" s="483"/>
      <c r="DO371" s="483"/>
      <c r="DP371" s="483"/>
      <c r="DQ371" s="483"/>
      <c r="DR371" s="483"/>
      <c r="DS371" s="483"/>
      <c r="DT371" s="483"/>
      <c r="DU371" s="483"/>
      <c r="DV371" s="483"/>
      <c r="DW371" s="483"/>
      <c r="DX371" s="483"/>
      <c r="DY371" s="483"/>
      <c r="DZ371" s="483"/>
      <c r="EA371" s="483"/>
      <c r="EB371" s="483"/>
      <c r="EC371" s="483"/>
      <c r="ED371" s="483"/>
      <c r="EE371" s="483"/>
      <c r="EF371" s="483"/>
      <c r="EG371" s="483"/>
      <c r="EH371" s="483"/>
      <c r="EI371" s="483"/>
      <c r="EJ371" s="483"/>
      <c r="EK371" s="483"/>
      <c r="EL371" s="483"/>
      <c r="EM371" s="483"/>
      <c r="EN371" s="483"/>
      <c r="EO371" s="483"/>
      <c r="EP371" s="483"/>
      <c r="EQ371" s="483"/>
      <c r="ER371" s="483"/>
      <c r="ES371" s="483"/>
      <c r="ET371" s="483"/>
      <c r="EU371" s="483"/>
      <c r="EV371" s="483"/>
      <c r="EW371" s="483"/>
      <c r="EX371" s="483"/>
      <c r="EY371" s="483"/>
      <c r="EZ371" s="483"/>
      <c r="FA371" s="483"/>
      <c r="FB371" s="483"/>
      <c r="FC371" s="483"/>
      <c r="FD371" s="483"/>
      <c r="FE371" s="483"/>
      <c r="FF371" s="483"/>
      <c r="FG371" s="483"/>
      <c r="FH371" s="483"/>
      <c r="FI371" s="483"/>
      <c r="FJ371" s="483"/>
      <c r="FK371" s="483"/>
      <c r="FL371" s="483"/>
      <c r="FM371" s="483"/>
      <c r="FN371" s="483"/>
      <c r="FO371" s="483"/>
      <c r="FP371" s="483"/>
      <c r="FQ371" s="483"/>
      <c r="FR371" s="483"/>
      <c r="FS371" s="483"/>
      <c r="FT371" s="483"/>
      <c r="FU371" s="483"/>
      <c r="FV371" s="483"/>
      <c r="FW371" s="483"/>
      <c r="FX371" s="483"/>
      <c r="FY371" s="483"/>
      <c r="FZ371" s="483"/>
      <c r="GA371" s="483"/>
      <c r="GB371" s="483"/>
      <c r="GC371" s="483"/>
      <c r="GD371" s="483"/>
      <c r="GE371" s="483"/>
      <c r="GF371" s="483"/>
      <c r="GG371" s="483"/>
      <c r="GH371" s="483"/>
      <c r="GI371" s="483"/>
      <c r="GJ371" s="483"/>
      <c r="GK371" s="483"/>
      <c r="GL371" s="483"/>
      <c r="GM371" s="483"/>
      <c r="GN371" s="483"/>
      <c r="GO371" s="483"/>
      <c r="GP371" s="483"/>
      <c r="GQ371" s="483"/>
      <c r="GR371" s="483"/>
      <c r="GS371" s="483"/>
      <c r="GT371" s="483"/>
      <c r="GU371" s="483"/>
      <c r="GV371" s="483"/>
      <c r="GW371" s="483"/>
      <c r="GX371" s="483"/>
      <c r="GY371" s="483"/>
      <c r="GZ371" s="483"/>
      <c r="HA371" s="483"/>
      <c r="HB371" s="483"/>
      <c r="HC371" s="483"/>
      <c r="HD371" s="483"/>
      <c r="HE371" s="483"/>
      <c r="HF371" s="483"/>
      <c r="HG371" s="483"/>
      <c r="HH371" s="483"/>
      <c r="HI371" s="483"/>
      <c r="HJ371" s="483"/>
      <c r="HK371" s="483"/>
      <c r="HL371" s="483"/>
      <c r="HM371" s="483"/>
      <c r="HN371" s="483"/>
      <c r="HO371" s="483"/>
      <c r="HP371" s="483"/>
      <c r="HQ371" s="483"/>
      <c r="HR371" s="483"/>
      <c r="HS371" s="483"/>
      <c r="HT371" s="483"/>
      <c r="HU371" s="483"/>
      <c r="HV371" s="483"/>
      <c r="HW371" s="483"/>
      <c r="HX371" s="483"/>
      <c r="HY371" s="483"/>
      <c r="HZ371" s="483"/>
      <c r="IA371" s="483"/>
      <c r="IB371" s="483"/>
      <c r="IC371" s="483"/>
      <c r="ID371" s="483"/>
      <c r="IE371" s="483"/>
      <c r="IF371" s="483"/>
      <c r="IG371" s="483"/>
      <c r="IH371" s="483"/>
      <c r="II371" s="483"/>
      <c r="IJ371" s="483"/>
      <c r="IK371" s="483"/>
      <c r="IL371" s="483"/>
      <c r="IM371" s="483"/>
      <c r="IN371" s="483"/>
      <c r="IO371" s="483"/>
      <c r="IP371" s="483"/>
      <c r="IQ371" s="483"/>
      <c r="IR371" s="483"/>
      <c r="IS371" s="483"/>
      <c r="IT371" s="483"/>
      <c r="IU371" s="483"/>
      <c r="IV371" s="483"/>
    </row>
    <row r="372" spans="1:256">
      <c r="B372" s="637"/>
      <c r="C372" s="372"/>
      <c r="D372" s="636"/>
      <c r="E372" s="372"/>
      <c r="F372" s="372"/>
      <c r="G372" s="372"/>
      <c r="H372" s="372"/>
      <c r="I372" s="372"/>
      <c r="J372" s="372"/>
      <c r="K372" s="372"/>
      <c r="L372" s="372"/>
      <c r="M372" s="372"/>
      <c r="N372" s="372"/>
      <c r="O372" s="372"/>
      <c r="P372" s="372"/>
      <c r="Q372" s="372"/>
      <c r="R372" s="372"/>
      <c r="S372" s="372"/>
      <c r="T372" s="372"/>
      <c r="U372" s="372"/>
      <c r="V372" s="372"/>
      <c r="W372" s="372"/>
      <c r="X372" s="372"/>
      <c r="Y372" s="372"/>
      <c r="Z372" s="372"/>
      <c r="AA372" s="372"/>
      <c r="AB372" s="372"/>
      <c r="AC372" s="372"/>
      <c r="AD372" s="372"/>
      <c r="AE372" s="372"/>
      <c r="AF372" s="372"/>
      <c r="AG372" s="372"/>
      <c r="AH372" s="372"/>
      <c r="AI372" s="372"/>
      <c r="AJ372" s="372"/>
      <c r="AK372" s="372"/>
      <c r="AL372" s="372"/>
      <c r="AM372" s="372"/>
      <c r="AN372" s="372"/>
      <c r="AO372" s="372"/>
      <c r="AP372" s="372"/>
      <c r="AQ372" s="372"/>
      <c r="AR372" s="372"/>
      <c r="AS372" s="372"/>
      <c r="AT372" s="372"/>
      <c r="AU372" s="372"/>
      <c r="AV372" s="372"/>
      <c r="AW372" s="372"/>
      <c r="AX372" s="372"/>
      <c r="AY372" s="372"/>
      <c r="AZ372" s="372"/>
      <c r="BA372" s="372"/>
      <c r="BB372" s="372"/>
      <c r="BC372" s="372"/>
      <c r="BD372" s="372"/>
      <c r="BE372" s="372"/>
      <c r="BF372" s="372"/>
      <c r="BG372" s="372"/>
      <c r="BH372" s="372"/>
      <c r="BI372" s="372"/>
      <c r="BJ372" s="372"/>
      <c r="BK372" s="372"/>
      <c r="BL372" s="372"/>
      <c r="BM372" s="372"/>
      <c r="BN372" s="372"/>
      <c r="BO372" s="372"/>
      <c r="BP372" s="372"/>
      <c r="BQ372" s="372"/>
      <c r="BR372" s="372"/>
      <c r="BS372" s="372"/>
      <c r="BT372" s="372"/>
      <c r="BU372" s="372"/>
      <c r="BV372" s="372"/>
      <c r="BW372" s="372"/>
      <c r="BX372" s="372"/>
      <c r="BY372" s="372"/>
      <c r="BZ372" s="372"/>
      <c r="CA372" s="372"/>
      <c r="CB372" s="372"/>
      <c r="CC372" s="372"/>
      <c r="CD372" s="372"/>
      <c r="CE372" s="372"/>
      <c r="CF372" s="372"/>
      <c r="CG372" s="372"/>
      <c r="CH372" s="372"/>
      <c r="CI372" s="372"/>
      <c r="CJ372" s="372"/>
      <c r="CK372" s="372"/>
      <c r="CL372" s="372"/>
      <c r="CM372" s="372"/>
      <c r="CN372" s="372"/>
      <c r="CO372" s="372"/>
      <c r="CP372" s="372"/>
      <c r="CQ372" s="372"/>
      <c r="CR372" s="372"/>
      <c r="CS372" s="372"/>
      <c r="CT372" s="372"/>
      <c r="CU372" s="372"/>
      <c r="CV372" s="372"/>
      <c r="CW372" s="372"/>
      <c r="CX372" s="372"/>
      <c r="CY372" s="372"/>
      <c r="CZ372" s="372"/>
      <c r="DA372" s="372"/>
      <c r="DB372" s="372"/>
      <c r="DC372" s="372"/>
      <c r="DD372" s="372"/>
      <c r="DE372" s="372"/>
      <c r="DF372" s="372"/>
      <c r="DG372" s="372"/>
      <c r="DH372" s="372"/>
      <c r="DI372" s="372"/>
      <c r="DJ372" s="372"/>
      <c r="DK372" s="372"/>
      <c r="DL372" s="372"/>
      <c r="DM372" s="372"/>
      <c r="DN372" s="372"/>
      <c r="DO372" s="372"/>
      <c r="DP372" s="372"/>
      <c r="DQ372" s="372"/>
      <c r="DR372" s="372"/>
      <c r="DS372" s="372"/>
      <c r="DT372" s="372"/>
      <c r="DU372" s="372"/>
      <c r="DV372" s="372"/>
      <c r="DW372" s="372"/>
      <c r="DX372" s="372"/>
      <c r="DY372" s="372"/>
      <c r="DZ372" s="372"/>
      <c r="EA372" s="372"/>
      <c r="EB372" s="372"/>
      <c r="EC372" s="372"/>
      <c r="ED372" s="372"/>
      <c r="EE372" s="372"/>
      <c r="EF372" s="372"/>
      <c r="EG372" s="372"/>
      <c r="EH372" s="372"/>
      <c r="EI372" s="372"/>
      <c r="EJ372" s="372"/>
      <c r="EK372" s="372"/>
      <c r="EL372" s="372"/>
      <c r="EM372" s="372"/>
      <c r="EN372" s="372"/>
      <c r="EO372" s="372"/>
      <c r="EP372" s="372"/>
      <c r="EQ372" s="372"/>
      <c r="ER372" s="372"/>
      <c r="ES372" s="372"/>
      <c r="ET372" s="372"/>
      <c r="EU372" s="372"/>
      <c r="EV372" s="372"/>
      <c r="EW372" s="372"/>
      <c r="EX372" s="372"/>
      <c r="EY372" s="372"/>
      <c r="EZ372" s="372"/>
      <c r="FA372" s="372"/>
      <c r="FB372" s="372"/>
      <c r="FC372" s="372"/>
      <c r="FD372" s="372"/>
      <c r="FE372" s="372"/>
      <c r="FF372" s="372"/>
      <c r="FG372" s="372"/>
      <c r="FH372" s="372"/>
      <c r="FI372" s="372"/>
      <c r="FJ372" s="372"/>
      <c r="FK372" s="372"/>
      <c r="FL372" s="372"/>
      <c r="FM372" s="372"/>
      <c r="FN372" s="372"/>
      <c r="FO372" s="372"/>
      <c r="FP372" s="372"/>
      <c r="FQ372" s="372"/>
      <c r="FR372" s="372"/>
      <c r="FS372" s="372"/>
      <c r="FT372" s="372"/>
      <c r="FU372" s="372"/>
      <c r="FV372" s="372"/>
      <c r="FW372" s="372"/>
      <c r="FX372" s="372"/>
      <c r="FY372" s="372"/>
      <c r="FZ372" s="372"/>
      <c r="GA372" s="372"/>
      <c r="GB372" s="372"/>
      <c r="GC372" s="372"/>
      <c r="GD372" s="372"/>
      <c r="GE372" s="372"/>
      <c r="GF372" s="372"/>
      <c r="GG372" s="372"/>
      <c r="GH372" s="372"/>
      <c r="GI372" s="372"/>
      <c r="GJ372" s="372"/>
      <c r="GK372" s="372"/>
      <c r="GL372" s="372"/>
      <c r="GM372" s="372"/>
      <c r="GN372" s="372"/>
      <c r="GO372" s="372"/>
      <c r="GP372" s="372"/>
      <c r="GQ372" s="372"/>
      <c r="GR372" s="372"/>
      <c r="GS372" s="372"/>
      <c r="GT372" s="372"/>
      <c r="GU372" s="372"/>
      <c r="GV372" s="372"/>
      <c r="GW372" s="372"/>
      <c r="GX372" s="372"/>
      <c r="GY372" s="372"/>
      <c r="GZ372" s="372"/>
      <c r="HA372" s="372"/>
      <c r="HB372" s="372"/>
      <c r="HC372" s="372"/>
      <c r="HD372" s="372"/>
      <c r="HE372" s="372"/>
      <c r="HF372" s="372"/>
      <c r="HG372" s="372"/>
      <c r="HH372" s="372"/>
      <c r="HI372" s="372"/>
      <c r="HJ372" s="372"/>
      <c r="HK372" s="372"/>
      <c r="HL372" s="372"/>
      <c r="HM372" s="372"/>
      <c r="HN372" s="372"/>
      <c r="HO372" s="372"/>
      <c r="HP372" s="372"/>
      <c r="HQ372" s="372"/>
      <c r="HR372" s="372"/>
      <c r="HS372" s="372"/>
      <c r="HT372" s="372"/>
      <c r="HU372" s="372"/>
      <c r="HV372" s="372"/>
      <c r="HW372" s="372"/>
      <c r="HX372" s="372"/>
      <c r="HY372" s="372"/>
      <c r="HZ372" s="372"/>
      <c r="IA372" s="372"/>
      <c r="IB372" s="372"/>
      <c r="IC372" s="372"/>
      <c r="ID372" s="372"/>
      <c r="IE372" s="372"/>
      <c r="IF372" s="372"/>
      <c r="IG372" s="372"/>
      <c r="IH372" s="372"/>
      <c r="II372" s="372"/>
      <c r="IJ372" s="372"/>
      <c r="IK372" s="372"/>
      <c r="IL372" s="372"/>
      <c r="IM372" s="372"/>
      <c r="IN372" s="372"/>
      <c r="IO372" s="372"/>
      <c r="IP372" s="372"/>
      <c r="IQ372" s="372"/>
      <c r="IR372" s="372"/>
      <c r="IS372" s="372"/>
      <c r="IT372" s="372"/>
      <c r="IU372" s="372"/>
      <c r="IV372" s="372"/>
    </row>
    <row r="373" spans="1:256">
      <c r="A373" s="459"/>
      <c r="B373" s="640"/>
      <c r="C373" s="639"/>
      <c r="D373" s="639"/>
      <c r="E373" s="638"/>
      <c r="F373" s="638"/>
      <c r="G373" s="534"/>
      <c r="H373" s="534"/>
      <c r="I373" s="534"/>
      <c r="J373" s="534"/>
      <c r="K373" s="534"/>
      <c r="L373" s="534"/>
      <c r="M373" s="534"/>
      <c r="N373" s="534"/>
      <c r="O373" s="534"/>
      <c r="P373" s="534"/>
      <c r="Q373" s="534"/>
      <c r="R373" s="534"/>
      <c r="S373" s="534"/>
      <c r="T373" s="534"/>
      <c r="U373" s="534"/>
      <c r="V373" s="534"/>
      <c r="W373" s="534"/>
      <c r="X373" s="534"/>
      <c r="Y373" s="534"/>
      <c r="Z373" s="534"/>
      <c r="AA373" s="534"/>
      <c r="AB373" s="534"/>
      <c r="AC373" s="534"/>
      <c r="AD373" s="534"/>
      <c r="AE373" s="534"/>
      <c r="AF373" s="534"/>
      <c r="AG373" s="534"/>
      <c r="AH373" s="534"/>
      <c r="AI373" s="534"/>
      <c r="AJ373" s="534"/>
      <c r="AK373" s="534"/>
      <c r="AL373" s="534"/>
      <c r="AM373" s="534"/>
      <c r="AN373" s="534"/>
      <c r="AO373" s="534"/>
      <c r="AP373" s="534"/>
      <c r="AQ373" s="534"/>
      <c r="AR373" s="534"/>
      <c r="AS373" s="534"/>
      <c r="AT373" s="534"/>
      <c r="AU373" s="534"/>
      <c r="AV373" s="534"/>
      <c r="AW373" s="534"/>
      <c r="AX373" s="534"/>
      <c r="AY373" s="534"/>
      <c r="AZ373" s="534"/>
      <c r="BA373" s="534"/>
      <c r="BB373" s="534"/>
      <c r="BC373" s="534"/>
      <c r="BD373" s="534"/>
      <c r="BE373" s="534"/>
      <c r="BF373" s="534"/>
      <c r="BG373" s="534"/>
      <c r="BH373" s="534"/>
      <c r="BI373" s="534"/>
      <c r="BJ373" s="534"/>
      <c r="BK373" s="534"/>
      <c r="BL373" s="534"/>
      <c r="BM373" s="534"/>
      <c r="BN373" s="534"/>
      <c r="BO373" s="534"/>
      <c r="BP373" s="534"/>
      <c r="BQ373" s="534"/>
      <c r="BR373" s="534"/>
      <c r="BS373" s="534"/>
      <c r="BT373" s="534"/>
      <c r="BU373" s="534"/>
      <c r="BV373" s="534"/>
      <c r="BW373" s="534"/>
      <c r="BX373" s="534"/>
      <c r="BY373" s="534"/>
      <c r="BZ373" s="534"/>
      <c r="CA373" s="534"/>
      <c r="CB373" s="534"/>
      <c r="CC373" s="534"/>
      <c r="CD373" s="534"/>
      <c r="CE373" s="534"/>
      <c r="CF373" s="534"/>
      <c r="CG373" s="534"/>
      <c r="CH373" s="534"/>
      <c r="CI373" s="534"/>
      <c r="CJ373" s="534"/>
      <c r="CK373" s="534"/>
      <c r="CL373" s="534"/>
      <c r="CM373" s="534"/>
      <c r="CN373" s="534"/>
      <c r="CO373" s="534"/>
      <c r="CP373" s="534"/>
      <c r="CQ373" s="534"/>
      <c r="CR373" s="534"/>
      <c r="CS373" s="534"/>
      <c r="CT373" s="534"/>
      <c r="CU373" s="534"/>
      <c r="CV373" s="534"/>
      <c r="CW373" s="534"/>
      <c r="CX373" s="534"/>
      <c r="CY373" s="534"/>
      <c r="CZ373" s="534"/>
      <c r="DA373" s="534"/>
      <c r="DB373" s="534"/>
      <c r="DC373" s="534"/>
      <c r="DD373" s="534"/>
      <c r="DE373" s="534"/>
      <c r="DF373" s="534"/>
      <c r="DG373" s="534"/>
      <c r="DH373" s="534"/>
      <c r="DI373" s="534"/>
      <c r="DJ373" s="534"/>
      <c r="DK373" s="534"/>
      <c r="DL373" s="534"/>
      <c r="DM373" s="534"/>
      <c r="DN373" s="534"/>
      <c r="DO373" s="534"/>
      <c r="DP373" s="534"/>
      <c r="DQ373" s="534"/>
      <c r="DR373" s="534"/>
      <c r="DS373" s="534"/>
      <c r="DT373" s="534"/>
      <c r="DU373" s="534"/>
      <c r="DV373" s="534"/>
      <c r="DW373" s="534"/>
      <c r="DX373" s="534"/>
      <c r="DY373" s="534"/>
      <c r="DZ373" s="534"/>
      <c r="EA373" s="534"/>
      <c r="EB373" s="534"/>
      <c r="EC373" s="534"/>
      <c r="ED373" s="534"/>
      <c r="EE373" s="534"/>
      <c r="EF373" s="534"/>
      <c r="EG373" s="534"/>
      <c r="EH373" s="534"/>
      <c r="EI373" s="534"/>
      <c r="EJ373" s="534"/>
      <c r="EK373" s="534"/>
      <c r="EL373" s="534"/>
      <c r="EM373" s="534"/>
      <c r="EN373" s="534"/>
      <c r="EO373" s="534"/>
      <c r="EP373" s="534"/>
      <c r="EQ373" s="534"/>
      <c r="ER373" s="534"/>
      <c r="ES373" s="534"/>
      <c r="ET373" s="534"/>
      <c r="EU373" s="534"/>
      <c r="EV373" s="534"/>
      <c r="EW373" s="534"/>
      <c r="EX373" s="534"/>
      <c r="EY373" s="534"/>
      <c r="EZ373" s="534"/>
      <c r="FA373" s="534"/>
      <c r="FB373" s="534"/>
      <c r="FC373" s="534"/>
      <c r="FD373" s="534"/>
      <c r="FE373" s="534"/>
      <c r="FF373" s="534"/>
      <c r="FG373" s="534"/>
      <c r="FH373" s="534"/>
      <c r="FI373" s="534"/>
      <c r="FJ373" s="534"/>
      <c r="FK373" s="534"/>
      <c r="FL373" s="534"/>
      <c r="FM373" s="534"/>
      <c r="FN373" s="534"/>
      <c r="FO373" s="534"/>
      <c r="FP373" s="534"/>
      <c r="FQ373" s="534"/>
      <c r="FR373" s="534"/>
      <c r="FS373" s="534"/>
      <c r="FT373" s="534"/>
      <c r="FU373" s="534"/>
      <c r="FV373" s="534"/>
      <c r="FW373" s="534"/>
      <c r="FX373" s="534"/>
      <c r="FY373" s="534"/>
      <c r="FZ373" s="534"/>
      <c r="GA373" s="534"/>
      <c r="GB373" s="534"/>
      <c r="GC373" s="534"/>
      <c r="GD373" s="534"/>
      <c r="GE373" s="534"/>
      <c r="GF373" s="534"/>
      <c r="GG373" s="534"/>
      <c r="GH373" s="534"/>
      <c r="GI373" s="534"/>
      <c r="GJ373" s="534"/>
      <c r="GK373" s="534"/>
      <c r="GL373" s="534"/>
      <c r="GM373" s="534"/>
      <c r="GN373" s="534"/>
      <c r="GO373" s="534"/>
      <c r="GP373" s="534"/>
      <c r="GQ373" s="534"/>
      <c r="GR373" s="534"/>
      <c r="GS373" s="534"/>
      <c r="GT373" s="534"/>
      <c r="GU373" s="534"/>
      <c r="GV373" s="534"/>
      <c r="GW373" s="534"/>
      <c r="GX373" s="534"/>
      <c r="GY373" s="534"/>
      <c r="GZ373" s="534"/>
      <c r="HA373" s="534"/>
      <c r="HB373" s="534"/>
      <c r="HC373" s="534"/>
      <c r="HD373" s="534"/>
      <c r="HE373" s="534"/>
      <c r="HF373" s="534"/>
      <c r="HG373" s="534"/>
      <c r="HH373" s="534"/>
      <c r="HI373" s="534"/>
      <c r="HJ373" s="534"/>
      <c r="HK373" s="534"/>
      <c r="HL373" s="534"/>
      <c r="HM373" s="534"/>
      <c r="HN373" s="534"/>
      <c r="HO373" s="534"/>
      <c r="HP373" s="534"/>
      <c r="HQ373" s="534"/>
      <c r="HR373" s="534"/>
      <c r="HS373" s="534"/>
      <c r="HT373" s="534"/>
      <c r="HU373" s="534"/>
      <c r="HV373" s="534"/>
      <c r="HW373" s="534"/>
      <c r="HX373" s="534"/>
      <c r="HY373" s="534"/>
      <c r="HZ373" s="534"/>
      <c r="IA373" s="534"/>
      <c r="IB373" s="534"/>
      <c r="IC373" s="534"/>
      <c r="ID373" s="534"/>
      <c r="IE373" s="534"/>
      <c r="IF373" s="534"/>
      <c r="IG373" s="534"/>
      <c r="IH373" s="534"/>
      <c r="II373" s="534"/>
      <c r="IJ373" s="534"/>
      <c r="IK373" s="534"/>
      <c r="IL373" s="534"/>
      <c r="IM373" s="534"/>
      <c r="IN373" s="534"/>
      <c r="IO373" s="534"/>
      <c r="IP373" s="534"/>
      <c r="IQ373" s="534"/>
      <c r="IR373" s="534"/>
      <c r="IS373" s="534"/>
      <c r="IT373" s="534"/>
      <c r="IU373" s="534"/>
      <c r="IV373" s="534"/>
    </row>
    <row r="374" spans="1:256">
      <c r="B374" s="637"/>
      <c r="C374" s="372"/>
      <c r="D374" s="636"/>
      <c r="E374" s="372"/>
      <c r="F374" s="372"/>
      <c r="G374" s="372"/>
      <c r="H374" s="372"/>
      <c r="I374" s="372"/>
      <c r="J374" s="372"/>
      <c r="K374" s="372"/>
      <c r="L374" s="372"/>
      <c r="M374" s="372"/>
      <c r="N374" s="372"/>
      <c r="O374" s="372"/>
      <c r="P374" s="372"/>
      <c r="Q374" s="372"/>
      <c r="R374" s="372"/>
      <c r="S374" s="372"/>
      <c r="T374" s="372"/>
      <c r="U374" s="372"/>
      <c r="V374" s="372"/>
      <c r="W374" s="372"/>
      <c r="X374" s="372"/>
      <c r="Y374" s="372"/>
      <c r="Z374" s="372"/>
      <c r="AA374" s="372"/>
      <c r="AB374" s="372"/>
      <c r="AC374" s="372"/>
      <c r="AD374" s="372"/>
      <c r="AE374" s="372"/>
      <c r="AF374" s="372"/>
      <c r="AG374" s="372"/>
      <c r="AH374" s="372"/>
      <c r="AI374" s="372"/>
      <c r="AJ374" s="372"/>
      <c r="AK374" s="372"/>
      <c r="AL374" s="372"/>
      <c r="AM374" s="372"/>
      <c r="AN374" s="372"/>
      <c r="AO374" s="372"/>
      <c r="AP374" s="372"/>
      <c r="AQ374" s="372"/>
      <c r="AR374" s="372"/>
      <c r="AS374" s="372"/>
      <c r="AT374" s="372"/>
      <c r="AU374" s="372"/>
      <c r="AV374" s="372"/>
      <c r="AW374" s="372"/>
      <c r="AX374" s="372"/>
      <c r="AY374" s="372"/>
      <c r="AZ374" s="372"/>
      <c r="BA374" s="372"/>
      <c r="BB374" s="372"/>
      <c r="BC374" s="372"/>
      <c r="BD374" s="372"/>
      <c r="BE374" s="372"/>
      <c r="BF374" s="372"/>
      <c r="BG374" s="372"/>
      <c r="BH374" s="372"/>
      <c r="BI374" s="372"/>
      <c r="BJ374" s="372"/>
      <c r="BK374" s="372"/>
      <c r="BL374" s="372"/>
      <c r="BM374" s="372"/>
      <c r="BN374" s="372"/>
      <c r="BO374" s="372"/>
      <c r="BP374" s="372"/>
      <c r="BQ374" s="372"/>
      <c r="BR374" s="372"/>
      <c r="BS374" s="372"/>
      <c r="BT374" s="372"/>
      <c r="BU374" s="372"/>
      <c r="BV374" s="372"/>
      <c r="BW374" s="372"/>
      <c r="BX374" s="372"/>
      <c r="BY374" s="372"/>
      <c r="BZ374" s="372"/>
      <c r="CA374" s="372"/>
      <c r="CB374" s="372"/>
      <c r="CC374" s="372"/>
      <c r="CD374" s="372"/>
      <c r="CE374" s="372"/>
      <c r="CF374" s="372"/>
      <c r="CG374" s="372"/>
      <c r="CH374" s="372"/>
      <c r="CI374" s="372"/>
      <c r="CJ374" s="372"/>
      <c r="CK374" s="372"/>
      <c r="CL374" s="372"/>
      <c r="CM374" s="372"/>
      <c r="CN374" s="372"/>
      <c r="CO374" s="372"/>
      <c r="CP374" s="372"/>
      <c r="CQ374" s="372"/>
      <c r="CR374" s="372"/>
      <c r="CS374" s="372"/>
      <c r="CT374" s="372"/>
      <c r="CU374" s="372"/>
      <c r="CV374" s="372"/>
      <c r="CW374" s="372"/>
      <c r="CX374" s="372"/>
      <c r="CY374" s="372"/>
      <c r="CZ374" s="372"/>
      <c r="DA374" s="372"/>
      <c r="DB374" s="372"/>
      <c r="DC374" s="372"/>
      <c r="DD374" s="372"/>
      <c r="DE374" s="372"/>
      <c r="DF374" s="372"/>
      <c r="DG374" s="372"/>
      <c r="DH374" s="372"/>
      <c r="DI374" s="372"/>
      <c r="DJ374" s="372"/>
      <c r="DK374" s="372"/>
      <c r="DL374" s="372"/>
      <c r="DM374" s="372"/>
      <c r="DN374" s="372"/>
      <c r="DO374" s="372"/>
      <c r="DP374" s="372"/>
      <c r="DQ374" s="372"/>
      <c r="DR374" s="372"/>
      <c r="DS374" s="372"/>
      <c r="DT374" s="372"/>
      <c r="DU374" s="372"/>
      <c r="DV374" s="372"/>
      <c r="DW374" s="372"/>
      <c r="DX374" s="372"/>
      <c r="DY374" s="372"/>
      <c r="DZ374" s="372"/>
      <c r="EA374" s="372"/>
      <c r="EB374" s="372"/>
      <c r="EC374" s="372"/>
      <c r="ED374" s="372"/>
      <c r="EE374" s="372"/>
      <c r="EF374" s="372"/>
      <c r="EG374" s="372"/>
      <c r="EH374" s="372"/>
      <c r="EI374" s="372"/>
      <c r="EJ374" s="372"/>
      <c r="EK374" s="372"/>
      <c r="EL374" s="372"/>
      <c r="EM374" s="372"/>
      <c r="EN374" s="372"/>
      <c r="EO374" s="372"/>
      <c r="EP374" s="372"/>
      <c r="EQ374" s="372"/>
      <c r="ER374" s="372"/>
      <c r="ES374" s="372"/>
      <c r="ET374" s="372"/>
      <c r="EU374" s="372"/>
      <c r="EV374" s="372"/>
      <c r="EW374" s="372"/>
      <c r="EX374" s="372"/>
      <c r="EY374" s="372"/>
      <c r="EZ374" s="372"/>
      <c r="FA374" s="372"/>
      <c r="FB374" s="372"/>
      <c r="FC374" s="372"/>
      <c r="FD374" s="372"/>
      <c r="FE374" s="372"/>
      <c r="FF374" s="372"/>
      <c r="FG374" s="372"/>
      <c r="FH374" s="372"/>
      <c r="FI374" s="372"/>
      <c r="FJ374" s="372"/>
      <c r="FK374" s="372"/>
      <c r="FL374" s="372"/>
      <c r="FM374" s="372"/>
      <c r="FN374" s="372"/>
      <c r="FO374" s="372"/>
      <c r="FP374" s="372"/>
      <c r="FQ374" s="372"/>
      <c r="FR374" s="372"/>
      <c r="FS374" s="372"/>
      <c r="FT374" s="372"/>
      <c r="FU374" s="372"/>
      <c r="FV374" s="372"/>
      <c r="FW374" s="372"/>
      <c r="FX374" s="372"/>
      <c r="FY374" s="372"/>
      <c r="FZ374" s="372"/>
      <c r="GA374" s="372"/>
      <c r="GB374" s="372"/>
      <c r="GC374" s="372"/>
      <c r="GD374" s="372"/>
      <c r="GE374" s="372"/>
      <c r="GF374" s="372"/>
      <c r="GG374" s="372"/>
      <c r="GH374" s="372"/>
      <c r="GI374" s="372"/>
      <c r="GJ374" s="372"/>
      <c r="GK374" s="372"/>
      <c r="GL374" s="372"/>
      <c r="GM374" s="372"/>
      <c r="GN374" s="372"/>
      <c r="GO374" s="372"/>
      <c r="GP374" s="372"/>
      <c r="GQ374" s="372"/>
      <c r="GR374" s="372"/>
      <c r="GS374" s="372"/>
      <c r="GT374" s="372"/>
      <c r="GU374" s="372"/>
      <c r="GV374" s="372"/>
      <c r="GW374" s="372"/>
      <c r="GX374" s="372"/>
      <c r="GY374" s="372"/>
      <c r="GZ374" s="372"/>
      <c r="HA374" s="372"/>
      <c r="HB374" s="372"/>
      <c r="HC374" s="372"/>
      <c r="HD374" s="372"/>
      <c r="HE374" s="372"/>
      <c r="HF374" s="372"/>
      <c r="HG374" s="372"/>
      <c r="HH374" s="372"/>
      <c r="HI374" s="372"/>
      <c r="HJ374" s="372"/>
      <c r="HK374" s="372"/>
      <c r="HL374" s="372"/>
      <c r="HM374" s="372"/>
      <c r="HN374" s="372"/>
      <c r="HO374" s="372"/>
      <c r="HP374" s="372"/>
      <c r="HQ374" s="372"/>
      <c r="HR374" s="372"/>
      <c r="HS374" s="372"/>
      <c r="HT374" s="372"/>
      <c r="HU374" s="372"/>
      <c r="HV374" s="372"/>
      <c r="HW374" s="372"/>
      <c r="HX374" s="372"/>
      <c r="HY374" s="372"/>
      <c r="HZ374" s="372"/>
      <c r="IA374" s="372"/>
      <c r="IB374" s="372"/>
      <c r="IC374" s="372"/>
      <c r="ID374" s="372"/>
      <c r="IE374" s="372"/>
      <c r="IF374" s="372"/>
      <c r="IG374" s="372"/>
      <c r="IH374" s="372"/>
      <c r="II374" s="372"/>
      <c r="IJ374" s="372"/>
      <c r="IK374" s="372"/>
      <c r="IL374" s="372"/>
      <c r="IM374" s="372"/>
      <c r="IN374" s="372"/>
      <c r="IO374" s="372"/>
      <c r="IP374" s="372"/>
      <c r="IQ374" s="372"/>
      <c r="IR374" s="372"/>
      <c r="IS374" s="372"/>
      <c r="IT374" s="372"/>
      <c r="IU374" s="372"/>
      <c r="IV374" s="372"/>
    </row>
    <row r="375" spans="1:256">
      <c r="C375" s="367"/>
      <c r="D375" s="635"/>
      <c r="E375" s="367"/>
      <c r="F375" s="367"/>
    </row>
    <row r="376" spans="1:256">
      <c r="C376" s="367"/>
      <c r="D376" s="635"/>
      <c r="E376" s="367"/>
      <c r="F376" s="367"/>
    </row>
    <row r="377" spans="1:256">
      <c r="C377" s="367"/>
      <c r="D377" s="635"/>
      <c r="E377" s="367"/>
      <c r="F377" s="367"/>
    </row>
    <row r="378" spans="1:256">
      <c r="C378" s="367"/>
      <c r="D378" s="635"/>
      <c r="E378" s="367"/>
      <c r="F378" s="367"/>
    </row>
    <row r="379" spans="1:256">
      <c r="C379" s="367"/>
      <c r="D379" s="635"/>
      <c r="E379" s="367"/>
      <c r="F379" s="367"/>
    </row>
    <row r="380" spans="1:256">
      <c r="C380" s="367"/>
      <c r="D380" s="635"/>
      <c r="E380" s="367"/>
      <c r="F380" s="367"/>
    </row>
    <row r="381" spans="1:256">
      <c r="C381" s="367"/>
      <c r="D381" s="635"/>
      <c r="E381" s="367"/>
      <c r="F381" s="367"/>
    </row>
    <row r="382" spans="1:256">
      <c r="C382" s="367"/>
      <c r="D382" s="635"/>
      <c r="E382" s="367"/>
      <c r="F382" s="367"/>
    </row>
    <row r="383" spans="1:256">
      <c r="C383" s="367"/>
      <c r="D383" s="635"/>
      <c r="E383" s="367"/>
      <c r="F383" s="367"/>
    </row>
    <row r="384" spans="1:256">
      <c r="C384" s="367"/>
      <c r="D384" s="635"/>
      <c r="E384" s="367"/>
      <c r="F384" s="367"/>
    </row>
    <row r="385" spans="3:6">
      <c r="C385" s="367"/>
      <c r="D385" s="635"/>
      <c r="E385" s="367"/>
      <c r="F385" s="367"/>
    </row>
    <row r="386" spans="3:6">
      <c r="C386" s="367"/>
      <c r="D386" s="635"/>
      <c r="E386" s="367"/>
      <c r="F386" s="367"/>
    </row>
    <row r="387" spans="3:6">
      <c r="C387" s="367"/>
      <c r="D387" s="635"/>
      <c r="E387" s="367"/>
      <c r="F387" s="367"/>
    </row>
    <row r="388" spans="3:6">
      <c r="C388" s="367"/>
      <c r="D388" s="635"/>
      <c r="E388" s="367"/>
      <c r="F388" s="367"/>
    </row>
    <row r="389" spans="3:6">
      <c r="C389" s="367"/>
      <c r="D389" s="635"/>
      <c r="E389" s="367"/>
      <c r="F389" s="367"/>
    </row>
    <row r="390" spans="3:6">
      <c r="C390" s="367"/>
      <c r="D390" s="635"/>
      <c r="E390" s="367"/>
      <c r="F390" s="367"/>
    </row>
    <row r="391" spans="3:6">
      <c r="C391" s="367"/>
      <c r="D391" s="635"/>
      <c r="E391" s="367"/>
      <c r="F391" s="367"/>
    </row>
    <row r="392" spans="3:6">
      <c r="C392" s="367"/>
      <c r="D392" s="635"/>
      <c r="E392" s="367"/>
      <c r="F392" s="367"/>
    </row>
    <row r="393" spans="3:6">
      <c r="C393" s="367"/>
      <c r="D393" s="635"/>
      <c r="E393" s="367"/>
      <c r="F393" s="367"/>
    </row>
    <row r="394" spans="3:6">
      <c r="C394" s="367"/>
      <c r="D394" s="635"/>
      <c r="E394" s="367"/>
      <c r="F394" s="367"/>
    </row>
    <row r="395" spans="3:6">
      <c r="C395" s="367"/>
      <c r="D395" s="635"/>
      <c r="E395" s="367"/>
      <c r="F395" s="367"/>
    </row>
    <row r="396" spans="3:6">
      <c r="C396" s="367"/>
      <c r="D396" s="635"/>
      <c r="E396" s="367"/>
      <c r="F396" s="367"/>
    </row>
    <row r="397" spans="3:6">
      <c r="C397" s="367"/>
      <c r="D397" s="635"/>
      <c r="E397" s="367"/>
      <c r="F397" s="367"/>
    </row>
    <row r="398" spans="3:6">
      <c r="C398" s="367"/>
      <c r="D398" s="635"/>
      <c r="E398" s="367"/>
      <c r="F398" s="367"/>
    </row>
    <row r="399" spans="3:6">
      <c r="C399" s="367"/>
      <c r="D399" s="635"/>
      <c r="E399" s="367"/>
      <c r="F399" s="367"/>
    </row>
    <row r="400" spans="3:6">
      <c r="C400" s="367"/>
      <c r="D400" s="635"/>
      <c r="E400" s="367"/>
      <c r="F400" s="367"/>
    </row>
    <row r="401" spans="3:6">
      <c r="C401" s="367"/>
      <c r="D401" s="635"/>
      <c r="E401" s="367"/>
      <c r="F401" s="367"/>
    </row>
    <row r="402" spans="3:6">
      <c r="C402" s="367"/>
      <c r="D402" s="635"/>
      <c r="E402" s="367"/>
      <c r="F402" s="367"/>
    </row>
    <row r="403" spans="3:6">
      <c r="C403" s="367"/>
      <c r="D403" s="635"/>
      <c r="E403" s="367"/>
      <c r="F403" s="367"/>
    </row>
    <row r="404" spans="3:6">
      <c r="C404" s="367"/>
      <c r="D404" s="635"/>
      <c r="E404" s="367"/>
      <c r="F404" s="367"/>
    </row>
    <row r="405" spans="3:6">
      <c r="C405" s="367"/>
      <c r="D405" s="635"/>
      <c r="E405" s="367"/>
      <c r="F405" s="367"/>
    </row>
    <row r="406" spans="3:6">
      <c r="C406" s="367"/>
      <c r="D406" s="635"/>
      <c r="E406" s="367"/>
      <c r="F406" s="367"/>
    </row>
    <row r="407" spans="3:6">
      <c r="C407" s="367"/>
      <c r="D407" s="635"/>
      <c r="E407" s="367"/>
      <c r="F407" s="367"/>
    </row>
    <row r="408" spans="3:6">
      <c r="C408" s="367"/>
      <c r="D408" s="635"/>
      <c r="E408" s="367"/>
      <c r="F408" s="367"/>
    </row>
    <row r="409" spans="3:6">
      <c r="C409" s="367"/>
      <c r="D409" s="635"/>
      <c r="E409" s="367"/>
      <c r="F409" s="367"/>
    </row>
    <row r="410" spans="3:6">
      <c r="C410" s="367"/>
      <c r="D410" s="635"/>
      <c r="E410" s="367"/>
      <c r="F410" s="367"/>
    </row>
    <row r="411" spans="3:6">
      <c r="C411" s="367"/>
      <c r="D411" s="635"/>
      <c r="E411" s="367"/>
      <c r="F411" s="367"/>
    </row>
    <row r="412" spans="3:6">
      <c r="C412" s="367"/>
      <c r="D412" s="635"/>
      <c r="E412" s="367"/>
      <c r="F412" s="367"/>
    </row>
    <row r="413" spans="3:6">
      <c r="C413" s="367"/>
      <c r="D413" s="635"/>
      <c r="E413" s="367"/>
      <c r="F413" s="367"/>
    </row>
    <row r="414" spans="3:6">
      <c r="C414" s="367"/>
      <c r="D414" s="635"/>
      <c r="E414" s="367"/>
      <c r="F414" s="367"/>
    </row>
    <row r="415" spans="3:6">
      <c r="C415" s="367"/>
      <c r="D415" s="635"/>
      <c r="E415" s="367"/>
      <c r="F415" s="367"/>
    </row>
    <row r="416" spans="3:6">
      <c r="C416" s="367"/>
      <c r="D416" s="635"/>
      <c r="E416" s="367"/>
      <c r="F416" s="367"/>
    </row>
    <row r="417" spans="3:6">
      <c r="C417" s="367"/>
      <c r="D417" s="635"/>
      <c r="E417" s="367"/>
      <c r="F417" s="367"/>
    </row>
    <row r="418" spans="3:6">
      <c r="C418" s="367"/>
      <c r="D418" s="635"/>
      <c r="E418" s="367"/>
      <c r="F418" s="367"/>
    </row>
    <row r="419" spans="3:6">
      <c r="C419" s="367"/>
      <c r="D419" s="635"/>
      <c r="E419" s="367"/>
      <c r="F419" s="367"/>
    </row>
    <row r="420" spans="3:6">
      <c r="C420" s="367"/>
      <c r="D420" s="635"/>
      <c r="E420" s="367"/>
      <c r="F420" s="367"/>
    </row>
    <row r="421" spans="3:6">
      <c r="C421" s="367"/>
      <c r="D421" s="635"/>
      <c r="E421" s="367"/>
      <c r="F421" s="367"/>
    </row>
  </sheetData>
  <pageMargins left="0.98425196850393704" right="0.78740157480314965" top="0.59055118110236227" bottom="0.59055118110236227" header="0.43307086614173229" footer="0.43307086614173229"/>
  <pageSetup paperSize="9" scale="95" orientation="portrait" useFirstPageNumber="1" r:id="rId1"/>
  <headerFooter>
    <oddFooter>&amp;LGRAD BORL&amp;CPZI&amp;R&amp;9VODOVOD in KANALIZACIJA, Stran &amp;P</oddFooter>
  </headerFooter>
  <rowBreaks count="2" manualBreakCount="2">
    <brk id="31" max="16383" man="1"/>
    <brk id="28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V452"/>
  <sheetViews>
    <sheetView view="pageBreakPreview" zoomScaleNormal="100" zoomScaleSheetLayoutView="100" workbookViewId="0">
      <pane ySplit="2" topLeftCell="A3" activePane="bottomLeft" state="frozen"/>
      <selection activeCell="B9" sqref="B9"/>
      <selection pane="bottomLeft" activeCell="E52" sqref="E52"/>
    </sheetView>
  </sheetViews>
  <sheetFormatPr defaultColWidth="9.109375" defaultRowHeight="13.2"/>
  <cols>
    <col min="1" max="1" width="4.5546875" style="811" customWidth="1"/>
    <col min="2" max="2" width="44.6640625" style="367" customWidth="1"/>
    <col min="3" max="3" width="5.6640625" style="367" customWidth="1"/>
    <col min="4" max="4" width="6.33203125" style="367" customWidth="1"/>
    <col min="5" max="5" width="10" style="367" customWidth="1"/>
    <col min="6" max="6" width="13.6640625" style="367" customWidth="1"/>
    <col min="7" max="7" width="16" style="367" hidden="1" customWidth="1"/>
    <col min="8" max="16384" width="9.109375" style="367"/>
  </cols>
  <sheetData>
    <row r="1" spans="1:7" s="466" customFormat="1">
      <c r="A1" s="906" t="s">
        <v>1305</v>
      </c>
      <c r="B1" s="471" t="s">
        <v>1304</v>
      </c>
      <c r="C1" s="470" t="s">
        <v>1303</v>
      </c>
      <c r="D1" s="470" t="s">
        <v>1302</v>
      </c>
      <c r="E1" s="468" t="s">
        <v>1301</v>
      </c>
      <c r="F1" s="467" t="s">
        <v>1300</v>
      </c>
    </row>
    <row r="2" spans="1:7" s="437" customFormat="1">
      <c r="A2" s="905"/>
      <c r="B2" s="464"/>
      <c r="C2" s="463"/>
      <c r="D2" s="463"/>
      <c r="E2" s="461" t="s">
        <v>1299</v>
      </c>
      <c r="F2" s="460" t="s">
        <v>1299</v>
      </c>
    </row>
    <row r="3" spans="1:7" s="437" customFormat="1">
      <c r="A3" s="486"/>
      <c r="B3" s="450"/>
      <c r="C3" s="407"/>
      <c r="D3" s="407"/>
      <c r="E3" s="406"/>
      <c r="F3" s="406"/>
    </row>
    <row r="4" spans="1:7" s="437" customFormat="1" ht="15.6">
      <c r="A4" s="455"/>
      <c r="B4" s="454" t="str">
        <f>'Rek. SI'!B4</f>
        <v>Datum: 07.02.2019</v>
      </c>
      <c r="C4" s="458"/>
      <c r="D4" s="457"/>
      <c r="E4" s="456"/>
      <c r="F4" s="456"/>
    </row>
    <row r="5" spans="1:7" s="437" customFormat="1" ht="13.8" thickBot="1">
      <c r="A5" s="451"/>
      <c r="B5" s="450"/>
      <c r="C5" s="458"/>
      <c r="D5" s="457"/>
      <c r="E5" s="456"/>
      <c r="F5" s="456"/>
    </row>
    <row r="6" spans="1:7" s="437" customFormat="1" ht="18" thickBot="1">
      <c r="A6" s="444"/>
      <c r="B6" s="448" t="str">
        <f>'Rek. SI'!B6</f>
        <v>GRAD BORL - REKONSTRUKCIJA DELA GRADU</v>
      </c>
      <c r="C6" s="904"/>
      <c r="D6" s="903"/>
      <c r="E6" s="453"/>
      <c r="F6" s="453"/>
    </row>
    <row r="7" spans="1:7" s="437" customFormat="1" ht="7.5" customHeight="1" thickBot="1">
      <c r="A7" s="409"/>
      <c r="B7" s="438"/>
      <c r="C7" s="407"/>
      <c r="D7" s="407"/>
      <c r="E7" s="449"/>
      <c r="F7" s="449"/>
    </row>
    <row r="8" spans="1:7" s="440" customFormat="1" ht="40.200000000000003" thickBot="1">
      <c r="A8" s="409"/>
      <c r="B8" s="439" t="str">
        <f>'Rek. SI'!B8</f>
        <v xml:space="preserve">OPOMBA: POPISI SO PROJEKTANTSKI IN NAREJENI NA OSNOVI PZI PROJEKTNE DOKUMENTACIJE! </v>
      </c>
      <c r="C8" s="441"/>
      <c r="D8" s="441"/>
      <c r="E8" s="442"/>
      <c r="F8" s="442"/>
      <c r="G8" s="441"/>
    </row>
    <row r="9" spans="1:7" s="437" customFormat="1">
      <c r="A9" s="409"/>
      <c r="B9" s="438"/>
      <c r="C9" s="407"/>
      <c r="D9" s="407"/>
      <c r="E9" s="406"/>
      <c r="F9" s="406"/>
    </row>
    <row r="10" spans="1:7" s="437" customFormat="1" ht="15.6">
      <c r="A10" s="433" t="s">
        <v>1281</v>
      </c>
      <c r="B10" s="408" t="str">
        <f>'Rek. SI'!B10</f>
        <v>V popisih strojnih instalacij niso zajeta:</v>
      </c>
      <c r="C10" s="407"/>
      <c r="D10" s="407"/>
      <c r="E10" s="406"/>
      <c r="F10" s="406"/>
    </row>
    <row r="11" spans="1:7" s="437" customFormat="1">
      <c r="A11" s="436"/>
      <c r="B11" s="408" t="str">
        <f>'Rek. SI'!B11</f>
        <v>gradbena dela, razen navedenih</v>
      </c>
      <c r="C11" s="407"/>
      <c r="D11" s="407"/>
      <c r="E11" s="406"/>
      <c r="F11" s="406"/>
    </row>
    <row r="12" spans="1:7" s="404" customFormat="1">
      <c r="A12" s="436"/>
      <c r="B12" s="408" t="str">
        <f>'Rek. SI'!B12</f>
        <v>elektro dela, razen navedenih</v>
      </c>
      <c r="C12" s="621"/>
      <c r="D12" s="621"/>
      <c r="E12" s="620"/>
      <c r="F12" s="620"/>
    </row>
    <row r="13" spans="1:7" s="404" customFormat="1" ht="26.4">
      <c r="A13" s="433" t="s">
        <v>1281</v>
      </c>
      <c r="B13" s="430" t="str">
        <f>'Rek. SI'!B13</f>
        <v>Vso opremo, ki je predvidena za vezavo na CNS, je potrebno uskladiti z dobaviteljem CNS-a.</v>
      </c>
      <c r="C13" s="621"/>
      <c r="D13" s="621"/>
      <c r="E13" s="898"/>
      <c r="F13" s="620"/>
    </row>
    <row r="14" spans="1:7" s="404" customFormat="1" ht="27.75" customHeight="1">
      <c r="A14" s="431" t="s">
        <v>1281</v>
      </c>
      <c r="B14" s="430" t="str">
        <f>'Rek. SI'!B14</f>
        <v>Vsa izbrana oprema mora biti potrjena s strani investitorja, nadzora in projektantov strojnih inštalacij.</v>
      </c>
      <c r="C14" s="621"/>
      <c r="D14" s="621"/>
      <c r="E14" s="898"/>
      <c r="F14" s="620"/>
    </row>
    <row r="15" spans="1:7" s="381" customFormat="1" ht="66">
      <c r="A15" s="431" t="s">
        <v>1281</v>
      </c>
      <c r="B15" s="430" t="str">
        <f>'Rek. SI'!B15</f>
        <v xml:space="preserve">Pred naročilom mora biti vsa izbrana oprema (sanitarna keramika, armature, ogledala, držala, milniki …) potrjena s strani investitorja in nadzora ter usklajena s posameznimi načrti (arhitektura, strojno, elektro…) </v>
      </c>
      <c r="C15" s="902"/>
      <c r="D15" s="901"/>
    </row>
    <row r="16" spans="1:7" s="404" customFormat="1" ht="15.6">
      <c r="A16" s="900"/>
      <c r="B16" s="899"/>
      <c r="C16" s="621"/>
      <c r="D16" s="621"/>
      <c r="E16" s="898"/>
      <c r="F16" s="620"/>
    </row>
    <row r="17" spans="1:6" s="404" customFormat="1">
      <c r="A17" s="897"/>
      <c r="B17" s="842"/>
      <c r="C17" s="621"/>
      <c r="D17" s="621"/>
      <c r="E17" s="896"/>
      <c r="F17" s="620"/>
    </row>
    <row r="18" spans="1:6" s="891" customFormat="1" ht="15.6">
      <c r="A18" s="403"/>
      <c r="B18" s="427" t="s">
        <v>1836</v>
      </c>
      <c r="C18" s="895"/>
      <c r="D18" s="895"/>
      <c r="E18" s="894"/>
      <c r="F18" s="894"/>
    </row>
    <row r="19" spans="1:6" s="891" customFormat="1" ht="14.25" customHeight="1">
      <c r="A19" s="799"/>
      <c r="B19" s="392"/>
      <c r="C19" s="895"/>
      <c r="D19" s="895"/>
      <c r="E19" s="894"/>
      <c r="F19" s="894"/>
    </row>
    <row r="20" spans="1:6" s="891" customFormat="1" ht="12" customHeight="1">
      <c r="A20" s="799"/>
      <c r="B20" s="892"/>
      <c r="C20" s="892"/>
      <c r="D20" s="892"/>
      <c r="E20" s="892"/>
    </row>
    <row r="21" spans="1:6" s="891" customFormat="1" ht="15.6">
      <c r="A21" s="618" t="s">
        <v>1286</v>
      </c>
      <c r="B21" s="617" t="s">
        <v>1285</v>
      </c>
      <c r="C21" s="616"/>
      <c r="D21" s="616"/>
      <c r="E21" s="616"/>
      <c r="F21" s="615"/>
    </row>
    <row r="22" spans="1:6" s="891" customFormat="1" ht="12.75" customHeight="1">
      <c r="A22" s="409">
        <v>1</v>
      </c>
      <c r="B22" s="613" t="str">
        <f>B204</f>
        <v>TOPLOTNE ČRPALKE - PRIMARNI DEL</v>
      </c>
      <c r="C22" s="613"/>
      <c r="D22" s="613"/>
      <c r="E22" s="613"/>
      <c r="F22" s="484">
        <f>F204</f>
        <v>0</v>
      </c>
    </row>
    <row r="23" spans="1:6" s="891" customFormat="1" ht="12.75" customHeight="1">
      <c r="A23" s="409">
        <f>A22+1</f>
        <v>2</v>
      </c>
      <c r="B23" s="613" t="str">
        <f>B342</f>
        <v>SEKUNDARNI DEL POSTAJE OGREVANJA</v>
      </c>
      <c r="C23" s="613"/>
      <c r="D23" s="613"/>
      <c r="E23" s="613"/>
      <c r="F23" s="484">
        <f>F342</f>
        <v>0</v>
      </c>
    </row>
    <row r="24" spans="1:6" s="893" customFormat="1" ht="12.75" customHeight="1">
      <c r="A24" s="409">
        <f>A23+1</f>
        <v>3</v>
      </c>
      <c r="B24" s="613" t="str">
        <f>B410</f>
        <v>TALNO OGREVANJE IN HLAJENJE</v>
      </c>
      <c r="C24" s="613"/>
      <c r="D24" s="613"/>
      <c r="E24" s="613"/>
      <c r="F24" s="484">
        <f>F410</f>
        <v>0</v>
      </c>
    </row>
    <row r="25" spans="1:6" s="405" customFormat="1">
      <c r="A25" s="409">
        <f>A24+1</f>
        <v>4</v>
      </c>
      <c r="B25" s="613" t="str">
        <f>B413</f>
        <v>SPLOŠNO</v>
      </c>
      <c r="C25" s="613"/>
      <c r="D25" s="613"/>
      <c r="E25" s="613"/>
      <c r="F25" s="484">
        <f>F436</f>
        <v>0</v>
      </c>
    </row>
    <row r="26" spans="1:6" s="891" customFormat="1" ht="15.6">
      <c r="A26" s="799"/>
      <c r="B26" s="892"/>
      <c r="C26" s="892"/>
      <c r="D26" s="892"/>
      <c r="E26" s="892"/>
    </row>
    <row r="27" spans="1:6" s="800" customFormat="1" ht="15.6">
      <c r="A27" s="612"/>
      <c r="B27" s="402" t="s">
        <v>1835</v>
      </c>
      <c r="C27" s="611"/>
      <c r="D27" s="611"/>
      <c r="E27" s="610"/>
      <c r="F27" s="399">
        <f>SUM(F22:F26)</f>
        <v>0</v>
      </c>
    </row>
    <row r="28" spans="1:6" s="888" customFormat="1" ht="15.6">
      <c r="A28" s="799"/>
      <c r="B28" s="392"/>
      <c r="C28" s="890"/>
      <c r="D28" s="890"/>
      <c r="E28" s="889"/>
      <c r="F28" s="396"/>
    </row>
    <row r="29" spans="1:6" s="404" customFormat="1">
      <c r="A29" s="811"/>
      <c r="B29" s="887"/>
      <c r="C29" s="621"/>
      <c r="D29" s="621"/>
      <c r="E29" s="620"/>
      <c r="F29" s="620"/>
    </row>
    <row r="30" spans="1:6" s="404" customFormat="1">
      <c r="A30" s="811"/>
      <c r="B30" s="887"/>
      <c r="C30" s="621"/>
      <c r="D30" s="621"/>
      <c r="E30" s="620"/>
      <c r="F30" s="620"/>
    </row>
    <row r="31" spans="1:6" s="490" customFormat="1">
      <c r="A31" s="486"/>
      <c r="B31" s="886" t="s">
        <v>1285</v>
      </c>
      <c r="C31" s="485"/>
      <c r="D31" s="485"/>
      <c r="E31" s="856"/>
      <c r="F31" s="856"/>
    </row>
    <row r="32" spans="1:6" s="466" customFormat="1">
      <c r="A32" s="486"/>
      <c r="B32" s="408"/>
      <c r="C32" s="485"/>
      <c r="D32" s="485"/>
      <c r="E32" s="484"/>
      <c r="F32" s="484"/>
    </row>
    <row r="33" spans="1:256" s="538" customFormat="1">
      <c r="A33" s="486"/>
      <c r="B33" s="408"/>
      <c r="C33" s="485"/>
      <c r="D33" s="485"/>
      <c r="E33" s="484"/>
      <c r="F33" s="484"/>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c r="BY33" s="466"/>
      <c r="BZ33" s="466"/>
      <c r="CA33" s="466"/>
      <c r="CB33" s="466"/>
      <c r="CC33" s="466"/>
      <c r="CD33" s="466"/>
      <c r="CE33" s="466"/>
      <c r="CF33" s="466"/>
      <c r="CG33" s="466"/>
      <c r="CH33" s="466"/>
      <c r="CI33" s="466"/>
      <c r="CJ33" s="466"/>
      <c r="CK33" s="466"/>
      <c r="CL33" s="466"/>
      <c r="CM33" s="466"/>
      <c r="CN33" s="466"/>
      <c r="CO33" s="466"/>
      <c r="CP33" s="466"/>
      <c r="CQ33" s="466"/>
      <c r="CR33" s="466"/>
      <c r="CS33" s="466"/>
      <c r="CT33" s="466"/>
      <c r="CU33" s="466"/>
      <c r="CV33" s="466"/>
      <c r="CW33" s="466"/>
      <c r="CX33" s="466"/>
      <c r="CY33" s="466"/>
      <c r="CZ33" s="466"/>
      <c r="DA33" s="466"/>
      <c r="DB33" s="466"/>
      <c r="DC33" s="466"/>
      <c r="DD33" s="466"/>
      <c r="DE33" s="466"/>
      <c r="DF33" s="466"/>
      <c r="DG33" s="466"/>
      <c r="DH33" s="466"/>
      <c r="DI33" s="466"/>
      <c r="DJ33" s="466"/>
      <c r="DK33" s="466"/>
      <c r="DL33" s="466"/>
      <c r="DM33" s="466"/>
      <c r="DN33" s="466"/>
      <c r="DO33" s="466"/>
      <c r="DP33" s="466"/>
      <c r="DQ33" s="466"/>
      <c r="DR33" s="466"/>
      <c r="DS33" s="466"/>
      <c r="DT33" s="466"/>
      <c r="DU33" s="466"/>
      <c r="DV33" s="466"/>
      <c r="DW33" s="466"/>
      <c r="DX33" s="466"/>
      <c r="DY33" s="466"/>
      <c r="DZ33" s="466"/>
      <c r="EA33" s="466"/>
      <c r="EB33" s="466"/>
      <c r="EC33" s="466"/>
      <c r="ED33" s="466"/>
      <c r="EE33" s="466"/>
      <c r="EF33" s="466"/>
      <c r="EG33" s="466"/>
      <c r="EH33" s="466"/>
      <c r="EI33" s="466"/>
      <c r="EJ33" s="466"/>
      <c r="EK33" s="466"/>
      <c r="EL33" s="466"/>
      <c r="EM33" s="466"/>
      <c r="EN33" s="466"/>
      <c r="EO33" s="466"/>
      <c r="EP33" s="466"/>
      <c r="EQ33" s="466"/>
      <c r="ER33" s="466"/>
      <c r="ES33" s="466"/>
      <c r="ET33" s="466"/>
      <c r="EU33" s="466"/>
      <c r="EV33" s="466"/>
      <c r="EW33" s="466"/>
      <c r="EX33" s="466"/>
      <c r="EY33" s="466"/>
      <c r="EZ33" s="466"/>
      <c r="FA33" s="466"/>
      <c r="FB33" s="466"/>
      <c r="FC33" s="466"/>
      <c r="FD33" s="466"/>
      <c r="FE33" s="466"/>
      <c r="FF33" s="466"/>
      <c r="FG33" s="466"/>
      <c r="FH33" s="466"/>
      <c r="FI33" s="466"/>
      <c r="FJ33" s="466"/>
      <c r="FK33" s="466"/>
      <c r="FL33" s="466"/>
      <c r="FM33" s="466"/>
      <c r="FN33" s="466"/>
      <c r="FO33" s="466"/>
      <c r="FP33" s="466"/>
      <c r="FQ33" s="466"/>
      <c r="FR33" s="466"/>
      <c r="FS33" s="466"/>
      <c r="FT33" s="466"/>
      <c r="FU33" s="466"/>
      <c r="FV33" s="466"/>
      <c r="FW33" s="466"/>
      <c r="FX33" s="466"/>
      <c r="FY33" s="466"/>
      <c r="FZ33" s="466"/>
      <c r="GA33" s="466"/>
      <c r="GB33" s="466"/>
      <c r="GC33" s="466"/>
      <c r="GD33" s="466"/>
      <c r="GE33" s="466"/>
      <c r="GF33" s="466"/>
      <c r="GG33" s="466"/>
      <c r="GH33" s="466"/>
      <c r="GI33" s="466"/>
      <c r="GJ33" s="466"/>
      <c r="GK33" s="466"/>
      <c r="GL33" s="466"/>
      <c r="GM33" s="466"/>
      <c r="GN33" s="466"/>
      <c r="GO33" s="466"/>
      <c r="GP33" s="466"/>
      <c r="GQ33" s="466"/>
      <c r="GR33" s="466"/>
      <c r="GS33" s="466"/>
      <c r="GT33" s="466"/>
      <c r="GU33" s="466"/>
      <c r="GV33" s="466"/>
      <c r="GW33" s="466"/>
      <c r="GX33" s="466"/>
      <c r="GY33" s="466"/>
      <c r="GZ33" s="466"/>
      <c r="HA33" s="466"/>
      <c r="HB33" s="466"/>
      <c r="HC33" s="466"/>
      <c r="HD33" s="466"/>
      <c r="HE33" s="466"/>
      <c r="HF33" s="466"/>
      <c r="HG33" s="466"/>
      <c r="HH33" s="466"/>
      <c r="HI33" s="466"/>
      <c r="HJ33" s="466"/>
      <c r="HK33" s="466"/>
      <c r="HL33" s="466"/>
      <c r="HM33" s="466"/>
      <c r="HN33" s="466"/>
      <c r="HO33" s="466"/>
      <c r="HP33" s="466"/>
      <c r="HQ33" s="466"/>
      <c r="HR33" s="466"/>
      <c r="HS33" s="466"/>
      <c r="HT33" s="466"/>
      <c r="HU33" s="466"/>
      <c r="HV33" s="466"/>
      <c r="HW33" s="466"/>
      <c r="HX33" s="466"/>
      <c r="HY33" s="466"/>
      <c r="HZ33" s="466"/>
      <c r="IA33" s="466"/>
      <c r="IB33" s="466"/>
      <c r="IC33" s="466"/>
      <c r="ID33" s="466"/>
      <c r="IE33" s="466"/>
      <c r="IF33" s="466"/>
      <c r="IG33" s="466"/>
      <c r="IH33" s="466"/>
      <c r="II33" s="466"/>
      <c r="IJ33" s="466"/>
      <c r="IK33" s="466"/>
      <c r="IL33" s="466"/>
      <c r="IM33" s="466"/>
      <c r="IN33" s="466"/>
      <c r="IO33" s="466"/>
      <c r="IP33" s="466"/>
      <c r="IQ33" s="466"/>
      <c r="IR33" s="466"/>
      <c r="IS33" s="466"/>
      <c r="IT33" s="466"/>
      <c r="IU33" s="466"/>
      <c r="IV33" s="466"/>
    </row>
    <row r="34" spans="1:256" s="490" customFormat="1">
      <c r="A34" s="486" t="s">
        <v>980</v>
      </c>
      <c r="B34" s="513" t="s">
        <v>1834</v>
      </c>
      <c r="C34" s="407"/>
      <c r="D34" s="407"/>
      <c r="E34" s="484"/>
      <c r="F34" s="484"/>
      <c r="G34" s="407"/>
    </row>
    <row r="35" spans="1:256" s="538" customFormat="1">
      <c r="A35" s="486"/>
      <c r="B35" s="408"/>
      <c r="C35" s="485"/>
      <c r="D35" s="485"/>
      <c r="E35" s="484"/>
      <c r="F35" s="484"/>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466"/>
      <c r="BP35" s="466"/>
      <c r="BQ35" s="466"/>
      <c r="BR35" s="466"/>
      <c r="BS35" s="466"/>
      <c r="BT35" s="466"/>
      <c r="BU35" s="466"/>
      <c r="BV35" s="466"/>
      <c r="BW35" s="466"/>
      <c r="BX35" s="466"/>
      <c r="BY35" s="466"/>
      <c r="BZ35" s="466"/>
      <c r="CA35" s="466"/>
      <c r="CB35" s="466"/>
      <c r="CC35" s="466"/>
      <c r="CD35" s="466"/>
      <c r="CE35" s="466"/>
      <c r="CF35" s="466"/>
      <c r="CG35" s="466"/>
      <c r="CH35" s="466"/>
      <c r="CI35" s="466"/>
      <c r="CJ35" s="466"/>
      <c r="CK35" s="466"/>
      <c r="CL35" s="466"/>
      <c r="CM35" s="466"/>
      <c r="CN35" s="466"/>
      <c r="CO35" s="466"/>
      <c r="CP35" s="466"/>
      <c r="CQ35" s="466"/>
      <c r="CR35" s="466"/>
      <c r="CS35" s="466"/>
      <c r="CT35" s="466"/>
      <c r="CU35" s="466"/>
      <c r="CV35" s="466"/>
      <c r="CW35" s="466"/>
      <c r="CX35" s="466"/>
      <c r="CY35" s="466"/>
      <c r="CZ35" s="466"/>
      <c r="DA35" s="466"/>
      <c r="DB35" s="466"/>
      <c r="DC35" s="466"/>
      <c r="DD35" s="466"/>
      <c r="DE35" s="466"/>
      <c r="DF35" s="466"/>
      <c r="DG35" s="466"/>
      <c r="DH35" s="466"/>
      <c r="DI35" s="466"/>
      <c r="DJ35" s="466"/>
      <c r="DK35" s="466"/>
      <c r="DL35" s="466"/>
      <c r="DM35" s="466"/>
      <c r="DN35" s="466"/>
      <c r="DO35" s="466"/>
      <c r="DP35" s="466"/>
      <c r="DQ35" s="466"/>
      <c r="DR35" s="466"/>
      <c r="DS35" s="466"/>
      <c r="DT35" s="466"/>
      <c r="DU35" s="466"/>
      <c r="DV35" s="466"/>
      <c r="DW35" s="466"/>
      <c r="DX35" s="466"/>
      <c r="DY35" s="466"/>
      <c r="DZ35" s="466"/>
      <c r="EA35" s="466"/>
      <c r="EB35" s="466"/>
      <c r="EC35" s="466"/>
      <c r="ED35" s="466"/>
      <c r="EE35" s="466"/>
      <c r="EF35" s="466"/>
      <c r="EG35" s="466"/>
      <c r="EH35" s="466"/>
      <c r="EI35" s="466"/>
      <c r="EJ35" s="466"/>
      <c r="EK35" s="466"/>
      <c r="EL35" s="466"/>
      <c r="EM35" s="466"/>
      <c r="EN35" s="466"/>
      <c r="EO35" s="466"/>
      <c r="EP35" s="466"/>
      <c r="EQ35" s="466"/>
      <c r="ER35" s="466"/>
      <c r="ES35" s="466"/>
      <c r="ET35" s="466"/>
      <c r="EU35" s="466"/>
      <c r="EV35" s="466"/>
      <c r="EW35" s="466"/>
      <c r="EX35" s="466"/>
      <c r="EY35" s="466"/>
      <c r="EZ35" s="466"/>
      <c r="FA35" s="466"/>
      <c r="FB35" s="466"/>
      <c r="FC35" s="466"/>
      <c r="FD35" s="466"/>
      <c r="FE35" s="466"/>
      <c r="FF35" s="466"/>
      <c r="FG35" s="466"/>
      <c r="FH35" s="466"/>
      <c r="FI35" s="466"/>
      <c r="FJ35" s="466"/>
      <c r="FK35" s="466"/>
      <c r="FL35" s="466"/>
      <c r="FM35" s="466"/>
      <c r="FN35" s="466"/>
      <c r="FO35" s="466"/>
      <c r="FP35" s="466"/>
      <c r="FQ35" s="466"/>
      <c r="FR35" s="466"/>
      <c r="FS35" s="466"/>
      <c r="FT35" s="466"/>
      <c r="FU35" s="466"/>
      <c r="FV35" s="466"/>
      <c r="FW35" s="466"/>
      <c r="FX35" s="466"/>
      <c r="FY35" s="466"/>
      <c r="FZ35" s="466"/>
      <c r="GA35" s="466"/>
      <c r="GB35" s="466"/>
      <c r="GC35" s="466"/>
      <c r="GD35" s="466"/>
      <c r="GE35" s="466"/>
      <c r="GF35" s="466"/>
      <c r="GG35" s="466"/>
      <c r="GH35" s="466"/>
      <c r="GI35" s="466"/>
      <c r="GJ35" s="466"/>
      <c r="GK35" s="466"/>
      <c r="GL35" s="466"/>
      <c r="GM35" s="466"/>
      <c r="GN35" s="466"/>
      <c r="GO35" s="466"/>
      <c r="GP35" s="466"/>
      <c r="GQ35" s="466"/>
      <c r="GR35" s="466"/>
      <c r="GS35" s="466"/>
      <c r="GT35" s="466"/>
      <c r="GU35" s="466"/>
      <c r="GV35" s="466"/>
      <c r="GW35" s="466"/>
      <c r="GX35" s="466"/>
      <c r="GY35" s="466"/>
      <c r="GZ35" s="466"/>
      <c r="HA35" s="466"/>
      <c r="HB35" s="466"/>
      <c r="HC35" s="466"/>
      <c r="HD35" s="466"/>
      <c r="HE35" s="466"/>
      <c r="HF35" s="466"/>
      <c r="HG35" s="466"/>
      <c r="HH35" s="466"/>
      <c r="HI35" s="466"/>
      <c r="HJ35" s="466"/>
      <c r="HK35" s="466"/>
      <c r="HL35" s="466"/>
      <c r="HM35" s="466"/>
      <c r="HN35" s="466"/>
      <c r="HO35" s="466"/>
      <c r="HP35" s="466"/>
      <c r="HQ35" s="466"/>
      <c r="HR35" s="466"/>
      <c r="HS35" s="466"/>
      <c r="HT35" s="466"/>
      <c r="HU35" s="466"/>
      <c r="HV35" s="466"/>
      <c r="HW35" s="466"/>
      <c r="HX35" s="466"/>
      <c r="HY35" s="466"/>
      <c r="HZ35" s="466"/>
      <c r="IA35" s="466"/>
      <c r="IB35" s="466"/>
      <c r="IC35" s="466"/>
      <c r="ID35" s="466"/>
      <c r="IE35" s="466"/>
      <c r="IF35" s="466"/>
      <c r="IG35" s="466"/>
      <c r="IH35" s="466"/>
      <c r="II35" s="466"/>
      <c r="IJ35" s="466"/>
      <c r="IK35" s="466"/>
      <c r="IL35" s="466"/>
      <c r="IM35" s="466"/>
      <c r="IN35" s="466"/>
      <c r="IO35" s="466"/>
      <c r="IP35" s="466"/>
      <c r="IQ35" s="466"/>
      <c r="IR35" s="466"/>
      <c r="IS35" s="466"/>
      <c r="IT35" s="466"/>
      <c r="IU35" s="466"/>
      <c r="IV35" s="466"/>
    </row>
    <row r="36" spans="1:256" s="538" customFormat="1" ht="298.5" customHeight="1">
      <c r="A36" s="451" t="s">
        <v>1371</v>
      </c>
      <c r="B36" s="840" t="s">
        <v>1833</v>
      </c>
      <c r="C36" s="485"/>
      <c r="D36" s="485"/>
      <c r="E36" s="484"/>
      <c r="F36" s="484"/>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c r="BP36" s="466"/>
      <c r="BQ36" s="466"/>
      <c r="BR36" s="466"/>
      <c r="BS36" s="466"/>
      <c r="BT36" s="466"/>
      <c r="BU36" s="466"/>
      <c r="BV36" s="466"/>
      <c r="BW36" s="466"/>
      <c r="BX36" s="466"/>
      <c r="BY36" s="466"/>
      <c r="BZ36" s="466"/>
      <c r="CA36" s="466"/>
      <c r="CB36" s="466"/>
      <c r="CC36" s="466"/>
      <c r="CD36" s="466"/>
      <c r="CE36" s="466"/>
      <c r="CF36" s="466"/>
      <c r="CG36" s="466"/>
      <c r="CH36" s="466"/>
      <c r="CI36" s="466"/>
      <c r="CJ36" s="466"/>
      <c r="CK36" s="466"/>
      <c r="CL36" s="466"/>
      <c r="CM36" s="466"/>
      <c r="CN36" s="466"/>
      <c r="CO36" s="466"/>
      <c r="CP36" s="466"/>
      <c r="CQ36" s="466"/>
      <c r="CR36" s="466"/>
      <c r="CS36" s="466"/>
      <c r="CT36" s="466"/>
      <c r="CU36" s="466"/>
      <c r="CV36" s="466"/>
      <c r="CW36" s="466"/>
      <c r="CX36" s="466"/>
      <c r="CY36" s="466"/>
      <c r="CZ36" s="466"/>
      <c r="DA36" s="466"/>
      <c r="DB36" s="466"/>
      <c r="DC36" s="466"/>
      <c r="DD36" s="466"/>
      <c r="DE36" s="466"/>
      <c r="DF36" s="466"/>
      <c r="DG36" s="466"/>
      <c r="DH36" s="466"/>
      <c r="DI36" s="466"/>
      <c r="DJ36" s="466"/>
      <c r="DK36" s="466"/>
      <c r="DL36" s="466"/>
      <c r="DM36" s="466"/>
      <c r="DN36" s="466"/>
      <c r="DO36" s="466"/>
      <c r="DP36" s="466"/>
      <c r="DQ36" s="466"/>
      <c r="DR36" s="466"/>
      <c r="DS36" s="466"/>
      <c r="DT36" s="466"/>
      <c r="DU36" s="466"/>
      <c r="DV36" s="466"/>
      <c r="DW36" s="466"/>
      <c r="DX36" s="466"/>
      <c r="DY36" s="466"/>
      <c r="DZ36" s="466"/>
      <c r="EA36" s="466"/>
      <c r="EB36" s="466"/>
      <c r="EC36" s="466"/>
      <c r="ED36" s="466"/>
      <c r="EE36" s="466"/>
      <c r="EF36" s="466"/>
      <c r="EG36" s="466"/>
      <c r="EH36" s="466"/>
      <c r="EI36" s="466"/>
      <c r="EJ36" s="466"/>
      <c r="EK36" s="466"/>
      <c r="EL36" s="466"/>
      <c r="EM36" s="466"/>
      <c r="EN36" s="466"/>
      <c r="EO36" s="466"/>
      <c r="EP36" s="466"/>
      <c r="EQ36" s="466"/>
      <c r="ER36" s="466"/>
      <c r="ES36" s="466"/>
      <c r="ET36" s="466"/>
      <c r="EU36" s="466"/>
      <c r="EV36" s="466"/>
      <c r="EW36" s="466"/>
      <c r="EX36" s="466"/>
      <c r="EY36" s="466"/>
      <c r="EZ36" s="466"/>
      <c r="FA36" s="466"/>
      <c r="FB36" s="466"/>
      <c r="FC36" s="466"/>
      <c r="FD36" s="466"/>
      <c r="FE36" s="466"/>
      <c r="FF36" s="466"/>
      <c r="FG36" s="466"/>
      <c r="FH36" s="466"/>
      <c r="FI36" s="466"/>
      <c r="FJ36" s="466"/>
      <c r="FK36" s="466"/>
      <c r="FL36" s="466"/>
      <c r="FM36" s="466"/>
      <c r="FN36" s="466"/>
      <c r="FO36" s="466"/>
      <c r="FP36" s="466"/>
      <c r="FQ36" s="466"/>
      <c r="FR36" s="466"/>
      <c r="FS36" s="466"/>
      <c r="FT36" s="466"/>
      <c r="FU36" s="466"/>
      <c r="FV36" s="466"/>
      <c r="FW36" s="466"/>
      <c r="FX36" s="466"/>
      <c r="FY36" s="466"/>
      <c r="FZ36" s="466"/>
      <c r="GA36" s="466"/>
      <c r="GB36" s="466"/>
      <c r="GC36" s="466"/>
      <c r="GD36" s="466"/>
      <c r="GE36" s="466"/>
      <c r="GF36" s="466"/>
      <c r="GG36" s="466"/>
      <c r="GH36" s="466"/>
      <c r="GI36" s="466"/>
      <c r="GJ36" s="466"/>
      <c r="GK36" s="466"/>
      <c r="GL36" s="466"/>
      <c r="GM36" s="466"/>
      <c r="GN36" s="466"/>
      <c r="GO36" s="466"/>
      <c r="GP36" s="466"/>
      <c r="GQ36" s="466"/>
      <c r="GR36" s="466"/>
      <c r="GS36" s="466"/>
      <c r="GT36" s="466"/>
      <c r="GU36" s="466"/>
      <c r="GV36" s="466"/>
      <c r="GW36" s="466"/>
      <c r="GX36" s="466"/>
      <c r="GY36" s="466"/>
      <c r="GZ36" s="466"/>
      <c r="HA36" s="466"/>
      <c r="HB36" s="466"/>
      <c r="HC36" s="466"/>
      <c r="HD36" s="466"/>
      <c r="HE36" s="466"/>
      <c r="HF36" s="466"/>
      <c r="HG36" s="466"/>
      <c r="HH36" s="466"/>
      <c r="HI36" s="466"/>
      <c r="HJ36" s="466"/>
      <c r="HK36" s="466"/>
      <c r="HL36" s="466"/>
      <c r="HM36" s="466"/>
      <c r="HN36" s="466"/>
      <c r="HO36" s="466"/>
      <c r="HP36" s="466"/>
      <c r="HQ36" s="466"/>
      <c r="HR36" s="466"/>
      <c r="HS36" s="466"/>
      <c r="HT36" s="466"/>
      <c r="HU36" s="466"/>
      <c r="HV36" s="466"/>
      <c r="HW36" s="466"/>
      <c r="HX36" s="466"/>
      <c r="HY36" s="466"/>
      <c r="HZ36" s="466"/>
      <c r="IA36" s="466"/>
      <c r="IB36" s="466"/>
      <c r="IC36" s="466"/>
      <c r="ID36" s="466"/>
      <c r="IE36" s="466"/>
      <c r="IF36" s="466"/>
      <c r="IG36" s="466"/>
      <c r="IH36" s="466"/>
      <c r="II36" s="466"/>
      <c r="IJ36" s="466"/>
      <c r="IK36" s="466"/>
      <c r="IL36" s="466"/>
      <c r="IM36" s="466"/>
      <c r="IN36" s="466"/>
      <c r="IO36" s="466"/>
      <c r="IP36" s="466"/>
      <c r="IQ36" s="466"/>
      <c r="IR36" s="466"/>
      <c r="IS36" s="466"/>
      <c r="IT36" s="466"/>
      <c r="IU36" s="466"/>
      <c r="IV36" s="466"/>
    </row>
    <row r="37" spans="1:256" s="466" customFormat="1">
      <c r="A37" s="409"/>
      <c r="B37" s="840" t="s">
        <v>1832</v>
      </c>
      <c r="C37" s="485"/>
      <c r="D37" s="485"/>
      <c r="E37" s="405"/>
      <c r="F37" s="405"/>
    </row>
    <row r="38" spans="1:256" s="466" customFormat="1">
      <c r="A38" s="409"/>
      <c r="B38" s="840" t="s">
        <v>1831</v>
      </c>
      <c r="C38" s="485"/>
      <c r="D38" s="485"/>
      <c r="E38" s="405"/>
      <c r="F38" s="405"/>
    </row>
    <row r="39" spans="1:256" s="466" customFormat="1">
      <c r="A39" s="409"/>
      <c r="B39" s="840" t="s">
        <v>1830</v>
      </c>
      <c r="C39" s="485"/>
      <c r="D39" s="485"/>
      <c r="E39" s="405"/>
      <c r="F39" s="405"/>
    </row>
    <row r="40" spans="1:256" s="466" customFormat="1">
      <c r="A40" s="409"/>
      <c r="B40" s="839" t="s">
        <v>1829</v>
      </c>
      <c r="C40" s="485"/>
      <c r="D40" s="485"/>
      <c r="E40" s="405"/>
      <c r="F40" s="405"/>
    </row>
    <row r="41" spans="1:256" s="466" customFormat="1">
      <c r="A41" s="409"/>
      <c r="B41" s="839" t="s">
        <v>1828</v>
      </c>
      <c r="C41" s="485"/>
      <c r="D41" s="485"/>
      <c r="E41" s="405"/>
      <c r="F41" s="405"/>
    </row>
    <row r="42" spans="1:256" s="466" customFormat="1">
      <c r="A42" s="409"/>
      <c r="B42" s="840" t="s">
        <v>1827</v>
      </c>
      <c r="C42" s="485"/>
      <c r="D42" s="485"/>
      <c r="E42" s="405"/>
      <c r="F42" s="405"/>
    </row>
    <row r="43" spans="1:256" s="466" customFormat="1">
      <c r="A43" s="409"/>
      <c r="B43" s="839" t="s">
        <v>1826</v>
      </c>
      <c r="C43" s="485"/>
      <c r="D43" s="485"/>
      <c r="E43" s="405"/>
      <c r="F43" s="405"/>
    </row>
    <row r="44" spans="1:256" s="466" customFormat="1">
      <c r="A44" s="409"/>
      <c r="B44" s="840" t="s">
        <v>1825</v>
      </c>
      <c r="C44" s="485"/>
      <c r="D44" s="485"/>
      <c r="E44" s="405"/>
      <c r="F44" s="405"/>
    </row>
    <row r="45" spans="1:256" s="466" customFormat="1">
      <c r="A45" s="409"/>
      <c r="B45" s="839" t="s">
        <v>1824</v>
      </c>
      <c r="C45" s="485"/>
      <c r="D45" s="485"/>
      <c r="E45" s="405"/>
      <c r="F45" s="405"/>
    </row>
    <row r="46" spans="1:256" s="466" customFormat="1">
      <c r="A46" s="409"/>
      <c r="B46" s="839" t="s">
        <v>1823</v>
      </c>
      <c r="C46" s="485"/>
      <c r="D46" s="485"/>
      <c r="E46" s="405"/>
      <c r="F46" s="405"/>
    </row>
    <row r="47" spans="1:256" s="466" customFormat="1" ht="13.5" customHeight="1">
      <c r="A47" s="409"/>
      <c r="B47" s="839" t="s">
        <v>1822</v>
      </c>
      <c r="C47" s="485"/>
      <c r="D47" s="485"/>
      <c r="E47" s="405"/>
      <c r="F47" s="405"/>
    </row>
    <row r="48" spans="1:256" s="466" customFormat="1">
      <c r="A48" s="409"/>
      <c r="B48" s="839" t="s">
        <v>1821</v>
      </c>
      <c r="C48" s="485"/>
      <c r="D48" s="485"/>
      <c r="E48" s="405"/>
      <c r="F48" s="405"/>
    </row>
    <row r="49" spans="1:10" s="466" customFormat="1" ht="40.5" customHeight="1">
      <c r="B49" s="840" t="s">
        <v>1820</v>
      </c>
      <c r="C49" s="841"/>
      <c r="D49" s="841"/>
      <c r="E49" s="405"/>
      <c r="F49" s="405"/>
    </row>
    <row r="50" spans="1:10" s="466" customFormat="1" ht="193.5" customHeight="1">
      <c r="A50" s="409"/>
      <c r="B50" s="840" t="s">
        <v>1819</v>
      </c>
      <c r="C50" s="485"/>
      <c r="D50" s="485"/>
      <c r="E50" s="405"/>
      <c r="F50" s="405"/>
    </row>
    <row r="51" spans="1:10" s="466" customFormat="1">
      <c r="A51" s="451"/>
      <c r="B51" s="757" t="s">
        <v>1818</v>
      </c>
      <c r="C51" s="485" t="s">
        <v>1309</v>
      </c>
      <c r="D51" s="485">
        <v>1</v>
      </c>
      <c r="E51" s="484"/>
      <c r="F51" s="484">
        <f>E51*D51</f>
        <v>0</v>
      </c>
    </row>
    <row r="52" spans="1:10" s="477" customFormat="1">
      <c r="A52" s="814"/>
      <c r="B52" s="885"/>
      <c r="C52" s="884"/>
    </row>
    <row r="53" spans="1:10" s="405" customFormat="1">
      <c r="A53" s="486" t="s">
        <v>1369</v>
      </c>
      <c r="B53" s="715" t="s">
        <v>1817</v>
      </c>
      <c r="C53" s="485" t="s">
        <v>1309</v>
      </c>
      <c r="D53" s="485">
        <v>1</v>
      </c>
      <c r="E53" s="484"/>
      <c r="F53" s="484">
        <f>E53*D53</f>
        <v>0</v>
      </c>
      <c r="I53" s="883"/>
    </row>
    <row r="54" spans="1:10" s="405" customFormat="1">
      <c r="A54" s="486"/>
      <c r="B54" s="489"/>
      <c r="C54" s="485"/>
      <c r="D54" s="485"/>
      <c r="E54" s="406"/>
      <c r="F54" s="883"/>
      <c r="I54" s="883"/>
    </row>
    <row r="55" spans="1:10" s="466" customFormat="1">
      <c r="A55" s="486" t="s">
        <v>1367</v>
      </c>
      <c r="B55" s="881" t="s">
        <v>1816</v>
      </c>
      <c r="C55" s="518"/>
      <c r="D55" s="518"/>
      <c r="E55" s="377"/>
      <c r="F55" s="377"/>
      <c r="G55" s="377"/>
      <c r="H55" s="377"/>
      <c r="I55" s="377"/>
      <c r="J55" s="377"/>
    </row>
    <row r="56" spans="1:10" s="466" customFormat="1">
      <c r="A56" s="486"/>
      <c r="B56" s="881" t="s">
        <v>1815</v>
      </c>
      <c r="C56" s="518"/>
      <c r="D56" s="518"/>
      <c r="E56" s="377"/>
      <c r="F56" s="377"/>
      <c r="G56" s="377"/>
      <c r="H56" s="377"/>
      <c r="I56" s="377"/>
      <c r="J56" s="377"/>
    </row>
    <row r="57" spans="1:10" s="466" customFormat="1" ht="26.4">
      <c r="A57" s="486"/>
      <c r="B57" s="881" t="s">
        <v>1814</v>
      </c>
      <c r="C57" s="518"/>
      <c r="D57" s="518"/>
      <c r="E57" s="377"/>
      <c r="F57" s="377"/>
      <c r="G57" s="377"/>
      <c r="H57" s="377"/>
      <c r="I57" s="377"/>
      <c r="J57" s="377"/>
    </row>
    <row r="58" spans="1:10" s="466" customFormat="1">
      <c r="A58" s="486"/>
      <c r="B58" s="881" t="s">
        <v>1813</v>
      </c>
      <c r="C58" s="518"/>
      <c r="D58" s="518"/>
      <c r="E58" s="377"/>
      <c r="F58" s="377"/>
      <c r="G58" s="377"/>
      <c r="H58" s="377"/>
      <c r="I58" s="377"/>
      <c r="J58" s="377"/>
    </row>
    <row r="59" spans="1:10" s="466" customFormat="1" ht="15.75" customHeight="1">
      <c r="A59" s="486"/>
      <c r="B59" s="881" t="s">
        <v>1812</v>
      </c>
      <c r="C59" s="485" t="s">
        <v>51</v>
      </c>
      <c r="D59" s="485">
        <v>1</v>
      </c>
      <c r="E59" s="484"/>
      <c r="F59" s="484">
        <f>E59*D59</f>
        <v>0</v>
      </c>
      <c r="G59" s="377"/>
      <c r="H59" s="377"/>
      <c r="I59" s="377"/>
      <c r="J59" s="377"/>
    </row>
    <row r="60" spans="1:10" s="466" customFormat="1">
      <c r="A60" s="409"/>
      <c r="B60" s="408"/>
      <c r="G60" s="405"/>
      <c r="H60" s="405"/>
      <c r="I60" s="405"/>
      <c r="J60" s="405"/>
    </row>
    <row r="61" spans="1:10" s="466" customFormat="1">
      <c r="A61" s="486" t="s">
        <v>1365</v>
      </c>
      <c r="B61" s="881" t="s">
        <v>1811</v>
      </c>
      <c r="C61" s="485" t="s">
        <v>51</v>
      </c>
      <c r="D61" s="485">
        <v>1</v>
      </c>
      <c r="E61" s="484"/>
      <c r="F61" s="484">
        <f>E61*D61</f>
        <v>0</v>
      </c>
      <c r="G61" s="377"/>
      <c r="H61" s="377"/>
      <c r="I61" s="377"/>
      <c r="J61" s="377"/>
    </row>
    <row r="62" spans="1:10" s="466" customFormat="1">
      <c r="A62" s="409"/>
      <c r="B62" s="408"/>
      <c r="G62" s="405"/>
      <c r="H62" s="405"/>
      <c r="I62" s="405"/>
      <c r="J62" s="405"/>
    </row>
    <row r="63" spans="1:10" s="466" customFormat="1" ht="26.4">
      <c r="A63" s="486" t="s">
        <v>1362</v>
      </c>
      <c r="B63" s="881" t="s">
        <v>1810</v>
      </c>
      <c r="C63" s="485" t="s">
        <v>1022</v>
      </c>
      <c r="D63" s="485">
        <v>1</v>
      </c>
      <c r="E63" s="484"/>
      <c r="F63" s="484">
        <f>E63*D63</f>
        <v>0</v>
      </c>
      <c r="G63" s="377"/>
      <c r="H63" s="377"/>
      <c r="I63" s="377"/>
      <c r="J63" s="377"/>
    </row>
    <row r="64" spans="1:10" s="466" customFormat="1">
      <c r="A64" s="409"/>
      <c r="B64" s="882"/>
      <c r="C64" s="485"/>
      <c r="D64" s="485"/>
      <c r="E64" s="484"/>
      <c r="F64" s="484"/>
      <c r="G64" s="405"/>
      <c r="H64" s="405"/>
      <c r="I64" s="405"/>
      <c r="J64" s="405"/>
    </row>
    <row r="65" spans="1:11" s="466" customFormat="1" ht="26.4">
      <c r="A65" s="486" t="s">
        <v>1358</v>
      </c>
      <c r="B65" s="881" t="s">
        <v>1809</v>
      </c>
      <c r="C65" s="485" t="s">
        <v>51</v>
      </c>
      <c r="D65" s="485">
        <v>1</v>
      </c>
      <c r="E65" s="484"/>
      <c r="F65" s="484">
        <f>E65*D65</f>
        <v>0</v>
      </c>
      <c r="G65" s="377"/>
      <c r="H65" s="377"/>
      <c r="I65" s="377"/>
      <c r="J65" s="377"/>
    </row>
    <row r="66" spans="1:11" s="466" customFormat="1">
      <c r="A66" s="409"/>
      <c r="B66" s="408"/>
      <c r="G66" s="405"/>
      <c r="H66" s="405"/>
      <c r="I66" s="405"/>
      <c r="J66" s="405"/>
    </row>
    <row r="67" spans="1:11" s="405" customFormat="1" ht="53.25" customHeight="1">
      <c r="A67" s="486" t="s">
        <v>1356</v>
      </c>
      <c r="B67" s="489" t="s">
        <v>1808</v>
      </c>
      <c r="C67" s="485" t="s">
        <v>1309</v>
      </c>
      <c r="D67" s="485">
        <v>1</v>
      </c>
      <c r="E67" s="484"/>
      <c r="F67" s="484">
        <f>SUM(D67*E67)</f>
        <v>0</v>
      </c>
      <c r="G67" s="484"/>
      <c r="H67" s="484"/>
      <c r="K67" s="466"/>
    </row>
    <row r="68" spans="1:11" s="405" customFormat="1">
      <c r="A68" s="486"/>
      <c r="B68" s="489"/>
      <c r="C68" s="485"/>
      <c r="D68" s="485"/>
      <c r="E68" s="484"/>
      <c r="F68" s="484"/>
      <c r="G68" s="484"/>
      <c r="H68" s="484"/>
      <c r="K68" s="466"/>
    </row>
    <row r="69" spans="1:11" s="437" customFormat="1" ht="39.6">
      <c r="A69" s="817" t="s">
        <v>1354</v>
      </c>
      <c r="B69" s="880" t="s">
        <v>1805</v>
      </c>
      <c r="E69" s="852"/>
      <c r="F69" s="852"/>
      <c r="G69" s="484"/>
      <c r="H69" s="484"/>
    </row>
    <row r="70" spans="1:11" s="437" customFormat="1" ht="26.4">
      <c r="A70" s="486"/>
      <c r="B70" s="749" t="s">
        <v>1804</v>
      </c>
      <c r="C70" s="485"/>
      <c r="D70" s="485"/>
      <c r="E70" s="852"/>
      <c r="F70" s="852"/>
      <c r="G70" s="484"/>
      <c r="H70" s="484"/>
    </row>
    <row r="71" spans="1:11" s="437" customFormat="1" ht="26.4">
      <c r="A71" s="486"/>
      <c r="B71" s="749" t="s">
        <v>1803</v>
      </c>
      <c r="C71" s="485"/>
      <c r="D71" s="485"/>
      <c r="E71" s="852"/>
      <c r="F71" s="852"/>
      <c r="G71" s="484"/>
      <c r="H71" s="484"/>
    </row>
    <row r="72" spans="1:11" s="437" customFormat="1" ht="26.4">
      <c r="A72" s="486"/>
      <c r="B72" s="749" t="s">
        <v>1802</v>
      </c>
      <c r="C72" s="485"/>
      <c r="D72" s="485"/>
      <c r="E72" s="852"/>
      <c r="F72" s="852"/>
      <c r="G72" s="484"/>
      <c r="H72" s="484"/>
    </row>
    <row r="73" spans="1:11" s="437" customFormat="1" ht="52.8">
      <c r="A73" s="486"/>
      <c r="B73" s="749" t="s">
        <v>1801</v>
      </c>
      <c r="C73" s="485"/>
      <c r="D73" s="485"/>
      <c r="E73" s="852"/>
      <c r="F73" s="852"/>
      <c r="G73" s="484"/>
      <c r="H73" s="484"/>
    </row>
    <row r="74" spans="1:11" s="437" customFormat="1">
      <c r="A74" s="486"/>
      <c r="B74" s="749" t="s">
        <v>1786</v>
      </c>
      <c r="C74" s="485"/>
      <c r="D74" s="485"/>
      <c r="E74" s="852"/>
      <c r="F74" s="852"/>
      <c r="G74" s="484"/>
      <c r="H74" s="484"/>
    </row>
    <row r="75" spans="1:11" s="437" customFormat="1">
      <c r="A75" s="486"/>
      <c r="B75" s="876" t="s">
        <v>1807</v>
      </c>
      <c r="C75" s="485"/>
      <c r="D75" s="485"/>
      <c r="E75" s="852"/>
      <c r="F75" s="852"/>
      <c r="G75" s="484"/>
      <c r="H75" s="484"/>
    </row>
    <row r="76" spans="1:11" s="437" customFormat="1">
      <c r="A76" s="486"/>
      <c r="B76" s="876" t="s">
        <v>1806</v>
      </c>
      <c r="C76" s="485"/>
      <c r="D76" s="485"/>
      <c r="E76" s="852"/>
      <c r="F76" s="852"/>
      <c r="G76" s="484"/>
      <c r="H76" s="484"/>
    </row>
    <row r="77" spans="1:11" s="437" customFormat="1">
      <c r="A77" s="486"/>
      <c r="B77" s="876" t="s">
        <v>1798</v>
      </c>
      <c r="E77" s="852"/>
      <c r="F77" s="852"/>
      <c r="G77" s="484"/>
      <c r="H77" s="484"/>
    </row>
    <row r="78" spans="1:11" s="437" customFormat="1">
      <c r="A78" s="486"/>
      <c r="B78" s="876" t="s">
        <v>1797</v>
      </c>
      <c r="C78" s="841" t="s">
        <v>1309</v>
      </c>
      <c r="D78" s="841">
        <v>1</v>
      </c>
      <c r="E78" s="852"/>
      <c r="F78" s="484">
        <f>SUM(D78*E78)</f>
        <v>0</v>
      </c>
      <c r="G78" s="484"/>
      <c r="H78" s="484"/>
    </row>
    <row r="79" spans="1:11" s="437" customFormat="1">
      <c r="A79" s="486"/>
      <c r="B79" s="876"/>
      <c r="C79" s="841"/>
      <c r="D79" s="841"/>
      <c r="E79" s="852"/>
      <c r="F79" s="852"/>
      <c r="G79" s="484"/>
      <c r="H79" s="484"/>
    </row>
    <row r="80" spans="1:11" s="437" customFormat="1" ht="39.6">
      <c r="A80" s="817" t="s">
        <v>1352</v>
      </c>
      <c r="B80" s="880" t="s">
        <v>1805</v>
      </c>
      <c r="E80" s="852"/>
      <c r="F80" s="852"/>
      <c r="G80" s="484"/>
      <c r="H80" s="484"/>
    </row>
    <row r="81" spans="1:8" s="437" customFormat="1" ht="26.4">
      <c r="A81" s="486"/>
      <c r="B81" s="749" t="s">
        <v>1804</v>
      </c>
      <c r="C81" s="485"/>
      <c r="D81" s="485"/>
      <c r="E81" s="852"/>
      <c r="F81" s="852"/>
      <c r="G81" s="484"/>
      <c r="H81" s="484"/>
    </row>
    <row r="82" spans="1:8" s="437" customFormat="1" ht="26.4">
      <c r="A82" s="486"/>
      <c r="B82" s="749" t="s">
        <v>1803</v>
      </c>
      <c r="C82" s="485"/>
      <c r="D82" s="485"/>
      <c r="E82" s="852"/>
      <c r="F82" s="852"/>
      <c r="G82" s="484"/>
      <c r="H82" s="484"/>
    </row>
    <row r="83" spans="1:8" s="437" customFormat="1" ht="26.4">
      <c r="A83" s="486"/>
      <c r="B83" s="749" t="s">
        <v>1802</v>
      </c>
      <c r="C83" s="485"/>
      <c r="D83" s="485"/>
      <c r="E83" s="852"/>
      <c r="F83" s="852"/>
      <c r="G83" s="484"/>
      <c r="H83" s="484"/>
    </row>
    <row r="84" spans="1:8" s="437" customFormat="1" ht="52.8">
      <c r="A84" s="486"/>
      <c r="B84" s="749" t="s">
        <v>1801</v>
      </c>
      <c r="C84" s="485"/>
      <c r="D84" s="485"/>
      <c r="E84" s="852"/>
      <c r="F84" s="852"/>
      <c r="G84" s="484"/>
      <c r="H84" s="484"/>
    </row>
    <row r="85" spans="1:8" s="437" customFormat="1">
      <c r="A85" s="486"/>
      <c r="B85" s="749" t="s">
        <v>1786</v>
      </c>
      <c r="C85" s="485"/>
      <c r="D85" s="485"/>
      <c r="E85" s="852"/>
      <c r="F85" s="852"/>
      <c r="G85" s="484"/>
      <c r="H85" s="484"/>
    </row>
    <row r="86" spans="1:8" s="437" customFormat="1">
      <c r="A86" s="486"/>
      <c r="B86" s="876" t="s">
        <v>1800</v>
      </c>
      <c r="C86" s="485"/>
      <c r="D86" s="485"/>
      <c r="E86" s="852"/>
      <c r="F86" s="852"/>
      <c r="G86" s="484"/>
      <c r="H86" s="484"/>
    </row>
    <row r="87" spans="1:8" s="437" customFormat="1">
      <c r="A87" s="486"/>
      <c r="B87" s="876" t="s">
        <v>1799</v>
      </c>
      <c r="C87" s="485"/>
      <c r="D87" s="485"/>
      <c r="E87" s="852"/>
      <c r="F87" s="852"/>
      <c r="G87" s="484"/>
      <c r="H87" s="484"/>
    </row>
    <row r="88" spans="1:8" s="437" customFormat="1">
      <c r="A88" s="486"/>
      <c r="B88" s="876" t="s">
        <v>1798</v>
      </c>
      <c r="E88" s="852"/>
      <c r="F88" s="852"/>
      <c r="G88" s="484"/>
      <c r="H88" s="484"/>
    </row>
    <row r="89" spans="1:8" s="437" customFormat="1">
      <c r="A89" s="486"/>
      <c r="B89" s="876" t="s">
        <v>1797</v>
      </c>
      <c r="C89" s="841" t="s">
        <v>1309</v>
      </c>
      <c r="D89" s="841">
        <v>1</v>
      </c>
      <c r="E89" s="852"/>
      <c r="F89" s="484">
        <f>SUM(D89*E89)</f>
        <v>0</v>
      </c>
      <c r="G89" s="484"/>
      <c r="H89" s="484"/>
    </row>
    <row r="90" spans="1:8" s="437" customFormat="1" ht="39.6">
      <c r="A90" s="817" t="s">
        <v>1350</v>
      </c>
      <c r="B90" s="880" t="s">
        <v>1796</v>
      </c>
      <c r="E90" s="852"/>
      <c r="F90" s="852"/>
      <c r="G90" s="484"/>
      <c r="H90" s="484"/>
    </row>
    <row r="91" spans="1:8" s="437" customFormat="1" ht="26.4">
      <c r="A91" s="486"/>
      <c r="B91" s="877" t="s">
        <v>1795</v>
      </c>
      <c r="C91" s="485"/>
      <c r="D91" s="485"/>
      <c r="E91" s="852"/>
      <c r="F91" s="852"/>
      <c r="G91" s="484"/>
      <c r="H91" s="484"/>
    </row>
    <row r="92" spans="1:8" s="437" customFormat="1" ht="27.75" customHeight="1">
      <c r="A92" s="486"/>
      <c r="B92" s="879" t="s">
        <v>1794</v>
      </c>
      <c r="C92" s="485"/>
      <c r="D92" s="485"/>
      <c r="E92" s="852"/>
      <c r="F92" s="852"/>
      <c r="G92" s="484"/>
      <c r="H92" s="484"/>
    </row>
    <row r="93" spans="1:8" s="437" customFormat="1">
      <c r="A93" s="486"/>
      <c r="B93" s="878" t="s">
        <v>1793</v>
      </c>
      <c r="C93" s="485"/>
      <c r="D93" s="485"/>
      <c r="E93" s="852"/>
      <c r="F93" s="852"/>
      <c r="G93" s="484"/>
      <c r="H93" s="484"/>
    </row>
    <row r="94" spans="1:8" s="437" customFormat="1" ht="39.6">
      <c r="A94" s="486"/>
      <c r="B94" s="877" t="s">
        <v>1792</v>
      </c>
      <c r="C94" s="485"/>
      <c r="D94" s="485"/>
      <c r="E94" s="852"/>
      <c r="F94" s="852"/>
      <c r="G94" s="484"/>
      <c r="H94" s="484"/>
    </row>
    <row r="95" spans="1:8" s="437" customFormat="1">
      <c r="A95" s="486"/>
      <c r="B95" s="749" t="s">
        <v>1786</v>
      </c>
      <c r="C95" s="485"/>
      <c r="D95" s="485"/>
      <c r="E95" s="852"/>
      <c r="F95" s="852"/>
      <c r="G95" s="484"/>
      <c r="H95" s="484"/>
    </row>
    <row r="96" spans="1:8" s="405" customFormat="1">
      <c r="A96" s="486"/>
      <c r="B96" s="876" t="s">
        <v>1791</v>
      </c>
      <c r="C96" s="485"/>
      <c r="D96" s="485"/>
      <c r="E96" s="852"/>
      <c r="F96" s="852"/>
      <c r="G96" s="484"/>
      <c r="H96" s="484"/>
    </row>
    <row r="97" spans="1:256" s="437" customFormat="1">
      <c r="A97" s="486"/>
      <c r="B97" s="877" t="s">
        <v>1790</v>
      </c>
      <c r="C97" s="485"/>
      <c r="D97" s="485"/>
      <c r="E97" s="852"/>
      <c r="F97" s="852"/>
      <c r="G97" s="484"/>
      <c r="H97" s="484"/>
    </row>
    <row r="98" spans="1:256" s="437" customFormat="1">
      <c r="A98" s="486"/>
      <c r="B98" s="877" t="s">
        <v>1789</v>
      </c>
      <c r="C98" s="485"/>
      <c r="D98" s="485"/>
      <c r="E98" s="852"/>
      <c r="F98" s="852"/>
      <c r="G98" s="484"/>
      <c r="H98" s="484"/>
    </row>
    <row r="99" spans="1:256" s="437" customFormat="1">
      <c r="A99" s="486"/>
      <c r="B99" s="877" t="s">
        <v>1788</v>
      </c>
      <c r="C99" s="485"/>
      <c r="D99" s="485"/>
      <c r="E99" s="852"/>
      <c r="F99" s="852"/>
      <c r="G99" s="484"/>
      <c r="H99" s="484"/>
    </row>
    <row r="100" spans="1:256" s="437" customFormat="1">
      <c r="A100" s="486"/>
      <c r="B100" s="877" t="s">
        <v>1784</v>
      </c>
      <c r="C100" s="485"/>
      <c r="D100" s="485"/>
      <c r="E100" s="852"/>
      <c r="F100" s="852"/>
      <c r="G100" s="484"/>
      <c r="H100" s="484"/>
    </row>
    <row r="101" spans="1:256" s="437" customFormat="1">
      <c r="A101" s="486"/>
      <c r="B101" s="877" t="s">
        <v>1783</v>
      </c>
      <c r="C101" s="485"/>
      <c r="D101" s="485"/>
      <c r="E101" s="852"/>
      <c r="F101" s="852"/>
      <c r="G101" s="484"/>
      <c r="H101" s="484"/>
    </row>
    <row r="102" spans="1:256" s="437" customFormat="1">
      <c r="A102" s="486"/>
      <c r="B102" s="877" t="s">
        <v>1782</v>
      </c>
      <c r="C102" s="841" t="s">
        <v>51</v>
      </c>
      <c r="D102" s="841">
        <v>2</v>
      </c>
      <c r="E102" s="852"/>
      <c r="F102" s="484">
        <f>SUM(D102*E102)</f>
        <v>0</v>
      </c>
      <c r="G102" s="484"/>
      <c r="H102" s="484"/>
    </row>
    <row r="103" spans="1:256" s="437" customFormat="1">
      <c r="A103" s="486"/>
      <c r="B103" s="408"/>
      <c r="C103" s="485"/>
      <c r="D103" s="485"/>
      <c r="E103" s="852"/>
      <c r="F103" s="852"/>
      <c r="G103" s="484"/>
      <c r="H103" s="484"/>
    </row>
    <row r="104" spans="1:256" s="405" customFormat="1" ht="26.4">
      <c r="A104" s="817" t="s">
        <v>1348</v>
      </c>
      <c r="B104" s="749" t="s">
        <v>1787</v>
      </c>
      <c r="E104" s="852"/>
      <c r="F104" s="852"/>
      <c r="G104" s="484"/>
      <c r="H104" s="484"/>
    </row>
    <row r="105" spans="1:256" s="405" customFormat="1">
      <c r="A105" s="486"/>
      <c r="B105" s="749" t="s">
        <v>1786</v>
      </c>
      <c r="C105" s="485"/>
      <c r="D105" s="485"/>
      <c r="E105" s="852"/>
      <c r="F105" s="852"/>
      <c r="G105" s="484"/>
      <c r="H105" s="484"/>
    </row>
    <row r="106" spans="1:256" s="405" customFormat="1">
      <c r="A106" s="486"/>
      <c r="B106" s="876" t="s">
        <v>1785</v>
      </c>
      <c r="C106" s="485"/>
      <c r="D106" s="485"/>
      <c r="E106" s="852"/>
      <c r="F106" s="852"/>
      <c r="G106" s="484"/>
      <c r="H106" s="484"/>
    </row>
    <row r="107" spans="1:256" s="466" customFormat="1">
      <c r="A107" s="486"/>
      <c r="B107" s="876" t="s">
        <v>1784</v>
      </c>
      <c r="C107" s="485"/>
      <c r="D107" s="485"/>
      <c r="E107" s="852"/>
      <c r="F107" s="852"/>
      <c r="G107" s="484"/>
      <c r="H107" s="484"/>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c r="EA107" s="405"/>
      <c r="EB107" s="405"/>
      <c r="EC107" s="405"/>
      <c r="ED107" s="405"/>
      <c r="EE107" s="405"/>
      <c r="EF107" s="405"/>
      <c r="EG107" s="405"/>
      <c r="EH107" s="405"/>
      <c r="EI107" s="405"/>
      <c r="EJ107" s="405"/>
      <c r="EK107" s="405"/>
      <c r="EL107" s="405"/>
      <c r="EM107" s="405"/>
      <c r="EN107" s="405"/>
      <c r="EO107" s="405"/>
      <c r="EP107" s="405"/>
      <c r="EQ107" s="405"/>
      <c r="ER107" s="405"/>
      <c r="ES107" s="405"/>
      <c r="ET107" s="405"/>
      <c r="EU107" s="405"/>
      <c r="EV107" s="405"/>
      <c r="EW107" s="405"/>
      <c r="EX107" s="405"/>
      <c r="EY107" s="405"/>
      <c r="EZ107" s="405"/>
      <c r="FA107" s="405"/>
      <c r="FB107" s="405"/>
      <c r="FC107" s="405"/>
      <c r="FD107" s="405"/>
      <c r="FE107" s="405"/>
      <c r="FF107" s="405"/>
      <c r="FG107" s="405"/>
      <c r="FH107" s="405"/>
      <c r="FI107" s="405"/>
      <c r="FJ107" s="405"/>
      <c r="FK107" s="405"/>
      <c r="FL107" s="405"/>
      <c r="FM107" s="405"/>
      <c r="FN107" s="405"/>
      <c r="FO107" s="405"/>
      <c r="FP107" s="405"/>
      <c r="FQ107" s="405"/>
      <c r="FR107" s="405"/>
      <c r="FS107" s="405"/>
      <c r="FT107" s="405"/>
      <c r="FU107" s="405"/>
      <c r="FV107" s="405"/>
      <c r="FW107" s="405"/>
      <c r="FX107" s="405"/>
      <c r="FY107" s="405"/>
      <c r="FZ107" s="405"/>
      <c r="GA107" s="405"/>
      <c r="GB107" s="405"/>
      <c r="GC107" s="405"/>
      <c r="GD107" s="405"/>
      <c r="GE107" s="405"/>
      <c r="GF107" s="405"/>
      <c r="GG107" s="405"/>
      <c r="GH107" s="405"/>
      <c r="GI107" s="405"/>
      <c r="GJ107" s="405"/>
      <c r="GK107" s="405"/>
      <c r="GL107" s="405"/>
      <c r="GM107" s="405"/>
      <c r="GN107" s="405"/>
      <c r="GO107" s="405"/>
      <c r="GP107" s="405"/>
      <c r="GQ107" s="405"/>
      <c r="GR107" s="405"/>
      <c r="GS107" s="405"/>
      <c r="GT107" s="405"/>
      <c r="GU107" s="405"/>
      <c r="GV107" s="405"/>
      <c r="GW107" s="405"/>
      <c r="GX107" s="405"/>
      <c r="GY107" s="405"/>
      <c r="GZ107" s="405"/>
      <c r="HA107" s="405"/>
      <c r="HB107" s="405"/>
      <c r="HC107" s="405"/>
      <c r="HD107" s="405"/>
      <c r="HE107" s="405"/>
      <c r="HF107" s="405"/>
      <c r="HG107" s="405"/>
      <c r="HH107" s="405"/>
      <c r="HI107" s="405"/>
      <c r="HJ107" s="405"/>
      <c r="HK107" s="405"/>
      <c r="HL107" s="405"/>
      <c r="HM107" s="405"/>
      <c r="HN107" s="405"/>
      <c r="HO107" s="405"/>
      <c r="HP107" s="405"/>
      <c r="HQ107" s="405"/>
      <c r="HR107" s="405"/>
      <c r="HS107" s="405"/>
      <c r="HT107" s="405"/>
      <c r="HU107" s="405"/>
      <c r="HV107" s="405"/>
      <c r="HW107" s="405"/>
      <c r="HX107" s="405"/>
      <c r="HY107" s="405"/>
      <c r="HZ107" s="405"/>
      <c r="IA107" s="405"/>
      <c r="IB107" s="405"/>
      <c r="IC107" s="405"/>
      <c r="ID107" s="405"/>
      <c r="IE107" s="405"/>
      <c r="IF107" s="405"/>
      <c r="IG107" s="405"/>
      <c r="IH107" s="405"/>
      <c r="II107" s="405"/>
      <c r="IJ107" s="405"/>
      <c r="IK107" s="405"/>
      <c r="IL107" s="405"/>
      <c r="IM107" s="405"/>
      <c r="IN107" s="405"/>
      <c r="IO107" s="405"/>
      <c r="IP107" s="405"/>
      <c r="IQ107" s="405"/>
      <c r="IR107" s="405"/>
      <c r="IS107" s="405"/>
      <c r="IT107" s="405"/>
      <c r="IU107" s="405"/>
      <c r="IV107" s="405"/>
    </row>
    <row r="108" spans="1:256" s="466" customFormat="1">
      <c r="A108" s="486"/>
      <c r="B108" s="876" t="s">
        <v>1783</v>
      </c>
      <c r="C108" s="485"/>
      <c r="D108" s="485"/>
      <c r="E108" s="852"/>
      <c r="F108" s="852"/>
      <c r="G108" s="484"/>
      <c r="H108" s="484"/>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405"/>
      <c r="EA108" s="405"/>
      <c r="EB108" s="405"/>
      <c r="EC108" s="405"/>
      <c r="ED108" s="405"/>
      <c r="EE108" s="405"/>
      <c r="EF108" s="405"/>
      <c r="EG108" s="405"/>
      <c r="EH108" s="405"/>
      <c r="EI108" s="405"/>
      <c r="EJ108" s="405"/>
      <c r="EK108" s="405"/>
      <c r="EL108" s="405"/>
      <c r="EM108" s="405"/>
      <c r="EN108" s="405"/>
      <c r="EO108" s="405"/>
      <c r="EP108" s="405"/>
      <c r="EQ108" s="405"/>
      <c r="ER108" s="405"/>
      <c r="ES108" s="405"/>
      <c r="ET108" s="405"/>
      <c r="EU108" s="405"/>
      <c r="EV108" s="405"/>
      <c r="EW108" s="405"/>
      <c r="EX108" s="405"/>
      <c r="EY108" s="405"/>
      <c r="EZ108" s="405"/>
      <c r="FA108" s="405"/>
      <c r="FB108" s="405"/>
      <c r="FC108" s="405"/>
      <c r="FD108" s="405"/>
      <c r="FE108" s="405"/>
      <c r="FF108" s="405"/>
      <c r="FG108" s="405"/>
      <c r="FH108" s="405"/>
      <c r="FI108" s="405"/>
      <c r="FJ108" s="405"/>
      <c r="FK108" s="405"/>
      <c r="FL108" s="405"/>
      <c r="FM108" s="405"/>
      <c r="FN108" s="405"/>
      <c r="FO108" s="405"/>
      <c r="FP108" s="405"/>
      <c r="FQ108" s="405"/>
      <c r="FR108" s="405"/>
      <c r="FS108" s="405"/>
      <c r="FT108" s="405"/>
      <c r="FU108" s="405"/>
      <c r="FV108" s="405"/>
      <c r="FW108" s="405"/>
      <c r="FX108" s="405"/>
      <c r="FY108" s="405"/>
      <c r="FZ108" s="405"/>
      <c r="GA108" s="405"/>
      <c r="GB108" s="405"/>
      <c r="GC108" s="405"/>
      <c r="GD108" s="405"/>
      <c r="GE108" s="405"/>
      <c r="GF108" s="405"/>
      <c r="GG108" s="405"/>
      <c r="GH108" s="405"/>
      <c r="GI108" s="405"/>
      <c r="GJ108" s="405"/>
      <c r="GK108" s="405"/>
      <c r="GL108" s="405"/>
      <c r="GM108" s="405"/>
      <c r="GN108" s="405"/>
      <c r="GO108" s="405"/>
      <c r="GP108" s="405"/>
      <c r="GQ108" s="405"/>
      <c r="GR108" s="405"/>
      <c r="GS108" s="405"/>
      <c r="GT108" s="405"/>
      <c r="GU108" s="405"/>
      <c r="GV108" s="405"/>
      <c r="GW108" s="405"/>
      <c r="GX108" s="405"/>
      <c r="GY108" s="405"/>
      <c r="GZ108" s="405"/>
      <c r="HA108" s="405"/>
      <c r="HB108" s="405"/>
      <c r="HC108" s="405"/>
      <c r="HD108" s="405"/>
      <c r="HE108" s="405"/>
      <c r="HF108" s="405"/>
      <c r="HG108" s="405"/>
      <c r="HH108" s="405"/>
      <c r="HI108" s="405"/>
      <c r="HJ108" s="405"/>
      <c r="HK108" s="405"/>
      <c r="HL108" s="405"/>
      <c r="HM108" s="405"/>
      <c r="HN108" s="405"/>
      <c r="HO108" s="405"/>
      <c r="HP108" s="405"/>
      <c r="HQ108" s="405"/>
      <c r="HR108" s="405"/>
      <c r="HS108" s="405"/>
      <c r="HT108" s="405"/>
      <c r="HU108" s="405"/>
      <c r="HV108" s="405"/>
      <c r="HW108" s="405"/>
      <c r="HX108" s="405"/>
      <c r="HY108" s="405"/>
      <c r="HZ108" s="405"/>
      <c r="IA108" s="405"/>
      <c r="IB108" s="405"/>
      <c r="IC108" s="405"/>
      <c r="ID108" s="405"/>
      <c r="IE108" s="405"/>
      <c r="IF108" s="405"/>
      <c r="IG108" s="405"/>
      <c r="IH108" s="405"/>
      <c r="II108" s="405"/>
      <c r="IJ108" s="405"/>
      <c r="IK108" s="405"/>
      <c r="IL108" s="405"/>
      <c r="IM108" s="405"/>
      <c r="IN108" s="405"/>
      <c r="IO108" s="405"/>
      <c r="IP108" s="405"/>
      <c r="IQ108" s="405"/>
      <c r="IR108" s="405"/>
      <c r="IS108" s="405"/>
      <c r="IT108" s="405"/>
      <c r="IU108" s="405"/>
      <c r="IV108" s="405"/>
    </row>
    <row r="109" spans="1:256" s="466" customFormat="1">
      <c r="A109" s="486"/>
      <c r="B109" s="876" t="s">
        <v>1782</v>
      </c>
      <c r="C109" s="841" t="s">
        <v>51</v>
      </c>
      <c r="D109" s="841">
        <v>2</v>
      </c>
      <c r="E109" s="852"/>
      <c r="F109" s="484">
        <f>SUM(D109*E109)</f>
        <v>0</v>
      </c>
      <c r="G109" s="484"/>
      <c r="H109" s="484"/>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5"/>
      <c r="AQ109" s="405"/>
      <c r="AR109" s="405"/>
      <c r="AS109" s="405"/>
      <c r="AT109" s="405"/>
      <c r="AU109" s="405"/>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05"/>
      <c r="BQ109" s="405"/>
      <c r="BR109" s="405"/>
      <c r="BS109" s="405"/>
      <c r="BT109" s="405"/>
      <c r="BU109" s="405"/>
      <c r="BV109" s="405"/>
      <c r="BW109" s="405"/>
      <c r="BX109" s="405"/>
      <c r="BY109" s="405"/>
      <c r="BZ109" s="405"/>
      <c r="CA109" s="405"/>
      <c r="CB109" s="405"/>
      <c r="CC109" s="405"/>
      <c r="CD109" s="405"/>
      <c r="CE109" s="405"/>
      <c r="CF109" s="405"/>
      <c r="CG109" s="405"/>
      <c r="CH109" s="405"/>
      <c r="CI109" s="405"/>
      <c r="CJ109" s="405"/>
      <c r="CK109" s="405"/>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05"/>
      <c r="DG109" s="405"/>
      <c r="DH109" s="405"/>
      <c r="DI109" s="405"/>
      <c r="DJ109" s="405"/>
      <c r="DK109" s="405"/>
      <c r="DL109" s="405"/>
      <c r="DM109" s="405"/>
      <c r="DN109" s="405"/>
      <c r="DO109" s="405"/>
      <c r="DP109" s="405"/>
      <c r="DQ109" s="405"/>
      <c r="DR109" s="405"/>
      <c r="DS109" s="405"/>
      <c r="DT109" s="405"/>
      <c r="DU109" s="405"/>
      <c r="DV109" s="405"/>
      <c r="DW109" s="405"/>
      <c r="DX109" s="405"/>
      <c r="DY109" s="405"/>
      <c r="DZ109" s="405"/>
      <c r="EA109" s="405"/>
      <c r="EB109" s="405"/>
      <c r="EC109" s="405"/>
      <c r="ED109" s="405"/>
      <c r="EE109" s="405"/>
      <c r="EF109" s="405"/>
      <c r="EG109" s="405"/>
      <c r="EH109" s="405"/>
      <c r="EI109" s="405"/>
      <c r="EJ109" s="405"/>
      <c r="EK109" s="405"/>
      <c r="EL109" s="405"/>
      <c r="EM109" s="405"/>
      <c r="EN109" s="405"/>
      <c r="EO109" s="405"/>
      <c r="EP109" s="405"/>
      <c r="EQ109" s="405"/>
      <c r="ER109" s="405"/>
      <c r="ES109" s="405"/>
      <c r="ET109" s="405"/>
      <c r="EU109" s="405"/>
      <c r="EV109" s="405"/>
      <c r="EW109" s="405"/>
      <c r="EX109" s="405"/>
      <c r="EY109" s="405"/>
      <c r="EZ109" s="405"/>
      <c r="FA109" s="405"/>
      <c r="FB109" s="405"/>
      <c r="FC109" s="405"/>
      <c r="FD109" s="405"/>
      <c r="FE109" s="405"/>
      <c r="FF109" s="405"/>
      <c r="FG109" s="405"/>
      <c r="FH109" s="405"/>
      <c r="FI109" s="405"/>
      <c r="FJ109" s="405"/>
      <c r="FK109" s="405"/>
      <c r="FL109" s="405"/>
      <c r="FM109" s="405"/>
      <c r="FN109" s="405"/>
      <c r="FO109" s="405"/>
      <c r="FP109" s="405"/>
      <c r="FQ109" s="405"/>
      <c r="FR109" s="405"/>
      <c r="FS109" s="405"/>
      <c r="FT109" s="405"/>
      <c r="FU109" s="405"/>
      <c r="FV109" s="405"/>
      <c r="FW109" s="405"/>
      <c r="FX109" s="405"/>
      <c r="FY109" s="405"/>
      <c r="FZ109" s="405"/>
      <c r="GA109" s="405"/>
      <c r="GB109" s="405"/>
      <c r="GC109" s="405"/>
      <c r="GD109" s="405"/>
      <c r="GE109" s="405"/>
      <c r="GF109" s="405"/>
      <c r="GG109" s="405"/>
      <c r="GH109" s="405"/>
      <c r="GI109" s="405"/>
      <c r="GJ109" s="405"/>
      <c r="GK109" s="405"/>
      <c r="GL109" s="405"/>
      <c r="GM109" s="405"/>
      <c r="GN109" s="405"/>
      <c r="GO109" s="405"/>
      <c r="GP109" s="405"/>
      <c r="GQ109" s="405"/>
      <c r="GR109" s="405"/>
      <c r="GS109" s="405"/>
      <c r="GT109" s="405"/>
      <c r="GU109" s="405"/>
      <c r="GV109" s="405"/>
      <c r="GW109" s="405"/>
      <c r="GX109" s="405"/>
      <c r="GY109" s="405"/>
      <c r="GZ109" s="405"/>
      <c r="HA109" s="405"/>
      <c r="HB109" s="405"/>
      <c r="HC109" s="405"/>
      <c r="HD109" s="405"/>
      <c r="HE109" s="405"/>
      <c r="HF109" s="405"/>
      <c r="HG109" s="405"/>
      <c r="HH109" s="405"/>
      <c r="HI109" s="405"/>
      <c r="HJ109" s="405"/>
      <c r="HK109" s="405"/>
      <c r="HL109" s="405"/>
      <c r="HM109" s="405"/>
      <c r="HN109" s="405"/>
      <c r="HO109" s="405"/>
      <c r="HP109" s="405"/>
      <c r="HQ109" s="405"/>
      <c r="HR109" s="405"/>
      <c r="HS109" s="405"/>
      <c r="HT109" s="405"/>
      <c r="HU109" s="405"/>
      <c r="HV109" s="405"/>
      <c r="HW109" s="405"/>
      <c r="HX109" s="405"/>
      <c r="HY109" s="405"/>
      <c r="HZ109" s="405"/>
      <c r="IA109" s="405"/>
      <c r="IB109" s="405"/>
      <c r="IC109" s="405"/>
      <c r="ID109" s="405"/>
      <c r="IE109" s="405"/>
      <c r="IF109" s="405"/>
      <c r="IG109" s="405"/>
      <c r="IH109" s="405"/>
      <c r="II109" s="405"/>
      <c r="IJ109" s="405"/>
      <c r="IK109" s="405"/>
      <c r="IL109" s="405"/>
      <c r="IM109" s="405"/>
      <c r="IN109" s="405"/>
      <c r="IO109" s="405"/>
      <c r="IP109" s="405"/>
      <c r="IQ109" s="405"/>
      <c r="IR109" s="405"/>
      <c r="IS109" s="405"/>
      <c r="IT109" s="405"/>
      <c r="IU109" s="405"/>
      <c r="IV109" s="405"/>
    </row>
    <row r="110" spans="1:256" s="829" customFormat="1">
      <c r="A110" s="486"/>
      <c r="B110" s="408"/>
      <c r="C110" s="485"/>
      <c r="D110" s="485"/>
      <c r="E110" s="852"/>
      <c r="F110" s="852"/>
      <c r="G110" s="484"/>
      <c r="H110" s="484"/>
      <c r="I110" s="875"/>
      <c r="J110" s="875"/>
      <c r="K110" s="875"/>
      <c r="L110" s="875"/>
      <c r="M110" s="875"/>
      <c r="N110" s="875"/>
      <c r="O110" s="875"/>
      <c r="P110" s="875"/>
      <c r="Q110" s="875"/>
      <c r="R110" s="875"/>
      <c r="S110" s="875"/>
      <c r="T110" s="875"/>
      <c r="U110" s="875"/>
      <c r="V110" s="875"/>
      <c r="W110" s="875"/>
      <c r="X110" s="875"/>
      <c r="Y110" s="875"/>
      <c r="Z110" s="875"/>
      <c r="AA110" s="875"/>
      <c r="AB110" s="875"/>
      <c r="AC110" s="875"/>
      <c r="AD110" s="875"/>
      <c r="AE110" s="875"/>
      <c r="AF110" s="875"/>
      <c r="AG110" s="875"/>
      <c r="AH110" s="875"/>
      <c r="AI110" s="875"/>
      <c r="AJ110" s="875"/>
      <c r="AK110" s="875"/>
      <c r="AL110" s="875"/>
      <c r="AM110" s="875"/>
      <c r="AN110" s="875"/>
      <c r="AO110" s="875"/>
      <c r="AP110" s="875"/>
      <c r="AQ110" s="875"/>
      <c r="AR110" s="875"/>
      <c r="AS110" s="875"/>
      <c r="AT110" s="875"/>
      <c r="AU110" s="875"/>
      <c r="AV110" s="875"/>
      <c r="AW110" s="875"/>
      <c r="AX110" s="875"/>
      <c r="AY110" s="875"/>
      <c r="AZ110" s="875"/>
      <c r="BA110" s="875"/>
      <c r="BB110" s="875"/>
      <c r="BC110" s="875"/>
      <c r="BD110" s="875"/>
      <c r="BE110" s="875"/>
      <c r="BF110" s="875"/>
      <c r="BG110" s="875"/>
      <c r="BH110" s="875"/>
      <c r="BI110" s="875"/>
      <c r="BJ110" s="875"/>
      <c r="BK110" s="875"/>
      <c r="BL110" s="875"/>
      <c r="BM110" s="875"/>
      <c r="BN110" s="875"/>
      <c r="BO110" s="875"/>
      <c r="BP110" s="875"/>
      <c r="BQ110" s="875"/>
      <c r="BR110" s="875"/>
      <c r="BS110" s="875"/>
      <c r="BT110" s="875"/>
      <c r="BU110" s="875"/>
      <c r="BV110" s="875"/>
      <c r="BW110" s="875"/>
      <c r="BX110" s="875"/>
      <c r="BY110" s="875"/>
      <c r="BZ110" s="875"/>
      <c r="CA110" s="875"/>
      <c r="CB110" s="875"/>
      <c r="CC110" s="875"/>
      <c r="CD110" s="875"/>
      <c r="CE110" s="875"/>
      <c r="CF110" s="875"/>
      <c r="CG110" s="875"/>
      <c r="CH110" s="875"/>
      <c r="CI110" s="875"/>
      <c r="CJ110" s="875"/>
      <c r="CK110" s="875"/>
      <c r="CL110" s="875"/>
      <c r="CM110" s="875"/>
      <c r="CN110" s="875"/>
      <c r="CO110" s="875"/>
      <c r="CP110" s="875"/>
      <c r="CQ110" s="875"/>
      <c r="CR110" s="875"/>
      <c r="CS110" s="875"/>
      <c r="CT110" s="875"/>
      <c r="CU110" s="875"/>
      <c r="CV110" s="875"/>
      <c r="CW110" s="875"/>
      <c r="CX110" s="875"/>
      <c r="CY110" s="875"/>
      <c r="CZ110" s="875"/>
      <c r="DA110" s="875"/>
      <c r="DB110" s="875"/>
      <c r="DC110" s="875"/>
      <c r="DD110" s="875"/>
      <c r="DE110" s="875"/>
      <c r="DF110" s="875"/>
      <c r="DG110" s="875"/>
      <c r="DH110" s="875"/>
      <c r="DI110" s="875"/>
      <c r="DJ110" s="875"/>
      <c r="DK110" s="875"/>
      <c r="DL110" s="875"/>
      <c r="DM110" s="875"/>
      <c r="DN110" s="875"/>
      <c r="DO110" s="875"/>
      <c r="DP110" s="875"/>
      <c r="DQ110" s="875"/>
      <c r="DR110" s="875"/>
      <c r="DS110" s="875"/>
      <c r="DT110" s="875"/>
      <c r="DU110" s="875"/>
      <c r="DV110" s="875"/>
      <c r="DW110" s="875"/>
      <c r="DX110" s="875"/>
      <c r="DY110" s="875"/>
      <c r="DZ110" s="875"/>
      <c r="EA110" s="875"/>
      <c r="EB110" s="875"/>
      <c r="EC110" s="875"/>
      <c r="ED110" s="875"/>
      <c r="EE110" s="875"/>
      <c r="EF110" s="875"/>
      <c r="EG110" s="875"/>
      <c r="EH110" s="875"/>
      <c r="EI110" s="875"/>
      <c r="EJ110" s="875"/>
      <c r="EK110" s="875"/>
      <c r="EL110" s="875"/>
      <c r="EM110" s="875"/>
      <c r="EN110" s="875"/>
      <c r="EO110" s="875"/>
      <c r="EP110" s="875"/>
      <c r="EQ110" s="875"/>
      <c r="ER110" s="875"/>
      <c r="ES110" s="875"/>
      <c r="ET110" s="875"/>
      <c r="EU110" s="875"/>
      <c r="EV110" s="875"/>
      <c r="EW110" s="875"/>
      <c r="EX110" s="875"/>
      <c r="EY110" s="875"/>
      <c r="EZ110" s="875"/>
      <c r="FA110" s="875"/>
      <c r="FB110" s="875"/>
      <c r="FC110" s="875"/>
      <c r="FD110" s="875"/>
      <c r="FE110" s="875"/>
      <c r="FF110" s="875"/>
      <c r="FG110" s="875"/>
      <c r="FH110" s="875"/>
      <c r="FI110" s="875"/>
      <c r="FJ110" s="875"/>
      <c r="FK110" s="875"/>
      <c r="FL110" s="875"/>
      <c r="FM110" s="875"/>
      <c r="FN110" s="875"/>
      <c r="FO110" s="875"/>
      <c r="FP110" s="875"/>
      <c r="FQ110" s="875"/>
      <c r="FR110" s="875"/>
      <c r="FS110" s="875"/>
      <c r="FT110" s="875"/>
      <c r="FU110" s="875"/>
      <c r="FV110" s="875"/>
      <c r="FW110" s="875"/>
      <c r="FX110" s="875"/>
      <c r="FY110" s="875"/>
      <c r="FZ110" s="875"/>
      <c r="GA110" s="875"/>
      <c r="GB110" s="875"/>
      <c r="GC110" s="875"/>
      <c r="GD110" s="875"/>
      <c r="GE110" s="875"/>
      <c r="GF110" s="875"/>
      <c r="GG110" s="875"/>
      <c r="GH110" s="875"/>
      <c r="GI110" s="875"/>
      <c r="GJ110" s="875"/>
      <c r="GK110" s="875"/>
      <c r="GL110" s="875"/>
      <c r="GM110" s="875"/>
      <c r="GN110" s="875"/>
      <c r="GO110" s="875"/>
      <c r="GP110" s="875"/>
      <c r="GQ110" s="875"/>
      <c r="GR110" s="875"/>
      <c r="GS110" s="875"/>
      <c r="GT110" s="875"/>
      <c r="GU110" s="875"/>
      <c r="GV110" s="875"/>
      <c r="GW110" s="875"/>
      <c r="GX110" s="875"/>
      <c r="GY110" s="875"/>
      <c r="GZ110" s="875"/>
      <c r="HA110" s="875"/>
      <c r="HB110" s="875"/>
      <c r="HC110" s="875"/>
      <c r="HD110" s="875"/>
      <c r="HE110" s="875"/>
      <c r="HF110" s="875"/>
      <c r="HG110" s="875"/>
      <c r="HH110" s="875"/>
      <c r="HI110" s="875"/>
      <c r="HJ110" s="875"/>
      <c r="HK110" s="875"/>
      <c r="HL110" s="875"/>
      <c r="HM110" s="875"/>
      <c r="HN110" s="875"/>
      <c r="HO110" s="875"/>
      <c r="HP110" s="875"/>
      <c r="HQ110" s="875"/>
      <c r="HR110" s="875"/>
      <c r="HS110" s="875"/>
      <c r="HT110" s="875"/>
      <c r="HU110" s="875"/>
      <c r="HV110" s="875"/>
      <c r="HW110" s="875"/>
      <c r="HX110" s="875"/>
      <c r="HY110" s="875"/>
      <c r="HZ110" s="875"/>
      <c r="IA110" s="875"/>
      <c r="IB110" s="875"/>
      <c r="IC110" s="875"/>
      <c r="ID110" s="875"/>
      <c r="IE110" s="875"/>
      <c r="IF110" s="875"/>
      <c r="IG110" s="875"/>
      <c r="IH110" s="875"/>
      <c r="II110" s="875"/>
      <c r="IJ110" s="875"/>
      <c r="IK110" s="875"/>
      <c r="IL110" s="875"/>
      <c r="IM110" s="875"/>
      <c r="IN110" s="875"/>
      <c r="IO110" s="875"/>
      <c r="IP110" s="875"/>
      <c r="IQ110" s="875"/>
      <c r="IR110" s="875"/>
      <c r="IS110" s="875"/>
      <c r="IT110" s="875"/>
      <c r="IU110" s="875"/>
      <c r="IV110" s="875"/>
    </row>
    <row r="111" spans="1:256" s="437" customFormat="1" ht="39.75" customHeight="1">
      <c r="A111" s="817" t="s">
        <v>1346</v>
      </c>
      <c r="B111" s="715" t="s">
        <v>1781</v>
      </c>
      <c r="E111" s="852"/>
      <c r="F111" s="852"/>
      <c r="G111" s="490"/>
      <c r="H111" s="490"/>
      <c r="K111" s="490"/>
    </row>
    <row r="112" spans="1:256" s="437" customFormat="1">
      <c r="A112" s="486"/>
      <c r="B112" s="847" t="s">
        <v>1738</v>
      </c>
      <c r="C112" s="485"/>
      <c r="D112" s="485"/>
      <c r="E112" s="852"/>
      <c r="F112" s="852"/>
      <c r="G112" s="484"/>
      <c r="H112" s="484"/>
      <c r="K112" s="490"/>
    </row>
    <row r="113" spans="1:256" s="437" customFormat="1" ht="16.2">
      <c r="A113" s="486"/>
      <c r="B113" s="840" t="s">
        <v>1780</v>
      </c>
      <c r="C113" s="485"/>
      <c r="D113" s="485"/>
      <c r="E113" s="852"/>
      <c r="F113" s="852"/>
      <c r="G113" s="484"/>
      <c r="H113" s="484"/>
    </row>
    <row r="114" spans="1:256" s="437" customFormat="1">
      <c r="A114" s="486"/>
      <c r="B114" s="840" t="s">
        <v>1779</v>
      </c>
      <c r="C114" s="485"/>
      <c r="D114" s="485"/>
      <c r="E114" s="852"/>
      <c r="F114" s="852"/>
      <c r="G114" s="484"/>
      <c r="H114" s="484"/>
    </row>
    <row r="115" spans="1:256" s="437" customFormat="1">
      <c r="A115" s="486"/>
      <c r="B115" s="839" t="s">
        <v>1735</v>
      </c>
      <c r="C115" s="485"/>
      <c r="D115" s="485"/>
      <c r="E115" s="852"/>
      <c r="F115" s="852"/>
      <c r="G115" s="484"/>
      <c r="H115" s="484"/>
    </row>
    <row r="116" spans="1:256" s="437" customFormat="1">
      <c r="A116" s="486"/>
      <c r="B116" s="840" t="s">
        <v>1734</v>
      </c>
      <c r="C116" s="485"/>
      <c r="D116" s="485"/>
      <c r="E116" s="852"/>
      <c r="F116" s="852"/>
      <c r="G116" s="484"/>
      <c r="H116" s="484"/>
    </row>
    <row r="117" spans="1:256" s="437" customFormat="1" ht="16.2">
      <c r="A117" s="486"/>
      <c r="B117" s="839" t="s">
        <v>1733</v>
      </c>
      <c r="C117" s="485"/>
      <c r="D117" s="485"/>
      <c r="E117" s="852"/>
      <c r="F117" s="852"/>
      <c r="G117" s="484"/>
      <c r="H117" s="484"/>
    </row>
    <row r="118" spans="1:256" s="437" customFormat="1">
      <c r="A118" s="486"/>
      <c r="B118" s="847" t="s">
        <v>1732</v>
      </c>
      <c r="C118" s="485"/>
      <c r="D118" s="485"/>
      <c r="E118" s="852"/>
      <c r="F118" s="852"/>
      <c r="G118" s="484"/>
      <c r="H118" s="484"/>
    </row>
    <row r="119" spans="1:256" s="437" customFormat="1">
      <c r="A119" s="486"/>
      <c r="B119" s="840" t="s">
        <v>1778</v>
      </c>
      <c r="C119" s="485"/>
      <c r="D119" s="485"/>
      <c r="E119" s="852"/>
      <c r="F119" s="852"/>
      <c r="G119" s="484"/>
      <c r="H119" s="484"/>
    </row>
    <row r="120" spans="1:256" s="437" customFormat="1">
      <c r="A120" s="486"/>
      <c r="B120" s="840" t="s">
        <v>1777</v>
      </c>
      <c r="C120" s="485"/>
      <c r="D120" s="485"/>
      <c r="E120" s="852"/>
      <c r="F120" s="852"/>
      <c r="G120" s="484"/>
      <c r="H120" s="484"/>
    </row>
    <row r="121" spans="1:256" s="437" customFormat="1">
      <c r="A121" s="486"/>
      <c r="B121" s="839" t="s">
        <v>1729</v>
      </c>
      <c r="C121" s="485"/>
      <c r="D121" s="485"/>
      <c r="E121" s="852"/>
      <c r="F121" s="852"/>
      <c r="G121" s="484"/>
      <c r="H121" s="484"/>
    </row>
    <row r="122" spans="1:256" s="437" customFormat="1">
      <c r="A122" s="486"/>
      <c r="B122" s="839" t="s">
        <v>1728</v>
      </c>
      <c r="C122" s="485"/>
      <c r="D122" s="485"/>
      <c r="E122" s="852"/>
      <c r="F122" s="852"/>
      <c r="G122" s="484"/>
      <c r="H122" s="484"/>
    </row>
    <row r="123" spans="1:256" s="437" customFormat="1" ht="16.2">
      <c r="A123" s="486"/>
      <c r="B123" s="840" t="s">
        <v>1776</v>
      </c>
      <c r="C123" s="485"/>
      <c r="D123" s="485"/>
      <c r="E123" s="852"/>
      <c r="F123" s="852"/>
      <c r="G123" s="484"/>
      <c r="H123" s="484"/>
    </row>
    <row r="124" spans="1:256" s="437" customFormat="1">
      <c r="A124" s="486"/>
      <c r="B124" s="839" t="s">
        <v>1726</v>
      </c>
      <c r="C124" s="485"/>
      <c r="D124" s="485"/>
      <c r="E124" s="852"/>
      <c r="F124" s="852"/>
      <c r="G124" s="484"/>
      <c r="H124" s="484"/>
    </row>
    <row r="125" spans="1:256" s="437" customFormat="1">
      <c r="A125" s="486"/>
      <c r="B125" s="839" t="s">
        <v>1725</v>
      </c>
      <c r="C125" s="485"/>
      <c r="D125" s="485"/>
      <c r="E125" s="852"/>
      <c r="F125" s="852"/>
      <c r="G125" s="484"/>
      <c r="H125" s="484"/>
    </row>
    <row r="126" spans="1:256" s="437" customFormat="1">
      <c r="A126" s="486"/>
      <c r="B126" s="847" t="s">
        <v>1724</v>
      </c>
      <c r="C126" s="485"/>
      <c r="D126" s="485"/>
      <c r="E126" s="852"/>
      <c r="F126" s="852"/>
      <c r="G126" s="484"/>
      <c r="H126" s="484"/>
    </row>
    <row r="127" spans="1:256" s="437" customFormat="1">
      <c r="A127" s="486"/>
      <c r="B127" s="840" t="s">
        <v>1775</v>
      </c>
      <c r="C127" s="485"/>
      <c r="D127" s="485"/>
      <c r="E127" s="852"/>
      <c r="F127" s="852"/>
      <c r="G127" s="484"/>
      <c r="H127" s="484"/>
    </row>
    <row r="128" spans="1:256" s="437" customFormat="1">
      <c r="A128" s="486"/>
      <c r="B128" s="847" t="s">
        <v>1719</v>
      </c>
      <c r="C128" s="485"/>
      <c r="D128" s="485"/>
      <c r="E128" s="852"/>
      <c r="F128" s="852"/>
      <c r="G128" s="484"/>
      <c r="H128" s="484"/>
      <c r="I128" s="490"/>
      <c r="J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490"/>
      <c r="AO128" s="490"/>
      <c r="AP128" s="490"/>
      <c r="AQ128" s="490"/>
      <c r="AR128" s="490"/>
      <c r="AS128" s="490"/>
      <c r="AT128" s="490"/>
      <c r="AU128" s="490"/>
      <c r="AV128" s="490"/>
      <c r="AW128" s="490"/>
      <c r="AX128" s="490"/>
      <c r="AY128" s="490"/>
      <c r="AZ128" s="490"/>
      <c r="BA128" s="490"/>
      <c r="BB128" s="490"/>
      <c r="BC128" s="490"/>
      <c r="BD128" s="490"/>
      <c r="BE128" s="490"/>
      <c r="BF128" s="490"/>
      <c r="BG128" s="490"/>
      <c r="BH128" s="490"/>
      <c r="BI128" s="490"/>
      <c r="BJ128" s="490"/>
      <c r="BK128" s="490"/>
      <c r="BL128" s="490"/>
      <c r="BM128" s="490"/>
      <c r="BN128" s="490"/>
      <c r="BO128" s="490"/>
      <c r="BP128" s="490"/>
      <c r="BQ128" s="490"/>
      <c r="BR128" s="490"/>
      <c r="BS128" s="490"/>
      <c r="BT128" s="490"/>
      <c r="BU128" s="490"/>
      <c r="BV128" s="490"/>
      <c r="BW128" s="490"/>
      <c r="BX128" s="490"/>
      <c r="BY128" s="490"/>
      <c r="BZ128" s="490"/>
      <c r="CA128" s="490"/>
      <c r="CB128" s="490"/>
      <c r="CC128" s="490"/>
      <c r="CD128" s="490"/>
      <c r="CE128" s="490"/>
      <c r="CF128" s="490"/>
      <c r="CG128" s="490"/>
      <c r="CH128" s="490"/>
      <c r="CI128" s="490"/>
      <c r="CJ128" s="490"/>
      <c r="CK128" s="490"/>
      <c r="CL128" s="490"/>
      <c r="CM128" s="490"/>
      <c r="CN128" s="490"/>
      <c r="CO128" s="490"/>
      <c r="CP128" s="490"/>
      <c r="CQ128" s="490"/>
      <c r="CR128" s="490"/>
      <c r="CS128" s="490"/>
      <c r="CT128" s="490"/>
      <c r="CU128" s="490"/>
      <c r="CV128" s="490"/>
      <c r="CW128" s="490"/>
      <c r="CX128" s="490"/>
      <c r="CY128" s="490"/>
      <c r="CZ128" s="490"/>
      <c r="DA128" s="490"/>
      <c r="DB128" s="490"/>
      <c r="DC128" s="490"/>
      <c r="DD128" s="490"/>
      <c r="DE128" s="490"/>
      <c r="DF128" s="490"/>
      <c r="DG128" s="490"/>
      <c r="DH128" s="490"/>
      <c r="DI128" s="490"/>
      <c r="DJ128" s="490"/>
      <c r="DK128" s="490"/>
      <c r="DL128" s="490"/>
      <c r="DM128" s="490"/>
      <c r="DN128" s="490"/>
      <c r="DO128" s="490"/>
      <c r="DP128" s="490"/>
      <c r="DQ128" s="490"/>
      <c r="DR128" s="490"/>
      <c r="DS128" s="490"/>
      <c r="DT128" s="490"/>
      <c r="DU128" s="490"/>
      <c r="DV128" s="490"/>
      <c r="DW128" s="490"/>
      <c r="DX128" s="490"/>
      <c r="DY128" s="490"/>
      <c r="DZ128" s="490"/>
      <c r="EA128" s="490"/>
      <c r="EB128" s="490"/>
      <c r="EC128" s="490"/>
      <c r="ED128" s="490"/>
      <c r="EE128" s="490"/>
      <c r="EF128" s="490"/>
      <c r="EG128" s="490"/>
      <c r="EH128" s="490"/>
      <c r="EI128" s="490"/>
      <c r="EJ128" s="490"/>
      <c r="EK128" s="490"/>
      <c r="EL128" s="490"/>
      <c r="EM128" s="490"/>
      <c r="EN128" s="490"/>
      <c r="EO128" s="490"/>
      <c r="EP128" s="490"/>
      <c r="EQ128" s="490"/>
      <c r="ER128" s="490"/>
      <c r="ES128" s="490"/>
      <c r="ET128" s="490"/>
      <c r="EU128" s="490"/>
      <c r="EV128" s="490"/>
      <c r="EW128" s="490"/>
      <c r="EX128" s="490"/>
      <c r="EY128" s="490"/>
      <c r="EZ128" s="490"/>
      <c r="FA128" s="490"/>
      <c r="FB128" s="490"/>
      <c r="FC128" s="490"/>
      <c r="FD128" s="490"/>
      <c r="FE128" s="490"/>
      <c r="FF128" s="490"/>
      <c r="FG128" s="490"/>
      <c r="FH128" s="490"/>
      <c r="FI128" s="490"/>
      <c r="FJ128" s="490"/>
      <c r="FK128" s="490"/>
      <c r="FL128" s="490"/>
      <c r="FM128" s="490"/>
      <c r="FN128" s="490"/>
      <c r="FO128" s="490"/>
      <c r="FP128" s="490"/>
      <c r="FQ128" s="490"/>
      <c r="FR128" s="490"/>
      <c r="FS128" s="490"/>
      <c r="FT128" s="490"/>
      <c r="FU128" s="490"/>
      <c r="FV128" s="490"/>
      <c r="FW128" s="490"/>
      <c r="FX128" s="490"/>
      <c r="FY128" s="490"/>
      <c r="FZ128" s="490"/>
      <c r="GA128" s="490"/>
      <c r="GB128" s="490"/>
      <c r="GC128" s="490"/>
      <c r="GD128" s="490"/>
      <c r="GE128" s="490"/>
      <c r="GF128" s="490"/>
      <c r="GG128" s="490"/>
      <c r="GH128" s="490"/>
      <c r="GI128" s="490"/>
      <c r="GJ128" s="490"/>
      <c r="GK128" s="490"/>
      <c r="GL128" s="490"/>
      <c r="GM128" s="490"/>
      <c r="GN128" s="490"/>
      <c r="GO128" s="490"/>
      <c r="GP128" s="490"/>
      <c r="GQ128" s="490"/>
      <c r="GR128" s="490"/>
      <c r="GS128" s="490"/>
      <c r="GT128" s="490"/>
      <c r="GU128" s="490"/>
      <c r="GV128" s="490"/>
      <c r="GW128" s="490"/>
      <c r="GX128" s="490"/>
      <c r="GY128" s="490"/>
      <c r="GZ128" s="490"/>
      <c r="HA128" s="490"/>
      <c r="HB128" s="490"/>
      <c r="HC128" s="490"/>
      <c r="HD128" s="490"/>
      <c r="HE128" s="490"/>
      <c r="HF128" s="490"/>
      <c r="HG128" s="490"/>
      <c r="HH128" s="490"/>
      <c r="HI128" s="490"/>
      <c r="HJ128" s="490"/>
      <c r="HK128" s="490"/>
      <c r="HL128" s="490"/>
      <c r="HM128" s="490"/>
      <c r="HN128" s="490"/>
      <c r="HO128" s="490"/>
      <c r="HP128" s="490"/>
      <c r="HQ128" s="490"/>
      <c r="HR128" s="490"/>
      <c r="HS128" s="490"/>
      <c r="HT128" s="490"/>
      <c r="HU128" s="490"/>
      <c r="HV128" s="490"/>
      <c r="HW128" s="490"/>
      <c r="HX128" s="490"/>
      <c r="HY128" s="490"/>
      <c r="HZ128" s="490"/>
      <c r="IA128" s="490"/>
      <c r="IB128" s="490"/>
      <c r="IC128" s="490"/>
      <c r="ID128" s="490"/>
      <c r="IE128" s="490"/>
      <c r="IF128" s="490"/>
      <c r="IG128" s="490"/>
      <c r="IH128" s="490"/>
      <c r="II128" s="490"/>
      <c r="IJ128" s="490"/>
      <c r="IK128" s="490"/>
      <c r="IL128" s="490"/>
      <c r="IM128" s="490"/>
      <c r="IN128" s="490"/>
      <c r="IO128" s="490"/>
      <c r="IP128" s="490"/>
      <c r="IQ128" s="490"/>
      <c r="IR128" s="490"/>
      <c r="IS128" s="490"/>
      <c r="IT128" s="490"/>
      <c r="IU128" s="490"/>
      <c r="IV128" s="490"/>
    </row>
    <row r="129" spans="1:256" s="490" customFormat="1">
      <c r="A129" s="486"/>
      <c r="B129" s="839" t="s">
        <v>1718</v>
      </c>
      <c r="C129" s="485"/>
      <c r="D129" s="485"/>
      <c r="E129" s="852"/>
      <c r="F129" s="852"/>
      <c r="G129" s="484"/>
      <c r="H129" s="484"/>
    </row>
    <row r="130" spans="1:256" s="490" customFormat="1">
      <c r="A130" s="486"/>
      <c r="B130" s="847" t="s">
        <v>1717</v>
      </c>
      <c r="C130" s="485"/>
      <c r="D130" s="485"/>
      <c r="E130" s="852"/>
      <c r="F130" s="852"/>
      <c r="G130" s="484"/>
      <c r="H130" s="484"/>
    </row>
    <row r="131" spans="1:256" s="490" customFormat="1">
      <c r="A131" s="486"/>
      <c r="B131" s="839" t="s">
        <v>1774</v>
      </c>
      <c r="C131" s="485"/>
      <c r="D131" s="485"/>
      <c r="E131" s="852"/>
      <c r="F131" s="852"/>
      <c r="G131" s="484"/>
      <c r="H131" s="484"/>
      <c r="I131" s="437"/>
      <c r="J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7"/>
      <c r="AY131" s="437"/>
      <c r="AZ131" s="437"/>
      <c r="BA131" s="437"/>
      <c r="BB131" s="437"/>
      <c r="BC131" s="437"/>
      <c r="BD131" s="437"/>
      <c r="BE131" s="437"/>
      <c r="BF131" s="437"/>
      <c r="BG131" s="437"/>
      <c r="BH131" s="437"/>
      <c r="BI131" s="437"/>
      <c r="BJ131" s="437"/>
      <c r="BK131" s="437"/>
      <c r="BL131" s="437"/>
      <c r="BM131" s="437"/>
      <c r="BN131" s="437"/>
      <c r="BO131" s="437"/>
      <c r="BP131" s="437"/>
      <c r="BQ131" s="437"/>
      <c r="BR131" s="437"/>
      <c r="BS131" s="437"/>
      <c r="BT131" s="437"/>
      <c r="BU131" s="437"/>
      <c r="BV131" s="437"/>
      <c r="BW131" s="437"/>
      <c r="BX131" s="437"/>
      <c r="BY131" s="437"/>
      <c r="BZ131" s="437"/>
      <c r="CA131" s="437"/>
      <c r="CB131" s="437"/>
      <c r="CC131" s="437"/>
      <c r="CD131" s="437"/>
      <c r="CE131" s="437"/>
      <c r="CF131" s="437"/>
      <c r="CG131" s="437"/>
      <c r="CH131" s="437"/>
      <c r="CI131" s="437"/>
      <c r="CJ131" s="437"/>
      <c r="CK131" s="437"/>
      <c r="CL131" s="437"/>
      <c r="CM131" s="437"/>
      <c r="CN131" s="437"/>
      <c r="CO131" s="437"/>
      <c r="CP131" s="437"/>
      <c r="CQ131" s="437"/>
      <c r="CR131" s="437"/>
      <c r="CS131" s="437"/>
      <c r="CT131" s="437"/>
      <c r="CU131" s="437"/>
      <c r="CV131" s="437"/>
      <c r="CW131" s="437"/>
      <c r="CX131" s="437"/>
      <c r="CY131" s="437"/>
      <c r="CZ131" s="437"/>
      <c r="DA131" s="437"/>
      <c r="DB131" s="437"/>
      <c r="DC131" s="437"/>
      <c r="DD131" s="437"/>
      <c r="DE131" s="437"/>
      <c r="DF131" s="437"/>
      <c r="DG131" s="437"/>
      <c r="DH131" s="437"/>
      <c r="DI131" s="437"/>
      <c r="DJ131" s="437"/>
      <c r="DK131" s="437"/>
      <c r="DL131" s="437"/>
      <c r="DM131" s="437"/>
      <c r="DN131" s="437"/>
      <c r="DO131" s="437"/>
      <c r="DP131" s="437"/>
      <c r="DQ131" s="437"/>
      <c r="DR131" s="437"/>
      <c r="DS131" s="437"/>
      <c r="DT131" s="437"/>
      <c r="DU131" s="437"/>
      <c r="DV131" s="437"/>
      <c r="DW131" s="437"/>
      <c r="DX131" s="437"/>
      <c r="DY131" s="437"/>
      <c r="DZ131" s="437"/>
      <c r="EA131" s="437"/>
      <c r="EB131" s="437"/>
      <c r="EC131" s="437"/>
      <c r="ED131" s="437"/>
      <c r="EE131" s="437"/>
      <c r="EF131" s="437"/>
      <c r="EG131" s="437"/>
      <c r="EH131" s="437"/>
      <c r="EI131" s="437"/>
      <c r="EJ131" s="437"/>
      <c r="EK131" s="437"/>
      <c r="EL131" s="437"/>
      <c r="EM131" s="437"/>
      <c r="EN131" s="437"/>
      <c r="EO131" s="437"/>
      <c r="EP131" s="437"/>
      <c r="EQ131" s="437"/>
      <c r="ER131" s="437"/>
      <c r="ES131" s="437"/>
      <c r="ET131" s="437"/>
      <c r="EU131" s="437"/>
      <c r="EV131" s="437"/>
      <c r="EW131" s="437"/>
      <c r="EX131" s="437"/>
      <c r="EY131" s="437"/>
      <c r="EZ131" s="437"/>
      <c r="FA131" s="437"/>
      <c r="FB131" s="437"/>
      <c r="FC131" s="437"/>
      <c r="FD131" s="437"/>
      <c r="FE131" s="437"/>
      <c r="FF131" s="437"/>
      <c r="FG131" s="437"/>
      <c r="FH131" s="437"/>
      <c r="FI131" s="437"/>
      <c r="FJ131" s="437"/>
      <c r="FK131" s="437"/>
      <c r="FL131" s="437"/>
      <c r="FM131" s="437"/>
      <c r="FN131" s="437"/>
      <c r="FO131" s="437"/>
      <c r="FP131" s="437"/>
      <c r="FQ131" s="437"/>
      <c r="FR131" s="437"/>
      <c r="FS131" s="437"/>
      <c r="FT131" s="437"/>
      <c r="FU131" s="437"/>
      <c r="FV131" s="437"/>
      <c r="FW131" s="437"/>
      <c r="FX131" s="437"/>
      <c r="FY131" s="437"/>
      <c r="FZ131" s="437"/>
      <c r="GA131" s="437"/>
      <c r="GB131" s="437"/>
      <c r="GC131" s="437"/>
      <c r="GD131" s="437"/>
      <c r="GE131" s="437"/>
      <c r="GF131" s="437"/>
      <c r="GG131" s="437"/>
      <c r="GH131" s="437"/>
      <c r="GI131" s="437"/>
      <c r="GJ131" s="437"/>
      <c r="GK131" s="437"/>
      <c r="GL131" s="437"/>
      <c r="GM131" s="437"/>
      <c r="GN131" s="437"/>
      <c r="GO131" s="437"/>
      <c r="GP131" s="437"/>
      <c r="GQ131" s="437"/>
      <c r="GR131" s="437"/>
      <c r="GS131" s="437"/>
      <c r="GT131" s="437"/>
      <c r="GU131" s="437"/>
      <c r="GV131" s="437"/>
      <c r="GW131" s="437"/>
      <c r="GX131" s="437"/>
      <c r="GY131" s="437"/>
      <c r="GZ131" s="437"/>
      <c r="HA131" s="437"/>
      <c r="HB131" s="437"/>
      <c r="HC131" s="437"/>
      <c r="HD131" s="437"/>
      <c r="HE131" s="437"/>
      <c r="HF131" s="437"/>
      <c r="HG131" s="437"/>
      <c r="HH131" s="437"/>
      <c r="HI131" s="437"/>
      <c r="HJ131" s="437"/>
      <c r="HK131" s="437"/>
      <c r="HL131" s="437"/>
      <c r="HM131" s="437"/>
      <c r="HN131" s="437"/>
      <c r="HO131" s="437"/>
      <c r="HP131" s="437"/>
      <c r="HQ131" s="437"/>
      <c r="HR131" s="437"/>
      <c r="HS131" s="437"/>
      <c r="HT131" s="437"/>
      <c r="HU131" s="437"/>
      <c r="HV131" s="437"/>
      <c r="HW131" s="437"/>
      <c r="HX131" s="437"/>
      <c r="HY131" s="437"/>
      <c r="HZ131" s="437"/>
      <c r="IA131" s="437"/>
      <c r="IB131" s="437"/>
      <c r="IC131" s="437"/>
      <c r="ID131" s="437"/>
      <c r="IE131" s="437"/>
      <c r="IF131" s="437"/>
      <c r="IG131" s="437"/>
      <c r="IH131" s="437"/>
      <c r="II131" s="437"/>
      <c r="IJ131" s="437"/>
      <c r="IK131" s="437"/>
      <c r="IL131" s="437"/>
      <c r="IM131" s="437"/>
      <c r="IN131" s="437"/>
      <c r="IO131" s="437"/>
      <c r="IP131" s="437"/>
      <c r="IQ131" s="437"/>
      <c r="IR131" s="437"/>
      <c r="IS131" s="437"/>
      <c r="IT131" s="437"/>
      <c r="IU131" s="437"/>
      <c r="IV131" s="437"/>
    </row>
    <row r="132" spans="1:256" s="490" customFormat="1">
      <c r="A132" s="486"/>
      <c r="B132" s="840" t="s">
        <v>1773</v>
      </c>
      <c r="C132" s="485"/>
      <c r="D132" s="485"/>
      <c r="E132" s="852"/>
      <c r="F132" s="852"/>
      <c r="G132" s="484"/>
      <c r="H132" s="484"/>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7"/>
      <c r="BR132" s="437"/>
      <c r="BS132" s="437"/>
      <c r="BT132" s="437"/>
      <c r="BU132" s="437"/>
      <c r="BV132" s="437"/>
      <c r="BW132" s="437"/>
      <c r="BX132" s="437"/>
      <c r="BY132" s="437"/>
      <c r="BZ132" s="437"/>
      <c r="CA132" s="437"/>
      <c r="CB132" s="437"/>
      <c r="CC132" s="437"/>
      <c r="CD132" s="437"/>
      <c r="CE132" s="437"/>
      <c r="CF132" s="437"/>
      <c r="CG132" s="437"/>
      <c r="CH132" s="437"/>
      <c r="CI132" s="437"/>
      <c r="CJ132" s="437"/>
      <c r="CK132" s="437"/>
      <c r="CL132" s="437"/>
      <c r="CM132" s="437"/>
      <c r="CN132" s="437"/>
      <c r="CO132" s="437"/>
      <c r="CP132" s="437"/>
      <c r="CQ132" s="437"/>
      <c r="CR132" s="437"/>
      <c r="CS132" s="437"/>
      <c r="CT132" s="437"/>
      <c r="CU132" s="437"/>
      <c r="CV132" s="437"/>
      <c r="CW132" s="437"/>
      <c r="CX132" s="437"/>
      <c r="CY132" s="437"/>
      <c r="CZ132" s="437"/>
      <c r="DA132" s="437"/>
      <c r="DB132" s="437"/>
      <c r="DC132" s="437"/>
      <c r="DD132" s="437"/>
      <c r="DE132" s="437"/>
      <c r="DF132" s="437"/>
      <c r="DG132" s="437"/>
      <c r="DH132" s="437"/>
      <c r="DI132" s="437"/>
      <c r="DJ132" s="437"/>
      <c r="DK132" s="437"/>
      <c r="DL132" s="437"/>
      <c r="DM132" s="437"/>
      <c r="DN132" s="437"/>
      <c r="DO132" s="437"/>
      <c r="DP132" s="437"/>
      <c r="DQ132" s="437"/>
      <c r="DR132" s="437"/>
      <c r="DS132" s="437"/>
      <c r="DT132" s="437"/>
      <c r="DU132" s="437"/>
      <c r="DV132" s="437"/>
      <c r="DW132" s="437"/>
      <c r="DX132" s="437"/>
      <c r="DY132" s="437"/>
      <c r="DZ132" s="437"/>
      <c r="EA132" s="437"/>
      <c r="EB132" s="437"/>
      <c r="EC132" s="437"/>
      <c r="ED132" s="437"/>
      <c r="EE132" s="437"/>
      <c r="EF132" s="437"/>
      <c r="EG132" s="437"/>
      <c r="EH132" s="437"/>
      <c r="EI132" s="437"/>
      <c r="EJ132" s="437"/>
      <c r="EK132" s="437"/>
      <c r="EL132" s="437"/>
      <c r="EM132" s="437"/>
      <c r="EN132" s="437"/>
      <c r="EO132" s="437"/>
      <c r="EP132" s="437"/>
      <c r="EQ132" s="437"/>
      <c r="ER132" s="437"/>
      <c r="ES132" s="437"/>
      <c r="ET132" s="437"/>
      <c r="EU132" s="437"/>
      <c r="EV132" s="437"/>
      <c r="EW132" s="437"/>
      <c r="EX132" s="437"/>
      <c r="EY132" s="437"/>
      <c r="EZ132" s="437"/>
      <c r="FA132" s="437"/>
      <c r="FB132" s="437"/>
      <c r="FC132" s="437"/>
      <c r="FD132" s="437"/>
      <c r="FE132" s="437"/>
      <c r="FF132" s="437"/>
      <c r="FG132" s="437"/>
      <c r="FH132" s="437"/>
      <c r="FI132" s="437"/>
      <c r="FJ132" s="437"/>
      <c r="FK132" s="437"/>
      <c r="FL132" s="437"/>
      <c r="FM132" s="437"/>
      <c r="FN132" s="437"/>
      <c r="FO132" s="437"/>
      <c r="FP132" s="437"/>
      <c r="FQ132" s="437"/>
      <c r="FR132" s="437"/>
      <c r="FS132" s="437"/>
      <c r="FT132" s="437"/>
      <c r="FU132" s="437"/>
      <c r="FV132" s="437"/>
      <c r="FW132" s="437"/>
      <c r="FX132" s="437"/>
      <c r="FY132" s="437"/>
      <c r="FZ132" s="437"/>
      <c r="GA132" s="437"/>
      <c r="GB132" s="437"/>
      <c r="GC132" s="437"/>
      <c r="GD132" s="437"/>
      <c r="GE132" s="437"/>
      <c r="GF132" s="437"/>
      <c r="GG132" s="437"/>
      <c r="GH132" s="437"/>
      <c r="GI132" s="437"/>
      <c r="GJ132" s="437"/>
      <c r="GK132" s="437"/>
      <c r="GL132" s="437"/>
      <c r="GM132" s="437"/>
      <c r="GN132" s="437"/>
      <c r="GO132" s="437"/>
      <c r="GP132" s="437"/>
      <c r="GQ132" s="437"/>
      <c r="GR132" s="437"/>
      <c r="GS132" s="437"/>
      <c r="GT132" s="437"/>
      <c r="GU132" s="437"/>
      <c r="GV132" s="437"/>
      <c r="GW132" s="437"/>
      <c r="GX132" s="437"/>
      <c r="GY132" s="437"/>
      <c r="GZ132" s="437"/>
      <c r="HA132" s="437"/>
      <c r="HB132" s="437"/>
      <c r="HC132" s="437"/>
      <c r="HD132" s="437"/>
      <c r="HE132" s="437"/>
      <c r="HF132" s="437"/>
      <c r="HG132" s="437"/>
      <c r="HH132" s="437"/>
      <c r="HI132" s="437"/>
      <c r="HJ132" s="437"/>
      <c r="HK132" s="437"/>
      <c r="HL132" s="437"/>
      <c r="HM132" s="437"/>
      <c r="HN132" s="437"/>
      <c r="HO132" s="437"/>
      <c r="HP132" s="437"/>
      <c r="HQ132" s="437"/>
      <c r="HR132" s="437"/>
      <c r="HS132" s="437"/>
      <c r="HT132" s="437"/>
      <c r="HU132" s="437"/>
      <c r="HV132" s="437"/>
      <c r="HW132" s="437"/>
      <c r="HX132" s="437"/>
      <c r="HY132" s="437"/>
      <c r="HZ132" s="437"/>
      <c r="IA132" s="437"/>
      <c r="IB132" s="437"/>
      <c r="IC132" s="437"/>
      <c r="ID132" s="437"/>
      <c r="IE132" s="437"/>
      <c r="IF132" s="437"/>
      <c r="IG132" s="437"/>
      <c r="IH132" s="437"/>
      <c r="II132" s="437"/>
      <c r="IJ132" s="437"/>
      <c r="IK132" s="437"/>
      <c r="IL132" s="437"/>
      <c r="IM132" s="437"/>
      <c r="IN132" s="437"/>
      <c r="IO132" s="437"/>
      <c r="IP132" s="437"/>
      <c r="IQ132" s="437"/>
      <c r="IR132" s="437"/>
      <c r="IS132" s="437"/>
      <c r="IT132" s="437"/>
      <c r="IU132" s="437"/>
      <c r="IV132" s="437"/>
    </row>
    <row r="133" spans="1:256" s="490" customFormat="1">
      <c r="A133" s="486"/>
      <c r="B133" s="874" t="s">
        <v>1772</v>
      </c>
      <c r="C133" s="860"/>
      <c r="D133" s="860"/>
      <c r="E133" s="859"/>
      <c r="F133" s="859"/>
      <c r="G133" s="484"/>
      <c r="H133" s="484"/>
    </row>
    <row r="134" spans="1:256" s="490" customFormat="1" ht="27" customHeight="1">
      <c r="A134" s="486"/>
      <c r="B134" s="715" t="s">
        <v>1771</v>
      </c>
      <c r="C134" s="485" t="s">
        <v>1309</v>
      </c>
      <c r="D134" s="485">
        <v>1</v>
      </c>
      <c r="E134" s="852"/>
      <c r="F134" s="484">
        <f>SUM(D134*E134)</f>
        <v>0</v>
      </c>
      <c r="G134" s="484"/>
      <c r="H134" s="484"/>
    </row>
    <row r="135" spans="1:256" s="490" customFormat="1">
      <c r="A135" s="486"/>
      <c r="B135" s="489"/>
      <c r="C135" s="485"/>
      <c r="D135" s="485"/>
      <c r="E135" s="852"/>
      <c r="F135" s="852"/>
      <c r="G135" s="484"/>
      <c r="H135" s="484"/>
    </row>
    <row r="136" spans="1:256" s="490" customFormat="1">
      <c r="A136" s="486"/>
      <c r="B136" s="489"/>
      <c r="C136" s="485"/>
      <c r="D136" s="485"/>
      <c r="E136" s="852"/>
      <c r="F136" s="852"/>
      <c r="G136" s="484"/>
      <c r="H136" s="484"/>
    </row>
    <row r="137" spans="1:256" s="490" customFormat="1">
      <c r="A137" s="486"/>
      <c r="B137" s="489"/>
      <c r="C137" s="485"/>
      <c r="D137" s="485"/>
      <c r="E137" s="852"/>
      <c r="F137" s="852"/>
      <c r="G137" s="484"/>
      <c r="H137" s="484"/>
    </row>
    <row r="138" spans="1:256" s="490" customFormat="1">
      <c r="A138" s="486"/>
      <c r="B138" s="489"/>
      <c r="C138" s="485"/>
      <c r="D138" s="485"/>
      <c r="E138" s="852"/>
      <c r="F138" s="852"/>
      <c r="G138" s="484"/>
      <c r="H138" s="484"/>
    </row>
    <row r="139" spans="1:256" s="437" customFormat="1" ht="26.4">
      <c r="A139" s="817" t="s">
        <v>1344</v>
      </c>
      <c r="B139" s="489" t="s">
        <v>1713</v>
      </c>
      <c r="C139" s="489"/>
      <c r="D139" s="489"/>
      <c r="E139" s="852"/>
      <c r="F139" s="852"/>
      <c r="G139" s="854"/>
      <c r="H139" s="854"/>
      <c r="K139" s="466"/>
    </row>
    <row r="140" spans="1:256" s="437" customFormat="1">
      <c r="A140" s="486" t="s">
        <v>982</v>
      </c>
      <c r="B140" s="489" t="s">
        <v>1712</v>
      </c>
      <c r="C140" s="489"/>
      <c r="D140" s="489"/>
      <c r="E140" s="852"/>
      <c r="F140" s="852"/>
      <c r="G140" s="854"/>
      <c r="H140" s="854"/>
      <c r="I140" s="405"/>
      <c r="J140" s="405"/>
      <c r="K140" s="466"/>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c r="BF140" s="405"/>
      <c r="BG140" s="405"/>
      <c r="BH140" s="405"/>
      <c r="BI140" s="405"/>
      <c r="BJ140" s="405"/>
      <c r="BK140" s="405"/>
      <c r="BL140" s="405"/>
      <c r="BM140" s="405"/>
      <c r="BN140" s="405"/>
      <c r="BO140" s="405"/>
      <c r="BP140" s="405"/>
      <c r="BQ140" s="405"/>
      <c r="BR140" s="405"/>
      <c r="BS140" s="405"/>
      <c r="BT140" s="405"/>
      <c r="BU140" s="405"/>
      <c r="BV140" s="405"/>
      <c r="BW140" s="405"/>
      <c r="BX140" s="405"/>
      <c r="BY140" s="405"/>
      <c r="BZ140" s="405"/>
      <c r="CA140" s="405"/>
      <c r="CB140" s="405"/>
      <c r="CC140" s="405"/>
      <c r="CD140" s="405"/>
      <c r="CE140" s="405"/>
      <c r="CF140" s="405"/>
      <c r="CG140" s="405"/>
      <c r="CH140" s="405"/>
      <c r="CI140" s="405"/>
      <c r="CJ140" s="405"/>
      <c r="CK140" s="405"/>
      <c r="CL140" s="405"/>
      <c r="CM140" s="405"/>
      <c r="CN140" s="405"/>
      <c r="CO140" s="405"/>
      <c r="CP140" s="405"/>
      <c r="CQ140" s="405"/>
      <c r="CR140" s="405"/>
      <c r="CS140" s="405"/>
      <c r="CT140" s="405"/>
      <c r="CU140" s="405"/>
      <c r="CV140" s="405"/>
      <c r="CW140" s="405"/>
      <c r="CX140" s="405"/>
      <c r="CY140" s="405"/>
      <c r="CZ140" s="405"/>
      <c r="DA140" s="405"/>
      <c r="DB140" s="405"/>
      <c r="DC140" s="405"/>
      <c r="DD140" s="405"/>
      <c r="DE140" s="405"/>
      <c r="DF140" s="405"/>
      <c r="DG140" s="405"/>
      <c r="DH140" s="405"/>
      <c r="DI140" s="405"/>
      <c r="DJ140" s="405"/>
      <c r="DK140" s="405"/>
      <c r="DL140" s="405"/>
      <c r="DM140" s="405"/>
      <c r="DN140" s="405"/>
      <c r="DO140" s="405"/>
      <c r="DP140" s="405"/>
      <c r="DQ140" s="405"/>
      <c r="DR140" s="405"/>
      <c r="DS140" s="405"/>
      <c r="DT140" s="405"/>
      <c r="DU140" s="405"/>
      <c r="DV140" s="405"/>
      <c r="DW140" s="405"/>
      <c r="DX140" s="405"/>
      <c r="DY140" s="405"/>
      <c r="DZ140" s="405"/>
      <c r="EA140" s="405"/>
      <c r="EB140" s="405"/>
      <c r="EC140" s="405"/>
      <c r="ED140" s="405"/>
      <c r="EE140" s="405"/>
      <c r="EF140" s="405"/>
      <c r="EG140" s="405"/>
      <c r="EH140" s="405"/>
      <c r="EI140" s="405"/>
      <c r="EJ140" s="405"/>
      <c r="EK140" s="405"/>
      <c r="EL140" s="405"/>
      <c r="EM140" s="405"/>
      <c r="EN140" s="405"/>
      <c r="EO140" s="405"/>
      <c r="EP140" s="405"/>
      <c r="EQ140" s="405"/>
      <c r="ER140" s="405"/>
      <c r="ES140" s="405"/>
      <c r="ET140" s="405"/>
      <c r="EU140" s="405"/>
      <c r="EV140" s="405"/>
      <c r="EW140" s="405"/>
      <c r="EX140" s="405"/>
      <c r="EY140" s="405"/>
      <c r="EZ140" s="405"/>
      <c r="FA140" s="405"/>
      <c r="FB140" s="405"/>
      <c r="FC140" s="405"/>
      <c r="FD140" s="405"/>
      <c r="FE140" s="405"/>
      <c r="FF140" s="405"/>
      <c r="FG140" s="405"/>
      <c r="FH140" s="405"/>
      <c r="FI140" s="405"/>
      <c r="FJ140" s="405"/>
      <c r="FK140" s="405"/>
      <c r="FL140" s="405"/>
      <c r="FM140" s="405"/>
      <c r="FN140" s="405"/>
      <c r="FO140" s="405"/>
      <c r="FP140" s="405"/>
      <c r="FQ140" s="405"/>
      <c r="FR140" s="405"/>
      <c r="FS140" s="405"/>
      <c r="FT140" s="405"/>
      <c r="FU140" s="405"/>
      <c r="FV140" s="405"/>
      <c r="FW140" s="405"/>
      <c r="FX140" s="405"/>
      <c r="FY140" s="405"/>
      <c r="FZ140" s="405"/>
      <c r="GA140" s="405"/>
      <c r="GB140" s="405"/>
      <c r="GC140" s="405"/>
      <c r="GD140" s="405"/>
      <c r="GE140" s="405"/>
      <c r="GF140" s="405"/>
      <c r="GG140" s="405"/>
      <c r="GH140" s="405"/>
      <c r="GI140" s="405"/>
      <c r="GJ140" s="405"/>
      <c r="GK140" s="405"/>
      <c r="GL140" s="405"/>
      <c r="GM140" s="405"/>
      <c r="GN140" s="405"/>
      <c r="GO140" s="405"/>
      <c r="GP140" s="405"/>
      <c r="GQ140" s="405"/>
      <c r="GR140" s="405"/>
      <c r="GS140" s="405"/>
      <c r="GT140" s="405"/>
      <c r="GU140" s="405"/>
      <c r="GV140" s="405"/>
      <c r="GW140" s="405"/>
      <c r="GX140" s="405"/>
      <c r="GY140" s="405"/>
      <c r="GZ140" s="405"/>
      <c r="HA140" s="405"/>
      <c r="HB140" s="405"/>
      <c r="HC140" s="405"/>
      <c r="HD140" s="405"/>
      <c r="HE140" s="405"/>
      <c r="HF140" s="405"/>
      <c r="HG140" s="405"/>
      <c r="HH140" s="405"/>
      <c r="HI140" s="405"/>
      <c r="HJ140" s="405"/>
      <c r="HK140" s="405"/>
      <c r="HL140" s="405"/>
      <c r="HM140" s="405"/>
      <c r="HN140" s="405"/>
      <c r="HO140" s="405"/>
      <c r="HP140" s="405"/>
      <c r="HQ140" s="405"/>
      <c r="HR140" s="405"/>
      <c r="HS140" s="405"/>
      <c r="HT140" s="405"/>
      <c r="HU140" s="405"/>
      <c r="HV140" s="405"/>
      <c r="HW140" s="405"/>
      <c r="HX140" s="405"/>
      <c r="HY140" s="405"/>
      <c r="HZ140" s="405"/>
      <c r="IA140" s="405"/>
      <c r="IB140" s="405"/>
      <c r="IC140" s="405"/>
      <c r="ID140" s="405"/>
      <c r="IE140" s="405"/>
      <c r="IF140" s="405"/>
      <c r="IG140" s="405"/>
      <c r="IH140" s="405"/>
      <c r="II140" s="405"/>
      <c r="IJ140" s="405"/>
      <c r="IK140" s="405"/>
      <c r="IL140" s="405"/>
      <c r="IM140" s="405"/>
      <c r="IN140" s="405"/>
      <c r="IO140" s="405"/>
      <c r="IP140" s="405"/>
      <c r="IQ140" s="405"/>
      <c r="IR140" s="405"/>
      <c r="IS140" s="405"/>
      <c r="IT140" s="405"/>
      <c r="IU140" s="405"/>
      <c r="IV140" s="405"/>
    </row>
    <row r="141" spans="1:256" s="437" customFormat="1">
      <c r="A141" s="486" t="s">
        <v>982</v>
      </c>
      <c r="B141" s="489" t="s">
        <v>1711</v>
      </c>
      <c r="C141" s="489"/>
      <c r="D141" s="489"/>
      <c r="E141" s="852"/>
      <c r="F141" s="852"/>
      <c r="G141" s="854"/>
      <c r="H141" s="854"/>
    </row>
    <row r="142" spans="1:256" s="437" customFormat="1">
      <c r="A142" s="486" t="s">
        <v>982</v>
      </c>
      <c r="B142" s="489" t="s">
        <v>1710</v>
      </c>
      <c r="C142" s="489"/>
      <c r="D142" s="489"/>
      <c r="E142" s="852"/>
      <c r="F142" s="852"/>
      <c r="G142" s="854"/>
      <c r="H142" s="854"/>
    </row>
    <row r="143" spans="1:256" s="437" customFormat="1">
      <c r="A143" s="486" t="s">
        <v>982</v>
      </c>
      <c r="B143" s="489" t="s">
        <v>1709</v>
      </c>
      <c r="C143" s="489"/>
      <c r="D143" s="489"/>
      <c r="E143" s="852"/>
      <c r="F143" s="852"/>
      <c r="G143" s="854"/>
      <c r="H143" s="854"/>
    </row>
    <row r="144" spans="1:256" s="437" customFormat="1">
      <c r="A144" s="486" t="s">
        <v>982</v>
      </c>
      <c r="B144" s="489" t="s">
        <v>1708</v>
      </c>
      <c r="C144" s="489"/>
      <c r="D144" s="489"/>
      <c r="E144" s="852"/>
      <c r="F144" s="852"/>
      <c r="G144" s="854"/>
      <c r="H144" s="854"/>
    </row>
    <row r="145" spans="1:256" s="437" customFormat="1">
      <c r="A145" s="486" t="s">
        <v>982</v>
      </c>
      <c r="B145" s="840" t="s">
        <v>1770</v>
      </c>
      <c r="C145" s="485"/>
      <c r="D145" s="485"/>
      <c r="E145" s="852"/>
      <c r="F145" s="852"/>
      <c r="G145" s="484"/>
      <c r="H145" s="484"/>
    </row>
    <row r="146" spans="1:256" s="437" customFormat="1" ht="26.4">
      <c r="A146" s="486" t="s">
        <v>982</v>
      </c>
      <c r="B146" s="489" t="s">
        <v>1706</v>
      </c>
      <c r="C146" s="489"/>
      <c r="D146" s="489"/>
      <c r="E146" s="852"/>
      <c r="F146" s="852"/>
      <c r="G146" s="854"/>
      <c r="H146" s="854"/>
    </row>
    <row r="147" spans="1:256" s="857" customFormat="1">
      <c r="A147" s="687"/>
      <c r="B147" s="551" t="s">
        <v>1705</v>
      </c>
      <c r="C147" s="550" t="s">
        <v>51</v>
      </c>
      <c r="D147" s="550">
        <v>11</v>
      </c>
      <c r="E147" s="499"/>
      <c r="F147" s="499">
        <f>E147*D147</f>
        <v>0</v>
      </c>
      <c r="G147" s="550"/>
      <c r="H147" s="550"/>
      <c r="I147" s="858"/>
      <c r="J147" s="550"/>
    </row>
    <row r="148" spans="1:256" s="538" customFormat="1">
      <c r="A148" s="486"/>
      <c r="B148" s="512"/>
      <c r="C148" s="485"/>
      <c r="D148" s="485"/>
      <c r="E148" s="856"/>
      <c r="F148" s="856"/>
      <c r="G148" s="537"/>
      <c r="H148" s="537"/>
      <c r="I148" s="537"/>
      <c r="J148" s="537"/>
      <c r="K148" s="537"/>
      <c r="L148" s="537"/>
      <c r="M148" s="537"/>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37"/>
      <c r="AY148" s="537"/>
      <c r="AZ148" s="537"/>
      <c r="BA148" s="537"/>
      <c r="BB148" s="537"/>
      <c r="BC148" s="537"/>
      <c r="BD148" s="537"/>
      <c r="BE148" s="537"/>
      <c r="BF148" s="537"/>
      <c r="BG148" s="537"/>
      <c r="BH148" s="537"/>
      <c r="BI148" s="537"/>
      <c r="BJ148" s="537"/>
      <c r="BK148" s="537"/>
      <c r="BL148" s="537"/>
      <c r="BM148" s="537"/>
      <c r="BN148" s="537"/>
      <c r="BO148" s="537"/>
      <c r="BP148" s="537"/>
      <c r="BQ148" s="537"/>
      <c r="BR148" s="537"/>
      <c r="BS148" s="537"/>
      <c r="BT148" s="537"/>
      <c r="BU148" s="537"/>
      <c r="BV148" s="537"/>
      <c r="BW148" s="537"/>
      <c r="BX148" s="537"/>
      <c r="BY148" s="537"/>
      <c r="BZ148" s="537"/>
      <c r="CA148" s="537"/>
      <c r="CB148" s="537"/>
      <c r="CC148" s="537"/>
      <c r="CD148" s="537"/>
      <c r="CE148" s="537"/>
      <c r="CF148" s="537"/>
      <c r="CG148" s="537"/>
      <c r="CH148" s="537"/>
      <c r="CI148" s="537"/>
      <c r="CJ148" s="537"/>
      <c r="CK148" s="537"/>
      <c r="CL148" s="537"/>
      <c r="CM148" s="537"/>
      <c r="CN148" s="537"/>
      <c r="CO148" s="537"/>
      <c r="CP148" s="537"/>
      <c r="CQ148" s="537"/>
      <c r="CR148" s="537"/>
      <c r="CS148" s="537"/>
      <c r="CT148" s="537"/>
      <c r="CU148" s="537"/>
      <c r="CV148" s="537"/>
      <c r="CW148" s="537"/>
      <c r="CX148" s="537"/>
      <c r="CY148" s="537"/>
      <c r="CZ148" s="537"/>
      <c r="DA148" s="537"/>
      <c r="DB148" s="537"/>
      <c r="DC148" s="537"/>
      <c r="DD148" s="537"/>
      <c r="DE148" s="537"/>
      <c r="DF148" s="537"/>
      <c r="DG148" s="537"/>
      <c r="DH148" s="537"/>
      <c r="DI148" s="537"/>
      <c r="DJ148" s="537"/>
      <c r="DK148" s="537"/>
      <c r="DL148" s="537"/>
      <c r="DM148" s="537"/>
      <c r="DN148" s="537"/>
      <c r="DO148" s="537"/>
      <c r="DP148" s="537"/>
      <c r="DQ148" s="537"/>
      <c r="DR148" s="537"/>
      <c r="DS148" s="537"/>
      <c r="DT148" s="537"/>
      <c r="DU148" s="537"/>
      <c r="DV148" s="537"/>
      <c r="DW148" s="537"/>
      <c r="DX148" s="537"/>
      <c r="DY148" s="537"/>
      <c r="DZ148" s="537"/>
      <c r="EA148" s="537"/>
      <c r="EB148" s="537"/>
      <c r="EC148" s="537"/>
      <c r="ED148" s="537"/>
      <c r="EE148" s="537"/>
      <c r="EF148" s="537"/>
      <c r="EG148" s="537"/>
      <c r="EH148" s="537"/>
      <c r="EI148" s="537"/>
      <c r="EJ148" s="537"/>
      <c r="EK148" s="537"/>
      <c r="EL148" s="537"/>
      <c r="EM148" s="537"/>
      <c r="EN148" s="537"/>
      <c r="EO148" s="537"/>
      <c r="EP148" s="537"/>
      <c r="EQ148" s="537"/>
      <c r="ER148" s="537"/>
      <c r="ES148" s="537"/>
      <c r="ET148" s="537"/>
      <c r="EU148" s="537"/>
      <c r="EV148" s="537"/>
      <c r="EW148" s="537"/>
      <c r="EX148" s="537"/>
      <c r="EY148" s="537"/>
      <c r="EZ148" s="537"/>
      <c r="FA148" s="537"/>
      <c r="FB148" s="537"/>
      <c r="FC148" s="537"/>
      <c r="FD148" s="537"/>
      <c r="FE148" s="537"/>
      <c r="FF148" s="537"/>
      <c r="FG148" s="537"/>
      <c r="FH148" s="537"/>
      <c r="FI148" s="537"/>
      <c r="FJ148" s="537"/>
      <c r="FK148" s="537"/>
      <c r="FL148" s="537"/>
      <c r="FM148" s="537"/>
      <c r="FN148" s="537"/>
      <c r="FO148" s="537"/>
      <c r="FP148" s="537"/>
      <c r="FQ148" s="537"/>
      <c r="FR148" s="537"/>
      <c r="FS148" s="537"/>
      <c r="FT148" s="537"/>
      <c r="FU148" s="537"/>
      <c r="FV148" s="537"/>
      <c r="FW148" s="537"/>
      <c r="FX148" s="537"/>
      <c r="FY148" s="537"/>
      <c r="FZ148" s="537"/>
      <c r="GA148" s="537"/>
      <c r="GB148" s="537"/>
      <c r="GC148" s="537"/>
      <c r="GD148" s="537"/>
      <c r="GE148" s="537"/>
      <c r="GF148" s="537"/>
      <c r="GG148" s="537"/>
      <c r="GH148" s="537"/>
      <c r="GI148" s="537"/>
      <c r="GJ148" s="537"/>
      <c r="GK148" s="537"/>
      <c r="GL148" s="537"/>
      <c r="GM148" s="537"/>
      <c r="GN148" s="537"/>
      <c r="GO148" s="537"/>
      <c r="GP148" s="537"/>
      <c r="GQ148" s="537"/>
      <c r="GR148" s="537"/>
      <c r="GS148" s="537"/>
      <c r="GT148" s="537"/>
      <c r="GU148" s="537"/>
      <c r="GV148" s="537"/>
      <c r="GW148" s="537"/>
      <c r="GX148" s="537"/>
      <c r="GY148" s="537"/>
      <c r="GZ148" s="537"/>
      <c r="HA148" s="537"/>
      <c r="HB148" s="537"/>
      <c r="HC148" s="537"/>
      <c r="HD148" s="537"/>
      <c r="HE148" s="537"/>
      <c r="HF148" s="537"/>
      <c r="HG148" s="537"/>
      <c r="HH148" s="537"/>
      <c r="HI148" s="537"/>
      <c r="HJ148" s="537"/>
      <c r="HK148" s="537"/>
      <c r="HL148" s="537"/>
      <c r="HM148" s="537"/>
      <c r="HN148" s="537"/>
      <c r="HO148" s="537"/>
      <c r="HP148" s="537"/>
      <c r="HQ148" s="537"/>
      <c r="HR148" s="537"/>
      <c r="HS148" s="537"/>
      <c r="HT148" s="537"/>
      <c r="HU148" s="537"/>
      <c r="HV148" s="537"/>
      <c r="HW148" s="537"/>
      <c r="HX148" s="537"/>
      <c r="HY148" s="537"/>
      <c r="HZ148" s="537"/>
      <c r="IA148" s="537"/>
      <c r="IB148" s="537"/>
      <c r="IC148" s="537"/>
      <c r="ID148" s="537"/>
      <c r="IE148" s="537"/>
      <c r="IF148" s="537"/>
      <c r="IG148" s="537"/>
      <c r="IH148" s="537"/>
      <c r="II148" s="537"/>
      <c r="IJ148" s="537"/>
      <c r="IK148" s="537"/>
      <c r="IL148" s="537"/>
      <c r="IM148" s="537"/>
      <c r="IN148" s="537"/>
      <c r="IO148" s="537"/>
      <c r="IP148" s="537"/>
      <c r="IQ148" s="537"/>
      <c r="IR148" s="537"/>
      <c r="IS148" s="537"/>
      <c r="IT148" s="537"/>
      <c r="IU148" s="537"/>
      <c r="IV148" s="537"/>
    </row>
    <row r="149" spans="1:256" s="437" customFormat="1" ht="39.6">
      <c r="A149" s="817" t="s">
        <v>1545</v>
      </c>
      <c r="B149" s="489" t="s">
        <v>1769</v>
      </c>
      <c r="C149" s="485"/>
      <c r="D149" s="485"/>
      <c r="E149" s="852"/>
      <c r="F149" s="852"/>
      <c r="G149" s="484"/>
      <c r="H149" s="484"/>
    </row>
    <row r="150" spans="1:256" s="857" customFormat="1">
      <c r="A150" s="687"/>
      <c r="B150" s="551" t="s">
        <v>1705</v>
      </c>
      <c r="C150" s="550" t="s">
        <v>51</v>
      </c>
      <c r="D150" s="550">
        <v>1</v>
      </c>
      <c r="E150" s="499"/>
      <c r="F150" s="499">
        <f>E150*D150</f>
        <v>0</v>
      </c>
      <c r="G150" s="550"/>
      <c r="H150" s="550"/>
      <c r="I150" s="858"/>
      <c r="J150" s="550"/>
    </row>
    <row r="151" spans="1:256" s="538" customFormat="1">
      <c r="A151" s="486"/>
      <c r="B151" s="512"/>
      <c r="C151" s="485"/>
      <c r="D151" s="485"/>
      <c r="E151" s="856"/>
      <c r="F151" s="856"/>
      <c r="G151" s="537"/>
      <c r="H151" s="537"/>
      <c r="I151" s="537"/>
      <c r="J151" s="537"/>
      <c r="K151" s="537"/>
      <c r="L151" s="537"/>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7"/>
      <c r="AY151" s="537"/>
      <c r="AZ151" s="537"/>
      <c r="BA151" s="537"/>
      <c r="BB151" s="537"/>
      <c r="BC151" s="537"/>
      <c r="BD151" s="537"/>
      <c r="BE151" s="537"/>
      <c r="BF151" s="537"/>
      <c r="BG151" s="537"/>
      <c r="BH151" s="537"/>
      <c r="BI151" s="537"/>
      <c r="BJ151" s="537"/>
      <c r="BK151" s="537"/>
      <c r="BL151" s="537"/>
      <c r="BM151" s="537"/>
      <c r="BN151" s="537"/>
      <c r="BO151" s="537"/>
      <c r="BP151" s="537"/>
      <c r="BQ151" s="537"/>
      <c r="BR151" s="537"/>
      <c r="BS151" s="537"/>
      <c r="BT151" s="537"/>
      <c r="BU151" s="537"/>
      <c r="BV151" s="537"/>
      <c r="BW151" s="537"/>
      <c r="BX151" s="537"/>
      <c r="BY151" s="537"/>
      <c r="BZ151" s="537"/>
      <c r="CA151" s="537"/>
      <c r="CB151" s="537"/>
      <c r="CC151" s="537"/>
      <c r="CD151" s="537"/>
      <c r="CE151" s="537"/>
      <c r="CF151" s="537"/>
      <c r="CG151" s="537"/>
      <c r="CH151" s="537"/>
      <c r="CI151" s="537"/>
      <c r="CJ151" s="537"/>
      <c r="CK151" s="537"/>
      <c r="CL151" s="537"/>
      <c r="CM151" s="537"/>
      <c r="CN151" s="537"/>
      <c r="CO151" s="537"/>
      <c r="CP151" s="537"/>
      <c r="CQ151" s="537"/>
      <c r="CR151" s="537"/>
      <c r="CS151" s="537"/>
      <c r="CT151" s="537"/>
      <c r="CU151" s="537"/>
      <c r="CV151" s="537"/>
      <c r="CW151" s="537"/>
      <c r="CX151" s="537"/>
      <c r="CY151" s="537"/>
      <c r="CZ151" s="537"/>
      <c r="DA151" s="537"/>
      <c r="DB151" s="537"/>
      <c r="DC151" s="537"/>
      <c r="DD151" s="537"/>
      <c r="DE151" s="537"/>
      <c r="DF151" s="537"/>
      <c r="DG151" s="537"/>
      <c r="DH151" s="537"/>
      <c r="DI151" s="537"/>
      <c r="DJ151" s="537"/>
      <c r="DK151" s="537"/>
      <c r="DL151" s="537"/>
      <c r="DM151" s="537"/>
      <c r="DN151" s="537"/>
      <c r="DO151" s="537"/>
      <c r="DP151" s="537"/>
      <c r="DQ151" s="537"/>
      <c r="DR151" s="537"/>
      <c r="DS151" s="537"/>
      <c r="DT151" s="537"/>
      <c r="DU151" s="537"/>
      <c r="DV151" s="537"/>
      <c r="DW151" s="537"/>
      <c r="DX151" s="537"/>
      <c r="DY151" s="537"/>
      <c r="DZ151" s="537"/>
      <c r="EA151" s="537"/>
      <c r="EB151" s="537"/>
      <c r="EC151" s="537"/>
      <c r="ED151" s="537"/>
      <c r="EE151" s="537"/>
      <c r="EF151" s="537"/>
      <c r="EG151" s="537"/>
      <c r="EH151" s="537"/>
      <c r="EI151" s="537"/>
      <c r="EJ151" s="537"/>
      <c r="EK151" s="537"/>
      <c r="EL151" s="537"/>
      <c r="EM151" s="537"/>
      <c r="EN151" s="537"/>
      <c r="EO151" s="537"/>
      <c r="EP151" s="537"/>
      <c r="EQ151" s="537"/>
      <c r="ER151" s="537"/>
      <c r="ES151" s="537"/>
      <c r="ET151" s="537"/>
      <c r="EU151" s="537"/>
      <c r="EV151" s="537"/>
      <c r="EW151" s="537"/>
      <c r="EX151" s="537"/>
      <c r="EY151" s="537"/>
      <c r="EZ151" s="537"/>
      <c r="FA151" s="537"/>
      <c r="FB151" s="537"/>
      <c r="FC151" s="537"/>
      <c r="FD151" s="537"/>
      <c r="FE151" s="537"/>
      <c r="FF151" s="537"/>
      <c r="FG151" s="537"/>
      <c r="FH151" s="537"/>
      <c r="FI151" s="537"/>
      <c r="FJ151" s="537"/>
      <c r="FK151" s="537"/>
      <c r="FL151" s="537"/>
      <c r="FM151" s="537"/>
      <c r="FN151" s="537"/>
      <c r="FO151" s="537"/>
      <c r="FP151" s="537"/>
      <c r="FQ151" s="537"/>
      <c r="FR151" s="537"/>
      <c r="FS151" s="537"/>
      <c r="FT151" s="537"/>
      <c r="FU151" s="537"/>
      <c r="FV151" s="537"/>
      <c r="FW151" s="537"/>
      <c r="FX151" s="537"/>
      <c r="FY151" s="537"/>
      <c r="FZ151" s="537"/>
      <c r="GA151" s="537"/>
      <c r="GB151" s="537"/>
      <c r="GC151" s="537"/>
      <c r="GD151" s="537"/>
      <c r="GE151" s="537"/>
      <c r="GF151" s="537"/>
      <c r="GG151" s="537"/>
      <c r="GH151" s="537"/>
      <c r="GI151" s="537"/>
      <c r="GJ151" s="537"/>
      <c r="GK151" s="537"/>
      <c r="GL151" s="537"/>
      <c r="GM151" s="537"/>
      <c r="GN151" s="537"/>
      <c r="GO151" s="537"/>
      <c r="GP151" s="537"/>
      <c r="GQ151" s="537"/>
      <c r="GR151" s="537"/>
      <c r="GS151" s="537"/>
      <c r="GT151" s="537"/>
      <c r="GU151" s="537"/>
      <c r="GV151" s="537"/>
      <c r="GW151" s="537"/>
      <c r="GX151" s="537"/>
      <c r="GY151" s="537"/>
      <c r="GZ151" s="537"/>
      <c r="HA151" s="537"/>
      <c r="HB151" s="537"/>
      <c r="HC151" s="537"/>
      <c r="HD151" s="537"/>
      <c r="HE151" s="537"/>
      <c r="HF151" s="537"/>
      <c r="HG151" s="537"/>
      <c r="HH151" s="537"/>
      <c r="HI151" s="537"/>
      <c r="HJ151" s="537"/>
      <c r="HK151" s="537"/>
      <c r="HL151" s="537"/>
      <c r="HM151" s="537"/>
      <c r="HN151" s="537"/>
      <c r="HO151" s="537"/>
      <c r="HP151" s="537"/>
      <c r="HQ151" s="537"/>
      <c r="HR151" s="537"/>
      <c r="HS151" s="537"/>
      <c r="HT151" s="537"/>
      <c r="HU151" s="537"/>
      <c r="HV151" s="537"/>
      <c r="HW151" s="537"/>
      <c r="HX151" s="537"/>
      <c r="HY151" s="537"/>
      <c r="HZ151" s="537"/>
      <c r="IA151" s="537"/>
      <c r="IB151" s="537"/>
      <c r="IC151" s="537"/>
      <c r="ID151" s="537"/>
      <c r="IE151" s="537"/>
      <c r="IF151" s="537"/>
      <c r="IG151" s="537"/>
      <c r="IH151" s="537"/>
      <c r="II151" s="537"/>
      <c r="IJ151" s="537"/>
      <c r="IK151" s="537"/>
      <c r="IL151" s="537"/>
      <c r="IM151" s="537"/>
      <c r="IN151" s="537"/>
      <c r="IO151" s="537"/>
      <c r="IP151" s="537"/>
      <c r="IQ151" s="537"/>
      <c r="IR151" s="537"/>
      <c r="IS151" s="537"/>
      <c r="IT151" s="537"/>
      <c r="IU151" s="537"/>
      <c r="IV151" s="537"/>
    </row>
    <row r="152" spans="1:256" s="437" customFormat="1" ht="66">
      <c r="A152" s="817" t="s">
        <v>1542</v>
      </c>
      <c r="B152" s="489" t="s">
        <v>1768</v>
      </c>
      <c r="C152" s="485"/>
      <c r="D152" s="485"/>
      <c r="E152" s="852"/>
      <c r="F152" s="852"/>
      <c r="G152" s="484"/>
      <c r="H152" s="484"/>
    </row>
    <row r="153" spans="1:256" s="857" customFormat="1">
      <c r="A153" s="687"/>
      <c r="B153" s="551" t="s">
        <v>1705</v>
      </c>
      <c r="C153" s="550" t="s">
        <v>51</v>
      </c>
      <c r="D153" s="550">
        <v>2</v>
      </c>
      <c r="E153" s="499"/>
      <c r="F153" s="499">
        <f>E153*D153</f>
        <v>0</v>
      </c>
      <c r="G153" s="550"/>
      <c r="H153" s="550"/>
      <c r="I153" s="858"/>
      <c r="J153" s="550"/>
    </row>
    <row r="154" spans="1:256" s="538" customFormat="1">
      <c r="A154" s="486"/>
      <c r="B154" s="512"/>
      <c r="C154" s="485"/>
      <c r="D154" s="485"/>
      <c r="E154" s="856"/>
      <c r="F154" s="856"/>
      <c r="G154" s="537"/>
      <c r="H154" s="537"/>
      <c r="I154" s="537"/>
      <c r="J154" s="537"/>
      <c r="K154" s="537"/>
      <c r="L154" s="53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7"/>
      <c r="AM154" s="537"/>
      <c r="AN154" s="537"/>
      <c r="AO154" s="537"/>
      <c r="AP154" s="537"/>
      <c r="AQ154" s="537"/>
      <c r="AR154" s="537"/>
      <c r="AS154" s="537"/>
      <c r="AT154" s="537"/>
      <c r="AU154" s="537"/>
      <c r="AV154" s="537"/>
      <c r="AW154" s="537"/>
      <c r="AX154" s="537"/>
      <c r="AY154" s="537"/>
      <c r="AZ154" s="537"/>
      <c r="BA154" s="537"/>
      <c r="BB154" s="537"/>
      <c r="BC154" s="537"/>
      <c r="BD154" s="537"/>
      <c r="BE154" s="537"/>
      <c r="BF154" s="537"/>
      <c r="BG154" s="537"/>
      <c r="BH154" s="537"/>
      <c r="BI154" s="537"/>
      <c r="BJ154" s="537"/>
      <c r="BK154" s="537"/>
      <c r="BL154" s="537"/>
      <c r="BM154" s="537"/>
      <c r="BN154" s="537"/>
      <c r="BO154" s="537"/>
      <c r="BP154" s="537"/>
      <c r="BQ154" s="537"/>
      <c r="BR154" s="537"/>
      <c r="BS154" s="537"/>
      <c r="BT154" s="537"/>
      <c r="BU154" s="537"/>
      <c r="BV154" s="537"/>
      <c r="BW154" s="537"/>
      <c r="BX154" s="537"/>
      <c r="BY154" s="537"/>
      <c r="BZ154" s="537"/>
      <c r="CA154" s="537"/>
      <c r="CB154" s="537"/>
      <c r="CC154" s="537"/>
      <c r="CD154" s="537"/>
      <c r="CE154" s="537"/>
      <c r="CF154" s="537"/>
      <c r="CG154" s="537"/>
      <c r="CH154" s="537"/>
      <c r="CI154" s="537"/>
      <c r="CJ154" s="537"/>
      <c r="CK154" s="537"/>
      <c r="CL154" s="537"/>
      <c r="CM154" s="537"/>
      <c r="CN154" s="537"/>
      <c r="CO154" s="537"/>
      <c r="CP154" s="537"/>
      <c r="CQ154" s="537"/>
      <c r="CR154" s="537"/>
      <c r="CS154" s="537"/>
      <c r="CT154" s="537"/>
      <c r="CU154" s="537"/>
      <c r="CV154" s="537"/>
      <c r="CW154" s="537"/>
      <c r="CX154" s="537"/>
      <c r="CY154" s="537"/>
      <c r="CZ154" s="537"/>
      <c r="DA154" s="537"/>
      <c r="DB154" s="537"/>
      <c r="DC154" s="537"/>
      <c r="DD154" s="537"/>
      <c r="DE154" s="537"/>
      <c r="DF154" s="537"/>
      <c r="DG154" s="537"/>
      <c r="DH154" s="537"/>
      <c r="DI154" s="537"/>
      <c r="DJ154" s="537"/>
      <c r="DK154" s="537"/>
      <c r="DL154" s="537"/>
      <c r="DM154" s="537"/>
      <c r="DN154" s="537"/>
      <c r="DO154" s="537"/>
      <c r="DP154" s="537"/>
      <c r="DQ154" s="537"/>
      <c r="DR154" s="537"/>
      <c r="DS154" s="537"/>
      <c r="DT154" s="537"/>
      <c r="DU154" s="537"/>
      <c r="DV154" s="537"/>
      <c r="DW154" s="537"/>
      <c r="DX154" s="537"/>
      <c r="DY154" s="537"/>
      <c r="DZ154" s="537"/>
      <c r="EA154" s="537"/>
      <c r="EB154" s="537"/>
      <c r="EC154" s="537"/>
      <c r="ED154" s="537"/>
      <c r="EE154" s="537"/>
      <c r="EF154" s="537"/>
      <c r="EG154" s="537"/>
      <c r="EH154" s="537"/>
      <c r="EI154" s="537"/>
      <c r="EJ154" s="537"/>
      <c r="EK154" s="537"/>
      <c r="EL154" s="537"/>
      <c r="EM154" s="537"/>
      <c r="EN154" s="537"/>
      <c r="EO154" s="537"/>
      <c r="EP154" s="537"/>
      <c r="EQ154" s="537"/>
      <c r="ER154" s="537"/>
      <c r="ES154" s="537"/>
      <c r="ET154" s="537"/>
      <c r="EU154" s="537"/>
      <c r="EV154" s="537"/>
      <c r="EW154" s="537"/>
      <c r="EX154" s="537"/>
      <c r="EY154" s="537"/>
      <c r="EZ154" s="537"/>
      <c r="FA154" s="537"/>
      <c r="FB154" s="537"/>
      <c r="FC154" s="537"/>
      <c r="FD154" s="537"/>
      <c r="FE154" s="537"/>
      <c r="FF154" s="537"/>
      <c r="FG154" s="537"/>
      <c r="FH154" s="537"/>
      <c r="FI154" s="537"/>
      <c r="FJ154" s="537"/>
      <c r="FK154" s="537"/>
      <c r="FL154" s="537"/>
      <c r="FM154" s="537"/>
      <c r="FN154" s="537"/>
      <c r="FO154" s="537"/>
      <c r="FP154" s="537"/>
      <c r="FQ154" s="537"/>
      <c r="FR154" s="537"/>
      <c r="FS154" s="537"/>
      <c r="FT154" s="537"/>
      <c r="FU154" s="537"/>
      <c r="FV154" s="537"/>
      <c r="FW154" s="537"/>
      <c r="FX154" s="537"/>
      <c r="FY154" s="537"/>
      <c r="FZ154" s="537"/>
      <c r="GA154" s="537"/>
      <c r="GB154" s="537"/>
      <c r="GC154" s="537"/>
      <c r="GD154" s="537"/>
      <c r="GE154" s="537"/>
      <c r="GF154" s="537"/>
      <c r="GG154" s="537"/>
      <c r="GH154" s="537"/>
      <c r="GI154" s="537"/>
      <c r="GJ154" s="537"/>
      <c r="GK154" s="537"/>
      <c r="GL154" s="537"/>
      <c r="GM154" s="537"/>
      <c r="GN154" s="537"/>
      <c r="GO154" s="537"/>
      <c r="GP154" s="537"/>
      <c r="GQ154" s="537"/>
      <c r="GR154" s="537"/>
      <c r="GS154" s="537"/>
      <c r="GT154" s="537"/>
      <c r="GU154" s="537"/>
      <c r="GV154" s="537"/>
      <c r="GW154" s="537"/>
      <c r="GX154" s="537"/>
      <c r="GY154" s="537"/>
      <c r="GZ154" s="537"/>
      <c r="HA154" s="537"/>
      <c r="HB154" s="537"/>
      <c r="HC154" s="537"/>
      <c r="HD154" s="537"/>
      <c r="HE154" s="537"/>
      <c r="HF154" s="537"/>
      <c r="HG154" s="537"/>
      <c r="HH154" s="537"/>
      <c r="HI154" s="537"/>
      <c r="HJ154" s="537"/>
      <c r="HK154" s="537"/>
      <c r="HL154" s="537"/>
      <c r="HM154" s="537"/>
      <c r="HN154" s="537"/>
      <c r="HO154" s="537"/>
      <c r="HP154" s="537"/>
      <c r="HQ154" s="537"/>
      <c r="HR154" s="537"/>
      <c r="HS154" s="537"/>
      <c r="HT154" s="537"/>
      <c r="HU154" s="537"/>
      <c r="HV154" s="537"/>
      <c r="HW154" s="537"/>
      <c r="HX154" s="537"/>
      <c r="HY154" s="537"/>
      <c r="HZ154" s="537"/>
      <c r="IA154" s="537"/>
      <c r="IB154" s="537"/>
      <c r="IC154" s="537"/>
      <c r="ID154" s="537"/>
      <c r="IE154" s="537"/>
      <c r="IF154" s="537"/>
      <c r="IG154" s="537"/>
      <c r="IH154" s="537"/>
      <c r="II154" s="537"/>
      <c r="IJ154" s="537"/>
      <c r="IK154" s="537"/>
      <c r="IL154" s="537"/>
      <c r="IM154" s="537"/>
      <c r="IN154" s="537"/>
      <c r="IO154" s="537"/>
      <c r="IP154" s="537"/>
      <c r="IQ154" s="537"/>
      <c r="IR154" s="537"/>
      <c r="IS154" s="537"/>
      <c r="IT154" s="537"/>
      <c r="IU154" s="537"/>
      <c r="IV154" s="537"/>
    </row>
    <row r="155" spans="1:256" s="538" customFormat="1">
      <c r="A155" s="817" t="s">
        <v>1539</v>
      </c>
      <c r="B155" s="408" t="s">
        <v>1767</v>
      </c>
      <c r="C155" s="485"/>
      <c r="D155" s="485"/>
      <c r="G155" s="485"/>
    </row>
    <row r="156" spans="1:256" s="437" customFormat="1" ht="91.5" customHeight="1">
      <c r="A156" s="486"/>
      <c r="B156" s="489" t="s">
        <v>1766</v>
      </c>
      <c r="C156" s="485"/>
      <c r="D156" s="485"/>
      <c r="E156" s="538"/>
      <c r="F156" s="538"/>
      <c r="G156" s="485"/>
      <c r="H156" s="538"/>
      <c r="I156" s="538"/>
      <c r="J156" s="538"/>
      <c r="K156" s="538"/>
      <c r="L156" s="538"/>
      <c r="M156" s="538"/>
      <c r="N156" s="538"/>
      <c r="O156" s="538"/>
      <c r="P156" s="538"/>
      <c r="Q156" s="538"/>
      <c r="R156" s="538"/>
      <c r="S156" s="538"/>
      <c r="T156" s="538"/>
      <c r="U156" s="538"/>
      <c r="V156" s="538"/>
      <c r="W156" s="538"/>
      <c r="X156" s="538"/>
      <c r="Y156" s="538"/>
      <c r="Z156" s="538"/>
      <c r="AA156" s="538"/>
      <c r="AB156" s="538"/>
      <c r="AC156" s="538"/>
      <c r="AD156" s="538"/>
      <c r="AE156" s="538"/>
      <c r="AF156" s="538"/>
      <c r="AG156" s="538"/>
      <c r="AH156" s="538"/>
      <c r="AI156" s="538"/>
      <c r="AJ156" s="538"/>
      <c r="AK156" s="538"/>
      <c r="AL156" s="538"/>
      <c r="AM156" s="538"/>
      <c r="AN156" s="538"/>
      <c r="AO156" s="538"/>
      <c r="AP156" s="538"/>
      <c r="AQ156" s="538"/>
      <c r="AR156" s="538"/>
      <c r="AS156" s="538"/>
      <c r="AT156" s="538"/>
      <c r="AU156" s="538"/>
      <c r="AV156" s="538"/>
      <c r="AW156" s="538"/>
      <c r="AX156" s="538"/>
      <c r="AY156" s="538"/>
      <c r="AZ156" s="538"/>
      <c r="BA156" s="538"/>
      <c r="BB156" s="538"/>
      <c r="BC156" s="538"/>
      <c r="BD156" s="538"/>
      <c r="BE156" s="538"/>
      <c r="BF156" s="538"/>
      <c r="BG156" s="538"/>
      <c r="BH156" s="538"/>
      <c r="BI156" s="538"/>
      <c r="BJ156" s="538"/>
      <c r="BK156" s="538"/>
      <c r="BL156" s="538"/>
      <c r="BM156" s="538"/>
      <c r="BN156" s="538"/>
      <c r="BO156" s="538"/>
      <c r="BP156" s="538"/>
      <c r="BQ156" s="538"/>
      <c r="BR156" s="538"/>
      <c r="BS156" s="538"/>
      <c r="BT156" s="538"/>
      <c r="BU156" s="538"/>
      <c r="BV156" s="538"/>
      <c r="BW156" s="538"/>
      <c r="BX156" s="538"/>
      <c r="BY156" s="538"/>
      <c r="BZ156" s="538"/>
      <c r="CA156" s="538"/>
      <c r="CB156" s="538"/>
      <c r="CC156" s="538"/>
      <c r="CD156" s="538"/>
      <c r="CE156" s="538"/>
      <c r="CF156" s="538"/>
      <c r="CG156" s="538"/>
      <c r="CH156" s="538"/>
      <c r="CI156" s="538"/>
      <c r="CJ156" s="538"/>
      <c r="CK156" s="538"/>
      <c r="CL156" s="538"/>
      <c r="CM156" s="538"/>
      <c r="CN156" s="538"/>
      <c r="CO156" s="538"/>
      <c r="CP156" s="538"/>
      <c r="CQ156" s="538"/>
      <c r="CR156" s="538"/>
      <c r="CS156" s="538"/>
      <c r="CT156" s="538"/>
      <c r="CU156" s="538"/>
      <c r="CV156" s="538"/>
      <c r="CW156" s="538"/>
      <c r="CX156" s="538"/>
      <c r="CY156" s="538"/>
      <c r="CZ156" s="538"/>
      <c r="DA156" s="538"/>
      <c r="DB156" s="538"/>
      <c r="DC156" s="538"/>
      <c r="DD156" s="538"/>
      <c r="DE156" s="538"/>
      <c r="DF156" s="538"/>
      <c r="DG156" s="538"/>
      <c r="DH156" s="538"/>
      <c r="DI156" s="538"/>
      <c r="DJ156" s="538"/>
      <c r="DK156" s="538"/>
      <c r="DL156" s="538"/>
      <c r="DM156" s="538"/>
      <c r="DN156" s="538"/>
      <c r="DO156" s="538"/>
      <c r="DP156" s="538"/>
      <c r="DQ156" s="538"/>
      <c r="DR156" s="538"/>
      <c r="DS156" s="538"/>
      <c r="DT156" s="538"/>
      <c r="DU156" s="538"/>
      <c r="DV156" s="538"/>
      <c r="DW156" s="538"/>
      <c r="DX156" s="538"/>
      <c r="DY156" s="538"/>
      <c r="DZ156" s="538"/>
      <c r="EA156" s="538"/>
      <c r="EB156" s="538"/>
      <c r="EC156" s="538"/>
      <c r="ED156" s="538"/>
      <c r="EE156" s="538"/>
      <c r="EF156" s="538"/>
      <c r="EG156" s="538"/>
      <c r="EH156" s="538"/>
      <c r="EI156" s="538"/>
      <c r="EJ156" s="538"/>
      <c r="EK156" s="538"/>
      <c r="EL156" s="538"/>
      <c r="EM156" s="538"/>
      <c r="EN156" s="538"/>
      <c r="EO156" s="538"/>
      <c r="EP156" s="538"/>
      <c r="EQ156" s="538"/>
      <c r="ER156" s="538"/>
      <c r="ES156" s="538"/>
      <c r="ET156" s="538"/>
      <c r="EU156" s="538"/>
      <c r="EV156" s="538"/>
      <c r="EW156" s="538"/>
      <c r="EX156" s="538"/>
      <c r="EY156" s="538"/>
      <c r="EZ156" s="538"/>
      <c r="FA156" s="538"/>
      <c r="FB156" s="538"/>
      <c r="FC156" s="538"/>
      <c r="FD156" s="538"/>
      <c r="FE156" s="538"/>
      <c r="FF156" s="538"/>
      <c r="FG156" s="538"/>
      <c r="FH156" s="538"/>
      <c r="FI156" s="538"/>
      <c r="FJ156" s="538"/>
      <c r="FK156" s="538"/>
      <c r="FL156" s="538"/>
      <c r="FM156" s="538"/>
      <c r="FN156" s="538"/>
      <c r="FO156" s="538"/>
      <c r="FP156" s="538"/>
      <c r="FQ156" s="538"/>
      <c r="FR156" s="538"/>
      <c r="FS156" s="538"/>
      <c r="FT156" s="538"/>
      <c r="FU156" s="538"/>
      <c r="FV156" s="538"/>
      <c r="FW156" s="538"/>
      <c r="FX156" s="538"/>
      <c r="FY156" s="538"/>
      <c r="FZ156" s="538"/>
      <c r="GA156" s="538"/>
      <c r="GB156" s="538"/>
      <c r="GC156" s="538"/>
      <c r="GD156" s="538"/>
      <c r="GE156" s="538"/>
      <c r="GF156" s="538"/>
      <c r="GG156" s="538"/>
      <c r="GH156" s="538"/>
      <c r="GI156" s="538"/>
      <c r="GJ156" s="538"/>
      <c r="GK156" s="538"/>
      <c r="GL156" s="538"/>
      <c r="GM156" s="538"/>
      <c r="GN156" s="538"/>
      <c r="GO156" s="538"/>
      <c r="GP156" s="538"/>
      <c r="GQ156" s="538"/>
      <c r="GR156" s="538"/>
      <c r="GS156" s="538"/>
      <c r="GT156" s="538"/>
      <c r="GU156" s="538"/>
      <c r="GV156" s="538"/>
      <c r="GW156" s="538"/>
      <c r="GX156" s="538"/>
      <c r="GY156" s="538"/>
      <c r="GZ156" s="538"/>
      <c r="HA156" s="538"/>
      <c r="HB156" s="538"/>
      <c r="HC156" s="538"/>
      <c r="HD156" s="538"/>
      <c r="HE156" s="538"/>
      <c r="HF156" s="538"/>
      <c r="HG156" s="538"/>
      <c r="HH156" s="538"/>
      <c r="HI156" s="538"/>
      <c r="HJ156" s="538"/>
      <c r="HK156" s="538"/>
      <c r="HL156" s="538"/>
      <c r="HM156" s="538"/>
      <c r="HN156" s="538"/>
      <c r="HO156" s="538"/>
      <c r="HP156" s="538"/>
      <c r="HQ156" s="538"/>
      <c r="HR156" s="538"/>
      <c r="HS156" s="538"/>
      <c r="HT156" s="538"/>
      <c r="HU156" s="538"/>
      <c r="HV156" s="538"/>
      <c r="HW156" s="538"/>
      <c r="HX156" s="538"/>
      <c r="HY156" s="538"/>
      <c r="HZ156" s="538"/>
      <c r="IA156" s="538"/>
      <c r="IB156" s="538"/>
      <c r="IC156" s="538"/>
      <c r="ID156" s="538"/>
      <c r="IE156" s="538"/>
      <c r="IF156" s="538"/>
      <c r="IG156" s="538"/>
      <c r="IH156" s="538"/>
      <c r="II156" s="538"/>
      <c r="IJ156" s="538"/>
      <c r="IK156" s="538"/>
      <c r="IL156" s="538"/>
      <c r="IM156" s="538"/>
      <c r="IN156" s="538"/>
      <c r="IO156" s="538"/>
      <c r="IP156" s="538"/>
      <c r="IQ156" s="538"/>
      <c r="IR156" s="538"/>
      <c r="IS156" s="538"/>
      <c r="IT156" s="538"/>
      <c r="IU156" s="538"/>
      <c r="IV156" s="538"/>
    </row>
    <row r="157" spans="1:256" s="466" customFormat="1">
      <c r="A157" s="486"/>
      <c r="B157" s="408" t="s">
        <v>1765</v>
      </c>
      <c r="C157" s="485" t="s">
        <v>51</v>
      </c>
      <c r="D157" s="485">
        <v>2</v>
      </c>
      <c r="E157" s="852"/>
      <c r="F157" s="484">
        <f>SUM(D157*E157)</f>
        <v>0</v>
      </c>
      <c r="G157" s="485"/>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38"/>
      <c r="AS157" s="538"/>
      <c r="AT157" s="538"/>
      <c r="AU157" s="538"/>
      <c r="AV157" s="538"/>
      <c r="AW157" s="538"/>
      <c r="AX157" s="538"/>
      <c r="AY157" s="538"/>
      <c r="AZ157" s="538"/>
      <c r="BA157" s="538"/>
      <c r="BB157" s="538"/>
      <c r="BC157" s="538"/>
      <c r="BD157" s="538"/>
      <c r="BE157" s="538"/>
      <c r="BF157" s="538"/>
      <c r="BG157" s="538"/>
      <c r="BH157" s="538"/>
      <c r="BI157" s="538"/>
      <c r="BJ157" s="538"/>
      <c r="BK157" s="538"/>
      <c r="BL157" s="538"/>
      <c r="BM157" s="538"/>
      <c r="BN157" s="538"/>
      <c r="BO157" s="538"/>
      <c r="BP157" s="538"/>
      <c r="BQ157" s="538"/>
      <c r="BR157" s="538"/>
      <c r="BS157" s="538"/>
      <c r="BT157" s="538"/>
      <c r="BU157" s="538"/>
      <c r="BV157" s="538"/>
      <c r="BW157" s="538"/>
      <c r="BX157" s="538"/>
      <c r="BY157" s="538"/>
      <c r="BZ157" s="538"/>
      <c r="CA157" s="538"/>
      <c r="CB157" s="538"/>
      <c r="CC157" s="538"/>
      <c r="CD157" s="538"/>
      <c r="CE157" s="538"/>
      <c r="CF157" s="538"/>
      <c r="CG157" s="538"/>
      <c r="CH157" s="538"/>
      <c r="CI157" s="538"/>
      <c r="CJ157" s="538"/>
      <c r="CK157" s="538"/>
      <c r="CL157" s="538"/>
      <c r="CM157" s="538"/>
      <c r="CN157" s="538"/>
      <c r="CO157" s="538"/>
      <c r="CP157" s="538"/>
      <c r="CQ157" s="538"/>
      <c r="CR157" s="538"/>
      <c r="CS157" s="538"/>
      <c r="CT157" s="538"/>
      <c r="CU157" s="538"/>
      <c r="CV157" s="538"/>
      <c r="CW157" s="538"/>
      <c r="CX157" s="538"/>
      <c r="CY157" s="538"/>
      <c r="CZ157" s="538"/>
      <c r="DA157" s="538"/>
      <c r="DB157" s="538"/>
      <c r="DC157" s="538"/>
      <c r="DD157" s="538"/>
      <c r="DE157" s="538"/>
      <c r="DF157" s="538"/>
      <c r="DG157" s="538"/>
      <c r="DH157" s="538"/>
      <c r="DI157" s="538"/>
      <c r="DJ157" s="538"/>
      <c r="DK157" s="538"/>
      <c r="DL157" s="538"/>
      <c r="DM157" s="538"/>
      <c r="DN157" s="538"/>
      <c r="DO157" s="538"/>
      <c r="DP157" s="538"/>
      <c r="DQ157" s="538"/>
      <c r="DR157" s="538"/>
      <c r="DS157" s="538"/>
      <c r="DT157" s="538"/>
      <c r="DU157" s="538"/>
      <c r="DV157" s="538"/>
      <c r="DW157" s="538"/>
      <c r="DX157" s="538"/>
      <c r="DY157" s="538"/>
      <c r="DZ157" s="538"/>
      <c r="EA157" s="538"/>
      <c r="EB157" s="538"/>
      <c r="EC157" s="538"/>
      <c r="ED157" s="538"/>
      <c r="EE157" s="538"/>
      <c r="EF157" s="538"/>
      <c r="EG157" s="538"/>
      <c r="EH157" s="538"/>
      <c r="EI157" s="538"/>
      <c r="EJ157" s="538"/>
      <c r="EK157" s="538"/>
      <c r="EL157" s="538"/>
      <c r="EM157" s="538"/>
      <c r="EN157" s="538"/>
      <c r="EO157" s="538"/>
      <c r="EP157" s="538"/>
      <c r="EQ157" s="538"/>
      <c r="ER157" s="538"/>
      <c r="ES157" s="538"/>
      <c r="ET157" s="538"/>
      <c r="EU157" s="538"/>
      <c r="EV157" s="538"/>
      <c r="EW157" s="538"/>
      <c r="EX157" s="538"/>
      <c r="EY157" s="538"/>
      <c r="EZ157" s="538"/>
      <c r="FA157" s="538"/>
      <c r="FB157" s="538"/>
      <c r="FC157" s="538"/>
      <c r="FD157" s="538"/>
      <c r="FE157" s="538"/>
      <c r="FF157" s="538"/>
      <c r="FG157" s="538"/>
      <c r="FH157" s="538"/>
      <c r="FI157" s="538"/>
      <c r="FJ157" s="538"/>
      <c r="FK157" s="538"/>
      <c r="FL157" s="538"/>
      <c r="FM157" s="538"/>
      <c r="FN157" s="538"/>
      <c r="FO157" s="538"/>
      <c r="FP157" s="538"/>
      <c r="FQ157" s="538"/>
      <c r="FR157" s="538"/>
      <c r="FS157" s="538"/>
      <c r="FT157" s="538"/>
      <c r="FU157" s="538"/>
      <c r="FV157" s="538"/>
      <c r="FW157" s="538"/>
      <c r="FX157" s="538"/>
      <c r="FY157" s="538"/>
      <c r="FZ157" s="538"/>
      <c r="GA157" s="538"/>
      <c r="GB157" s="538"/>
      <c r="GC157" s="538"/>
      <c r="GD157" s="538"/>
      <c r="GE157" s="538"/>
      <c r="GF157" s="538"/>
      <c r="GG157" s="538"/>
      <c r="GH157" s="538"/>
      <c r="GI157" s="538"/>
      <c r="GJ157" s="538"/>
      <c r="GK157" s="538"/>
      <c r="GL157" s="538"/>
      <c r="GM157" s="538"/>
      <c r="GN157" s="538"/>
      <c r="GO157" s="538"/>
      <c r="GP157" s="538"/>
      <c r="GQ157" s="538"/>
      <c r="GR157" s="538"/>
      <c r="GS157" s="538"/>
      <c r="GT157" s="538"/>
      <c r="GU157" s="538"/>
      <c r="GV157" s="538"/>
      <c r="GW157" s="538"/>
      <c r="GX157" s="538"/>
      <c r="GY157" s="538"/>
      <c r="GZ157" s="538"/>
      <c r="HA157" s="538"/>
      <c r="HB157" s="538"/>
      <c r="HC157" s="538"/>
      <c r="HD157" s="538"/>
      <c r="HE157" s="538"/>
      <c r="HF157" s="538"/>
      <c r="HG157" s="538"/>
      <c r="HH157" s="538"/>
      <c r="HI157" s="538"/>
      <c r="HJ157" s="538"/>
      <c r="HK157" s="538"/>
      <c r="HL157" s="538"/>
      <c r="HM157" s="538"/>
      <c r="HN157" s="538"/>
      <c r="HO157" s="538"/>
      <c r="HP157" s="538"/>
      <c r="HQ157" s="538"/>
      <c r="HR157" s="538"/>
      <c r="HS157" s="538"/>
      <c r="HT157" s="538"/>
      <c r="HU157" s="538"/>
      <c r="HV157" s="538"/>
      <c r="HW157" s="538"/>
      <c r="HX157" s="538"/>
      <c r="HY157" s="538"/>
      <c r="HZ157" s="538"/>
      <c r="IA157" s="538"/>
      <c r="IB157" s="538"/>
      <c r="IC157" s="538"/>
      <c r="ID157" s="538"/>
      <c r="IE157" s="538"/>
      <c r="IF157" s="538"/>
      <c r="IG157" s="538"/>
      <c r="IH157" s="538"/>
      <c r="II157" s="538"/>
      <c r="IJ157" s="538"/>
      <c r="IK157" s="538"/>
      <c r="IL157" s="538"/>
      <c r="IM157" s="538"/>
      <c r="IN157" s="538"/>
      <c r="IO157" s="538"/>
      <c r="IP157" s="538"/>
      <c r="IQ157" s="538"/>
      <c r="IR157" s="538"/>
      <c r="IS157" s="538"/>
      <c r="IT157" s="538"/>
      <c r="IU157" s="538"/>
      <c r="IV157" s="538"/>
    </row>
    <row r="158" spans="1:256" s="466" customFormat="1">
      <c r="A158" s="486"/>
      <c r="B158" s="408"/>
      <c r="C158" s="485"/>
      <c r="D158" s="485"/>
      <c r="E158" s="484"/>
      <c r="F158" s="484"/>
      <c r="G158" s="485"/>
      <c r="H158" s="538"/>
      <c r="I158" s="538"/>
      <c r="J158" s="538"/>
      <c r="K158" s="538"/>
      <c r="L158" s="538"/>
      <c r="M158" s="538"/>
      <c r="N158" s="538"/>
      <c r="O158" s="538"/>
      <c r="P158" s="538"/>
      <c r="Q158" s="538"/>
      <c r="R158" s="538"/>
      <c r="S158" s="538"/>
      <c r="T158" s="538"/>
      <c r="U158" s="538"/>
      <c r="V158" s="538"/>
      <c r="W158" s="538"/>
      <c r="X158" s="538"/>
      <c r="Y158" s="538"/>
      <c r="Z158" s="538"/>
      <c r="AA158" s="538"/>
      <c r="AB158" s="538"/>
      <c r="AC158" s="538"/>
      <c r="AD158" s="538"/>
      <c r="AE158" s="538"/>
      <c r="AF158" s="538"/>
      <c r="AG158" s="538"/>
      <c r="AH158" s="538"/>
      <c r="AI158" s="538"/>
      <c r="AJ158" s="538"/>
      <c r="AK158" s="538"/>
      <c r="AL158" s="538"/>
      <c r="AM158" s="538"/>
      <c r="AN158" s="538"/>
      <c r="AO158" s="538"/>
      <c r="AP158" s="538"/>
      <c r="AQ158" s="538"/>
      <c r="AR158" s="538"/>
      <c r="AS158" s="538"/>
      <c r="AT158" s="538"/>
      <c r="AU158" s="538"/>
      <c r="AV158" s="538"/>
      <c r="AW158" s="538"/>
      <c r="AX158" s="538"/>
      <c r="AY158" s="538"/>
      <c r="AZ158" s="538"/>
      <c r="BA158" s="538"/>
      <c r="BB158" s="538"/>
      <c r="BC158" s="538"/>
      <c r="BD158" s="538"/>
      <c r="BE158" s="538"/>
      <c r="BF158" s="538"/>
      <c r="BG158" s="538"/>
      <c r="BH158" s="538"/>
      <c r="BI158" s="538"/>
      <c r="BJ158" s="538"/>
      <c r="BK158" s="538"/>
      <c r="BL158" s="538"/>
      <c r="BM158" s="538"/>
      <c r="BN158" s="538"/>
      <c r="BO158" s="538"/>
      <c r="BP158" s="538"/>
      <c r="BQ158" s="538"/>
      <c r="BR158" s="538"/>
      <c r="BS158" s="538"/>
      <c r="BT158" s="538"/>
      <c r="BU158" s="538"/>
      <c r="BV158" s="538"/>
      <c r="BW158" s="538"/>
      <c r="BX158" s="538"/>
      <c r="BY158" s="538"/>
      <c r="BZ158" s="538"/>
      <c r="CA158" s="538"/>
      <c r="CB158" s="538"/>
      <c r="CC158" s="538"/>
      <c r="CD158" s="538"/>
      <c r="CE158" s="538"/>
      <c r="CF158" s="538"/>
      <c r="CG158" s="538"/>
      <c r="CH158" s="538"/>
      <c r="CI158" s="538"/>
      <c r="CJ158" s="538"/>
      <c r="CK158" s="538"/>
      <c r="CL158" s="538"/>
      <c r="CM158" s="538"/>
      <c r="CN158" s="538"/>
      <c r="CO158" s="538"/>
      <c r="CP158" s="538"/>
      <c r="CQ158" s="538"/>
      <c r="CR158" s="538"/>
      <c r="CS158" s="538"/>
      <c r="CT158" s="538"/>
      <c r="CU158" s="538"/>
      <c r="CV158" s="538"/>
      <c r="CW158" s="538"/>
      <c r="CX158" s="538"/>
      <c r="CY158" s="538"/>
      <c r="CZ158" s="538"/>
      <c r="DA158" s="538"/>
      <c r="DB158" s="538"/>
      <c r="DC158" s="538"/>
      <c r="DD158" s="538"/>
      <c r="DE158" s="538"/>
      <c r="DF158" s="538"/>
      <c r="DG158" s="538"/>
      <c r="DH158" s="538"/>
      <c r="DI158" s="538"/>
      <c r="DJ158" s="538"/>
      <c r="DK158" s="538"/>
      <c r="DL158" s="538"/>
      <c r="DM158" s="538"/>
      <c r="DN158" s="538"/>
      <c r="DO158" s="538"/>
      <c r="DP158" s="538"/>
      <c r="DQ158" s="538"/>
      <c r="DR158" s="538"/>
      <c r="DS158" s="538"/>
      <c r="DT158" s="538"/>
      <c r="DU158" s="538"/>
      <c r="DV158" s="538"/>
      <c r="DW158" s="538"/>
      <c r="DX158" s="538"/>
      <c r="DY158" s="538"/>
      <c r="DZ158" s="538"/>
      <c r="EA158" s="538"/>
      <c r="EB158" s="538"/>
      <c r="EC158" s="538"/>
      <c r="ED158" s="538"/>
      <c r="EE158" s="538"/>
      <c r="EF158" s="538"/>
      <c r="EG158" s="538"/>
      <c r="EH158" s="538"/>
      <c r="EI158" s="538"/>
      <c r="EJ158" s="538"/>
      <c r="EK158" s="538"/>
      <c r="EL158" s="538"/>
      <c r="EM158" s="538"/>
      <c r="EN158" s="538"/>
      <c r="EO158" s="538"/>
      <c r="EP158" s="538"/>
      <c r="EQ158" s="538"/>
      <c r="ER158" s="538"/>
      <c r="ES158" s="538"/>
      <c r="ET158" s="538"/>
      <c r="EU158" s="538"/>
      <c r="EV158" s="538"/>
      <c r="EW158" s="538"/>
      <c r="EX158" s="538"/>
      <c r="EY158" s="538"/>
      <c r="EZ158" s="538"/>
      <c r="FA158" s="538"/>
      <c r="FB158" s="538"/>
      <c r="FC158" s="538"/>
      <c r="FD158" s="538"/>
      <c r="FE158" s="538"/>
      <c r="FF158" s="538"/>
      <c r="FG158" s="538"/>
      <c r="FH158" s="538"/>
      <c r="FI158" s="538"/>
      <c r="FJ158" s="538"/>
      <c r="FK158" s="538"/>
      <c r="FL158" s="538"/>
      <c r="FM158" s="538"/>
      <c r="FN158" s="538"/>
      <c r="FO158" s="538"/>
      <c r="FP158" s="538"/>
      <c r="FQ158" s="538"/>
      <c r="FR158" s="538"/>
      <c r="FS158" s="538"/>
      <c r="FT158" s="538"/>
      <c r="FU158" s="538"/>
      <c r="FV158" s="538"/>
      <c r="FW158" s="538"/>
      <c r="FX158" s="538"/>
      <c r="FY158" s="538"/>
      <c r="FZ158" s="538"/>
      <c r="GA158" s="538"/>
      <c r="GB158" s="538"/>
      <c r="GC158" s="538"/>
      <c r="GD158" s="538"/>
      <c r="GE158" s="538"/>
      <c r="GF158" s="538"/>
      <c r="GG158" s="538"/>
      <c r="GH158" s="538"/>
      <c r="GI158" s="538"/>
      <c r="GJ158" s="538"/>
      <c r="GK158" s="538"/>
      <c r="GL158" s="538"/>
      <c r="GM158" s="538"/>
      <c r="GN158" s="538"/>
      <c r="GO158" s="538"/>
      <c r="GP158" s="538"/>
      <c r="GQ158" s="538"/>
      <c r="GR158" s="538"/>
      <c r="GS158" s="538"/>
      <c r="GT158" s="538"/>
      <c r="GU158" s="538"/>
      <c r="GV158" s="538"/>
      <c r="GW158" s="538"/>
      <c r="GX158" s="538"/>
      <c r="GY158" s="538"/>
      <c r="GZ158" s="538"/>
      <c r="HA158" s="538"/>
      <c r="HB158" s="538"/>
      <c r="HC158" s="538"/>
      <c r="HD158" s="538"/>
      <c r="HE158" s="538"/>
      <c r="HF158" s="538"/>
      <c r="HG158" s="538"/>
      <c r="HH158" s="538"/>
      <c r="HI158" s="538"/>
      <c r="HJ158" s="538"/>
      <c r="HK158" s="538"/>
      <c r="HL158" s="538"/>
      <c r="HM158" s="538"/>
      <c r="HN158" s="538"/>
      <c r="HO158" s="538"/>
      <c r="HP158" s="538"/>
      <c r="HQ158" s="538"/>
      <c r="HR158" s="538"/>
      <c r="HS158" s="538"/>
      <c r="HT158" s="538"/>
      <c r="HU158" s="538"/>
      <c r="HV158" s="538"/>
      <c r="HW158" s="538"/>
      <c r="HX158" s="538"/>
      <c r="HY158" s="538"/>
      <c r="HZ158" s="538"/>
      <c r="IA158" s="538"/>
      <c r="IB158" s="538"/>
      <c r="IC158" s="538"/>
      <c r="ID158" s="538"/>
      <c r="IE158" s="538"/>
      <c r="IF158" s="538"/>
      <c r="IG158" s="538"/>
      <c r="IH158" s="538"/>
      <c r="II158" s="538"/>
      <c r="IJ158" s="538"/>
      <c r="IK158" s="538"/>
      <c r="IL158" s="538"/>
      <c r="IM158" s="538"/>
      <c r="IN158" s="538"/>
      <c r="IO158" s="538"/>
      <c r="IP158" s="538"/>
      <c r="IQ158" s="538"/>
      <c r="IR158" s="538"/>
      <c r="IS158" s="538"/>
      <c r="IT158" s="538"/>
      <c r="IU158" s="538"/>
      <c r="IV158" s="538"/>
    </row>
    <row r="159" spans="1:256" s="437" customFormat="1" ht="66.75" customHeight="1">
      <c r="A159" s="817" t="s">
        <v>1536</v>
      </c>
      <c r="B159" s="489" t="s">
        <v>1697</v>
      </c>
      <c r="C159" s="485"/>
      <c r="D159" s="485"/>
      <c r="E159" s="852"/>
      <c r="F159" s="852"/>
      <c r="G159" s="484"/>
      <c r="H159" s="484"/>
    </row>
    <row r="160" spans="1:256" s="437" customFormat="1">
      <c r="A160" s="486"/>
      <c r="B160" s="408" t="s">
        <v>1486</v>
      </c>
      <c r="C160" s="485" t="s">
        <v>51</v>
      </c>
      <c r="D160" s="485">
        <v>6</v>
      </c>
      <c r="E160" s="852"/>
      <c r="F160" s="484">
        <f>SUM(D160*E160)</f>
        <v>0</v>
      </c>
      <c r="G160" s="484"/>
      <c r="H160" s="484"/>
    </row>
    <row r="161" spans="1:256" s="437" customFormat="1">
      <c r="A161" s="486"/>
      <c r="B161" s="408" t="s">
        <v>1485</v>
      </c>
      <c r="C161" s="485" t="s">
        <v>51</v>
      </c>
      <c r="D161" s="485">
        <v>2</v>
      </c>
      <c r="E161" s="852"/>
      <c r="F161" s="484">
        <f>SUM(D161*E161)</f>
        <v>0</v>
      </c>
      <c r="G161" s="484"/>
      <c r="H161" s="484"/>
    </row>
    <row r="162" spans="1:256" s="538" customFormat="1">
      <c r="A162" s="486"/>
      <c r="B162" s="408"/>
      <c r="C162" s="485"/>
      <c r="D162" s="485"/>
      <c r="E162" s="852"/>
      <c r="F162" s="484"/>
      <c r="G162" s="484"/>
      <c r="H162" s="484"/>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37"/>
      <c r="BC162" s="437"/>
      <c r="BD162" s="437"/>
      <c r="BE162" s="437"/>
      <c r="BF162" s="437"/>
      <c r="BG162" s="437"/>
      <c r="BH162" s="437"/>
      <c r="BI162" s="437"/>
      <c r="BJ162" s="437"/>
      <c r="BK162" s="437"/>
      <c r="BL162" s="437"/>
      <c r="BM162" s="437"/>
      <c r="BN162" s="437"/>
      <c r="BO162" s="437"/>
      <c r="BP162" s="437"/>
      <c r="BQ162" s="437"/>
      <c r="BR162" s="437"/>
      <c r="BS162" s="437"/>
      <c r="BT162" s="437"/>
      <c r="BU162" s="437"/>
      <c r="BV162" s="437"/>
      <c r="BW162" s="437"/>
      <c r="BX162" s="437"/>
      <c r="BY162" s="437"/>
      <c r="BZ162" s="437"/>
      <c r="CA162" s="437"/>
      <c r="CB162" s="437"/>
      <c r="CC162" s="437"/>
      <c r="CD162" s="437"/>
      <c r="CE162" s="437"/>
      <c r="CF162" s="437"/>
      <c r="CG162" s="437"/>
      <c r="CH162" s="437"/>
      <c r="CI162" s="437"/>
      <c r="CJ162" s="437"/>
      <c r="CK162" s="437"/>
      <c r="CL162" s="437"/>
      <c r="CM162" s="437"/>
      <c r="CN162" s="437"/>
      <c r="CO162" s="437"/>
      <c r="CP162" s="437"/>
      <c r="CQ162" s="437"/>
      <c r="CR162" s="437"/>
      <c r="CS162" s="437"/>
      <c r="CT162" s="437"/>
      <c r="CU162" s="437"/>
      <c r="CV162" s="437"/>
      <c r="CW162" s="437"/>
      <c r="CX162" s="437"/>
      <c r="CY162" s="437"/>
      <c r="CZ162" s="437"/>
      <c r="DA162" s="437"/>
      <c r="DB162" s="437"/>
      <c r="DC162" s="437"/>
      <c r="DD162" s="437"/>
      <c r="DE162" s="437"/>
      <c r="DF162" s="437"/>
      <c r="DG162" s="437"/>
      <c r="DH162" s="437"/>
      <c r="DI162" s="437"/>
      <c r="DJ162" s="437"/>
      <c r="DK162" s="437"/>
      <c r="DL162" s="437"/>
      <c r="DM162" s="437"/>
      <c r="DN162" s="437"/>
      <c r="DO162" s="437"/>
      <c r="DP162" s="437"/>
      <c r="DQ162" s="437"/>
      <c r="DR162" s="437"/>
      <c r="DS162" s="437"/>
      <c r="DT162" s="437"/>
      <c r="DU162" s="437"/>
      <c r="DV162" s="437"/>
      <c r="DW162" s="437"/>
      <c r="DX162" s="437"/>
      <c r="DY162" s="437"/>
      <c r="DZ162" s="437"/>
      <c r="EA162" s="437"/>
      <c r="EB162" s="437"/>
      <c r="EC162" s="437"/>
      <c r="ED162" s="437"/>
      <c r="EE162" s="437"/>
      <c r="EF162" s="437"/>
      <c r="EG162" s="437"/>
      <c r="EH162" s="437"/>
      <c r="EI162" s="437"/>
      <c r="EJ162" s="437"/>
      <c r="EK162" s="437"/>
      <c r="EL162" s="437"/>
      <c r="EM162" s="437"/>
      <c r="EN162" s="437"/>
      <c r="EO162" s="437"/>
      <c r="EP162" s="437"/>
      <c r="EQ162" s="437"/>
      <c r="ER162" s="437"/>
      <c r="ES162" s="437"/>
      <c r="ET162" s="437"/>
      <c r="EU162" s="437"/>
      <c r="EV162" s="437"/>
      <c r="EW162" s="437"/>
      <c r="EX162" s="437"/>
      <c r="EY162" s="437"/>
      <c r="EZ162" s="437"/>
      <c r="FA162" s="437"/>
      <c r="FB162" s="437"/>
      <c r="FC162" s="437"/>
      <c r="FD162" s="437"/>
      <c r="FE162" s="437"/>
      <c r="FF162" s="437"/>
      <c r="FG162" s="437"/>
      <c r="FH162" s="437"/>
      <c r="FI162" s="437"/>
      <c r="FJ162" s="437"/>
      <c r="FK162" s="437"/>
      <c r="FL162" s="437"/>
      <c r="FM162" s="437"/>
      <c r="FN162" s="437"/>
      <c r="FO162" s="437"/>
      <c r="FP162" s="437"/>
      <c r="FQ162" s="437"/>
      <c r="FR162" s="437"/>
      <c r="FS162" s="437"/>
      <c r="FT162" s="437"/>
      <c r="FU162" s="437"/>
      <c r="FV162" s="437"/>
      <c r="FW162" s="437"/>
      <c r="FX162" s="437"/>
      <c r="FY162" s="437"/>
      <c r="FZ162" s="437"/>
      <c r="GA162" s="437"/>
      <c r="GB162" s="437"/>
      <c r="GC162" s="437"/>
      <c r="GD162" s="437"/>
      <c r="GE162" s="437"/>
      <c r="GF162" s="437"/>
      <c r="GG162" s="437"/>
      <c r="GH162" s="437"/>
      <c r="GI162" s="437"/>
      <c r="GJ162" s="437"/>
      <c r="GK162" s="437"/>
      <c r="GL162" s="437"/>
      <c r="GM162" s="437"/>
      <c r="GN162" s="437"/>
      <c r="GO162" s="437"/>
      <c r="GP162" s="437"/>
      <c r="GQ162" s="437"/>
      <c r="GR162" s="437"/>
      <c r="GS162" s="437"/>
      <c r="GT162" s="437"/>
      <c r="GU162" s="437"/>
      <c r="GV162" s="437"/>
      <c r="GW162" s="437"/>
      <c r="GX162" s="437"/>
      <c r="GY162" s="437"/>
      <c r="GZ162" s="437"/>
      <c r="HA162" s="437"/>
      <c r="HB162" s="437"/>
      <c r="HC162" s="437"/>
      <c r="HD162" s="437"/>
      <c r="HE162" s="437"/>
      <c r="HF162" s="437"/>
      <c r="HG162" s="437"/>
      <c r="HH162" s="437"/>
      <c r="HI162" s="437"/>
      <c r="HJ162" s="437"/>
      <c r="HK162" s="437"/>
      <c r="HL162" s="437"/>
      <c r="HM162" s="437"/>
      <c r="HN162" s="437"/>
      <c r="HO162" s="437"/>
      <c r="HP162" s="437"/>
      <c r="HQ162" s="437"/>
      <c r="HR162" s="437"/>
      <c r="HS162" s="437"/>
      <c r="HT162" s="437"/>
      <c r="HU162" s="437"/>
      <c r="HV162" s="437"/>
      <c r="HW162" s="437"/>
      <c r="HX162" s="437"/>
      <c r="HY162" s="437"/>
      <c r="HZ162" s="437"/>
      <c r="IA162" s="437"/>
      <c r="IB162" s="437"/>
      <c r="IC162" s="437"/>
      <c r="ID162" s="437"/>
      <c r="IE162" s="437"/>
      <c r="IF162" s="437"/>
      <c r="IG162" s="437"/>
      <c r="IH162" s="437"/>
      <c r="II162" s="437"/>
      <c r="IJ162" s="437"/>
      <c r="IK162" s="437"/>
      <c r="IL162" s="437"/>
      <c r="IM162" s="437"/>
      <c r="IN162" s="437"/>
      <c r="IO162" s="437"/>
      <c r="IP162" s="437"/>
      <c r="IQ162" s="437"/>
      <c r="IR162" s="437"/>
      <c r="IS162" s="437"/>
      <c r="IT162" s="437"/>
      <c r="IU162" s="437"/>
      <c r="IV162" s="437"/>
    </row>
    <row r="163" spans="1:256" s="538" customFormat="1" ht="66.75" customHeight="1">
      <c r="A163" s="817" t="s">
        <v>1533</v>
      </c>
      <c r="B163" s="489" t="s">
        <v>1696</v>
      </c>
      <c r="C163" s="489"/>
      <c r="D163" s="489"/>
      <c r="E163" s="852"/>
      <c r="F163" s="484"/>
      <c r="G163" s="854"/>
      <c r="H163" s="854"/>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437"/>
      <c r="AK163" s="437"/>
      <c r="AL163" s="437"/>
      <c r="AM163" s="437"/>
      <c r="AN163" s="437"/>
      <c r="AO163" s="437"/>
      <c r="AP163" s="437"/>
      <c r="AQ163" s="437"/>
      <c r="AR163" s="437"/>
      <c r="AS163" s="437"/>
      <c r="AT163" s="437"/>
      <c r="AU163" s="437"/>
      <c r="AV163" s="437"/>
      <c r="AW163" s="437"/>
      <c r="AX163" s="437"/>
      <c r="AY163" s="437"/>
      <c r="AZ163" s="437"/>
      <c r="BA163" s="437"/>
      <c r="BB163" s="437"/>
      <c r="BC163" s="437"/>
      <c r="BD163" s="437"/>
      <c r="BE163" s="437"/>
      <c r="BF163" s="437"/>
      <c r="BG163" s="437"/>
      <c r="BH163" s="437"/>
      <c r="BI163" s="437"/>
      <c r="BJ163" s="437"/>
      <c r="BK163" s="437"/>
      <c r="BL163" s="437"/>
      <c r="BM163" s="437"/>
      <c r="BN163" s="437"/>
      <c r="BO163" s="437"/>
      <c r="BP163" s="437"/>
      <c r="BQ163" s="437"/>
      <c r="BR163" s="437"/>
      <c r="BS163" s="437"/>
      <c r="BT163" s="437"/>
      <c r="BU163" s="437"/>
      <c r="BV163" s="437"/>
      <c r="BW163" s="437"/>
      <c r="BX163" s="437"/>
      <c r="BY163" s="437"/>
      <c r="BZ163" s="437"/>
      <c r="CA163" s="437"/>
      <c r="CB163" s="437"/>
      <c r="CC163" s="437"/>
      <c r="CD163" s="437"/>
      <c r="CE163" s="437"/>
      <c r="CF163" s="437"/>
      <c r="CG163" s="437"/>
      <c r="CH163" s="437"/>
      <c r="CI163" s="437"/>
      <c r="CJ163" s="437"/>
      <c r="CK163" s="437"/>
      <c r="CL163" s="437"/>
      <c r="CM163" s="437"/>
      <c r="CN163" s="437"/>
      <c r="CO163" s="437"/>
      <c r="CP163" s="437"/>
      <c r="CQ163" s="437"/>
      <c r="CR163" s="437"/>
      <c r="CS163" s="437"/>
      <c r="CT163" s="437"/>
      <c r="CU163" s="437"/>
      <c r="CV163" s="437"/>
      <c r="CW163" s="437"/>
      <c r="CX163" s="437"/>
      <c r="CY163" s="437"/>
      <c r="CZ163" s="437"/>
      <c r="DA163" s="437"/>
      <c r="DB163" s="437"/>
      <c r="DC163" s="437"/>
      <c r="DD163" s="437"/>
      <c r="DE163" s="437"/>
      <c r="DF163" s="437"/>
      <c r="DG163" s="437"/>
      <c r="DH163" s="437"/>
      <c r="DI163" s="437"/>
      <c r="DJ163" s="437"/>
      <c r="DK163" s="437"/>
      <c r="DL163" s="437"/>
      <c r="DM163" s="437"/>
      <c r="DN163" s="437"/>
      <c r="DO163" s="437"/>
      <c r="DP163" s="437"/>
      <c r="DQ163" s="437"/>
      <c r="DR163" s="437"/>
      <c r="DS163" s="437"/>
      <c r="DT163" s="437"/>
      <c r="DU163" s="437"/>
      <c r="DV163" s="437"/>
      <c r="DW163" s="437"/>
      <c r="DX163" s="437"/>
      <c r="DY163" s="437"/>
      <c r="DZ163" s="437"/>
      <c r="EA163" s="437"/>
      <c r="EB163" s="437"/>
      <c r="EC163" s="437"/>
      <c r="ED163" s="437"/>
      <c r="EE163" s="437"/>
      <c r="EF163" s="437"/>
      <c r="EG163" s="437"/>
      <c r="EH163" s="437"/>
      <c r="EI163" s="437"/>
      <c r="EJ163" s="437"/>
      <c r="EK163" s="437"/>
      <c r="EL163" s="437"/>
      <c r="EM163" s="437"/>
      <c r="EN163" s="437"/>
      <c r="EO163" s="437"/>
      <c r="EP163" s="437"/>
      <c r="EQ163" s="437"/>
      <c r="ER163" s="437"/>
      <c r="ES163" s="437"/>
      <c r="ET163" s="437"/>
      <c r="EU163" s="437"/>
      <c r="EV163" s="437"/>
      <c r="EW163" s="437"/>
      <c r="EX163" s="437"/>
      <c r="EY163" s="437"/>
      <c r="EZ163" s="437"/>
      <c r="FA163" s="437"/>
      <c r="FB163" s="437"/>
      <c r="FC163" s="437"/>
      <c r="FD163" s="437"/>
      <c r="FE163" s="437"/>
      <c r="FF163" s="437"/>
      <c r="FG163" s="437"/>
      <c r="FH163" s="437"/>
      <c r="FI163" s="437"/>
      <c r="FJ163" s="437"/>
      <c r="FK163" s="437"/>
      <c r="FL163" s="437"/>
      <c r="FM163" s="437"/>
      <c r="FN163" s="437"/>
      <c r="FO163" s="437"/>
      <c r="FP163" s="437"/>
      <c r="FQ163" s="437"/>
      <c r="FR163" s="437"/>
      <c r="FS163" s="437"/>
      <c r="FT163" s="437"/>
      <c r="FU163" s="437"/>
      <c r="FV163" s="437"/>
      <c r="FW163" s="437"/>
      <c r="FX163" s="437"/>
      <c r="FY163" s="437"/>
      <c r="FZ163" s="437"/>
      <c r="GA163" s="437"/>
      <c r="GB163" s="437"/>
      <c r="GC163" s="437"/>
      <c r="GD163" s="437"/>
      <c r="GE163" s="437"/>
      <c r="GF163" s="437"/>
      <c r="GG163" s="437"/>
      <c r="GH163" s="437"/>
      <c r="GI163" s="437"/>
      <c r="GJ163" s="437"/>
      <c r="GK163" s="437"/>
      <c r="GL163" s="437"/>
      <c r="GM163" s="437"/>
      <c r="GN163" s="437"/>
      <c r="GO163" s="437"/>
      <c r="GP163" s="437"/>
      <c r="GQ163" s="437"/>
      <c r="GR163" s="437"/>
      <c r="GS163" s="437"/>
      <c r="GT163" s="437"/>
      <c r="GU163" s="437"/>
      <c r="GV163" s="437"/>
      <c r="GW163" s="437"/>
      <c r="GX163" s="437"/>
      <c r="GY163" s="437"/>
      <c r="GZ163" s="437"/>
      <c r="HA163" s="437"/>
      <c r="HB163" s="437"/>
      <c r="HC163" s="437"/>
      <c r="HD163" s="437"/>
      <c r="HE163" s="437"/>
      <c r="HF163" s="437"/>
      <c r="HG163" s="437"/>
      <c r="HH163" s="437"/>
      <c r="HI163" s="437"/>
      <c r="HJ163" s="437"/>
      <c r="HK163" s="437"/>
      <c r="HL163" s="437"/>
      <c r="HM163" s="437"/>
      <c r="HN163" s="437"/>
      <c r="HO163" s="437"/>
      <c r="HP163" s="437"/>
      <c r="HQ163" s="437"/>
      <c r="HR163" s="437"/>
      <c r="HS163" s="437"/>
      <c r="HT163" s="437"/>
      <c r="HU163" s="437"/>
      <c r="HV163" s="437"/>
      <c r="HW163" s="437"/>
      <c r="HX163" s="437"/>
      <c r="HY163" s="437"/>
      <c r="HZ163" s="437"/>
      <c r="IA163" s="437"/>
      <c r="IB163" s="437"/>
      <c r="IC163" s="437"/>
      <c r="ID163" s="437"/>
      <c r="IE163" s="437"/>
      <c r="IF163" s="437"/>
      <c r="IG163" s="437"/>
      <c r="IH163" s="437"/>
      <c r="II163" s="437"/>
      <c r="IJ163" s="437"/>
      <c r="IK163" s="437"/>
      <c r="IL163" s="437"/>
      <c r="IM163" s="437"/>
      <c r="IN163" s="437"/>
      <c r="IO163" s="437"/>
      <c r="IP163" s="437"/>
      <c r="IQ163" s="437"/>
      <c r="IR163" s="437"/>
      <c r="IS163" s="437"/>
      <c r="IT163" s="437"/>
      <c r="IU163" s="437"/>
      <c r="IV163" s="437"/>
    </row>
    <row r="164" spans="1:256" s="538" customFormat="1">
      <c r="A164" s="486"/>
      <c r="B164" s="408" t="s">
        <v>1486</v>
      </c>
      <c r="C164" s="485" t="s">
        <v>51</v>
      </c>
      <c r="D164" s="485">
        <v>6</v>
      </c>
      <c r="E164" s="852"/>
      <c r="F164" s="484">
        <f>SUM(D164*E164)</f>
        <v>0</v>
      </c>
      <c r="G164" s="484"/>
      <c r="H164" s="484"/>
      <c r="I164" s="437"/>
      <c r="J164" s="437"/>
      <c r="K164" s="437"/>
      <c r="L164" s="437"/>
      <c r="M164" s="437"/>
      <c r="N164" s="437"/>
      <c r="O164" s="437"/>
      <c r="P164" s="437"/>
      <c r="Q164" s="437"/>
      <c r="R164" s="437"/>
      <c r="S164" s="437"/>
      <c r="T164" s="437"/>
      <c r="U164" s="437"/>
      <c r="V164" s="437"/>
      <c r="W164" s="437"/>
      <c r="X164" s="437"/>
      <c r="Y164" s="437"/>
      <c r="Z164" s="437"/>
      <c r="AA164" s="437"/>
      <c r="AB164" s="437"/>
      <c r="AC164" s="437"/>
      <c r="AD164" s="437"/>
      <c r="AE164" s="437"/>
      <c r="AF164" s="437"/>
      <c r="AG164" s="437"/>
      <c r="AH164" s="437"/>
      <c r="AI164" s="437"/>
      <c r="AJ164" s="437"/>
      <c r="AK164" s="437"/>
      <c r="AL164" s="437"/>
      <c r="AM164" s="437"/>
      <c r="AN164" s="437"/>
      <c r="AO164" s="437"/>
      <c r="AP164" s="437"/>
      <c r="AQ164" s="437"/>
      <c r="AR164" s="437"/>
      <c r="AS164" s="437"/>
      <c r="AT164" s="437"/>
      <c r="AU164" s="437"/>
      <c r="AV164" s="437"/>
      <c r="AW164" s="437"/>
      <c r="AX164" s="437"/>
      <c r="AY164" s="437"/>
      <c r="AZ164" s="437"/>
      <c r="BA164" s="437"/>
      <c r="BB164" s="437"/>
      <c r="BC164" s="437"/>
      <c r="BD164" s="437"/>
      <c r="BE164" s="437"/>
      <c r="BF164" s="437"/>
      <c r="BG164" s="437"/>
      <c r="BH164" s="437"/>
      <c r="BI164" s="437"/>
      <c r="BJ164" s="437"/>
      <c r="BK164" s="437"/>
      <c r="BL164" s="437"/>
      <c r="BM164" s="437"/>
      <c r="BN164" s="437"/>
      <c r="BO164" s="437"/>
      <c r="BP164" s="437"/>
      <c r="BQ164" s="437"/>
      <c r="BR164" s="437"/>
      <c r="BS164" s="437"/>
      <c r="BT164" s="437"/>
      <c r="BU164" s="437"/>
      <c r="BV164" s="437"/>
      <c r="BW164" s="437"/>
      <c r="BX164" s="437"/>
      <c r="BY164" s="437"/>
      <c r="BZ164" s="437"/>
      <c r="CA164" s="437"/>
      <c r="CB164" s="437"/>
      <c r="CC164" s="437"/>
      <c r="CD164" s="437"/>
      <c r="CE164" s="437"/>
      <c r="CF164" s="437"/>
      <c r="CG164" s="437"/>
      <c r="CH164" s="437"/>
      <c r="CI164" s="437"/>
      <c r="CJ164" s="437"/>
      <c r="CK164" s="437"/>
      <c r="CL164" s="437"/>
      <c r="CM164" s="437"/>
      <c r="CN164" s="437"/>
      <c r="CO164" s="437"/>
      <c r="CP164" s="437"/>
      <c r="CQ164" s="437"/>
      <c r="CR164" s="437"/>
      <c r="CS164" s="437"/>
      <c r="CT164" s="437"/>
      <c r="CU164" s="437"/>
      <c r="CV164" s="437"/>
      <c r="CW164" s="437"/>
      <c r="CX164" s="437"/>
      <c r="CY164" s="437"/>
      <c r="CZ164" s="437"/>
      <c r="DA164" s="437"/>
      <c r="DB164" s="437"/>
      <c r="DC164" s="437"/>
      <c r="DD164" s="437"/>
      <c r="DE164" s="437"/>
      <c r="DF164" s="437"/>
      <c r="DG164" s="437"/>
      <c r="DH164" s="437"/>
      <c r="DI164" s="437"/>
      <c r="DJ164" s="437"/>
      <c r="DK164" s="437"/>
      <c r="DL164" s="437"/>
      <c r="DM164" s="437"/>
      <c r="DN164" s="437"/>
      <c r="DO164" s="437"/>
      <c r="DP164" s="437"/>
      <c r="DQ164" s="437"/>
      <c r="DR164" s="437"/>
      <c r="DS164" s="437"/>
      <c r="DT164" s="437"/>
      <c r="DU164" s="437"/>
      <c r="DV164" s="437"/>
      <c r="DW164" s="437"/>
      <c r="DX164" s="437"/>
      <c r="DY164" s="437"/>
      <c r="DZ164" s="437"/>
      <c r="EA164" s="437"/>
      <c r="EB164" s="437"/>
      <c r="EC164" s="437"/>
      <c r="ED164" s="437"/>
      <c r="EE164" s="437"/>
      <c r="EF164" s="437"/>
      <c r="EG164" s="437"/>
      <c r="EH164" s="437"/>
      <c r="EI164" s="437"/>
      <c r="EJ164" s="437"/>
      <c r="EK164" s="437"/>
      <c r="EL164" s="437"/>
      <c r="EM164" s="437"/>
      <c r="EN164" s="437"/>
      <c r="EO164" s="437"/>
      <c r="EP164" s="437"/>
      <c r="EQ164" s="437"/>
      <c r="ER164" s="437"/>
      <c r="ES164" s="437"/>
      <c r="ET164" s="437"/>
      <c r="EU164" s="437"/>
      <c r="EV164" s="437"/>
      <c r="EW164" s="437"/>
      <c r="EX164" s="437"/>
      <c r="EY164" s="437"/>
      <c r="EZ164" s="437"/>
      <c r="FA164" s="437"/>
      <c r="FB164" s="437"/>
      <c r="FC164" s="437"/>
      <c r="FD164" s="437"/>
      <c r="FE164" s="437"/>
      <c r="FF164" s="437"/>
      <c r="FG164" s="437"/>
      <c r="FH164" s="437"/>
      <c r="FI164" s="437"/>
      <c r="FJ164" s="437"/>
      <c r="FK164" s="437"/>
      <c r="FL164" s="437"/>
      <c r="FM164" s="437"/>
      <c r="FN164" s="437"/>
      <c r="FO164" s="437"/>
      <c r="FP164" s="437"/>
      <c r="FQ164" s="437"/>
      <c r="FR164" s="437"/>
      <c r="FS164" s="437"/>
      <c r="FT164" s="437"/>
      <c r="FU164" s="437"/>
      <c r="FV164" s="437"/>
      <c r="FW164" s="437"/>
      <c r="FX164" s="437"/>
      <c r="FY164" s="437"/>
      <c r="FZ164" s="437"/>
      <c r="GA164" s="437"/>
      <c r="GB164" s="437"/>
      <c r="GC164" s="437"/>
      <c r="GD164" s="437"/>
      <c r="GE164" s="437"/>
      <c r="GF164" s="437"/>
      <c r="GG164" s="437"/>
      <c r="GH164" s="437"/>
      <c r="GI164" s="437"/>
      <c r="GJ164" s="437"/>
      <c r="GK164" s="437"/>
      <c r="GL164" s="437"/>
      <c r="GM164" s="437"/>
      <c r="GN164" s="437"/>
      <c r="GO164" s="437"/>
      <c r="GP164" s="437"/>
      <c r="GQ164" s="437"/>
      <c r="GR164" s="437"/>
      <c r="GS164" s="437"/>
      <c r="GT164" s="437"/>
      <c r="GU164" s="437"/>
      <c r="GV164" s="437"/>
      <c r="GW164" s="437"/>
      <c r="GX164" s="437"/>
      <c r="GY164" s="437"/>
      <c r="GZ164" s="437"/>
      <c r="HA164" s="437"/>
      <c r="HB164" s="437"/>
      <c r="HC164" s="437"/>
      <c r="HD164" s="437"/>
      <c r="HE164" s="437"/>
      <c r="HF164" s="437"/>
      <c r="HG164" s="437"/>
      <c r="HH164" s="437"/>
      <c r="HI164" s="437"/>
      <c r="HJ164" s="437"/>
      <c r="HK164" s="437"/>
      <c r="HL164" s="437"/>
      <c r="HM164" s="437"/>
      <c r="HN164" s="437"/>
      <c r="HO164" s="437"/>
      <c r="HP164" s="437"/>
      <c r="HQ164" s="437"/>
      <c r="HR164" s="437"/>
      <c r="HS164" s="437"/>
      <c r="HT164" s="437"/>
      <c r="HU164" s="437"/>
      <c r="HV164" s="437"/>
      <c r="HW164" s="437"/>
      <c r="HX164" s="437"/>
      <c r="HY164" s="437"/>
      <c r="HZ164" s="437"/>
      <c r="IA164" s="437"/>
      <c r="IB164" s="437"/>
      <c r="IC164" s="437"/>
      <c r="ID164" s="437"/>
      <c r="IE164" s="437"/>
      <c r="IF164" s="437"/>
      <c r="IG164" s="437"/>
      <c r="IH164" s="437"/>
      <c r="II164" s="437"/>
      <c r="IJ164" s="437"/>
      <c r="IK164" s="437"/>
      <c r="IL164" s="437"/>
      <c r="IM164" s="437"/>
      <c r="IN164" s="437"/>
      <c r="IO164" s="437"/>
      <c r="IP164" s="437"/>
      <c r="IQ164" s="437"/>
      <c r="IR164" s="437"/>
      <c r="IS164" s="437"/>
      <c r="IT164" s="437"/>
      <c r="IU164" s="437"/>
      <c r="IV164" s="437"/>
    </row>
    <row r="165" spans="1:256" s="538" customFormat="1">
      <c r="A165" s="486"/>
      <c r="B165" s="408" t="s">
        <v>1485</v>
      </c>
      <c r="C165" s="485" t="s">
        <v>51</v>
      </c>
      <c r="D165" s="485">
        <v>4</v>
      </c>
      <c r="E165" s="852"/>
      <c r="F165" s="484">
        <f>SUM(D165*E165)</f>
        <v>0</v>
      </c>
      <c r="G165" s="484"/>
      <c r="H165" s="484"/>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437"/>
      <c r="AK165" s="437"/>
      <c r="AL165" s="437"/>
      <c r="AM165" s="437"/>
      <c r="AN165" s="437"/>
      <c r="AO165" s="437"/>
      <c r="AP165" s="437"/>
      <c r="AQ165" s="437"/>
      <c r="AR165" s="437"/>
      <c r="AS165" s="437"/>
      <c r="AT165" s="437"/>
      <c r="AU165" s="437"/>
      <c r="AV165" s="437"/>
      <c r="AW165" s="437"/>
      <c r="AX165" s="437"/>
      <c r="AY165" s="437"/>
      <c r="AZ165" s="437"/>
      <c r="BA165" s="437"/>
      <c r="BB165" s="437"/>
      <c r="BC165" s="437"/>
      <c r="BD165" s="437"/>
      <c r="BE165" s="437"/>
      <c r="BF165" s="437"/>
      <c r="BG165" s="437"/>
      <c r="BH165" s="437"/>
      <c r="BI165" s="437"/>
      <c r="BJ165" s="437"/>
      <c r="BK165" s="437"/>
      <c r="BL165" s="437"/>
      <c r="BM165" s="437"/>
      <c r="BN165" s="437"/>
      <c r="BO165" s="437"/>
      <c r="BP165" s="437"/>
      <c r="BQ165" s="437"/>
      <c r="BR165" s="437"/>
      <c r="BS165" s="437"/>
      <c r="BT165" s="437"/>
      <c r="BU165" s="437"/>
      <c r="BV165" s="437"/>
      <c r="BW165" s="437"/>
      <c r="BX165" s="437"/>
      <c r="BY165" s="437"/>
      <c r="BZ165" s="437"/>
      <c r="CA165" s="437"/>
      <c r="CB165" s="437"/>
      <c r="CC165" s="437"/>
      <c r="CD165" s="437"/>
      <c r="CE165" s="437"/>
      <c r="CF165" s="437"/>
      <c r="CG165" s="437"/>
      <c r="CH165" s="437"/>
      <c r="CI165" s="437"/>
      <c r="CJ165" s="437"/>
      <c r="CK165" s="437"/>
      <c r="CL165" s="437"/>
      <c r="CM165" s="437"/>
      <c r="CN165" s="437"/>
      <c r="CO165" s="437"/>
      <c r="CP165" s="437"/>
      <c r="CQ165" s="437"/>
      <c r="CR165" s="437"/>
      <c r="CS165" s="437"/>
      <c r="CT165" s="437"/>
      <c r="CU165" s="437"/>
      <c r="CV165" s="437"/>
      <c r="CW165" s="437"/>
      <c r="CX165" s="437"/>
      <c r="CY165" s="437"/>
      <c r="CZ165" s="437"/>
      <c r="DA165" s="437"/>
      <c r="DB165" s="437"/>
      <c r="DC165" s="437"/>
      <c r="DD165" s="437"/>
      <c r="DE165" s="437"/>
      <c r="DF165" s="437"/>
      <c r="DG165" s="437"/>
      <c r="DH165" s="437"/>
      <c r="DI165" s="437"/>
      <c r="DJ165" s="437"/>
      <c r="DK165" s="437"/>
      <c r="DL165" s="437"/>
      <c r="DM165" s="437"/>
      <c r="DN165" s="437"/>
      <c r="DO165" s="437"/>
      <c r="DP165" s="437"/>
      <c r="DQ165" s="437"/>
      <c r="DR165" s="437"/>
      <c r="DS165" s="437"/>
      <c r="DT165" s="437"/>
      <c r="DU165" s="437"/>
      <c r="DV165" s="437"/>
      <c r="DW165" s="437"/>
      <c r="DX165" s="437"/>
      <c r="DY165" s="437"/>
      <c r="DZ165" s="437"/>
      <c r="EA165" s="437"/>
      <c r="EB165" s="437"/>
      <c r="EC165" s="437"/>
      <c r="ED165" s="437"/>
      <c r="EE165" s="437"/>
      <c r="EF165" s="437"/>
      <c r="EG165" s="437"/>
      <c r="EH165" s="437"/>
      <c r="EI165" s="437"/>
      <c r="EJ165" s="437"/>
      <c r="EK165" s="437"/>
      <c r="EL165" s="437"/>
      <c r="EM165" s="437"/>
      <c r="EN165" s="437"/>
      <c r="EO165" s="437"/>
      <c r="EP165" s="437"/>
      <c r="EQ165" s="437"/>
      <c r="ER165" s="437"/>
      <c r="ES165" s="437"/>
      <c r="ET165" s="437"/>
      <c r="EU165" s="437"/>
      <c r="EV165" s="437"/>
      <c r="EW165" s="437"/>
      <c r="EX165" s="437"/>
      <c r="EY165" s="437"/>
      <c r="EZ165" s="437"/>
      <c r="FA165" s="437"/>
      <c r="FB165" s="437"/>
      <c r="FC165" s="437"/>
      <c r="FD165" s="437"/>
      <c r="FE165" s="437"/>
      <c r="FF165" s="437"/>
      <c r="FG165" s="437"/>
      <c r="FH165" s="437"/>
      <c r="FI165" s="437"/>
      <c r="FJ165" s="437"/>
      <c r="FK165" s="437"/>
      <c r="FL165" s="437"/>
      <c r="FM165" s="437"/>
      <c r="FN165" s="437"/>
      <c r="FO165" s="437"/>
      <c r="FP165" s="437"/>
      <c r="FQ165" s="437"/>
      <c r="FR165" s="437"/>
      <c r="FS165" s="437"/>
      <c r="FT165" s="437"/>
      <c r="FU165" s="437"/>
      <c r="FV165" s="437"/>
      <c r="FW165" s="437"/>
      <c r="FX165" s="437"/>
      <c r="FY165" s="437"/>
      <c r="FZ165" s="437"/>
      <c r="GA165" s="437"/>
      <c r="GB165" s="437"/>
      <c r="GC165" s="437"/>
      <c r="GD165" s="437"/>
      <c r="GE165" s="437"/>
      <c r="GF165" s="437"/>
      <c r="GG165" s="437"/>
      <c r="GH165" s="437"/>
      <c r="GI165" s="437"/>
      <c r="GJ165" s="437"/>
      <c r="GK165" s="437"/>
      <c r="GL165" s="437"/>
      <c r="GM165" s="437"/>
      <c r="GN165" s="437"/>
      <c r="GO165" s="437"/>
      <c r="GP165" s="437"/>
      <c r="GQ165" s="437"/>
      <c r="GR165" s="437"/>
      <c r="GS165" s="437"/>
      <c r="GT165" s="437"/>
      <c r="GU165" s="437"/>
      <c r="GV165" s="437"/>
      <c r="GW165" s="437"/>
      <c r="GX165" s="437"/>
      <c r="GY165" s="437"/>
      <c r="GZ165" s="437"/>
      <c r="HA165" s="437"/>
      <c r="HB165" s="437"/>
      <c r="HC165" s="437"/>
      <c r="HD165" s="437"/>
      <c r="HE165" s="437"/>
      <c r="HF165" s="437"/>
      <c r="HG165" s="437"/>
      <c r="HH165" s="437"/>
      <c r="HI165" s="437"/>
      <c r="HJ165" s="437"/>
      <c r="HK165" s="437"/>
      <c r="HL165" s="437"/>
      <c r="HM165" s="437"/>
      <c r="HN165" s="437"/>
      <c r="HO165" s="437"/>
      <c r="HP165" s="437"/>
      <c r="HQ165" s="437"/>
      <c r="HR165" s="437"/>
      <c r="HS165" s="437"/>
      <c r="HT165" s="437"/>
      <c r="HU165" s="437"/>
      <c r="HV165" s="437"/>
      <c r="HW165" s="437"/>
      <c r="HX165" s="437"/>
      <c r="HY165" s="437"/>
      <c r="HZ165" s="437"/>
      <c r="IA165" s="437"/>
      <c r="IB165" s="437"/>
      <c r="IC165" s="437"/>
      <c r="ID165" s="437"/>
      <c r="IE165" s="437"/>
      <c r="IF165" s="437"/>
      <c r="IG165" s="437"/>
      <c r="IH165" s="437"/>
      <c r="II165" s="437"/>
      <c r="IJ165" s="437"/>
      <c r="IK165" s="437"/>
      <c r="IL165" s="437"/>
      <c r="IM165" s="437"/>
      <c r="IN165" s="437"/>
      <c r="IO165" s="437"/>
      <c r="IP165" s="437"/>
      <c r="IQ165" s="437"/>
      <c r="IR165" s="437"/>
      <c r="IS165" s="437"/>
      <c r="IT165" s="437"/>
      <c r="IU165" s="437"/>
      <c r="IV165" s="437"/>
    </row>
    <row r="166" spans="1:256" s="538" customFormat="1">
      <c r="A166" s="486"/>
      <c r="B166" s="408"/>
      <c r="C166" s="485"/>
      <c r="D166" s="485"/>
      <c r="E166" s="852"/>
      <c r="F166" s="852"/>
      <c r="G166" s="484"/>
      <c r="H166" s="484"/>
      <c r="I166" s="437"/>
      <c r="J166" s="437"/>
      <c r="K166" s="437"/>
      <c r="L166" s="437"/>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437"/>
      <c r="AJ166" s="437"/>
      <c r="AK166" s="437"/>
      <c r="AL166" s="437"/>
      <c r="AM166" s="437"/>
      <c r="AN166" s="437"/>
      <c r="AO166" s="437"/>
      <c r="AP166" s="437"/>
      <c r="AQ166" s="437"/>
      <c r="AR166" s="437"/>
      <c r="AS166" s="437"/>
      <c r="AT166" s="437"/>
      <c r="AU166" s="437"/>
      <c r="AV166" s="437"/>
      <c r="AW166" s="437"/>
      <c r="AX166" s="437"/>
      <c r="AY166" s="437"/>
      <c r="AZ166" s="437"/>
      <c r="BA166" s="437"/>
      <c r="BB166" s="437"/>
      <c r="BC166" s="437"/>
      <c r="BD166" s="437"/>
      <c r="BE166" s="437"/>
      <c r="BF166" s="437"/>
      <c r="BG166" s="437"/>
      <c r="BH166" s="437"/>
      <c r="BI166" s="437"/>
      <c r="BJ166" s="437"/>
      <c r="BK166" s="437"/>
      <c r="BL166" s="437"/>
      <c r="BM166" s="437"/>
      <c r="BN166" s="437"/>
      <c r="BO166" s="437"/>
      <c r="BP166" s="437"/>
      <c r="BQ166" s="437"/>
      <c r="BR166" s="437"/>
      <c r="BS166" s="437"/>
      <c r="BT166" s="437"/>
      <c r="BU166" s="437"/>
      <c r="BV166" s="437"/>
      <c r="BW166" s="437"/>
      <c r="BX166" s="437"/>
      <c r="BY166" s="437"/>
      <c r="BZ166" s="437"/>
      <c r="CA166" s="437"/>
      <c r="CB166" s="437"/>
      <c r="CC166" s="437"/>
      <c r="CD166" s="437"/>
      <c r="CE166" s="437"/>
      <c r="CF166" s="437"/>
      <c r="CG166" s="437"/>
      <c r="CH166" s="437"/>
      <c r="CI166" s="437"/>
      <c r="CJ166" s="437"/>
      <c r="CK166" s="437"/>
      <c r="CL166" s="437"/>
      <c r="CM166" s="437"/>
      <c r="CN166" s="437"/>
      <c r="CO166" s="437"/>
      <c r="CP166" s="437"/>
      <c r="CQ166" s="437"/>
      <c r="CR166" s="437"/>
      <c r="CS166" s="437"/>
      <c r="CT166" s="437"/>
      <c r="CU166" s="437"/>
      <c r="CV166" s="437"/>
      <c r="CW166" s="437"/>
      <c r="CX166" s="437"/>
      <c r="CY166" s="437"/>
      <c r="CZ166" s="437"/>
      <c r="DA166" s="437"/>
      <c r="DB166" s="437"/>
      <c r="DC166" s="437"/>
      <c r="DD166" s="437"/>
      <c r="DE166" s="437"/>
      <c r="DF166" s="437"/>
      <c r="DG166" s="437"/>
      <c r="DH166" s="437"/>
      <c r="DI166" s="437"/>
      <c r="DJ166" s="437"/>
      <c r="DK166" s="437"/>
      <c r="DL166" s="437"/>
      <c r="DM166" s="437"/>
      <c r="DN166" s="437"/>
      <c r="DO166" s="437"/>
      <c r="DP166" s="437"/>
      <c r="DQ166" s="437"/>
      <c r="DR166" s="437"/>
      <c r="DS166" s="437"/>
      <c r="DT166" s="437"/>
      <c r="DU166" s="437"/>
      <c r="DV166" s="437"/>
      <c r="DW166" s="437"/>
      <c r="DX166" s="437"/>
      <c r="DY166" s="437"/>
      <c r="DZ166" s="437"/>
      <c r="EA166" s="437"/>
      <c r="EB166" s="437"/>
      <c r="EC166" s="437"/>
      <c r="ED166" s="437"/>
      <c r="EE166" s="437"/>
      <c r="EF166" s="437"/>
      <c r="EG166" s="437"/>
      <c r="EH166" s="437"/>
      <c r="EI166" s="437"/>
      <c r="EJ166" s="437"/>
      <c r="EK166" s="437"/>
      <c r="EL166" s="437"/>
      <c r="EM166" s="437"/>
      <c r="EN166" s="437"/>
      <c r="EO166" s="437"/>
      <c r="EP166" s="437"/>
      <c r="EQ166" s="437"/>
      <c r="ER166" s="437"/>
      <c r="ES166" s="437"/>
      <c r="ET166" s="437"/>
      <c r="EU166" s="437"/>
      <c r="EV166" s="437"/>
      <c r="EW166" s="437"/>
      <c r="EX166" s="437"/>
      <c r="EY166" s="437"/>
      <c r="EZ166" s="437"/>
      <c r="FA166" s="437"/>
      <c r="FB166" s="437"/>
      <c r="FC166" s="437"/>
      <c r="FD166" s="437"/>
      <c r="FE166" s="437"/>
      <c r="FF166" s="437"/>
      <c r="FG166" s="437"/>
      <c r="FH166" s="437"/>
      <c r="FI166" s="437"/>
      <c r="FJ166" s="437"/>
      <c r="FK166" s="437"/>
      <c r="FL166" s="437"/>
      <c r="FM166" s="437"/>
      <c r="FN166" s="437"/>
      <c r="FO166" s="437"/>
      <c r="FP166" s="437"/>
      <c r="FQ166" s="437"/>
      <c r="FR166" s="437"/>
      <c r="FS166" s="437"/>
      <c r="FT166" s="437"/>
      <c r="FU166" s="437"/>
      <c r="FV166" s="437"/>
      <c r="FW166" s="437"/>
      <c r="FX166" s="437"/>
      <c r="FY166" s="437"/>
      <c r="FZ166" s="437"/>
      <c r="GA166" s="437"/>
      <c r="GB166" s="437"/>
      <c r="GC166" s="437"/>
      <c r="GD166" s="437"/>
      <c r="GE166" s="437"/>
      <c r="GF166" s="437"/>
      <c r="GG166" s="437"/>
      <c r="GH166" s="437"/>
      <c r="GI166" s="437"/>
      <c r="GJ166" s="437"/>
      <c r="GK166" s="437"/>
      <c r="GL166" s="437"/>
      <c r="GM166" s="437"/>
      <c r="GN166" s="437"/>
      <c r="GO166" s="437"/>
      <c r="GP166" s="437"/>
      <c r="GQ166" s="437"/>
      <c r="GR166" s="437"/>
      <c r="GS166" s="437"/>
      <c r="GT166" s="437"/>
      <c r="GU166" s="437"/>
      <c r="GV166" s="437"/>
      <c r="GW166" s="437"/>
      <c r="GX166" s="437"/>
      <c r="GY166" s="437"/>
      <c r="GZ166" s="437"/>
      <c r="HA166" s="437"/>
      <c r="HB166" s="437"/>
      <c r="HC166" s="437"/>
      <c r="HD166" s="437"/>
      <c r="HE166" s="437"/>
      <c r="HF166" s="437"/>
      <c r="HG166" s="437"/>
      <c r="HH166" s="437"/>
      <c r="HI166" s="437"/>
      <c r="HJ166" s="437"/>
      <c r="HK166" s="437"/>
      <c r="HL166" s="437"/>
      <c r="HM166" s="437"/>
      <c r="HN166" s="437"/>
      <c r="HO166" s="437"/>
      <c r="HP166" s="437"/>
      <c r="HQ166" s="437"/>
      <c r="HR166" s="437"/>
      <c r="HS166" s="437"/>
      <c r="HT166" s="437"/>
      <c r="HU166" s="437"/>
      <c r="HV166" s="437"/>
      <c r="HW166" s="437"/>
      <c r="HX166" s="437"/>
      <c r="HY166" s="437"/>
      <c r="HZ166" s="437"/>
      <c r="IA166" s="437"/>
      <c r="IB166" s="437"/>
      <c r="IC166" s="437"/>
      <c r="ID166" s="437"/>
      <c r="IE166" s="437"/>
      <c r="IF166" s="437"/>
      <c r="IG166" s="437"/>
      <c r="IH166" s="437"/>
      <c r="II166" s="437"/>
      <c r="IJ166" s="437"/>
      <c r="IK166" s="437"/>
      <c r="IL166" s="437"/>
      <c r="IM166" s="437"/>
      <c r="IN166" s="437"/>
      <c r="IO166" s="437"/>
      <c r="IP166" s="437"/>
      <c r="IQ166" s="437"/>
      <c r="IR166" s="437"/>
      <c r="IS166" s="437"/>
      <c r="IT166" s="437"/>
      <c r="IU166" s="437"/>
      <c r="IV166" s="437"/>
    </row>
    <row r="167" spans="1:256" s="405" customFormat="1" ht="66">
      <c r="A167" s="817" t="s">
        <v>1530</v>
      </c>
      <c r="B167" s="489" t="s">
        <v>1690</v>
      </c>
      <c r="C167" s="485"/>
      <c r="D167" s="485"/>
      <c r="E167" s="437"/>
      <c r="F167" s="437"/>
      <c r="G167" s="484"/>
      <c r="H167" s="484"/>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7"/>
      <c r="AL167" s="437"/>
      <c r="AM167" s="437"/>
      <c r="AN167" s="437"/>
      <c r="AO167" s="437"/>
      <c r="AP167" s="437"/>
      <c r="AQ167" s="437"/>
      <c r="AR167" s="437"/>
      <c r="AS167" s="437"/>
      <c r="AT167" s="437"/>
      <c r="AU167" s="437"/>
      <c r="AV167" s="437"/>
      <c r="AW167" s="437"/>
      <c r="AX167" s="437"/>
      <c r="AY167" s="437"/>
      <c r="AZ167" s="437"/>
      <c r="BA167" s="437"/>
      <c r="BB167" s="437"/>
      <c r="BC167" s="437"/>
      <c r="BD167" s="437"/>
      <c r="BE167" s="437"/>
      <c r="BF167" s="437"/>
      <c r="BG167" s="437"/>
      <c r="BH167" s="437"/>
      <c r="BI167" s="437"/>
      <c r="BJ167" s="437"/>
      <c r="BK167" s="437"/>
      <c r="BL167" s="437"/>
      <c r="BM167" s="437"/>
      <c r="BN167" s="437"/>
      <c r="BO167" s="437"/>
      <c r="BP167" s="437"/>
      <c r="BQ167" s="437"/>
      <c r="BR167" s="437"/>
      <c r="BS167" s="437"/>
      <c r="BT167" s="437"/>
      <c r="BU167" s="437"/>
      <c r="BV167" s="437"/>
      <c r="BW167" s="437"/>
      <c r="BX167" s="437"/>
      <c r="BY167" s="437"/>
      <c r="BZ167" s="437"/>
      <c r="CA167" s="437"/>
      <c r="CB167" s="437"/>
      <c r="CC167" s="437"/>
      <c r="CD167" s="437"/>
      <c r="CE167" s="437"/>
      <c r="CF167" s="437"/>
      <c r="CG167" s="437"/>
      <c r="CH167" s="437"/>
      <c r="CI167" s="437"/>
      <c r="CJ167" s="437"/>
      <c r="CK167" s="437"/>
      <c r="CL167" s="437"/>
      <c r="CM167" s="437"/>
      <c r="CN167" s="437"/>
      <c r="CO167" s="437"/>
      <c r="CP167" s="437"/>
      <c r="CQ167" s="437"/>
      <c r="CR167" s="437"/>
      <c r="CS167" s="437"/>
      <c r="CT167" s="437"/>
      <c r="CU167" s="437"/>
      <c r="CV167" s="437"/>
      <c r="CW167" s="437"/>
      <c r="CX167" s="437"/>
      <c r="CY167" s="437"/>
      <c r="CZ167" s="437"/>
      <c r="DA167" s="437"/>
      <c r="DB167" s="437"/>
      <c r="DC167" s="437"/>
      <c r="DD167" s="437"/>
      <c r="DE167" s="437"/>
      <c r="DF167" s="437"/>
      <c r="DG167" s="437"/>
      <c r="DH167" s="437"/>
      <c r="DI167" s="437"/>
      <c r="DJ167" s="437"/>
      <c r="DK167" s="437"/>
      <c r="DL167" s="437"/>
      <c r="DM167" s="437"/>
      <c r="DN167" s="437"/>
      <c r="DO167" s="437"/>
      <c r="DP167" s="437"/>
      <c r="DQ167" s="437"/>
      <c r="DR167" s="437"/>
      <c r="DS167" s="437"/>
      <c r="DT167" s="437"/>
      <c r="DU167" s="437"/>
      <c r="DV167" s="437"/>
      <c r="DW167" s="437"/>
      <c r="DX167" s="437"/>
      <c r="DY167" s="437"/>
      <c r="DZ167" s="437"/>
      <c r="EA167" s="437"/>
      <c r="EB167" s="437"/>
      <c r="EC167" s="437"/>
      <c r="ED167" s="437"/>
      <c r="EE167" s="437"/>
      <c r="EF167" s="437"/>
      <c r="EG167" s="437"/>
      <c r="EH167" s="437"/>
      <c r="EI167" s="437"/>
      <c r="EJ167" s="437"/>
      <c r="EK167" s="437"/>
      <c r="EL167" s="437"/>
      <c r="EM167" s="437"/>
      <c r="EN167" s="437"/>
      <c r="EO167" s="437"/>
      <c r="EP167" s="437"/>
      <c r="EQ167" s="437"/>
      <c r="ER167" s="437"/>
      <c r="ES167" s="437"/>
      <c r="ET167" s="437"/>
      <c r="EU167" s="437"/>
      <c r="EV167" s="437"/>
      <c r="EW167" s="437"/>
      <c r="EX167" s="437"/>
      <c r="EY167" s="437"/>
      <c r="EZ167" s="437"/>
      <c r="FA167" s="437"/>
      <c r="FB167" s="437"/>
      <c r="FC167" s="437"/>
      <c r="FD167" s="437"/>
      <c r="FE167" s="437"/>
      <c r="FF167" s="437"/>
      <c r="FG167" s="437"/>
      <c r="FH167" s="437"/>
      <c r="FI167" s="437"/>
      <c r="FJ167" s="437"/>
      <c r="FK167" s="437"/>
      <c r="FL167" s="437"/>
      <c r="FM167" s="437"/>
      <c r="FN167" s="437"/>
      <c r="FO167" s="437"/>
      <c r="FP167" s="437"/>
      <c r="FQ167" s="437"/>
      <c r="FR167" s="437"/>
      <c r="FS167" s="437"/>
      <c r="FT167" s="437"/>
      <c r="FU167" s="437"/>
      <c r="FV167" s="437"/>
      <c r="FW167" s="437"/>
      <c r="FX167" s="437"/>
      <c r="FY167" s="437"/>
      <c r="FZ167" s="437"/>
      <c r="GA167" s="437"/>
      <c r="GB167" s="437"/>
      <c r="GC167" s="437"/>
      <c r="GD167" s="437"/>
      <c r="GE167" s="437"/>
      <c r="GF167" s="437"/>
      <c r="GG167" s="437"/>
      <c r="GH167" s="437"/>
      <c r="GI167" s="437"/>
      <c r="GJ167" s="437"/>
      <c r="GK167" s="437"/>
      <c r="GL167" s="437"/>
      <c r="GM167" s="437"/>
      <c r="GN167" s="437"/>
      <c r="GO167" s="437"/>
      <c r="GP167" s="437"/>
      <c r="GQ167" s="437"/>
      <c r="GR167" s="437"/>
      <c r="GS167" s="437"/>
      <c r="GT167" s="437"/>
      <c r="GU167" s="437"/>
      <c r="GV167" s="437"/>
      <c r="GW167" s="437"/>
      <c r="GX167" s="437"/>
      <c r="GY167" s="437"/>
      <c r="GZ167" s="437"/>
      <c r="HA167" s="437"/>
      <c r="HB167" s="437"/>
      <c r="HC167" s="437"/>
      <c r="HD167" s="437"/>
      <c r="HE167" s="437"/>
      <c r="HF167" s="437"/>
      <c r="HG167" s="437"/>
      <c r="HH167" s="437"/>
      <c r="HI167" s="437"/>
      <c r="HJ167" s="437"/>
      <c r="HK167" s="437"/>
      <c r="HL167" s="437"/>
      <c r="HM167" s="437"/>
      <c r="HN167" s="437"/>
      <c r="HO167" s="437"/>
      <c r="HP167" s="437"/>
      <c r="HQ167" s="437"/>
      <c r="HR167" s="437"/>
      <c r="HS167" s="437"/>
      <c r="HT167" s="437"/>
      <c r="HU167" s="437"/>
      <c r="HV167" s="437"/>
      <c r="HW167" s="437"/>
      <c r="HX167" s="437"/>
      <c r="HY167" s="437"/>
      <c r="HZ167" s="437"/>
      <c r="IA167" s="437"/>
      <c r="IB167" s="437"/>
      <c r="IC167" s="437"/>
      <c r="ID167" s="437"/>
      <c r="IE167" s="437"/>
      <c r="IF167" s="437"/>
      <c r="IG167" s="437"/>
      <c r="IH167" s="437"/>
      <c r="II167" s="437"/>
      <c r="IJ167" s="437"/>
      <c r="IK167" s="437"/>
      <c r="IL167" s="437"/>
      <c r="IM167" s="437"/>
      <c r="IN167" s="437"/>
      <c r="IO167" s="437"/>
      <c r="IP167" s="437"/>
      <c r="IQ167" s="437"/>
      <c r="IR167" s="437"/>
      <c r="IS167" s="437"/>
      <c r="IT167" s="437"/>
      <c r="IU167" s="437"/>
      <c r="IV167" s="437"/>
    </row>
    <row r="168" spans="1:256" s="405" customFormat="1" ht="14.4">
      <c r="A168" s="486"/>
      <c r="B168" s="408" t="s">
        <v>1486</v>
      </c>
      <c r="C168" s="485" t="s">
        <v>312</v>
      </c>
      <c r="D168" s="646">
        <v>12</v>
      </c>
      <c r="E168" s="484"/>
      <c r="F168" s="498">
        <f>E168*D168</f>
        <v>0</v>
      </c>
      <c r="G168" s="484"/>
      <c r="H168" s="484"/>
      <c r="I168" s="488"/>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437"/>
      <c r="AJ168" s="437"/>
      <c r="AK168" s="437"/>
      <c r="AL168" s="437"/>
      <c r="AM168" s="437"/>
      <c r="AN168" s="437"/>
      <c r="AO168" s="437"/>
      <c r="AP168" s="437"/>
      <c r="AQ168" s="437"/>
      <c r="AR168" s="437"/>
      <c r="AS168" s="437"/>
      <c r="AT168" s="437"/>
      <c r="AU168" s="437"/>
      <c r="AV168" s="437"/>
      <c r="AW168" s="437"/>
      <c r="AX168" s="437"/>
      <c r="AY168" s="437"/>
      <c r="AZ168" s="437"/>
      <c r="BA168" s="437"/>
      <c r="BB168" s="437"/>
      <c r="BC168" s="437"/>
      <c r="BD168" s="437"/>
      <c r="BE168" s="437"/>
      <c r="BF168" s="437"/>
      <c r="BG168" s="437"/>
      <c r="BH168" s="437"/>
      <c r="BI168" s="437"/>
      <c r="BJ168" s="437"/>
      <c r="BK168" s="437"/>
      <c r="BL168" s="437"/>
      <c r="BM168" s="437"/>
      <c r="BN168" s="437"/>
      <c r="BO168" s="437"/>
      <c r="BP168" s="437"/>
      <c r="BQ168" s="437"/>
      <c r="BR168" s="437"/>
      <c r="BS168" s="437"/>
      <c r="BT168" s="437"/>
      <c r="BU168" s="437"/>
      <c r="BV168" s="437"/>
      <c r="BW168" s="437"/>
      <c r="BX168" s="437"/>
      <c r="BY168" s="437"/>
      <c r="BZ168" s="437"/>
      <c r="CA168" s="437"/>
      <c r="CB168" s="437"/>
      <c r="CC168" s="437"/>
      <c r="CD168" s="437"/>
      <c r="CE168" s="437"/>
      <c r="CF168" s="437"/>
      <c r="CG168" s="437"/>
      <c r="CH168" s="437"/>
      <c r="CI168" s="437"/>
      <c r="CJ168" s="437"/>
      <c r="CK168" s="437"/>
      <c r="CL168" s="437"/>
      <c r="CM168" s="437"/>
      <c r="CN168" s="437"/>
      <c r="CO168" s="437"/>
      <c r="CP168" s="437"/>
      <c r="CQ168" s="437"/>
      <c r="CR168" s="437"/>
      <c r="CS168" s="437"/>
      <c r="CT168" s="437"/>
      <c r="CU168" s="437"/>
      <c r="CV168" s="437"/>
      <c r="CW168" s="437"/>
      <c r="CX168" s="437"/>
      <c r="CY168" s="437"/>
      <c r="CZ168" s="437"/>
      <c r="DA168" s="437"/>
      <c r="DB168" s="437"/>
      <c r="DC168" s="437"/>
      <c r="DD168" s="437"/>
      <c r="DE168" s="437"/>
      <c r="DF168" s="437"/>
      <c r="DG168" s="437"/>
      <c r="DH168" s="437"/>
      <c r="DI168" s="437"/>
      <c r="DJ168" s="437"/>
      <c r="DK168" s="437"/>
      <c r="DL168" s="437"/>
      <c r="DM168" s="437"/>
      <c r="DN168" s="437"/>
      <c r="DO168" s="437"/>
      <c r="DP168" s="437"/>
      <c r="DQ168" s="437"/>
      <c r="DR168" s="437"/>
      <c r="DS168" s="437"/>
      <c r="DT168" s="437"/>
      <c r="DU168" s="437"/>
      <c r="DV168" s="437"/>
      <c r="DW168" s="437"/>
      <c r="DX168" s="437"/>
      <c r="DY168" s="437"/>
      <c r="DZ168" s="437"/>
      <c r="EA168" s="437"/>
      <c r="EB168" s="437"/>
      <c r="EC168" s="437"/>
      <c r="ED168" s="437"/>
      <c r="EE168" s="437"/>
      <c r="EF168" s="437"/>
      <c r="EG168" s="437"/>
      <c r="EH168" s="437"/>
      <c r="EI168" s="437"/>
      <c r="EJ168" s="437"/>
      <c r="EK168" s="437"/>
      <c r="EL168" s="437"/>
      <c r="EM168" s="437"/>
      <c r="EN168" s="437"/>
      <c r="EO168" s="437"/>
      <c r="EP168" s="437"/>
      <c r="EQ168" s="437"/>
      <c r="ER168" s="437"/>
      <c r="ES168" s="437"/>
      <c r="ET168" s="437"/>
      <c r="EU168" s="437"/>
      <c r="EV168" s="437"/>
      <c r="EW168" s="437"/>
      <c r="EX168" s="437"/>
      <c r="EY168" s="437"/>
      <c r="EZ168" s="437"/>
      <c r="FA168" s="437"/>
      <c r="FB168" s="437"/>
      <c r="FC168" s="437"/>
      <c r="FD168" s="437"/>
      <c r="FE168" s="437"/>
      <c r="FF168" s="437"/>
      <c r="FG168" s="437"/>
      <c r="FH168" s="437"/>
      <c r="FI168" s="437"/>
      <c r="FJ168" s="437"/>
      <c r="FK168" s="437"/>
      <c r="FL168" s="437"/>
      <c r="FM168" s="437"/>
      <c r="FN168" s="437"/>
      <c r="FO168" s="437"/>
      <c r="FP168" s="437"/>
      <c r="FQ168" s="437"/>
      <c r="FR168" s="437"/>
      <c r="FS168" s="437"/>
      <c r="FT168" s="437"/>
      <c r="FU168" s="437"/>
      <c r="FV168" s="437"/>
      <c r="FW168" s="437"/>
      <c r="FX168" s="437"/>
      <c r="FY168" s="437"/>
      <c r="FZ168" s="437"/>
      <c r="GA168" s="437"/>
      <c r="GB168" s="437"/>
      <c r="GC168" s="437"/>
      <c r="GD168" s="437"/>
      <c r="GE168" s="437"/>
      <c r="GF168" s="437"/>
      <c r="GG168" s="437"/>
      <c r="GH168" s="437"/>
      <c r="GI168" s="437"/>
      <c r="GJ168" s="437"/>
      <c r="GK168" s="437"/>
      <c r="GL168" s="437"/>
      <c r="GM168" s="437"/>
      <c r="GN168" s="437"/>
      <c r="GO168" s="437"/>
      <c r="GP168" s="437"/>
      <c r="GQ168" s="437"/>
      <c r="GR168" s="437"/>
      <c r="GS168" s="437"/>
      <c r="GT168" s="437"/>
      <c r="GU168" s="437"/>
      <c r="GV168" s="437"/>
      <c r="GW168" s="437"/>
      <c r="GX168" s="437"/>
      <c r="GY168" s="437"/>
      <c r="GZ168" s="437"/>
      <c r="HA168" s="437"/>
      <c r="HB168" s="437"/>
      <c r="HC168" s="437"/>
      <c r="HD168" s="437"/>
      <c r="HE168" s="437"/>
      <c r="HF168" s="437"/>
      <c r="HG168" s="437"/>
      <c r="HH168" s="437"/>
      <c r="HI168" s="437"/>
      <c r="HJ168" s="437"/>
      <c r="HK168" s="437"/>
      <c r="HL168" s="437"/>
      <c r="HM168" s="437"/>
      <c r="HN168" s="437"/>
      <c r="HO168" s="437"/>
      <c r="HP168" s="437"/>
      <c r="HQ168" s="437"/>
      <c r="HR168" s="437"/>
      <c r="HS168" s="437"/>
      <c r="HT168" s="437"/>
      <c r="HU168" s="437"/>
      <c r="HV168" s="437"/>
      <c r="HW168" s="437"/>
      <c r="HX168" s="437"/>
      <c r="HY168" s="437"/>
      <c r="HZ168" s="437"/>
      <c r="IA168" s="437"/>
      <c r="IB168" s="437"/>
      <c r="IC168" s="437"/>
      <c r="ID168" s="437"/>
      <c r="IE168" s="437"/>
      <c r="IF168" s="437"/>
      <c r="IG168" s="437"/>
      <c r="IH168" s="437"/>
      <c r="II168" s="437"/>
      <c r="IJ168" s="437"/>
      <c r="IK168" s="437"/>
      <c r="IL168" s="437"/>
      <c r="IM168" s="437"/>
      <c r="IN168" s="437"/>
      <c r="IO168" s="437"/>
      <c r="IP168" s="437"/>
      <c r="IQ168" s="437"/>
      <c r="IR168" s="437"/>
      <c r="IS168" s="437"/>
      <c r="IT168" s="437"/>
      <c r="IU168" s="437"/>
      <c r="IV168" s="437"/>
    </row>
    <row r="169" spans="1:256" s="405" customFormat="1" ht="14.4">
      <c r="A169" s="486"/>
      <c r="B169" s="408" t="s">
        <v>1485</v>
      </c>
      <c r="C169" s="485" t="s">
        <v>312</v>
      </c>
      <c r="D169" s="646">
        <v>12</v>
      </c>
      <c r="E169" s="484"/>
      <c r="F169" s="498">
        <f>E169*D169</f>
        <v>0</v>
      </c>
      <c r="G169" s="484"/>
      <c r="H169" s="484"/>
      <c r="I169" s="488"/>
      <c r="J169" s="437"/>
      <c r="K169" s="437"/>
      <c r="L169" s="437"/>
      <c r="M169" s="437"/>
      <c r="N169" s="437"/>
      <c r="O169" s="437"/>
      <c r="P169" s="437"/>
      <c r="Q169" s="437"/>
      <c r="R169" s="437"/>
      <c r="S169" s="437"/>
      <c r="T169" s="437"/>
      <c r="U169" s="437"/>
      <c r="V169" s="437"/>
      <c r="W169" s="437"/>
      <c r="X169" s="437"/>
      <c r="Y169" s="437"/>
      <c r="Z169" s="437"/>
      <c r="AA169" s="437"/>
      <c r="AB169" s="437"/>
      <c r="AC169" s="437"/>
      <c r="AD169" s="437"/>
      <c r="AE169" s="437"/>
      <c r="AF169" s="437"/>
      <c r="AG169" s="437"/>
      <c r="AH169" s="437"/>
      <c r="AI169" s="437"/>
      <c r="AJ169" s="437"/>
      <c r="AK169" s="437"/>
      <c r="AL169" s="437"/>
      <c r="AM169" s="437"/>
      <c r="AN169" s="437"/>
      <c r="AO169" s="437"/>
      <c r="AP169" s="437"/>
      <c r="AQ169" s="437"/>
      <c r="AR169" s="437"/>
      <c r="AS169" s="437"/>
      <c r="AT169" s="437"/>
      <c r="AU169" s="437"/>
      <c r="AV169" s="437"/>
      <c r="AW169" s="437"/>
      <c r="AX169" s="437"/>
      <c r="AY169" s="437"/>
      <c r="AZ169" s="437"/>
      <c r="BA169" s="437"/>
      <c r="BB169" s="437"/>
      <c r="BC169" s="437"/>
      <c r="BD169" s="437"/>
      <c r="BE169" s="437"/>
      <c r="BF169" s="437"/>
      <c r="BG169" s="437"/>
      <c r="BH169" s="437"/>
      <c r="BI169" s="437"/>
      <c r="BJ169" s="437"/>
      <c r="BK169" s="437"/>
      <c r="BL169" s="437"/>
      <c r="BM169" s="437"/>
      <c r="BN169" s="437"/>
      <c r="BO169" s="437"/>
      <c r="BP169" s="437"/>
      <c r="BQ169" s="437"/>
      <c r="BR169" s="437"/>
      <c r="BS169" s="437"/>
      <c r="BT169" s="437"/>
      <c r="BU169" s="437"/>
      <c r="BV169" s="437"/>
      <c r="BW169" s="437"/>
      <c r="BX169" s="437"/>
      <c r="BY169" s="437"/>
      <c r="BZ169" s="437"/>
      <c r="CA169" s="437"/>
      <c r="CB169" s="437"/>
      <c r="CC169" s="437"/>
      <c r="CD169" s="437"/>
      <c r="CE169" s="437"/>
      <c r="CF169" s="437"/>
      <c r="CG169" s="437"/>
      <c r="CH169" s="437"/>
      <c r="CI169" s="437"/>
      <c r="CJ169" s="437"/>
      <c r="CK169" s="437"/>
      <c r="CL169" s="437"/>
      <c r="CM169" s="437"/>
      <c r="CN169" s="437"/>
      <c r="CO169" s="437"/>
      <c r="CP169" s="437"/>
      <c r="CQ169" s="437"/>
      <c r="CR169" s="437"/>
      <c r="CS169" s="437"/>
      <c r="CT169" s="437"/>
      <c r="CU169" s="437"/>
      <c r="CV169" s="437"/>
      <c r="CW169" s="437"/>
      <c r="CX169" s="437"/>
      <c r="CY169" s="437"/>
      <c r="CZ169" s="437"/>
      <c r="DA169" s="437"/>
      <c r="DB169" s="437"/>
      <c r="DC169" s="437"/>
      <c r="DD169" s="437"/>
      <c r="DE169" s="437"/>
      <c r="DF169" s="437"/>
      <c r="DG169" s="437"/>
      <c r="DH169" s="437"/>
      <c r="DI169" s="437"/>
      <c r="DJ169" s="437"/>
      <c r="DK169" s="437"/>
      <c r="DL169" s="437"/>
      <c r="DM169" s="437"/>
      <c r="DN169" s="437"/>
      <c r="DO169" s="437"/>
      <c r="DP169" s="437"/>
      <c r="DQ169" s="437"/>
      <c r="DR169" s="437"/>
      <c r="DS169" s="437"/>
      <c r="DT169" s="437"/>
      <c r="DU169" s="437"/>
      <c r="DV169" s="437"/>
      <c r="DW169" s="437"/>
      <c r="DX169" s="437"/>
      <c r="DY169" s="437"/>
      <c r="DZ169" s="437"/>
      <c r="EA169" s="437"/>
      <c r="EB169" s="437"/>
      <c r="EC169" s="437"/>
      <c r="ED169" s="437"/>
      <c r="EE169" s="437"/>
      <c r="EF169" s="437"/>
      <c r="EG169" s="437"/>
      <c r="EH169" s="437"/>
      <c r="EI169" s="437"/>
      <c r="EJ169" s="437"/>
      <c r="EK169" s="437"/>
      <c r="EL169" s="437"/>
      <c r="EM169" s="437"/>
      <c r="EN169" s="437"/>
      <c r="EO169" s="437"/>
      <c r="EP169" s="437"/>
      <c r="EQ169" s="437"/>
      <c r="ER169" s="437"/>
      <c r="ES169" s="437"/>
      <c r="ET169" s="437"/>
      <c r="EU169" s="437"/>
      <c r="EV169" s="437"/>
      <c r="EW169" s="437"/>
      <c r="EX169" s="437"/>
      <c r="EY169" s="437"/>
      <c r="EZ169" s="437"/>
      <c r="FA169" s="437"/>
      <c r="FB169" s="437"/>
      <c r="FC169" s="437"/>
      <c r="FD169" s="437"/>
      <c r="FE169" s="437"/>
      <c r="FF169" s="437"/>
      <c r="FG169" s="437"/>
      <c r="FH169" s="437"/>
      <c r="FI169" s="437"/>
      <c r="FJ169" s="437"/>
      <c r="FK169" s="437"/>
      <c r="FL169" s="437"/>
      <c r="FM169" s="437"/>
      <c r="FN169" s="437"/>
      <c r="FO169" s="437"/>
      <c r="FP169" s="437"/>
      <c r="FQ169" s="437"/>
      <c r="FR169" s="437"/>
      <c r="FS169" s="437"/>
      <c r="FT169" s="437"/>
      <c r="FU169" s="437"/>
      <c r="FV169" s="437"/>
      <c r="FW169" s="437"/>
      <c r="FX169" s="437"/>
      <c r="FY169" s="437"/>
      <c r="FZ169" s="437"/>
      <c r="GA169" s="437"/>
      <c r="GB169" s="437"/>
      <c r="GC169" s="437"/>
      <c r="GD169" s="437"/>
      <c r="GE169" s="437"/>
      <c r="GF169" s="437"/>
      <c r="GG169" s="437"/>
      <c r="GH169" s="437"/>
      <c r="GI169" s="437"/>
      <c r="GJ169" s="437"/>
      <c r="GK169" s="437"/>
      <c r="GL169" s="437"/>
      <c r="GM169" s="437"/>
      <c r="GN169" s="437"/>
      <c r="GO169" s="437"/>
      <c r="GP169" s="437"/>
      <c r="GQ169" s="437"/>
      <c r="GR169" s="437"/>
      <c r="GS169" s="437"/>
      <c r="GT169" s="437"/>
      <c r="GU169" s="437"/>
      <c r="GV169" s="437"/>
      <c r="GW169" s="437"/>
      <c r="GX169" s="437"/>
      <c r="GY169" s="437"/>
      <c r="GZ169" s="437"/>
      <c r="HA169" s="437"/>
      <c r="HB169" s="437"/>
      <c r="HC169" s="437"/>
      <c r="HD169" s="437"/>
      <c r="HE169" s="437"/>
      <c r="HF169" s="437"/>
      <c r="HG169" s="437"/>
      <c r="HH169" s="437"/>
      <c r="HI169" s="437"/>
      <c r="HJ169" s="437"/>
      <c r="HK169" s="437"/>
      <c r="HL169" s="437"/>
      <c r="HM169" s="437"/>
      <c r="HN169" s="437"/>
      <c r="HO169" s="437"/>
      <c r="HP169" s="437"/>
      <c r="HQ169" s="437"/>
      <c r="HR169" s="437"/>
      <c r="HS169" s="437"/>
      <c r="HT169" s="437"/>
      <c r="HU169" s="437"/>
      <c r="HV169" s="437"/>
      <c r="HW169" s="437"/>
      <c r="HX169" s="437"/>
      <c r="HY169" s="437"/>
      <c r="HZ169" s="437"/>
      <c r="IA169" s="437"/>
      <c r="IB169" s="437"/>
      <c r="IC169" s="437"/>
      <c r="ID169" s="437"/>
      <c r="IE169" s="437"/>
      <c r="IF169" s="437"/>
      <c r="IG169" s="437"/>
      <c r="IH169" s="437"/>
      <c r="II169" s="437"/>
      <c r="IJ169" s="437"/>
      <c r="IK169" s="437"/>
      <c r="IL169" s="437"/>
      <c r="IM169" s="437"/>
      <c r="IN169" s="437"/>
      <c r="IO169" s="437"/>
      <c r="IP169" s="437"/>
      <c r="IQ169" s="437"/>
      <c r="IR169" s="437"/>
      <c r="IS169" s="437"/>
      <c r="IT169" s="437"/>
      <c r="IU169" s="437"/>
      <c r="IV169" s="437"/>
    </row>
    <row r="170" spans="1:256" s="405" customFormat="1" ht="14.4">
      <c r="A170" s="486"/>
      <c r="B170" s="408" t="s">
        <v>1686</v>
      </c>
      <c r="C170" s="485" t="s">
        <v>312</v>
      </c>
      <c r="D170" s="646">
        <v>48</v>
      </c>
      <c r="E170" s="484"/>
      <c r="F170" s="498">
        <f>E170*D170</f>
        <v>0</v>
      </c>
      <c r="G170" s="484"/>
      <c r="H170" s="484"/>
      <c r="I170" s="488"/>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437"/>
      <c r="AJ170" s="437"/>
      <c r="AK170" s="437"/>
      <c r="AL170" s="437"/>
      <c r="AM170" s="437"/>
      <c r="AN170" s="437"/>
      <c r="AO170" s="437"/>
      <c r="AP170" s="437"/>
      <c r="AQ170" s="437"/>
      <c r="AR170" s="437"/>
      <c r="AS170" s="437"/>
      <c r="AT170" s="437"/>
      <c r="AU170" s="437"/>
      <c r="AV170" s="437"/>
      <c r="AW170" s="437"/>
      <c r="AX170" s="437"/>
      <c r="AY170" s="437"/>
      <c r="AZ170" s="437"/>
      <c r="BA170" s="437"/>
      <c r="BB170" s="437"/>
      <c r="BC170" s="437"/>
      <c r="BD170" s="437"/>
      <c r="BE170" s="437"/>
      <c r="BF170" s="437"/>
      <c r="BG170" s="437"/>
      <c r="BH170" s="437"/>
      <c r="BI170" s="437"/>
      <c r="BJ170" s="437"/>
      <c r="BK170" s="437"/>
      <c r="BL170" s="437"/>
      <c r="BM170" s="437"/>
      <c r="BN170" s="437"/>
      <c r="BO170" s="437"/>
      <c r="BP170" s="437"/>
      <c r="BQ170" s="437"/>
      <c r="BR170" s="437"/>
      <c r="BS170" s="437"/>
      <c r="BT170" s="437"/>
      <c r="BU170" s="437"/>
      <c r="BV170" s="437"/>
      <c r="BW170" s="437"/>
      <c r="BX170" s="437"/>
      <c r="BY170" s="437"/>
      <c r="BZ170" s="437"/>
      <c r="CA170" s="437"/>
      <c r="CB170" s="437"/>
      <c r="CC170" s="437"/>
      <c r="CD170" s="437"/>
      <c r="CE170" s="437"/>
      <c r="CF170" s="437"/>
      <c r="CG170" s="437"/>
      <c r="CH170" s="437"/>
      <c r="CI170" s="437"/>
      <c r="CJ170" s="437"/>
      <c r="CK170" s="437"/>
      <c r="CL170" s="437"/>
      <c r="CM170" s="437"/>
      <c r="CN170" s="437"/>
      <c r="CO170" s="437"/>
      <c r="CP170" s="437"/>
      <c r="CQ170" s="437"/>
      <c r="CR170" s="437"/>
      <c r="CS170" s="437"/>
      <c r="CT170" s="437"/>
      <c r="CU170" s="437"/>
      <c r="CV170" s="437"/>
      <c r="CW170" s="437"/>
      <c r="CX170" s="437"/>
      <c r="CY170" s="437"/>
      <c r="CZ170" s="437"/>
      <c r="DA170" s="437"/>
      <c r="DB170" s="437"/>
      <c r="DC170" s="437"/>
      <c r="DD170" s="437"/>
      <c r="DE170" s="437"/>
      <c r="DF170" s="437"/>
      <c r="DG170" s="437"/>
      <c r="DH170" s="437"/>
      <c r="DI170" s="437"/>
      <c r="DJ170" s="437"/>
      <c r="DK170" s="437"/>
      <c r="DL170" s="437"/>
      <c r="DM170" s="437"/>
      <c r="DN170" s="437"/>
      <c r="DO170" s="437"/>
      <c r="DP170" s="437"/>
      <c r="DQ170" s="437"/>
      <c r="DR170" s="437"/>
      <c r="DS170" s="437"/>
      <c r="DT170" s="437"/>
      <c r="DU170" s="437"/>
      <c r="DV170" s="437"/>
      <c r="DW170" s="437"/>
      <c r="DX170" s="437"/>
      <c r="DY170" s="437"/>
      <c r="DZ170" s="437"/>
      <c r="EA170" s="437"/>
      <c r="EB170" s="437"/>
      <c r="EC170" s="437"/>
      <c r="ED170" s="437"/>
      <c r="EE170" s="437"/>
      <c r="EF170" s="437"/>
      <c r="EG170" s="437"/>
      <c r="EH170" s="437"/>
      <c r="EI170" s="437"/>
      <c r="EJ170" s="437"/>
      <c r="EK170" s="437"/>
      <c r="EL170" s="437"/>
      <c r="EM170" s="437"/>
      <c r="EN170" s="437"/>
      <c r="EO170" s="437"/>
      <c r="EP170" s="437"/>
      <c r="EQ170" s="437"/>
      <c r="ER170" s="437"/>
      <c r="ES170" s="437"/>
      <c r="ET170" s="437"/>
      <c r="EU170" s="437"/>
      <c r="EV170" s="437"/>
      <c r="EW170" s="437"/>
      <c r="EX170" s="437"/>
      <c r="EY170" s="437"/>
      <c r="EZ170" s="437"/>
      <c r="FA170" s="437"/>
      <c r="FB170" s="437"/>
      <c r="FC170" s="437"/>
      <c r="FD170" s="437"/>
      <c r="FE170" s="437"/>
      <c r="FF170" s="437"/>
      <c r="FG170" s="437"/>
      <c r="FH170" s="437"/>
      <c r="FI170" s="437"/>
      <c r="FJ170" s="437"/>
      <c r="FK170" s="437"/>
      <c r="FL170" s="437"/>
      <c r="FM170" s="437"/>
      <c r="FN170" s="437"/>
      <c r="FO170" s="437"/>
      <c r="FP170" s="437"/>
      <c r="FQ170" s="437"/>
      <c r="FR170" s="437"/>
      <c r="FS170" s="437"/>
      <c r="FT170" s="437"/>
      <c r="FU170" s="437"/>
      <c r="FV170" s="437"/>
      <c r="FW170" s="437"/>
      <c r="FX170" s="437"/>
      <c r="FY170" s="437"/>
      <c r="FZ170" s="437"/>
      <c r="GA170" s="437"/>
      <c r="GB170" s="437"/>
      <c r="GC170" s="437"/>
      <c r="GD170" s="437"/>
      <c r="GE170" s="437"/>
      <c r="GF170" s="437"/>
      <c r="GG170" s="437"/>
      <c r="GH170" s="437"/>
      <c r="GI170" s="437"/>
      <c r="GJ170" s="437"/>
      <c r="GK170" s="437"/>
      <c r="GL170" s="437"/>
      <c r="GM170" s="437"/>
      <c r="GN170" s="437"/>
      <c r="GO170" s="437"/>
      <c r="GP170" s="437"/>
      <c r="GQ170" s="437"/>
      <c r="GR170" s="437"/>
      <c r="GS170" s="437"/>
      <c r="GT170" s="437"/>
      <c r="GU170" s="437"/>
      <c r="GV170" s="437"/>
      <c r="GW170" s="437"/>
      <c r="GX170" s="437"/>
      <c r="GY170" s="437"/>
      <c r="GZ170" s="437"/>
      <c r="HA170" s="437"/>
      <c r="HB170" s="437"/>
      <c r="HC170" s="437"/>
      <c r="HD170" s="437"/>
      <c r="HE170" s="437"/>
      <c r="HF170" s="437"/>
      <c r="HG170" s="437"/>
      <c r="HH170" s="437"/>
      <c r="HI170" s="437"/>
      <c r="HJ170" s="437"/>
      <c r="HK170" s="437"/>
      <c r="HL170" s="437"/>
      <c r="HM170" s="437"/>
      <c r="HN170" s="437"/>
      <c r="HO170" s="437"/>
      <c r="HP170" s="437"/>
      <c r="HQ170" s="437"/>
      <c r="HR170" s="437"/>
      <c r="HS170" s="437"/>
      <c r="HT170" s="437"/>
      <c r="HU170" s="437"/>
      <c r="HV170" s="437"/>
      <c r="HW170" s="437"/>
      <c r="HX170" s="437"/>
      <c r="HY170" s="437"/>
      <c r="HZ170" s="437"/>
      <c r="IA170" s="437"/>
      <c r="IB170" s="437"/>
      <c r="IC170" s="437"/>
      <c r="ID170" s="437"/>
      <c r="IE170" s="437"/>
      <c r="IF170" s="437"/>
      <c r="IG170" s="437"/>
      <c r="IH170" s="437"/>
      <c r="II170" s="437"/>
      <c r="IJ170" s="437"/>
      <c r="IK170" s="437"/>
      <c r="IL170" s="437"/>
      <c r="IM170" s="437"/>
      <c r="IN170" s="437"/>
      <c r="IO170" s="437"/>
      <c r="IP170" s="437"/>
      <c r="IQ170" s="437"/>
      <c r="IR170" s="437"/>
      <c r="IS170" s="437"/>
      <c r="IT170" s="437"/>
      <c r="IU170" s="437"/>
      <c r="IV170" s="437"/>
    </row>
    <row r="171" spans="1:256" s="405" customFormat="1">
      <c r="A171" s="486"/>
      <c r="B171" s="408"/>
      <c r="C171" s="485"/>
      <c r="D171" s="646"/>
      <c r="E171" s="437"/>
      <c r="F171" s="437"/>
      <c r="G171" s="484"/>
      <c r="H171" s="484"/>
      <c r="I171" s="849"/>
      <c r="J171" s="437"/>
      <c r="K171" s="437"/>
      <c r="L171" s="437"/>
      <c r="M171" s="437"/>
      <c r="N171" s="437"/>
      <c r="O171" s="437"/>
      <c r="P171" s="437"/>
      <c r="Q171" s="437"/>
      <c r="R171" s="437"/>
      <c r="S171" s="437"/>
      <c r="T171" s="437"/>
      <c r="U171" s="437"/>
      <c r="V171" s="437"/>
      <c r="W171" s="437"/>
      <c r="X171" s="437"/>
      <c r="Y171" s="437"/>
      <c r="Z171" s="437"/>
      <c r="AA171" s="437"/>
      <c r="AB171" s="437"/>
      <c r="AC171" s="437"/>
      <c r="AD171" s="437"/>
      <c r="AE171" s="437"/>
      <c r="AF171" s="437"/>
      <c r="AG171" s="437"/>
      <c r="AH171" s="437"/>
      <c r="AI171" s="437"/>
      <c r="AJ171" s="437"/>
      <c r="AK171" s="437"/>
      <c r="AL171" s="437"/>
      <c r="AM171" s="437"/>
      <c r="AN171" s="437"/>
      <c r="AO171" s="437"/>
      <c r="AP171" s="437"/>
      <c r="AQ171" s="437"/>
      <c r="AR171" s="437"/>
      <c r="AS171" s="437"/>
      <c r="AT171" s="437"/>
      <c r="AU171" s="437"/>
      <c r="AV171" s="437"/>
      <c r="AW171" s="437"/>
      <c r="AX171" s="437"/>
      <c r="AY171" s="437"/>
      <c r="AZ171" s="437"/>
      <c r="BA171" s="437"/>
      <c r="BB171" s="437"/>
      <c r="BC171" s="437"/>
      <c r="BD171" s="437"/>
      <c r="BE171" s="437"/>
      <c r="BF171" s="437"/>
      <c r="BG171" s="437"/>
      <c r="BH171" s="437"/>
      <c r="BI171" s="437"/>
      <c r="BJ171" s="437"/>
      <c r="BK171" s="437"/>
      <c r="BL171" s="437"/>
      <c r="BM171" s="437"/>
      <c r="BN171" s="437"/>
      <c r="BO171" s="437"/>
      <c r="BP171" s="437"/>
      <c r="BQ171" s="437"/>
      <c r="BR171" s="437"/>
      <c r="BS171" s="437"/>
      <c r="BT171" s="437"/>
      <c r="BU171" s="437"/>
      <c r="BV171" s="437"/>
      <c r="BW171" s="437"/>
      <c r="BX171" s="437"/>
      <c r="BY171" s="437"/>
      <c r="BZ171" s="437"/>
      <c r="CA171" s="437"/>
      <c r="CB171" s="437"/>
      <c r="CC171" s="437"/>
      <c r="CD171" s="437"/>
      <c r="CE171" s="437"/>
      <c r="CF171" s="437"/>
      <c r="CG171" s="437"/>
      <c r="CH171" s="437"/>
      <c r="CI171" s="437"/>
      <c r="CJ171" s="437"/>
      <c r="CK171" s="437"/>
      <c r="CL171" s="437"/>
      <c r="CM171" s="437"/>
      <c r="CN171" s="437"/>
      <c r="CO171" s="437"/>
      <c r="CP171" s="437"/>
      <c r="CQ171" s="437"/>
      <c r="CR171" s="437"/>
      <c r="CS171" s="437"/>
      <c r="CT171" s="437"/>
      <c r="CU171" s="437"/>
      <c r="CV171" s="437"/>
      <c r="CW171" s="437"/>
      <c r="CX171" s="437"/>
      <c r="CY171" s="437"/>
      <c r="CZ171" s="437"/>
      <c r="DA171" s="437"/>
      <c r="DB171" s="437"/>
      <c r="DC171" s="437"/>
      <c r="DD171" s="437"/>
      <c r="DE171" s="437"/>
      <c r="DF171" s="437"/>
      <c r="DG171" s="437"/>
      <c r="DH171" s="437"/>
      <c r="DI171" s="437"/>
      <c r="DJ171" s="437"/>
      <c r="DK171" s="437"/>
      <c r="DL171" s="437"/>
      <c r="DM171" s="437"/>
      <c r="DN171" s="437"/>
      <c r="DO171" s="437"/>
      <c r="DP171" s="437"/>
      <c r="DQ171" s="437"/>
      <c r="DR171" s="437"/>
      <c r="DS171" s="437"/>
      <c r="DT171" s="437"/>
      <c r="DU171" s="437"/>
      <c r="DV171" s="437"/>
      <c r="DW171" s="437"/>
      <c r="DX171" s="437"/>
      <c r="DY171" s="437"/>
      <c r="DZ171" s="437"/>
      <c r="EA171" s="437"/>
      <c r="EB171" s="437"/>
      <c r="EC171" s="437"/>
      <c r="ED171" s="437"/>
      <c r="EE171" s="437"/>
      <c r="EF171" s="437"/>
      <c r="EG171" s="437"/>
      <c r="EH171" s="437"/>
      <c r="EI171" s="437"/>
      <c r="EJ171" s="437"/>
      <c r="EK171" s="437"/>
      <c r="EL171" s="437"/>
      <c r="EM171" s="437"/>
      <c r="EN171" s="437"/>
      <c r="EO171" s="437"/>
      <c r="EP171" s="437"/>
      <c r="EQ171" s="437"/>
      <c r="ER171" s="437"/>
      <c r="ES171" s="437"/>
      <c r="ET171" s="437"/>
      <c r="EU171" s="437"/>
      <c r="EV171" s="437"/>
      <c r="EW171" s="437"/>
      <c r="EX171" s="437"/>
      <c r="EY171" s="437"/>
      <c r="EZ171" s="437"/>
      <c r="FA171" s="437"/>
      <c r="FB171" s="437"/>
      <c r="FC171" s="437"/>
      <c r="FD171" s="437"/>
      <c r="FE171" s="437"/>
      <c r="FF171" s="437"/>
      <c r="FG171" s="437"/>
      <c r="FH171" s="437"/>
      <c r="FI171" s="437"/>
      <c r="FJ171" s="437"/>
      <c r="FK171" s="437"/>
      <c r="FL171" s="437"/>
      <c r="FM171" s="437"/>
      <c r="FN171" s="437"/>
      <c r="FO171" s="437"/>
      <c r="FP171" s="437"/>
      <c r="FQ171" s="437"/>
      <c r="FR171" s="437"/>
      <c r="FS171" s="437"/>
      <c r="FT171" s="437"/>
      <c r="FU171" s="437"/>
      <c r="FV171" s="437"/>
      <c r="FW171" s="437"/>
      <c r="FX171" s="437"/>
      <c r="FY171" s="437"/>
      <c r="FZ171" s="437"/>
      <c r="GA171" s="437"/>
      <c r="GB171" s="437"/>
      <c r="GC171" s="437"/>
      <c r="GD171" s="437"/>
      <c r="GE171" s="437"/>
      <c r="GF171" s="437"/>
      <c r="GG171" s="437"/>
      <c r="GH171" s="437"/>
      <c r="GI171" s="437"/>
      <c r="GJ171" s="437"/>
      <c r="GK171" s="437"/>
      <c r="GL171" s="437"/>
      <c r="GM171" s="437"/>
      <c r="GN171" s="437"/>
      <c r="GO171" s="437"/>
      <c r="GP171" s="437"/>
      <c r="GQ171" s="437"/>
      <c r="GR171" s="437"/>
      <c r="GS171" s="437"/>
      <c r="GT171" s="437"/>
      <c r="GU171" s="437"/>
      <c r="GV171" s="437"/>
      <c r="GW171" s="437"/>
      <c r="GX171" s="437"/>
      <c r="GY171" s="437"/>
      <c r="GZ171" s="437"/>
      <c r="HA171" s="437"/>
      <c r="HB171" s="437"/>
      <c r="HC171" s="437"/>
      <c r="HD171" s="437"/>
      <c r="HE171" s="437"/>
      <c r="HF171" s="437"/>
      <c r="HG171" s="437"/>
      <c r="HH171" s="437"/>
      <c r="HI171" s="437"/>
      <c r="HJ171" s="437"/>
      <c r="HK171" s="437"/>
      <c r="HL171" s="437"/>
      <c r="HM171" s="437"/>
      <c r="HN171" s="437"/>
      <c r="HO171" s="437"/>
      <c r="HP171" s="437"/>
      <c r="HQ171" s="437"/>
      <c r="HR171" s="437"/>
      <c r="HS171" s="437"/>
      <c r="HT171" s="437"/>
      <c r="HU171" s="437"/>
      <c r="HV171" s="437"/>
      <c r="HW171" s="437"/>
      <c r="HX171" s="437"/>
      <c r="HY171" s="437"/>
      <c r="HZ171" s="437"/>
      <c r="IA171" s="437"/>
      <c r="IB171" s="437"/>
      <c r="IC171" s="437"/>
      <c r="ID171" s="437"/>
      <c r="IE171" s="437"/>
      <c r="IF171" s="437"/>
      <c r="IG171" s="437"/>
      <c r="IH171" s="437"/>
      <c r="II171" s="437"/>
      <c r="IJ171" s="437"/>
      <c r="IK171" s="437"/>
      <c r="IL171" s="437"/>
      <c r="IM171" s="437"/>
      <c r="IN171" s="437"/>
      <c r="IO171" s="437"/>
      <c r="IP171" s="437"/>
      <c r="IQ171" s="437"/>
      <c r="IR171" s="437"/>
      <c r="IS171" s="437"/>
      <c r="IT171" s="437"/>
      <c r="IU171" s="437"/>
      <c r="IV171" s="437"/>
    </row>
    <row r="172" spans="1:256" s="405" customFormat="1" ht="26.4">
      <c r="A172" s="817" t="s">
        <v>1512</v>
      </c>
      <c r="B172" s="489" t="s">
        <v>1689</v>
      </c>
      <c r="C172" s="485"/>
      <c r="D172" s="485"/>
      <c r="E172" s="490"/>
      <c r="F172" s="490"/>
      <c r="G172" s="484"/>
      <c r="H172" s="484"/>
      <c r="I172" s="490"/>
      <c r="J172" s="490"/>
      <c r="K172" s="437"/>
      <c r="L172" s="490"/>
      <c r="M172" s="490"/>
      <c r="N172" s="490"/>
      <c r="O172" s="490"/>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0"/>
      <c r="AL172" s="490"/>
      <c r="AM172" s="490"/>
      <c r="AN172" s="490"/>
      <c r="AO172" s="490"/>
      <c r="AP172" s="490"/>
      <c r="AQ172" s="490"/>
      <c r="AR172" s="490"/>
      <c r="AS172" s="490"/>
      <c r="AT172" s="490"/>
      <c r="AU172" s="490"/>
      <c r="AV172" s="490"/>
      <c r="AW172" s="490"/>
      <c r="AX172" s="490"/>
      <c r="AY172" s="490"/>
      <c r="AZ172" s="490"/>
      <c r="BA172" s="490"/>
      <c r="BB172" s="490"/>
      <c r="BC172" s="490"/>
      <c r="BD172" s="490"/>
      <c r="BE172" s="490"/>
      <c r="BF172" s="490"/>
      <c r="BG172" s="490"/>
      <c r="BH172" s="490"/>
      <c r="BI172" s="490"/>
      <c r="BJ172" s="490"/>
      <c r="BK172" s="490"/>
      <c r="BL172" s="490"/>
      <c r="BM172" s="490"/>
      <c r="BN172" s="490"/>
      <c r="BO172" s="490"/>
      <c r="BP172" s="490"/>
      <c r="BQ172" s="490"/>
      <c r="BR172" s="490"/>
      <c r="BS172" s="490"/>
      <c r="BT172" s="490"/>
      <c r="BU172" s="490"/>
      <c r="BV172" s="490"/>
      <c r="BW172" s="490"/>
      <c r="BX172" s="490"/>
      <c r="BY172" s="490"/>
      <c r="BZ172" s="490"/>
      <c r="CA172" s="490"/>
      <c r="CB172" s="490"/>
      <c r="CC172" s="490"/>
      <c r="CD172" s="490"/>
      <c r="CE172" s="490"/>
      <c r="CF172" s="490"/>
      <c r="CG172" s="490"/>
      <c r="CH172" s="490"/>
      <c r="CI172" s="490"/>
      <c r="CJ172" s="490"/>
      <c r="CK172" s="490"/>
      <c r="CL172" s="490"/>
      <c r="CM172" s="490"/>
      <c r="CN172" s="490"/>
      <c r="CO172" s="490"/>
      <c r="CP172" s="490"/>
      <c r="CQ172" s="490"/>
      <c r="CR172" s="490"/>
      <c r="CS172" s="490"/>
      <c r="CT172" s="490"/>
      <c r="CU172" s="490"/>
      <c r="CV172" s="490"/>
      <c r="CW172" s="490"/>
      <c r="CX172" s="490"/>
      <c r="CY172" s="490"/>
      <c r="CZ172" s="490"/>
      <c r="DA172" s="490"/>
      <c r="DB172" s="490"/>
      <c r="DC172" s="490"/>
      <c r="DD172" s="490"/>
      <c r="DE172" s="490"/>
      <c r="DF172" s="490"/>
      <c r="DG172" s="490"/>
      <c r="DH172" s="490"/>
      <c r="DI172" s="490"/>
      <c r="DJ172" s="490"/>
      <c r="DK172" s="490"/>
      <c r="DL172" s="490"/>
      <c r="DM172" s="490"/>
      <c r="DN172" s="490"/>
      <c r="DO172" s="490"/>
      <c r="DP172" s="490"/>
      <c r="DQ172" s="490"/>
      <c r="DR172" s="490"/>
      <c r="DS172" s="490"/>
      <c r="DT172" s="490"/>
      <c r="DU172" s="490"/>
      <c r="DV172" s="490"/>
      <c r="DW172" s="490"/>
      <c r="DX172" s="490"/>
      <c r="DY172" s="490"/>
      <c r="DZ172" s="490"/>
      <c r="EA172" s="490"/>
      <c r="EB172" s="490"/>
      <c r="EC172" s="490"/>
      <c r="ED172" s="490"/>
      <c r="EE172" s="490"/>
      <c r="EF172" s="490"/>
      <c r="EG172" s="490"/>
      <c r="EH172" s="490"/>
      <c r="EI172" s="490"/>
      <c r="EJ172" s="490"/>
      <c r="EK172" s="490"/>
      <c r="EL172" s="490"/>
      <c r="EM172" s="490"/>
      <c r="EN172" s="490"/>
      <c r="EO172" s="490"/>
      <c r="EP172" s="490"/>
      <c r="EQ172" s="490"/>
      <c r="ER172" s="490"/>
      <c r="ES172" s="490"/>
      <c r="ET172" s="490"/>
      <c r="EU172" s="490"/>
      <c r="EV172" s="490"/>
      <c r="EW172" s="490"/>
      <c r="EX172" s="490"/>
      <c r="EY172" s="490"/>
      <c r="EZ172" s="490"/>
      <c r="FA172" s="490"/>
      <c r="FB172" s="490"/>
      <c r="FC172" s="490"/>
      <c r="FD172" s="490"/>
      <c r="FE172" s="490"/>
      <c r="FF172" s="490"/>
      <c r="FG172" s="490"/>
      <c r="FH172" s="490"/>
      <c r="FI172" s="490"/>
      <c r="FJ172" s="490"/>
      <c r="FK172" s="490"/>
      <c r="FL172" s="490"/>
      <c r="FM172" s="490"/>
      <c r="FN172" s="490"/>
      <c r="FO172" s="490"/>
      <c r="FP172" s="490"/>
      <c r="FQ172" s="490"/>
      <c r="FR172" s="490"/>
      <c r="FS172" s="490"/>
      <c r="FT172" s="490"/>
      <c r="FU172" s="490"/>
      <c r="FV172" s="490"/>
      <c r="FW172" s="490"/>
      <c r="FX172" s="490"/>
      <c r="FY172" s="490"/>
      <c r="FZ172" s="490"/>
      <c r="GA172" s="490"/>
      <c r="GB172" s="490"/>
      <c r="GC172" s="490"/>
      <c r="GD172" s="490"/>
      <c r="GE172" s="490"/>
      <c r="GF172" s="490"/>
      <c r="GG172" s="490"/>
      <c r="GH172" s="490"/>
      <c r="GI172" s="490"/>
      <c r="GJ172" s="490"/>
      <c r="GK172" s="490"/>
      <c r="GL172" s="490"/>
      <c r="GM172" s="490"/>
      <c r="GN172" s="490"/>
      <c r="GO172" s="490"/>
      <c r="GP172" s="490"/>
      <c r="GQ172" s="490"/>
      <c r="GR172" s="490"/>
      <c r="GS172" s="490"/>
      <c r="GT172" s="490"/>
      <c r="GU172" s="490"/>
      <c r="GV172" s="490"/>
      <c r="GW172" s="490"/>
      <c r="GX172" s="490"/>
      <c r="GY172" s="490"/>
      <c r="GZ172" s="490"/>
      <c r="HA172" s="490"/>
      <c r="HB172" s="490"/>
      <c r="HC172" s="490"/>
      <c r="HD172" s="490"/>
      <c r="HE172" s="490"/>
      <c r="HF172" s="490"/>
      <c r="HG172" s="490"/>
      <c r="HH172" s="490"/>
      <c r="HI172" s="490"/>
      <c r="HJ172" s="490"/>
      <c r="HK172" s="490"/>
      <c r="HL172" s="490"/>
      <c r="HM172" s="490"/>
      <c r="HN172" s="490"/>
      <c r="HO172" s="490"/>
      <c r="HP172" s="490"/>
      <c r="HQ172" s="490"/>
      <c r="HR172" s="490"/>
      <c r="HS172" s="490"/>
      <c r="HT172" s="490"/>
      <c r="HU172" s="490"/>
      <c r="HV172" s="490"/>
      <c r="HW172" s="490"/>
      <c r="HX172" s="490"/>
      <c r="HY172" s="490"/>
      <c r="HZ172" s="490"/>
      <c r="IA172" s="490"/>
      <c r="IB172" s="490"/>
      <c r="IC172" s="490"/>
      <c r="ID172" s="490"/>
      <c r="IE172" s="490"/>
      <c r="IF172" s="490"/>
      <c r="IG172" s="490"/>
      <c r="IH172" s="490"/>
      <c r="II172" s="490"/>
      <c r="IJ172" s="490"/>
      <c r="IK172" s="490"/>
      <c r="IL172" s="490"/>
      <c r="IM172" s="490"/>
      <c r="IN172" s="490"/>
      <c r="IO172" s="490"/>
      <c r="IP172" s="490"/>
      <c r="IQ172" s="490"/>
      <c r="IR172" s="490"/>
      <c r="IS172" s="490"/>
      <c r="IT172" s="490"/>
      <c r="IU172" s="490"/>
      <c r="IV172" s="490"/>
    </row>
    <row r="173" spans="1:256" s="405" customFormat="1" ht="14.4">
      <c r="A173" s="486"/>
      <c r="B173" s="408" t="s">
        <v>1486</v>
      </c>
      <c r="C173" s="485" t="s">
        <v>51</v>
      </c>
      <c r="D173" s="646">
        <f>D168/2</f>
        <v>6</v>
      </c>
      <c r="E173" s="484"/>
      <c r="F173" s="498">
        <f>E173*D173</f>
        <v>0</v>
      </c>
      <c r="G173" s="484"/>
      <c r="H173" s="484"/>
      <c r="I173" s="437"/>
      <c r="J173" s="437"/>
      <c r="K173" s="490"/>
      <c r="L173" s="646"/>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437"/>
      <c r="AJ173" s="437"/>
      <c r="AK173" s="437"/>
      <c r="AL173" s="437"/>
      <c r="AM173" s="437"/>
      <c r="AN173" s="437"/>
      <c r="AO173" s="437"/>
      <c r="AP173" s="437"/>
      <c r="AQ173" s="437"/>
      <c r="AR173" s="437"/>
      <c r="AS173" s="437"/>
      <c r="AT173" s="437"/>
      <c r="AU173" s="437"/>
      <c r="AV173" s="437"/>
      <c r="AW173" s="437"/>
      <c r="AX173" s="437"/>
      <c r="AY173" s="437"/>
      <c r="AZ173" s="437"/>
      <c r="BA173" s="437"/>
      <c r="BB173" s="437"/>
      <c r="BC173" s="437"/>
      <c r="BD173" s="437"/>
      <c r="BE173" s="437"/>
      <c r="BF173" s="437"/>
      <c r="BG173" s="437"/>
      <c r="BH173" s="437"/>
      <c r="BI173" s="437"/>
      <c r="BJ173" s="437"/>
      <c r="BK173" s="437"/>
      <c r="BL173" s="437"/>
      <c r="BM173" s="437"/>
      <c r="BN173" s="437"/>
      <c r="BO173" s="437"/>
      <c r="BP173" s="437"/>
      <c r="BQ173" s="437"/>
      <c r="BR173" s="437"/>
      <c r="BS173" s="437"/>
      <c r="BT173" s="437"/>
      <c r="BU173" s="437"/>
      <c r="BV173" s="437"/>
      <c r="BW173" s="437"/>
      <c r="BX173" s="437"/>
      <c r="BY173" s="437"/>
      <c r="BZ173" s="437"/>
      <c r="CA173" s="437"/>
      <c r="CB173" s="437"/>
      <c r="CC173" s="437"/>
      <c r="CD173" s="437"/>
      <c r="CE173" s="437"/>
      <c r="CF173" s="437"/>
      <c r="CG173" s="437"/>
      <c r="CH173" s="437"/>
      <c r="CI173" s="437"/>
      <c r="CJ173" s="437"/>
      <c r="CK173" s="437"/>
      <c r="CL173" s="437"/>
      <c r="CM173" s="437"/>
      <c r="CN173" s="437"/>
      <c r="CO173" s="437"/>
      <c r="CP173" s="437"/>
      <c r="CQ173" s="437"/>
      <c r="CR173" s="437"/>
      <c r="CS173" s="437"/>
      <c r="CT173" s="437"/>
      <c r="CU173" s="437"/>
      <c r="CV173" s="437"/>
      <c r="CW173" s="437"/>
      <c r="CX173" s="437"/>
      <c r="CY173" s="437"/>
      <c r="CZ173" s="437"/>
      <c r="DA173" s="437"/>
      <c r="DB173" s="437"/>
      <c r="DC173" s="437"/>
      <c r="DD173" s="437"/>
      <c r="DE173" s="437"/>
      <c r="DF173" s="437"/>
      <c r="DG173" s="437"/>
      <c r="DH173" s="437"/>
      <c r="DI173" s="437"/>
      <c r="DJ173" s="437"/>
      <c r="DK173" s="437"/>
      <c r="DL173" s="437"/>
      <c r="DM173" s="437"/>
      <c r="DN173" s="437"/>
      <c r="DO173" s="437"/>
      <c r="DP173" s="437"/>
      <c r="DQ173" s="437"/>
      <c r="DR173" s="437"/>
      <c r="DS173" s="437"/>
      <c r="DT173" s="437"/>
      <c r="DU173" s="437"/>
      <c r="DV173" s="437"/>
      <c r="DW173" s="437"/>
      <c r="DX173" s="437"/>
      <c r="DY173" s="437"/>
      <c r="DZ173" s="437"/>
      <c r="EA173" s="437"/>
      <c r="EB173" s="437"/>
      <c r="EC173" s="437"/>
      <c r="ED173" s="437"/>
      <c r="EE173" s="437"/>
      <c r="EF173" s="437"/>
      <c r="EG173" s="437"/>
      <c r="EH173" s="437"/>
      <c r="EI173" s="437"/>
      <c r="EJ173" s="437"/>
      <c r="EK173" s="437"/>
      <c r="EL173" s="437"/>
      <c r="EM173" s="437"/>
      <c r="EN173" s="437"/>
      <c r="EO173" s="437"/>
      <c r="EP173" s="437"/>
      <c r="EQ173" s="437"/>
      <c r="ER173" s="437"/>
      <c r="ES173" s="437"/>
      <c r="ET173" s="437"/>
      <c r="EU173" s="437"/>
      <c r="EV173" s="437"/>
      <c r="EW173" s="437"/>
      <c r="EX173" s="437"/>
      <c r="EY173" s="437"/>
      <c r="EZ173" s="437"/>
      <c r="FA173" s="437"/>
      <c r="FB173" s="437"/>
      <c r="FC173" s="437"/>
      <c r="FD173" s="437"/>
      <c r="FE173" s="437"/>
      <c r="FF173" s="437"/>
      <c r="FG173" s="437"/>
      <c r="FH173" s="437"/>
      <c r="FI173" s="437"/>
      <c r="FJ173" s="437"/>
      <c r="FK173" s="437"/>
      <c r="FL173" s="437"/>
      <c r="FM173" s="437"/>
      <c r="FN173" s="437"/>
      <c r="FO173" s="437"/>
      <c r="FP173" s="437"/>
      <c r="FQ173" s="437"/>
      <c r="FR173" s="437"/>
      <c r="FS173" s="437"/>
      <c r="FT173" s="437"/>
      <c r="FU173" s="437"/>
      <c r="FV173" s="437"/>
      <c r="FW173" s="437"/>
      <c r="FX173" s="437"/>
      <c r="FY173" s="437"/>
      <c r="FZ173" s="437"/>
      <c r="GA173" s="437"/>
      <c r="GB173" s="437"/>
      <c r="GC173" s="437"/>
      <c r="GD173" s="437"/>
      <c r="GE173" s="437"/>
      <c r="GF173" s="437"/>
      <c r="GG173" s="437"/>
      <c r="GH173" s="437"/>
      <c r="GI173" s="437"/>
      <c r="GJ173" s="437"/>
      <c r="GK173" s="437"/>
      <c r="GL173" s="437"/>
      <c r="GM173" s="437"/>
      <c r="GN173" s="437"/>
      <c r="GO173" s="437"/>
      <c r="GP173" s="437"/>
      <c r="GQ173" s="437"/>
      <c r="GR173" s="437"/>
      <c r="GS173" s="437"/>
      <c r="GT173" s="437"/>
      <c r="GU173" s="437"/>
      <c r="GV173" s="437"/>
      <c r="GW173" s="437"/>
      <c r="GX173" s="437"/>
      <c r="GY173" s="437"/>
      <c r="GZ173" s="437"/>
      <c r="HA173" s="437"/>
      <c r="HB173" s="437"/>
      <c r="HC173" s="437"/>
      <c r="HD173" s="437"/>
      <c r="HE173" s="437"/>
      <c r="HF173" s="437"/>
      <c r="HG173" s="437"/>
      <c r="HH173" s="437"/>
      <c r="HI173" s="437"/>
      <c r="HJ173" s="437"/>
      <c r="HK173" s="437"/>
      <c r="HL173" s="437"/>
      <c r="HM173" s="437"/>
      <c r="HN173" s="437"/>
      <c r="HO173" s="437"/>
      <c r="HP173" s="437"/>
      <c r="HQ173" s="437"/>
      <c r="HR173" s="437"/>
      <c r="HS173" s="437"/>
      <c r="HT173" s="437"/>
      <c r="HU173" s="437"/>
      <c r="HV173" s="437"/>
      <c r="HW173" s="437"/>
      <c r="HX173" s="437"/>
      <c r="HY173" s="437"/>
      <c r="HZ173" s="437"/>
      <c r="IA173" s="437"/>
      <c r="IB173" s="437"/>
      <c r="IC173" s="437"/>
      <c r="ID173" s="437"/>
      <c r="IE173" s="437"/>
      <c r="IF173" s="437"/>
      <c r="IG173" s="437"/>
      <c r="IH173" s="437"/>
      <c r="II173" s="437"/>
      <c r="IJ173" s="437"/>
      <c r="IK173" s="437"/>
      <c r="IL173" s="437"/>
      <c r="IM173" s="437"/>
      <c r="IN173" s="437"/>
      <c r="IO173" s="437"/>
      <c r="IP173" s="437"/>
      <c r="IQ173" s="437"/>
      <c r="IR173" s="437"/>
      <c r="IS173" s="437"/>
      <c r="IT173" s="437"/>
      <c r="IU173" s="437"/>
      <c r="IV173" s="437"/>
    </row>
    <row r="174" spans="1:256" s="405" customFormat="1" ht="14.4">
      <c r="A174" s="486"/>
      <c r="B174" s="408" t="s">
        <v>1485</v>
      </c>
      <c r="C174" s="485" t="s">
        <v>51</v>
      </c>
      <c r="D174" s="646">
        <f>D169/2</f>
        <v>6</v>
      </c>
      <c r="E174" s="484"/>
      <c r="F174" s="498">
        <f>E174*D174</f>
        <v>0</v>
      </c>
      <c r="G174" s="484"/>
      <c r="H174" s="484"/>
      <c r="I174" s="437"/>
      <c r="J174" s="437"/>
      <c r="K174" s="490"/>
      <c r="L174" s="646"/>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7"/>
      <c r="AY174" s="437"/>
      <c r="AZ174" s="437"/>
      <c r="BA174" s="437"/>
      <c r="BB174" s="437"/>
      <c r="BC174" s="437"/>
      <c r="BD174" s="437"/>
      <c r="BE174" s="437"/>
      <c r="BF174" s="437"/>
      <c r="BG174" s="437"/>
      <c r="BH174" s="437"/>
      <c r="BI174" s="437"/>
      <c r="BJ174" s="437"/>
      <c r="BK174" s="437"/>
      <c r="BL174" s="437"/>
      <c r="BM174" s="437"/>
      <c r="BN174" s="437"/>
      <c r="BO174" s="437"/>
      <c r="BP174" s="437"/>
      <c r="BQ174" s="437"/>
      <c r="BR174" s="437"/>
      <c r="BS174" s="437"/>
      <c r="BT174" s="437"/>
      <c r="BU174" s="437"/>
      <c r="BV174" s="437"/>
      <c r="BW174" s="437"/>
      <c r="BX174" s="437"/>
      <c r="BY174" s="437"/>
      <c r="BZ174" s="437"/>
      <c r="CA174" s="437"/>
      <c r="CB174" s="437"/>
      <c r="CC174" s="437"/>
      <c r="CD174" s="437"/>
      <c r="CE174" s="437"/>
      <c r="CF174" s="437"/>
      <c r="CG174" s="437"/>
      <c r="CH174" s="437"/>
      <c r="CI174" s="437"/>
      <c r="CJ174" s="437"/>
      <c r="CK174" s="437"/>
      <c r="CL174" s="437"/>
      <c r="CM174" s="437"/>
      <c r="CN174" s="437"/>
      <c r="CO174" s="437"/>
      <c r="CP174" s="437"/>
      <c r="CQ174" s="437"/>
      <c r="CR174" s="437"/>
      <c r="CS174" s="437"/>
      <c r="CT174" s="437"/>
      <c r="CU174" s="437"/>
      <c r="CV174" s="437"/>
      <c r="CW174" s="437"/>
      <c r="CX174" s="437"/>
      <c r="CY174" s="437"/>
      <c r="CZ174" s="437"/>
      <c r="DA174" s="437"/>
      <c r="DB174" s="437"/>
      <c r="DC174" s="437"/>
      <c r="DD174" s="437"/>
      <c r="DE174" s="437"/>
      <c r="DF174" s="437"/>
      <c r="DG174" s="437"/>
      <c r="DH174" s="437"/>
      <c r="DI174" s="437"/>
      <c r="DJ174" s="437"/>
      <c r="DK174" s="437"/>
      <c r="DL174" s="437"/>
      <c r="DM174" s="437"/>
      <c r="DN174" s="437"/>
      <c r="DO174" s="437"/>
      <c r="DP174" s="437"/>
      <c r="DQ174" s="437"/>
      <c r="DR174" s="437"/>
      <c r="DS174" s="437"/>
      <c r="DT174" s="437"/>
      <c r="DU174" s="437"/>
      <c r="DV174" s="437"/>
      <c r="DW174" s="437"/>
      <c r="DX174" s="437"/>
      <c r="DY174" s="437"/>
      <c r="DZ174" s="437"/>
      <c r="EA174" s="437"/>
      <c r="EB174" s="437"/>
      <c r="EC174" s="437"/>
      <c r="ED174" s="437"/>
      <c r="EE174" s="437"/>
      <c r="EF174" s="437"/>
      <c r="EG174" s="437"/>
      <c r="EH174" s="437"/>
      <c r="EI174" s="437"/>
      <c r="EJ174" s="437"/>
      <c r="EK174" s="437"/>
      <c r="EL174" s="437"/>
      <c r="EM174" s="437"/>
      <c r="EN174" s="437"/>
      <c r="EO174" s="437"/>
      <c r="EP174" s="437"/>
      <c r="EQ174" s="437"/>
      <c r="ER174" s="437"/>
      <c r="ES174" s="437"/>
      <c r="ET174" s="437"/>
      <c r="EU174" s="437"/>
      <c r="EV174" s="437"/>
      <c r="EW174" s="437"/>
      <c r="EX174" s="437"/>
      <c r="EY174" s="437"/>
      <c r="EZ174" s="437"/>
      <c r="FA174" s="437"/>
      <c r="FB174" s="437"/>
      <c r="FC174" s="437"/>
      <c r="FD174" s="437"/>
      <c r="FE174" s="437"/>
      <c r="FF174" s="437"/>
      <c r="FG174" s="437"/>
      <c r="FH174" s="437"/>
      <c r="FI174" s="437"/>
      <c r="FJ174" s="437"/>
      <c r="FK174" s="437"/>
      <c r="FL174" s="437"/>
      <c r="FM174" s="437"/>
      <c r="FN174" s="437"/>
      <c r="FO174" s="437"/>
      <c r="FP174" s="437"/>
      <c r="FQ174" s="437"/>
      <c r="FR174" s="437"/>
      <c r="FS174" s="437"/>
      <c r="FT174" s="437"/>
      <c r="FU174" s="437"/>
      <c r="FV174" s="437"/>
      <c r="FW174" s="437"/>
      <c r="FX174" s="437"/>
      <c r="FY174" s="437"/>
      <c r="FZ174" s="437"/>
      <c r="GA174" s="437"/>
      <c r="GB174" s="437"/>
      <c r="GC174" s="437"/>
      <c r="GD174" s="437"/>
      <c r="GE174" s="437"/>
      <c r="GF174" s="437"/>
      <c r="GG174" s="437"/>
      <c r="GH174" s="437"/>
      <c r="GI174" s="437"/>
      <c r="GJ174" s="437"/>
      <c r="GK174" s="437"/>
      <c r="GL174" s="437"/>
      <c r="GM174" s="437"/>
      <c r="GN174" s="437"/>
      <c r="GO174" s="437"/>
      <c r="GP174" s="437"/>
      <c r="GQ174" s="437"/>
      <c r="GR174" s="437"/>
      <c r="GS174" s="437"/>
      <c r="GT174" s="437"/>
      <c r="GU174" s="437"/>
      <c r="GV174" s="437"/>
      <c r="GW174" s="437"/>
      <c r="GX174" s="437"/>
      <c r="GY174" s="437"/>
      <c r="GZ174" s="437"/>
      <c r="HA174" s="437"/>
      <c r="HB174" s="437"/>
      <c r="HC174" s="437"/>
      <c r="HD174" s="437"/>
      <c r="HE174" s="437"/>
      <c r="HF174" s="437"/>
      <c r="HG174" s="437"/>
      <c r="HH174" s="437"/>
      <c r="HI174" s="437"/>
      <c r="HJ174" s="437"/>
      <c r="HK174" s="437"/>
      <c r="HL174" s="437"/>
      <c r="HM174" s="437"/>
      <c r="HN174" s="437"/>
      <c r="HO174" s="437"/>
      <c r="HP174" s="437"/>
      <c r="HQ174" s="437"/>
      <c r="HR174" s="437"/>
      <c r="HS174" s="437"/>
      <c r="HT174" s="437"/>
      <c r="HU174" s="437"/>
      <c r="HV174" s="437"/>
      <c r="HW174" s="437"/>
      <c r="HX174" s="437"/>
      <c r="HY174" s="437"/>
      <c r="HZ174" s="437"/>
      <c r="IA174" s="437"/>
      <c r="IB174" s="437"/>
      <c r="IC174" s="437"/>
      <c r="ID174" s="437"/>
      <c r="IE174" s="437"/>
      <c r="IF174" s="437"/>
      <c r="IG174" s="437"/>
      <c r="IH174" s="437"/>
      <c r="II174" s="437"/>
      <c r="IJ174" s="437"/>
      <c r="IK174" s="437"/>
      <c r="IL174" s="437"/>
      <c r="IM174" s="437"/>
      <c r="IN174" s="437"/>
      <c r="IO174" s="437"/>
      <c r="IP174" s="437"/>
      <c r="IQ174" s="437"/>
      <c r="IR174" s="437"/>
      <c r="IS174" s="437"/>
      <c r="IT174" s="437"/>
      <c r="IU174" s="437"/>
      <c r="IV174" s="437"/>
    </row>
    <row r="175" spans="1:256" s="405" customFormat="1" ht="14.4">
      <c r="A175" s="486"/>
      <c r="B175" s="408" t="s">
        <v>1686</v>
      </c>
      <c r="C175" s="485" t="s">
        <v>51</v>
      </c>
      <c r="D175" s="646">
        <f>D170/2</f>
        <v>24</v>
      </c>
      <c r="E175" s="484"/>
      <c r="F175" s="498">
        <f>E175*D175</f>
        <v>0</v>
      </c>
      <c r="G175" s="484"/>
      <c r="H175" s="484"/>
      <c r="I175" s="437"/>
      <c r="J175" s="437"/>
      <c r="K175" s="437"/>
      <c r="L175" s="646"/>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437"/>
      <c r="AJ175" s="437"/>
      <c r="AK175" s="437"/>
      <c r="AL175" s="437"/>
      <c r="AM175" s="437"/>
      <c r="AN175" s="437"/>
      <c r="AO175" s="437"/>
      <c r="AP175" s="437"/>
      <c r="AQ175" s="437"/>
      <c r="AR175" s="437"/>
      <c r="AS175" s="437"/>
      <c r="AT175" s="437"/>
      <c r="AU175" s="437"/>
      <c r="AV175" s="437"/>
      <c r="AW175" s="437"/>
      <c r="AX175" s="437"/>
      <c r="AY175" s="437"/>
      <c r="AZ175" s="437"/>
      <c r="BA175" s="437"/>
      <c r="BB175" s="437"/>
      <c r="BC175" s="437"/>
      <c r="BD175" s="437"/>
      <c r="BE175" s="437"/>
      <c r="BF175" s="437"/>
      <c r="BG175" s="437"/>
      <c r="BH175" s="437"/>
      <c r="BI175" s="437"/>
      <c r="BJ175" s="437"/>
      <c r="BK175" s="437"/>
      <c r="BL175" s="437"/>
      <c r="BM175" s="437"/>
      <c r="BN175" s="437"/>
      <c r="BO175" s="437"/>
      <c r="BP175" s="437"/>
      <c r="BQ175" s="437"/>
      <c r="BR175" s="437"/>
      <c r="BS175" s="437"/>
      <c r="BT175" s="437"/>
      <c r="BU175" s="437"/>
      <c r="BV175" s="437"/>
      <c r="BW175" s="437"/>
      <c r="BX175" s="437"/>
      <c r="BY175" s="437"/>
      <c r="BZ175" s="437"/>
      <c r="CA175" s="437"/>
      <c r="CB175" s="437"/>
      <c r="CC175" s="437"/>
      <c r="CD175" s="437"/>
      <c r="CE175" s="437"/>
      <c r="CF175" s="437"/>
      <c r="CG175" s="437"/>
      <c r="CH175" s="437"/>
      <c r="CI175" s="437"/>
      <c r="CJ175" s="437"/>
      <c r="CK175" s="437"/>
      <c r="CL175" s="437"/>
      <c r="CM175" s="437"/>
      <c r="CN175" s="437"/>
      <c r="CO175" s="437"/>
      <c r="CP175" s="437"/>
      <c r="CQ175" s="437"/>
      <c r="CR175" s="437"/>
      <c r="CS175" s="437"/>
      <c r="CT175" s="437"/>
      <c r="CU175" s="437"/>
      <c r="CV175" s="437"/>
      <c r="CW175" s="437"/>
      <c r="CX175" s="437"/>
      <c r="CY175" s="437"/>
      <c r="CZ175" s="437"/>
      <c r="DA175" s="437"/>
      <c r="DB175" s="437"/>
      <c r="DC175" s="437"/>
      <c r="DD175" s="437"/>
      <c r="DE175" s="437"/>
      <c r="DF175" s="437"/>
      <c r="DG175" s="437"/>
      <c r="DH175" s="437"/>
      <c r="DI175" s="437"/>
      <c r="DJ175" s="437"/>
      <c r="DK175" s="437"/>
      <c r="DL175" s="437"/>
      <c r="DM175" s="437"/>
      <c r="DN175" s="437"/>
      <c r="DO175" s="437"/>
      <c r="DP175" s="437"/>
      <c r="DQ175" s="437"/>
      <c r="DR175" s="437"/>
      <c r="DS175" s="437"/>
      <c r="DT175" s="437"/>
      <c r="DU175" s="437"/>
      <c r="DV175" s="437"/>
      <c r="DW175" s="437"/>
      <c r="DX175" s="437"/>
      <c r="DY175" s="437"/>
      <c r="DZ175" s="437"/>
      <c r="EA175" s="437"/>
      <c r="EB175" s="437"/>
      <c r="EC175" s="437"/>
      <c r="ED175" s="437"/>
      <c r="EE175" s="437"/>
      <c r="EF175" s="437"/>
      <c r="EG175" s="437"/>
      <c r="EH175" s="437"/>
      <c r="EI175" s="437"/>
      <c r="EJ175" s="437"/>
      <c r="EK175" s="437"/>
      <c r="EL175" s="437"/>
      <c r="EM175" s="437"/>
      <c r="EN175" s="437"/>
      <c r="EO175" s="437"/>
      <c r="EP175" s="437"/>
      <c r="EQ175" s="437"/>
      <c r="ER175" s="437"/>
      <c r="ES175" s="437"/>
      <c r="ET175" s="437"/>
      <c r="EU175" s="437"/>
      <c r="EV175" s="437"/>
      <c r="EW175" s="437"/>
      <c r="EX175" s="437"/>
      <c r="EY175" s="437"/>
      <c r="EZ175" s="437"/>
      <c r="FA175" s="437"/>
      <c r="FB175" s="437"/>
      <c r="FC175" s="437"/>
      <c r="FD175" s="437"/>
      <c r="FE175" s="437"/>
      <c r="FF175" s="437"/>
      <c r="FG175" s="437"/>
      <c r="FH175" s="437"/>
      <c r="FI175" s="437"/>
      <c r="FJ175" s="437"/>
      <c r="FK175" s="437"/>
      <c r="FL175" s="437"/>
      <c r="FM175" s="437"/>
      <c r="FN175" s="437"/>
      <c r="FO175" s="437"/>
      <c r="FP175" s="437"/>
      <c r="FQ175" s="437"/>
      <c r="FR175" s="437"/>
      <c r="FS175" s="437"/>
      <c r="FT175" s="437"/>
      <c r="FU175" s="437"/>
      <c r="FV175" s="437"/>
      <c r="FW175" s="437"/>
      <c r="FX175" s="437"/>
      <c r="FY175" s="437"/>
      <c r="FZ175" s="437"/>
      <c r="GA175" s="437"/>
      <c r="GB175" s="437"/>
      <c r="GC175" s="437"/>
      <c r="GD175" s="437"/>
      <c r="GE175" s="437"/>
      <c r="GF175" s="437"/>
      <c r="GG175" s="437"/>
      <c r="GH175" s="437"/>
      <c r="GI175" s="437"/>
      <c r="GJ175" s="437"/>
      <c r="GK175" s="437"/>
      <c r="GL175" s="437"/>
      <c r="GM175" s="437"/>
      <c r="GN175" s="437"/>
      <c r="GO175" s="437"/>
      <c r="GP175" s="437"/>
      <c r="GQ175" s="437"/>
      <c r="GR175" s="437"/>
      <c r="GS175" s="437"/>
      <c r="GT175" s="437"/>
      <c r="GU175" s="437"/>
      <c r="GV175" s="437"/>
      <c r="GW175" s="437"/>
      <c r="GX175" s="437"/>
      <c r="GY175" s="437"/>
      <c r="GZ175" s="437"/>
      <c r="HA175" s="437"/>
      <c r="HB175" s="437"/>
      <c r="HC175" s="437"/>
      <c r="HD175" s="437"/>
      <c r="HE175" s="437"/>
      <c r="HF175" s="437"/>
      <c r="HG175" s="437"/>
      <c r="HH175" s="437"/>
      <c r="HI175" s="437"/>
      <c r="HJ175" s="437"/>
      <c r="HK175" s="437"/>
      <c r="HL175" s="437"/>
      <c r="HM175" s="437"/>
      <c r="HN175" s="437"/>
      <c r="HO175" s="437"/>
      <c r="HP175" s="437"/>
      <c r="HQ175" s="437"/>
      <c r="HR175" s="437"/>
      <c r="HS175" s="437"/>
      <c r="HT175" s="437"/>
      <c r="HU175" s="437"/>
      <c r="HV175" s="437"/>
      <c r="HW175" s="437"/>
      <c r="HX175" s="437"/>
      <c r="HY175" s="437"/>
      <c r="HZ175" s="437"/>
      <c r="IA175" s="437"/>
      <c r="IB175" s="437"/>
      <c r="IC175" s="437"/>
      <c r="ID175" s="437"/>
      <c r="IE175" s="437"/>
      <c r="IF175" s="437"/>
      <c r="IG175" s="437"/>
      <c r="IH175" s="437"/>
      <c r="II175" s="437"/>
      <c r="IJ175" s="437"/>
      <c r="IK175" s="437"/>
      <c r="IL175" s="437"/>
      <c r="IM175" s="437"/>
      <c r="IN175" s="437"/>
      <c r="IO175" s="437"/>
      <c r="IP175" s="437"/>
      <c r="IQ175" s="437"/>
      <c r="IR175" s="437"/>
      <c r="IS175" s="437"/>
      <c r="IT175" s="437"/>
      <c r="IU175" s="437"/>
      <c r="IV175" s="437"/>
    </row>
    <row r="176" spans="1:256" s="405" customFormat="1" ht="39.6">
      <c r="A176" s="486"/>
      <c r="B176" s="489" t="s">
        <v>1688</v>
      </c>
      <c r="C176" s="841"/>
      <c r="D176" s="841"/>
      <c r="E176" s="490"/>
      <c r="F176" s="490"/>
      <c r="G176" s="490"/>
      <c r="H176" s="490"/>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437"/>
      <c r="AJ176" s="437"/>
      <c r="AK176" s="437"/>
      <c r="AL176" s="437"/>
      <c r="AM176" s="437"/>
      <c r="AN176" s="437"/>
      <c r="AO176" s="437"/>
      <c r="AP176" s="437"/>
      <c r="AQ176" s="437"/>
      <c r="AR176" s="437"/>
      <c r="AS176" s="437"/>
      <c r="AT176" s="437"/>
      <c r="AU176" s="437"/>
      <c r="AV176" s="437"/>
      <c r="AW176" s="437"/>
      <c r="AX176" s="437"/>
      <c r="AY176" s="437"/>
      <c r="AZ176" s="437"/>
      <c r="BA176" s="437"/>
      <c r="BB176" s="437"/>
      <c r="BC176" s="437"/>
      <c r="BD176" s="437"/>
      <c r="BE176" s="437"/>
      <c r="BF176" s="437"/>
      <c r="BG176" s="437"/>
      <c r="BH176" s="437"/>
      <c r="BI176" s="437"/>
      <c r="BJ176" s="437"/>
      <c r="BK176" s="437"/>
      <c r="BL176" s="437"/>
      <c r="BM176" s="437"/>
      <c r="BN176" s="437"/>
      <c r="BO176" s="437"/>
      <c r="BP176" s="437"/>
      <c r="BQ176" s="437"/>
      <c r="BR176" s="437"/>
      <c r="BS176" s="437"/>
      <c r="BT176" s="437"/>
      <c r="BU176" s="437"/>
      <c r="BV176" s="437"/>
      <c r="BW176" s="437"/>
      <c r="BX176" s="437"/>
      <c r="BY176" s="437"/>
      <c r="BZ176" s="437"/>
      <c r="CA176" s="437"/>
      <c r="CB176" s="437"/>
      <c r="CC176" s="437"/>
      <c r="CD176" s="437"/>
      <c r="CE176" s="437"/>
      <c r="CF176" s="437"/>
      <c r="CG176" s="437"/>
      <c r="CH176" s="437"/>
      <c r="CI176" s="437"/>
      <c r="CJ176" s="437"/>
      <c r="CK176" s="437"/>
      <c r="CL176" s="437"/>
      <c r="CM176" s="437"/>
      <c r="CN176" s="437"/>
      <c r="CO176" s="437"/>
      <c r="CP176" s="437"/>
      <c r="CQ176" s="437"/>
      <c r="CR176" s="437"/>
      <c r="CS176" s="437"/>
      <c r="CT176" s="437"/>
      <c r="CU176" s="437"/>
      <c r="CV176" s="437"/>
      <c r="CW176" s="437"/>
      <c r="CX176" s="437"/>
      <c r="CY176" s="437"/>
      <c r="CZ176" s="437"/>
      <c r="DA176" s="437"/>
      <c r="DB176" s="437"/>
      <c r="DC176" s="437"/>
      <c r="DD176" s="437"/>
      <c r="DE176" s="437"/>
      <c r="DF176" s="437"/>
      <c r="DG176" s="437"/>
      <c r="DH176" s="437"/>
      <c r="DI176" s="437"/>
      <c r="DJ176" s="437"/>
      <c r="DK176" s="437"/>
      <c r="DL176" s="437"/>
      <c r="DM176" s="437"/>
      <c r="DN176" s="437"/>
      <c r="DO176" s="437"/>
      <c r="DP176" s="437"/>
      <c r="DQ176" s="437"/>
      <c r="DR176" s="437"/>
      <c r="DS176" s="437"/>
      <c r="DT176" s="437"/>
      <c r="DU176" s="437"/>
      <c r="DV176" s="437"/>
      <c r="DW176" s="437"/>
      <c r="DX176" s="437"/>
      <c r="DY176" s="437"/>
      <c r="DZ176" s="437"/>
      <c r="EA176" s="437"/>
      <c r="EB176" s="437"/>
      <c r="EC176" s="437"/>
      <c r="ED176" s="437"/>
      <c r="EE176" s="437"/>
      <c r="EF176" s="437"/>
      <c r="EG176" s="437"/>
      <c r="EH176" s="437"/>
      <c r="EI176" s="437"/>
      <c r="EJ176" s="437"/>
      <c r="EK176" s="437"/>
      <c r="EL176" s="437"/>
      <c r="EM176" s="437"/>
      <c r="EN176" s="437"/>
      <c r="EO176" s="437"/>
      <c r="EP176" s="437"/>
      <c r="EQ176" s="437"/>
      <c r="ER176" s="437"/>
      <c r="ES176" s="437"/>
      <c r="ET176" s="437"/>
      <c r="EU176" s="437"/>
      <c r="EV176" s="437"/>
      <c r="EW176" s="437"/>
      <c r="EX176" s="437"/>
      <c r="EY176" s="437"/>
      <c r="EZ176" s="437"/>
      <c r="FA176" s="437"/>
      <c r="FB176" s="437"/>
      <c r="FC176" s="437"/>
      <c r="FD176" s="437"/>
      <c r="FE176" s="437"/>
      <c r="FF176" s="437"/>
      <c r="FG176" s="437"/>
      <c r="FH176" s="437"/>
      <c r="FI176" s="437"/>
      <c r="FJ176" s="437"/>
      <c r="FK176" s="437"/>
      <c r="FL176" s="437"/>
      <c r="FM176" s="437"/>
      <c r="FN176" s="437"/>
      <c r="FO176" s="437"/>
      <c r="FP176" s="437"/>
      <c r="FQ176" s="437"/>
      <c r="FR176" s="437"/>
      <c r="FS176" s="437"/>
      <c r="FT176" s="437"/>
      <c r="FU176" s="437"/>
      <c r="FV176" s="437"/>
      <c r="FW176" s="437"/>
      <c r="FX176" s="437"/>
      <c r="FY176" s="437"/>
      <c r="FZ176" s="437"/>
      <c r="GA176" s="437"/>
      <c r="GB176" s="437"/>
      <c r="GC176" s="437"/>
      <c r="GD176" s="437"/>
      <c r="GE176" s="437"/>
      <c r="GF176" s="437"/>
      <c r="GG176" s="437"/>
      <c r="GH176" s="437"/>
      <c r="GI176" s="437"/>
      <c r="GJ176" s="437"/>
      <c r="GK176" s="437"/>
      <c r="GL176" s="437"/>
      <c r="GM176" s="437"/>
      <c r="GN176" s="437"/>
      <c r="GO176" s="437"/>
      <c r="GP176" s="437"/>
      <c r="GQ176" s="437"/>
      <c r="GR176" s="437"/>
      <c r="GS176" s="437"/>
      <c r="GT176" s="437"/>
      <c r="GU176" s="437"/>
      <c r="GV176" s="437"/>
      <c r="GW176" s="437"/>
      <c r="GX176" s="437"/>
      <c r="GY176" s="437"/>
      <c r="GZ176" s="437"/>
      <c r="HA176" s="437"/>
      <c r="HB176" s="437"/>
      <c r="HC176" s="437"/>
      <c r="HD176" s="437"/>
      <c r="HE176" s="437"/>
      <c r="HF176" s="437"/>
      <c r="HG176" s="437"/>
      <c r="HH176" s="437"/>
      <c r="HI176" s="437"/>
      <c r="HJ176" s="437"/>
      <c r="HK176" s="437"/>
      <c r="HL176" s="437"/>
      <c r="HM176" s="437"/>
      <c r="HN176" s="437"/>
      <c r="HO176" s="437"/>
      <c r="HP176" s="437"/>
      <c r="HQ176" s="437"/>
      <c r="HR176" s="437"/>
      <c r="HS176" s="437"/>
      <c r="HT176" s="437"/>
      <c r="HU176" s="437"/>
      <c r="HV176" s="437"/>
      <c r="HW176" s="437"/>
      <c r="HX176" s="437"/>
      <c r="HY176" s="437"/>
      <c r="HZ176" s="437"/>
      <c r="IA176" s="437"/>
      <c r="IB176" s="437"/>
      <c r="IC176" s="437"/>
      <c r="ID176" s="437"/>
      <c r="IE176" s="437"/>
      <c r="IF176" s="437"/>
      <c r="IG176" s="437"/>
      <c r="IH176" s="437"/>
      <c r="II176" s="437"/>
      <c r="IJ176" s="437"/>
      <c r="IK176" s="437"/>
      <c r="IL176" s="437"/>
      <c r="IM176" s="437"/>
      <c r="IN176" s="437"/>
      <c r="IO176" s="437"/>
      <c r="IP176" s="437"/>
      <c r="IQ176" s="437"/>
      <c r="IR176" s="437"/>
      <c r="IS176" s="437"/>
      <c r="IT176" s="437"/>
      <c r="IU176" s="437"/>
      <c r="IV176" s="437"/>
    </row>
    <row r="177" spans="1:256" s="405" customFormat="1">
      <c r="A177" s="486"/>
      <c r="B177" s="408"/>
      <c r="C177" s="485"/>
      <c r="D177" s="646"/>
      <c r="E177" s="538"/>
      <c r="F177" s="538"/>
      <c r="G177" s="484"/>
      <c r="H177" s="484"/>
      <c r="I177" s="84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538"/>
      <c r="AQ177" s="538"/>
      <c r="AR177" s="538"/>
      <c r="AS177" s="538"/>
      <c r="AT177" s="538"/>
      <c r="AU177" s="538"/>
      <c r="AV177" s="538"/>
      <c r="AW177" s="538"/>
      <c r="AX177" s="538"/>
      <c r="AY177" s="538"/>
      <c r="AZ177" s="538"/>
      <c r="BA177" s="538"/>
      <c r="BB177" s="538"/>
      <c r="BC177" s="538"/>
      <c r="BD177" s="538"/>
      <c r="BE177" s="538"/>
      <c r="BF177" s="538"/>
      <c r="BG177" s="538"/>
      <c r="BH177" s="538"/>
      <c r="BI177" s="538"/>
      <c r="BJ177" s="538"/>
      <c r="BK177" s="538"/>
      <c r="BL177" s="538"/>
      <c r="BM177" s="538"/>
      <c r="BN177" s="538"/>
      <c r="BO177" s="538"/>
      <c r="BP177" s="538"/>
      <c r="BQ177" s="538"/>
      <c r="BR177" s="538"/>
      <c r="BS177" s="538"/>
      <c r="BT177" s="538"/>
      <c r="BU177" s="538"/>
      <c r="BV177" s="538"/>
      <c r="BW177" s="538"/>
      <c r="BX177" s="538"/>
      <c r="BY177" s="538"/>
      <c r="BZ177" s="538"/>
      <c r="CA177" s="538"/>
      <c r="CB177" s="538"/>
      <c r="CC177" s="538"/>
      <c r="CD177" s="538"/>
      <c r="CE177" s="538"/>
      <c r="CF177" s="538"/>
      <c r="CG177" s="538"/>
      <c r="CH177" s="538"/>
      <c r="CI177" s="538"/>
      <c r="CJ177" s="538"/>
      <c r="CK177" s="538"/>
      <c r="CL177" s="538"/>
      <c r="CM177" s="538"/>
      <c r="CN177" s="538"/>
      <c r="CO177" s="538"/>
      <c r="CP177" s="538"/>
      <c r="CQ177" s="538"/>
      <c r="CR177" s="538"/>
      <c r="CS177" s="538"/>
      <c r="CT177" s="538"/>
      <c r="CU177" s="538"/>
      <c r="CV177" s="538"/>
      <c r="CW177" s="538"/>
      <c r="CX177" s="538"/>
      <c r="CY177" s="538"/>
      <c r="CZ177" s="538"/>
      <c r="DA177" s="538"/>
      <c r="DB177" s="538"/>
      <c r="DC177" s="538"/>
      <c r="DD177" s="538"/>
      <c r="DE177" s="538"/>
      <c r="DF177" s="538"/>
      <c r="DG177" s="538"/>
      <c r="DH177" s="538"/>
      <c r="DI177" s="538"/>
      <c r="DJ177" s="538"/>
      <c r="DK177" s="538"/>
      <c r="DL177" s="538"/>
      <c r="DM177" s="538"/>
      <c r="DN177" s="538"/>
      <c r="DO177" s="538"/>
      <c r="DP177" s="538"/>
      <c r="DQ177" s="538"/>
      <c r="DR177" s="538"/>
      <c r="DS177" s="538"/>
      <c r="DT177" s="538"/>
      <c r="DU177" s="538"/>
      <c r="DV177" s="538"/>
      <c r="DW177" s="538"/>
      <c r="DX177" s="538"/>
      <c r="DY177" s="538"/>
      <c r="DZ177" s="538"/>
      <c r="EA177" s="538"/>
      <c r="EB177" s="538"/>
      <c r="EC177" s="538"/>
      <c r="ED177" s="538"/>
      <c r="EE177" s="538"/>
      <c r="EF177" s="538"/>
      <c r="EG177" s="538"/>
      <c r="EH177" s="538"/>
      <c r="EI177" s="538"/>
      <c r="EJ177" s="538"/>
      <c r="EK177" s="538"/>
      <c r="EL177" s="538"/>
      <c r="EM177" s="538"/>
      <c r="EN177" s="538"/>
      <c r="EO177" s="538"/>
      <c r="EP177" s="538"/>
      <c r="EQ177" s="538"/>
      <c r="ER177" s="538"/>
      <c r="ES177" s="538"/>
      <c r="ET177" s="538"/>
      <c r="EU177" s="538"/>
      <c r="EV177" s="538"/>
      <c r="EW177" s="538"/>
      <c r="EX177" s="538"/>
      <c r="EY177" s="538"/>
      <c r="EZ177" s="538"/>
      <c r="FA177" s="538"/>
      <c r="FB177" s="538"/>
      <c r="FC177" s="538"/>
      <c r="FD177" s="538"/>
      <c r="FE177" s="538"/>
      <c r="FF177" s="538"/>
      <c r="FG177" s="538"/>
      <c r="FH177" s="538"/>
      <c r="FI177" s="538"/>
      <c r="FJ177" s="538"/>
      <c r="FK177" s="538"/>
      <c r="FL177" s="538"/>
      <c r="FM177" s="538"/>
      <c r="FN177" s="538"/>
      <c r="FO177" s="538"/>
      <c r="FP177" s="538"/>
      <c r="FQ177" s="538"/>
      <c r="FR177" s="538"/>
      <c r="FS177" s="538"/>
      <c r="FT177" s="538"/>
      <c r="FU177" s="538"/>
      <c r="FV177" s="538"/>
      <c r="FW177" s="538"/>
      <c r="FX177" s="538"/>
      <c r="FY177" s="538"/>
      <c r="FZ177" s="538"/>
      <c r="GA177" s="538"/>
      <c r="GB177" s="538"/>
      <c r="GC177" s="538"/>
      <c r="GD177" s="538"/>
      <c r="GE177" s="538"/>
      <c r="GF177" s="538"/>
      <c r="GG177" s="538"/>
      <c r="GH177" s="538"/>
      <c r="GI177" s="538"/>
      <c r="GJ177" s="538"/>
      <c r="GK177" s="538"/>
      <c r="GL177" s="538"/>
      <c r="GM177" s="538"/>
      <c r="GN177" s="538"/>
      <c r="GO177" s="538"/>
      <c r="GP177" s="538"/>
      <c r="GQ177" s="538"/>
      <c r="GR177" s="538"/>
      <c r="GS177" s="538"/>
      <c r="GT177" s="538"/>
      <c r="GU177" s="538"/>
      <c r="GV177" s="538"/>
      <c r="GW177" s="538"/>
      <c r="GX177" s="538"/>
      <c r="GY177" s="538"/>
      <c r="GZ177" s="538"/>
      <c r="HA177" s="538"/>
      <c r="HB177" s="538"/>
      <c r="HC177" s="538"/>
      <c r="HD177" s="538"/>
      <c r="HE177" s="538"/>
      <c r="HF177" s="538"/>
      <c r="HG177" s="538"/>
      <c r="HH177" s="538"/>
      <c r="HI177" s="538"/>
      <c r="HJ177" s="538"/>
      <c r="HK177" s="538"/>
      <c r="HL177" s="538"/>
      <c r="HM177" s="538"/>
      <c r="HN177" s="538"/>
      <c r="HO177" s="538"/>
      <c r="HP177" s="538"/>
      <c r="HQ177" s="538"/>
      <c r="HR177" s="538"/>
      <c r="HS177" s="538"/>
      <c r="HT177" s="538"/>
      <c r="HU177" s="538"/>
      <c r="HV177" s="538"/>
      <c r="HW177" s="538"/>
      <c r="HX177" s="538"/>
      <c r="HY177" s="538"/>
      <c r="HZ177" s="538"/>
      <c r="IA177" s="538"/>
      <c r="IB177" s="538"/>
      <c r="IC177" s="538"/>
      <c r="ID177" s="538"/>
      <c r="IE177" s="538"/>
      <c r="IF177" s="538"/>
      <c r="IG177" s="538"/>
      <c r="IH177" s="538"/>
      <c r="II177" s="538"/>
      <c r="IJ177" s="538"/>
      <c r="IK177" s="538"/>
      <c r="IL177" s="538"/>
      <c r="IM177" s="538"/>
      <c r="IN177" s="538"/>
      <c r="IO177" s="538"/>
      <c r="IP177" s="538"/>
      <c r="IQ177" s="538"/>
      <c r="IR177" s="538"/>
      <c r="IS177" s="538"/>
      <c r="IT177" s="538"/>
      <c r="IU177" s="538"/>
      <c r="IV177" s="538"/>
    </row>
    <row r="178" spans="1:256" s="405" customFormat="1" ht="105.6">
      <c r="A178" s="817" t="s">
        <v>1499</v>
      </c>
      <c r="B178" s="536" t="s">
        <v>1687</v>
      </c>
      <c r="C178" s="518"/>
      <c r="D178" s="518"/>
      <c r="E178" s="490"/>
      <c r="F178" s="490"/>
      <c r="G178" s="429"/>
      <c r="H178" s="429"/>
      <c r="I178" s="84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8"/>
      <c r="AY178" s="538"/>
      <c r="AZ178" s="538"/>
      <c r="BA178" s="538"/>
      <c r="BB178" s="538"/>
      <c r="BC178" s="538"/>
      <c r="BD178" s="538"/>
      <c r="BE178" s="538"/>
      <c r="BF178" s="538"/>
      <c r="BG178" s="538"/>
      <c r="BH178" s="538"/>
      <c r="BI178" s="538"/>
      <c r="BJ178" s="538"/>
      <c r="BK178" s="538"/>
      <c r="BL178" s="538"/>
      <c r="BM178" s="538"/>
      <c r="BN178" s="538"/>
      <c r="BO178" s="538"/>
      <c r="BP178" s="538"/>
      <c r="BQ178" s="538"/>
      <c r="BR178" s="538"/>
      <c r="BS178" s="538"/>
      <c r="BT178" s="538"/>
      <c r="BU178" s="538"/>
      <c r="BV178" s="538"/>
      <c r="BW178" s="538"/>
      <c r="BX178" s="538"/>
      <c r="BY178" s="538"/>
      <c r="BZ178" s="538"/>
      <c r="CA178" s="538"/>
      <c r="CB178" s="538"/>
      <c r="CC178" s="538"/>
      <c r="CD178" s="538"/>
      <c r="CE178" s="538"/>
      <c r="CF178" s="538"/>
      <c r="CG178" s="538"/>
      <c r="CH178" s="538"/>
      <c r="CI178" s="538"/>
      <c r="CJ178" s="538"/>
      <c r="CK178" s="538"/>
      <c r="CL178" s="538"/>
      <c r="CM178" s="538"/>
      <c r="CN178" s="538"/>
      <c r="CO178" s="538"/>
      <c r="CP178" s="538"/>
      <c r="CQ178" s="538"/>
      <c r="CR178" s="538"/>
      <c r="CS178" s="538"/>
      <c r="CT178" s="538"/>
      <c r="CU178" s="538"/>
      <c r="CV178" s="538"/>
      <c r="CW178" s="538"/>
      <c r="CX178" s="538"/>
      <c r="CY178" s="538"/>
      <c r="CZ178" s="538"/>
      <c r="DA178" s="538"/>
      <c r="DB178" s="538"/>
      <c r="DC178" s="538"/>
      <c r="DD178" s="538"/>
      <c r="DE178" s="538"/>
      <c r="DF178" s="538"/>
      <c r="DG178" s="538"/>
      <c r="DH178" s="538"/>
      <c r="DI178" s="538"/>
      <c r="DJ178" s="538"/>
      <c r="DK178" s="538"/>
      <c r="DL178" s="538"/>
      <c r="DM178" s="538"/>
      <c r="DN178" s="538"/>
      <c r="DO178" s="538"/>
      <c r="DP178" s="538"/>
      <c r="DQ178" s="538"/>
      <c r="DR178" s="538"/>
      <c r="DS178" s="538"/>
      <c r="DT178" s="538"/>
      <c r="DU178" s="538"/>
      <c r="DV178" s="538"/>
      <c r="DW178" s="538"/>
      <c r="DX178" s="538"/>
      <c r="DY178" s="538"/>
      <c r="DZ178" s="538"/>
      <c r="EA178" s="538"/>
      <c r="EB178" s="538"/>
      <c r="EC178" s="538"/>
      <c r="ED178" s="538"/>
      <c r="EE178" s="538"/>
      <c r="EF178" s="538"/>
      <c r="EG178" s="538"/>
      <c r="EH178" s="538"/>
      <c r="EI178" s="538"/>
      <c r="EJ178" s="538"/>
      <c r="EK178" s="538"/>
      <c r="EL178" s="538"/>
      <c r="EM178" s="538"/>
      <c r="EN178" s="538"/>
      <c r="EO178" s="538"/>
      <c r="EP178" s="538"/>
      <c r="EQ178" s="538"/>
      <c r="ER178" s="538"/>
      <c r="ES178" s="538"/>
      <c r="ET178" s="538"/>
      <c r="EU178" s="538"/>
      <c r="EV178" s="538"/>
      <c r="EW178" s="538"/>
      <c r="EX178" s="538"/>
      <c r="EY178" s="538"/>
      <c r="EZ178" s="538"/>
      <c r="FA178" s="538"/>
      <c r="FB178" s="538"/>
      <c r="FC178" s="538"/>
      <c r="FD178" s="538"/>
      <c r="FE178" s="538"/>
      <c r="FF178" s="538"/>
      <c r="FG178" s="538"/>
      <c r="FH178" s="538"/>
      <c r="FI178" s="538"/>
      <c r="FJ178" s="538"/>
      <c r="FK178" s="538"/>
      <c r="FL178" s="538"/>
      <c r="FM178" s="538"/>
      <c r="FN178" s="538"/>
      <c r="FO178" s="538"/>
      <c r="FP178" s="538"/>
      <c r="FQ178" s="538"/>
      <c r="FR178" s="538"/>
      <c r="FS178" s="538"/>
      <c r="FT178" s="538"/>
      <c r="FU178" s="538"/>
      <c r="FV178" s="538"/>
      <c r="FW178" s="538"/>
      <c r="FX178" s="538"/>
      <c r="FY178" s="538"/>
      <c r="FZ178" s="538"/>
      <c r="GA178" s="538"/>
      <c r="GB178" s="538"/>
      <c r="GC178" s="538"/>
      <c r="GD178" s="538"/>
      <c r="GE178" s="538"/>
      <c r="GF178" s="538"/>
      <c r="GG178" s="538"/>
      <c r="GH178" s="538"/>
      <c r="GI178" s="538"/>
      <c r="GJ178" s="538"/>
      <c r="GK178" s="538"/>
      <c r="GL178" s="538"/>
      <c r="GM178" s="538"/>
      <c r="GN178" s="538"/>
      <c r="GO178" s="538"/>
      <c r="GP178" s="538"/>
      <c r="GQ178" s="538"/>
      <c r="GR178" s="538"/>
      <c r="GS178" s="538"/>
      <c r="GT178" s="538"/>
      <c r="GU178" s="538"/>
      <c r="GV178" s="538"/>
      <c r="GW178" s="538"/>
      <c r="GX178" s="538"/>
      <c r="GY178" s="538"/>
      <c r="GZ178" s="538"/>
      <c r="HA178" s="538"/>
      <c r="HB178" s="538"/>
      <c r="HC178" s="538"/>
      <c r="HD178" s="538"/>
      <c r="HE178" s="538"/>
      <c r="HF178" s="538"/>
      <c r="HG178" s="538"/>
      <c r="HH178" s="538"/>
      <c r="HI178" s="538"/>
      <c r="HJ178" s="538"/>
      <c r="HK178" s="538"/>
      <c r="HL178" s="538"/>
      <c r="HM178" s="538"/>
      <c r="HN178" s="538"/>
      <c r="HO178" s="538"/>
      <c r="HP178" s="538"/>
      <c r="HQ178" s="538"/>
      <c r="HR178" s="538"/>
      <c r="HS178" s="538"/>
      <c r="HT178" s="538"/>
      <c r="HU178" s="538"/>
      <c r="HV178" s="538"/>
      <c r="HW178" s="538"/>
      <c r="HX178" s="538"/>
      <c r="HY178" s="538"/>
      <c r="HZ178" s="538"/>
      <c r="IA178" s="538"/>
      <c r="IB178" s="538"/>
      <c r="IC178" s="538"/>
      <c r="ID178" s="538"/>
      <c r="IE178" s="538"/>
      <c r="IF178" s="538"/>
      <c r="IG178" s="538"/>
      <c r="IH178" s="538"/>
      <c r="II178" s="538"/>
      <c r="IJ178" s="538"/>
      <c r="IK178" s="538"/>
      <c r="IL178" s="538"/>
      <c r="IM178" s="538"/>
      <c r="IN178" s="538"/>
      <c r="IO178" s="538"/>
      <c r="IP178" s="538"/>
      <c r="IQ178" s="538"/>
      <c r="IR178" s="538"/>
      <c r="IS178" s="538"/>
      <c r="IT178" s="538"/>
      <c r="IU178" s="538"/>
      <c r="IV178" s="538"/>
    </row>
    <row r="179" spans="1:256" s="405" customFormat="1" ht="14.4">
      <c r="A179" s="486"/>
      <c r="B179" s="408" t="s">
        <v>1686</v>
      </c>
      <c r="C179" s="485" t="s">
        <v>1221</v>
      </c>
      <c r="D179" s="646">
        <f>D170</f>
        <v>48</v>
      </c>
      <c r="E179" s="484"/>
      <c r="F179" s="498">
        <f>E179*D179</f>
        <v>0</v>
      </c>
      <c r="G179" s="484"/>
      <c r="H179" s="484"/>
      <c r="I179" s="488"/>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c r="AM179" s="437"/>
      <c r="AN179" s="437"/>
      <c r="AO179" s="437"/>
      <c r="AP179" s="437"/>
      <c r="AQ179" s="437"/>
      <c r="AR179" s="437"/>
      <c r="AS179" s="437"/>
      <c r="AT179" s="437"/>
      <c r="AU179" s="437"/>
      <c r="AV179" s="437"/>
      <c r="AW179" s="437"/>
      <c r="AX179" s="437"/>
      <c r="AY179" s="437"/>
      <c r="AZ179" s="437"/>
      <c r="BA179" s="437"/>
      <c r="BB179" s="437"/>
      <c r="BC179" s="437"/>
      <c r="BD179" s="437"/>
      <c r="BE179" s="437"/>
      <c r="BF179" s="437"/>
      <c r="BG179" s="437"/>
      <c r="BH179" s="437"/>
      <c r="BI179" s="437"/>
      <c r="BJ179" s="437"/>
      <c r="BK179" s="437"/>
      <c r="BL179" s="437"/>
      <c r="BM179" s="437"/>
      <c r="BN179" s="437"/>
      <c r="BO179" s="437"/>
      <c r="BP179" s="437"/>
      <c r="BQ179" s="437"/>
      <c r="BR179" s="437"/>
      <c r="BS179" s="437"/>
      <c r="BT179" s="437"/>
      <c r="BU179" s="437"/>
      <c r="BV179" s="437"/>
      <c r="BW179" s="437"/>
      <c r="BX179" s="437"/>
      <c r="BY179" s="437"/>
      <c r="BZ179" s="437"/>
      <c r="CA179" s="437"/>
      <c r="CB179" s="437"/>
      <c r="CC179" s="437"/>
      <c r="CD179" s="437"/>
      <c r="CE179" s="437"/>
      <c r="CF179" s="437"/>
      <c r="CG179" s="437"/>
      <c r="CH179" s="437"/>
      <c r="CI179" s="437"/>
      <c r="CJ179" s="437"/>
      <c r="CK179" s="437"/>
      <c r="CL179" s="437"/>
      <c r="CM179" s="437"/>
      <c r="CN179" s="437"/>
      <c r="CO179" s="437"/>
      <c r="CP179" s="437"/>
      <c r="CQ179" s="437"/>
      <c r="CR179" s="437"/>
      <c r="CS179" s="437"/>
      <c r="CT179" s="437"/>
      <c r="CU179" s="437"/>
      <c r="CV179" s="437"/>
      <c r="CW179" s="437"/>
      <c r="CX179" s="437"/>
      <c r="CY179" s="437"/>
      <c r="CZ179" s="437"/>
      <c r="DA179" s="437"/>
      <c r="DB179" s="437"/>
      <c r="DC179" s="437"/>
      <c r="DD179" s="437"/>
      <c r="DE179" s="437"/>
      <c r="DF179" s="437"/>
      <c r="DG179" s="437"/>
      <c r="DH179" s="437"/>
      <c r="DI179" s="437"/>
      <c r="DJ179" s="437"/>
      <c r="DK179" s="437"/>
      <c r="DL179" s="437"/>
      <c r="DM179" s="437"/>
      <c r="DN179" s="437"/>
      <c r="DO179" s="437"/>
      <c r="DP179" s="437"/>
      <c r="DQ179" s="437"/>
      <c r="DR179" s="437"/>
      <c r="DS179" s="437"/>
      <c r="DT179" s="437"/>
      <c r="DU179" s="437"/>
      <c r="DV179" s="437"/>
      <c r="DW179" s="437"/>
      <c r="DX179" s="437"/>
      <c r="DY179" s="437"/>
      <c r="DZ179" s="437"/>
      <c r="EA179" s="437"/>
      <c r="EB179" s="437"/>
      <c r="EC179" s="437"/>
      <c r="ED179" s="437"/>
      <c r="EE179" s="437"/>
      <c r="EF179" s="437"/>
      <c r="EG179" s="437"/>
      <c r="EH179" s="437"/>
      <c r="EI179" s="437"/>
      <c r="EJ179" s="437"/>
      <c r="EK179" s="437"/>
      <c r="EL179" s="437"/>
      <c r="EM179" s="437"/>
      <c r="EN179" s="437"/>
      <c r="EO179" s="437"/>
      <c r="EP179" s="437"/>
      <c r="EQ179" s="437"/>
      <c r="ER179" s="437"/>
      <c r="ES179" s="437"/>
      <c r="ET179" s="437"/>
      <c r="EU179" s="437"/>
      <c r="EV179" s="437"/>
      <c r="EW179" s="437"/>
      <c r="EX179" s="437"/>
      <c r="EY179" s="437"/>
      <c r="EZ179" s="437"/>
      <c r="FA179" s="437"/>
      <c r="FB179" s="437"/>
      <c r="FC179" s="437"/>
      <c r="FD179" s="437"/>
      <c r="FE179" s="437"/>
      <c r="FF179" s="437"/>
      <c r="FG179" s="437"/>
      <c r="FH179" s="437"/>
      <c r="FI179" s="437"/>
      <c r="FJ179" s="437"/>
      <c r="FK179" s="437"/>
      <c r="FL179" s="437"/>
      <c r="FM179" s="437"/>
      <c r="FN179" s="437"/>
      <c r="FO179" s="437"/>
      <c r="FP179" s="437"/>
      <c r="FQ179" s="437"/>
      <c r="FR179" s="437"/>
      <c r="FS179" s="437"/>
      <c r="FT179" s="437"/>
      <c r="FU179" s="437"/>
      <c r="FV179" s="437"/>
      <c r="FW179" s="437"/>
      <c r="FX179" s="437"/>
      <c r="FY179" s="437"/>
      <c r="FZ179" s="437"/>
      <c r="GA179" s="437"/>
      <c r="GB179" s="437"/>
      <c r="GC179" s="437"/>
      <c r="GD179" s="437"/>
      <c r="GE179" s="437"/>
      <c r="GF179" s="437"/>
      <c r="GG179" s="437"/>
      <c r="GH179" s="437"/>
      <c r="GI179" s="437"/>
      <c r="GJ179" s="437"/>
      <c r="GK179" s="437"/>
      <c r="GL179" s="437"/>
      <c r="GM179" s="437"/>
      <c r="GN179" s="437"/>
      <c r="GO179" s="437"/>
      <c r="GP179" s="437"/>
      <c r="GQ179" s="437"/>
      <c r="GR179" s="437"/>
      <c r="GS179" s="437"/>
      <c r="GT179" s="437"/>
      <c r="GU179" s="437"/>
      <c r="GV179" s="437"/>
      <c r="GW179" s="437"/>
      <c r="GX179" s="437"/>
      <c r="GY179" s="437"/>
      <c r="GZ179" s="437"/>
      <c r="HA179" s="437"/>
      <c r="HB179" s="437"/>
      <c r="HC179" s="437"/>
      <c r="HD179" s="437"/>
      <c r="HE179" s="437"/>
      <c r="HF179" s="437"/>
      <c r="HG179" s="437"/>
      <c r="HH179" s="437"/>
      <c r="HI179" s="437"/>
      <c r="HJ179" s="437"/>
      <c r="HK179" s="437"/>
      <c r="HL179" s="437"/>
      <c r="HM179" s="437"/>
      <c r="HN179" s="437"/>
      <c r="HO179" s="437"/>
      <c r="HP179" s="437"/>
      <c r="HQ179" s="437"/>
      <c r="HR179" s="437"/>
      <c r="HS179" s="437"/>
      <c r="HT179" s="437"/>
      <c r="HU179" s="437"/>
      <c r="HV179" s="437"/>
      <c r="HW179" s="437"/>
      <c r="HX179" s="437"/>
      <c r="HY179" s="437"/>
      <c r="HZ179" s="437"/>
      <c r="IA179" s="437"/>
      <c r="IB179" s="437"/>
      <c r="IC179" s="437"/>
      <c r="ID179" s="437"/>
      <c r="IE179" s="437"/>
      <c r="IF179" s="437"/>
      <c r="IG179" s="437"/>
      <c r="IH179" s="437"/>
      <c r="II179" s="437"/>
      <c r="IJ179" s="437"/>
      <c r="IK179" s="437"/>
      <c r="IL179" s="437"/>
      <c r="IM179" s="437"/>
      <c r="IN179" s="437"/>
      <c r="IO179" s="437"/>
      <c r="IP179" s="437"/>
      <c r="IQ179" s="437"/>
      <c r="IR179" s="437"/>
      <c r="IS179" s="437"/>
      <c r="IT179" s="437"/>
      <c r="IU179" s="437"/>
      <c r="IV179" s="437"/>
    </row>
    <row r="180" spans="1:256" s="405" customFormat="1" ht="14.4">
      <c r="A180" s="486"/>
      <c r="B180" s="408"/>
      <c r="C180" s="485"/>
      <c r="D180" s="646"/>
      <c r="E180" s="499"/>
      <c r="F180" s="498"/>
      <c r="G180" s="484"/>
      <c r="H180" s="484"/>
      <c r="I180" s="488"/>
      <c r="J180" s="437"/>
      <c r="K180" s="437"/>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437"/>
      <c r="AJ180" s="437"/>
      <c r="AK180" s="437"/>
      <c r="AL180" s="437"/>
      <c r="AM180" s="437"/>
      <c r="AN180" s="437"/>
      <c r="AO180" s="437"/>
      <c r="AP180" s="437"/>
      <c r="AQ180" s="437"/>
      <c r="AR180" s="437"/>
      <c r="AS180" s="437"/>
      <c r="AT180" s="437"/>
      <c r="AU180" s="437"/>
      <c r="AV180" s="437"/>
      <c r="AW180" s="437"/>
      <c r="AX180" s="437"/>
      <c r="AY180" s="437"/>
      <c r="AZ180" s="437"/>
      <c r="BA180" s="437"/>
      <c r="BB180" s="437"/>
      <c r="BC180" s="437"/>
      <c r="BD180" s="437"/>
      <c r="BE180" s="437"/>
      <c r="BF180" s="437"/>
      <c r="BG180" s="437"/>
      <c r="BH180" s="437"/>
      <c r="BI180" s="437"/>
      <c r="BJ180" s="437"/>
      <c r="BK180" s="437"/>
      <c r="BL180" s="437"/>
      <c r="BM180" s="437"/>
      <c r="BN180" s="437"/>
      <c r="BO180" s="437"/>
      <c r="BP180" s="437"/>
      <c r="BQ180" s="437"/>
      <c r="BR180" s="437"/>
      <c r="BS180" s="437"/>
      <c r="BT180" s="437"/>
      <c r="BU180" s="437"/>
      <c r="BV180" s="437"/>
      <c r="BW180" s="437"/>
      <c r="BX180" s="437"/>
      <c r="BY180" s="437"/>
      <c r="BZ180" s="437"/>
      <c r="CA180" s="437"/>
      <c r="CB180" s="437"/>
      <c r="CC180" s="437"/>
      <c r="CD180" s="437"/>
      <c r="CE180" s="437"/>
      <c r="CF180" s="437"/>
      <c r="CG180" s="437"/>
      <c r="CH180" s="437"/>
      <c r="CI180" s="437"/>
      <c r="CJ180" s="437"/>
      <c r="CK180" s="437"/>
      <c r="CL180" s="437"/>
      <c r="CM180" s="437"/>
      <c r="CN180" s="437"/>
      <c r="CO180" s="437"/>
      <c r="CP180" s="437"/>
      <c r="CQ180" s="437"/>
      <c r="CR180" s="437"/>
      <c r="CS180" s="437"/>
      <c r="CT180" s="437"/>
      <c r="CU180" s="437"/>
      <c r="CV180" s="437"/>
      <c r="CW180" s="437"/>
      <c r="CX180" s="437"/>
      <c r="CY180" s="437"/>
      <c r="CZ180" s="437"/>
      <c r="DA180" s="437"/>
      <c r="DB180" s="437"/>
      <c r="DC180" s="437"/>
      <c r="DD180" s="437"/>
      <c r="DE180" s="437"/>
      <c r="DF180" s="437"/>
      <c r="DG180" s="437"/>
      <c r="DH180" s="437"/>
      <c r="DI180" s="437"/>
      <c r="DJ180" s="437"/>
      <c r="DK180" s="437"/>
      <c r="DL180" s="437"/>
      <c r="DM180" s="437"/>
      <c r="DN180" s="437"/>
      <c r="DO180" s="437"/>
      <c r="DP180" s="437"/>
      <c r="DQ180" s="437"/>
      <c r="DR180" s="437"/>
      <c r="DS180" s="437"/>
      <c r="DT180" s="437"/>
      <c r="DU180" s="437"/>
      <c r="DV180" s="437"/>
      <c r="DW180" s="437"/>
      <c r="DX180" s="437"/>
      <c r="DY180" s="437"/>
      <c r="DZ180" s="437"/>
      <c r="EA180" s="437"/>
      <c r="EB180" s="437"/>
      <c r="EC180" s="437"/>
      <c r="ED180" s="437"/>
      <c r="EE180" s="437"/>
      <c r="EF180" s="437"/>
      <c r="EG180" s="437"/>
      <c r="EH180" s="437"/>
      <c r="EI180" s="437"/>
      <c r="EJ180" s="437"/>
      <c r="EK180" s="437"/>
      <c r="EL180" s="437"/>
      <c r="EM180" s="437"/>
      <c r="EN180" s="437"/>
      <c r="EO180" s="437"/>
      <c r="EP180" s="437"/>
      <c r="EQ180" s="437"/>
      <c r="ER180" s="437"/>
      <c r="ES180" s="437"/>
      <c r="ET180" s="437"/>
      <c r="EU180" s="437"/>
      <c r="EV180" s="437"/>
      <c r="EW180" s="437"/>
      <c r="EX180" s="437"/>
      <c r="EY180" s="437"/>
      <c r="EZ180" s="437"/>
      <c r="FA180" s="437"/>
      <c r="FB180" s="437"/>
      <c r="FC180" s="437"/>
      <c r="FD180" s="437"/>
      <c r="FE180" s="437"/>
      <c r="FF180" s="437"/>
      <c r="FG180" s="437"/>
      <c r="FH180" s="437"/>
      <c r="FI180" s="437"/>
      <c r="FJ180" s="437"/>
      <c r="FK180" s="437"/>
      <c r="FL180" s="437"/>
      <c r="FM180" s="437"/>
      <c r="FN180" s="437"/>
      <c r="FO180" s="437"/>
      <c r="FP180" s="437"/>
      <c r="FQ180" s="437"/>
      <c r="FR180" s="437"/>
      <c r="FS180" s="437"/>
      <c r="FT180" s="437"/>
      <c r="FU180" s="437"/>
      <c r="FV180" s="437"/>
      <c r="FW180" s="437"/>
      <c r="FX180" s="437"/>
      <c r="FY180" s="437"/>
      <c r="FZ180" s="437"/>
      <c r="GA180" s="437"/>
      <c r="GB180" s="437"/>
      <c r="GC180" s="437"/>
      <c r="GD180" s="437"/>
      <c r="GE180" s="437"/>
      <c r="GF180" s="437"/>
      <c r="GG180" s="437"/>
      <c r="GH180" s="437"/>
      <c r="GI180" s="437"/>
      <c r="GJ180" s="437"/>
      <c r="GK180" s="437"/>
      <c r="GL180" s="437"/>
      <c r="GM180" s="437"/>
      <c r="GN180" s="437"/>
      <c r="GO180" s="437"/>
      <c r="GP180" s="437"/>
      <c r="GQ180" s="437"/>
      <c r="GR180" s="437"/>
      <c r="GS180" s="437"/>
      <c r="GT180" s="437"/>
      <c r="GU180" s="437"/>
      <c r="GV180" s="437"/>
      <c r="GW180" s="437"/>
      <c r="GX180" s="437"/>
      <c r="GY180" s="437"/>
      <c r="GZ180" s="437"/>
      <c r="HA180" s="437"/>
      <c r="HB180" s="437"/>
      <c r="HC180" s="437"/>
      <c r="HD180" s="437"/>
      <c r="HE180" s="437"/>
      <c r="HF180" s="437"/>
      <c r="HG180" s="437"/>
      <c r="HH180" s="437"/>
      <c r="HI180" s="437"/>
      <c r="HJ180" s="437"/>
      <c r="HK180" s="437"/>
      <c r="HL180" s="437"/>
      <c r="HM180" s="437"/>
      <c r="HN180" s="437"/>
      <c r="HO180" s="437"/>
      <c r="HP180" s="437"/>
      <c r="HQ180" s="437"/>
      <c r="HR180" s="437"/>
      <c r="HS180" s="437"/>
      <c r="HT180" s="437"/>
      <c r="HU180" s="437"/>
      <c r="HV180" s="437"/>
      <c r="HW180" s="437"/>
      <c r="HX180" s="437"/>
      <c r="HY180" s="437"/>
      <c r="HZ180" s="437"/>
      <c r="IA180" s="437"/>
      <c r="IB180" s="437"/>
      <c r="IC180" s="437"/>
      <c r="ID180" s="437"/>
      <c r="IE180" s="437"/>
      <c r="IF180" s="437"/>
      <c r="IG180" s="437"/>
      <c r="IH180" s="437"/>
      <c r="II180" s="437"/>
      <c r="IJ180" s="437"/>
      <c r="IK180" s="437"/>
      <c r="IL180" s="437"/>
      <c r="IM180" s="437"/>
      <c r="IN180" s="437"/>
      <c r="IO180" s="437"/>
      <c r="IP180" s="437"/>
      <c r="IQ180" s="437"/>
      <c r="IR180" s="437"/>
      <c r="IS180" s="437"/>
      <c r="IT180" s="437"/>
      <c r="IU180" s="437"/>
      <c r="IV180" s="437"/>
    </row>
    <row r="181" spans="1:256" s="405" customFormat="1" ht="63.75" customHeight="1">
      <c r="A181" s="817" t="s">
        <v>1764</v>
      </c>
      <c r="B181" s="489" t="s">
        <v>1625</v>
      </c>
      <c r="C181" s="485" t="s">
        <v>1309</v>
      </c>
      <c r="D181" s="485">
        <v>2</v>
      </c>
      <c r="E181" s="499"/>
      <c r="F181" s="498">
        <f>E181*D181</f>
        <v>0</v>
      </c>
      <c r="G181" s="484"/>
      <c r="H181" s="408"/>
      <c r="I181" s="466"/>
      <c r="J181" s="466"/>
      <c r="K181" s="437"/>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c r="AY181" s="466"/>
      <c r="AZ181" s="466"/>
      <c r="BA181" s="466"/>
      <c r="BB181" s="466"/>
      <c r="BC181" s="466"/>
      <c r="BD181" s="466"/>
      <c r="BE181" s="466"/>
      <c r="BF181" s="466"/>
      <c r="BG181" s="466"/>
      <c r="BH181" s="466"/>
      <c r="BI181" s="466"/>
      <c r="BJ181" s="466"/>
      <c r="BK181" s="466"/>
      <c r="BL181" s="466"/>
      <c r="BM181" s="466"/>
      <c r="BN181" s="466"/>
      <c r="BO181" s="466"/>
      <c r="BP181" s="466"/>
      <c r="BQ181" s="466"/>
      <c r="BR181" s="466"/>
      <c r="BS181" s="466"/>
      <c r="BT181" s="466"/>
      <c r="BU181" s="466"/>
      <c r="BV181" s="466"/>
      <c r="BW181" s="466"/>
      <c r="BX181" s="466"/>
      <c r="BY181" s="466"/>
      <c r="BZ181" s="466"/>
      <c r="CA181" s="466"/>
      <c r="CB181" s="466"/>
      <c r="CC181" s="466"/>
      <c r="CD181" s="466"/>
      <c r="CE181" s="466"/>
      <c r="CF181" s="466"/>
      <c r="CG181" s="466"/>
      <c r="CH181" s="466"/>
      <c r="CI181" s="466"/>
      <c r="CJ181" s="466"/>
      <c r="CK181" s="466"/>
      <c r="CL181" s="466"/>
      <c r="CM181" s="466"/>
      <c r="CN181" s="466"/>
      <c r="CO181" s="466"/>
      <c r="CP181" s="466"/>
      <c r="CQ181" s="466"/>
      <c r="CR181" s="466"/>
      <c r="CS181" s="466"/>
      <c r="CT181" s="466"/>
      <c r="CU181" s="466"/>
      <c r="CV181" s="466"/>
      <c r="CW181" s="466"/>
      <c r="CX181" s="466"/>
      <c r="CY181" s="466"/>
      <c r="CZ181" s="466"/>
      <c r="DA181" s="466"/>
      <c r="DB181" s="466"/>
      <c r="DC181" s="466"/>
      <c r="DD181" s="466"/>
      <c r="DE181" s="466"/>
      <c r="DF181" s="466"/>
      <c r="DG181" s="466"/>
      <c r="DH181" s="466"/>
      <c r="DI181" s="466"/>
      <c r="DJ181" s="466"/>
      <c r="DK181" s="466"/>
      <c r="DL181" s="466"/>
      <c r="DM181" s="466"/>
      <c r="DN181" s="466"/>
      <c r="DO181" s="466"/>
      <c r="DP181" s="466"/>
      <c r="DQ181" s="466"/>
      <c r="DR181" s="466"/>
      <c r="DS181" s="466"/>
      <c r="DT181" s="466"/>
      <c r="DU181" s="466"/>
      <c r="DV181" s="466"/>
      <c r="DW181" s="466"/>
      <c r="DX181" s="466"/>
      <c r="DY181" s="466"/>
      <c r="DZ181" s="466"/>
      <c r="EA181" s="466"/>
      <c r="EB181" s="466"/>
      <c r="EC181" s="466"/>
      <c r="ED181" s="466"/>
      <c r="EE181" s="466"/>
      <c r="EF181" s="466"/>
      <c r="EG181" s="466"/>
      <c r="EH181" s="466"/>
      <c r="EI181" s="466"/>
      <c r="EJ181" s="466"/>
      <c r="EK181" s="466"/>
      <c r="EL181" s="466"/>
      <c r="EM181" s="466"/>
      <c r="EN181" s="466"/>
      <c r="EO181" s="466"/>
      <c r="EP181" s="466"/>
      <c r="EQ181" s="466"/>
      <c r="ER181" s="466"/>
      <c r="ES181" s="466"/>
      <c r="ET181" s="466"/>
      <c r="EU181" s="466"/>
      <c r="EV181" s="466"/>
      <c r="EW181" s="466"/>
      <c r="EX181" s="466"/>
      <c r="EY181" s="466"/>
      <c r="EZ181" s="466"/>
      <c r="FA181" s="466"/>
      <c r="FB181" s="466"/>
      <c r="FC181" s="466"/>
      <c r="FD181" s="466"/>
      <c r="FE181" s="466"/>
      <c r="FF181" s="466"/>
      <c r="FG181" s="466"/>
      <c r="FH181" s="466"/>
      <c r="FI181" s="466"/>
      <c r="FJ181" s="466"/>
      <c r="FK181" s="466"/>
      <c r="FL181" s="466"/>
      <c r="FM181" s="466"/>
      <c r="FN181" s="466"/>
      <c r="FO181" s="466"/>
      <c r="FP181" s="466"/>
      <c r="FQ181" s="466"/>
      <c r="FR181" s="466"/>
      <c r="FS181" s="466"/>
      <c r="FT181" s="466"/>
      <c r="FU181" s="466"/>
      <c r="FV181" s="466"/>
      <c r="FW181" s="466"/>
      <c r="FX181" s="466"/>
      <c r="FY181" s="466"/>
      <c r="FZ181" s="466"/>
      <c r="GA181" s="466"/>
      <c r="GB181" s="466"/>
      <c r="GC181" s="466"/>
      <c r="GD181" s="466"/>
      <c r="GE181" s="466"/>
      <c r="GF181" s="466"/>
      <c r="GG181" s="466"/>
      <c r="GH181" s="466"/>
      <c r="GI181" s="466"/>
      <c r="GJ181" s="466"/>
      <c r="GK181" s="466"/>
      <c r="GL181" s="466"/>
      <c r="GM181" s="466"/>
      <c r="GN181" s="466"/>
      <c r="GO181" s="466"/>
      <c r="GP181" s="466"/>
      <c r="GQ181" s="466"/>
      <c r="GR181" s="466"/>
      <c r="GS181" s="466"/>
      <c r="GT181" s="466"/>
      <c r="GU181" s="466"/>
      <c r="GV181" s="466"/>
      <c r="GW181" s="466"/>
      <c r="GX181" s="466"/>
      <c r="GY181" s="466"/>
      <c r="GZ181" s="466"/>
      <c r="HA181" s="466"/>
      <c r="HB181" s="466"/>
      <c r="HC181" s="466"/>
      <c r="HD181" s="466"/>
      <c r="HE181" s="466"/>
      <c r="HF181" s="466"/>
      <c r="HG181" s="466"/>
      <c r="HH181" s="466"/>
      <c r="HI181" s="466"/>
      <c r="HJ181" s="466"/>
      <c r="HK181" s="466"/>
      <c r="HL181" s="466"/>
      <c r="HM181" s="466"/>
      <c r="HN181" s="466"/>
      <c r="HO181" s="466"/>
      <c r="HP181" s="466"/>
      <c r="HQ181" s="466"/>
      <c r="HR181" s="466"/>
      <c r="HS181" s="466"/>
      <c r="HT181" s="466"/>
      <c r="HU181" s="466"/>
      <c r="HV181" s="466"/>
      <c r="HW181" s="466"/>
      <c r="HX181" s="466"/>
      <c r="HY181" s="466"/>
      <c r="HZ181" s="466"/>
      <c r="IA181" s="466"/>
      <c r="IB181" s="466"/>
      <c r="IC181" s="466"/>
      <c r="ID181" s="466"/>
      <c r="IE181" s="466"/>
      <c r="IF181" s="466"/>
      <c r="IG181" s="466"/>
      <c r="IH181" s="466"/>
      <c r="II181" s="466"/>
      <c r="IJ181" s="466"/>
      <c r="IK181" s="466"/>
      <c r="IL181" s="466"/>
      <c r="IM181" s="466"/>
      <c r="IN181" s="466"/>
      <c r="IO181" s="466"/>
      <c r="IP181" s="466"/>
      <c r="IQ181" s="466"/>
      <c r="IR181" s="466"/>
      <c r="IS181" s="466"/>
      <c r="IT181" s="466"/>
      <c r="IU181" s="466"/>
      <c r="IV181" s="466"/>
    </row>
    <row r="182" spans="1:256" s="405" customFormat="1">
      <c r="A182" s="486"/>
      <c r="B182" s="408"/>
      <c r="C182" s="485"/>
      <c r="D182" s="485"/>
      <c r="E182" s="437"/>
      <c r="F182" s="437"/>
      <c r="G182" s="484"/>
      <c r="H182" s="484"/>
      <c r="I182" s="437"/>
      <c r="J182" s="437"/>
      <c r="K182" s="466"/>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c r="AH182" s="437"/>
      <c r="AI182" s="437"/>
      <c r="AJ182" s="437"/>
      <c r="AK182" s="437"/>
      <c r="AL182" s="437"/>
      <c r="AM182" s="437"/>
      <c r="AN182" s="437"/>
      <c r="AO182" s="437"/>
      <c r="AP182" s="437"/>
      <c r="AQ182" s="437"/>
      <c r="AR182" s="437"/>
      <c r="AS182" s="437"/>
      <c r="AT182" s="437"/>
      <c r="AU182" s="437"/>
      <c r="AV182" s="437"/>
      <c r="AW182" s="437"/>
      <c r="AX182" s="437"/>
      <c r="AY182" s="437"/>
      <c r="AZ182" s="437"/>
      <c r="BA182" s="437"/>
      <c r="BB182" s="437"/>
      <c r="BC182" s="437"/>
      <c r="BD182" s="437"/>
      <c r="BE182" s="437"/>
      <c r="BF182" s="437"/>
      <c r="BG182" s="437"/>
      <c r="BH182" s="437"/>
      <c r="BI182" s="437"/>
      <c r="BJ182" s="437"/>
      <c r="BK182" s="437"/>
      <c r="BL182" s="437"/>
      <c r="BM182" s="437"/>
      <c r="BN182" s="437"/>
      <c r="BO182" s="437"/>
      <c r="BP182" s="437"/>
      <c r="BQ182" s="437"/>
      <c r="BR182" s="437"/>
      <c r="BS182" s="437"/>
      <c r="BT182" s="437"/>
      <c r="BU182" s="437"/>
      <c r="BV182" s="437"/>
      <c r="BW182" s="437"/>
      <c r="BX182" s="437"/>
      <c r="BY182" s="437"/>
      <c r="BZ182" s="437"/>
      <c r="CA182" s="437"/>
      <c r="CB182" s="437"/>
      <c r="CC182" s="437"/>
      <c r="CD182" s="437"/>
      <c r="CE182" s="437"/>
      <c r="CF182" s="437"/>
      <c r="CG182" s="437"/>
      <c r="CH182" s="437"/>
      <c r="CI182" s="437"/>
      <c r="CJ182" s="437"/>
      <c r="CK182" s="437"/>
      <c r="CL182" s="437"/>
      <c r="CM182" s="437"/>
      <c r="CN182" s="437"/>
      <c r="CO182" s="437"/>
      <c r="CP182" s="437"/>
      <c r="CQ182" s="437"/>
      <c r="CR182" s="437"/>
      <c r="CS182" s="437"/>
      <c r="CT182" s="437"/>
      <c r="CU182" s="437"/>
      <c r="CV182" s="437"/>
      <c r="CW182" s="437"/>
      <c r="CX182" s="437"/>
      <c r="CY182" s="437"/>
      <c r="CZ182" s="437"/>
      <c r="DA182" s="437"/>
      <c r="DB182" s="437"/>
      <c r="DC182" s="437"/>
      <c r="DD182" s="437"/>
      <c r="DE182" s="437"/>
      <c r="DF182" s="437"/>
      <c r="DG182" s="437"/>
      <c r="DH182" s="437"/>
      <c r="DI182" s="437"/>
      <c r="DJ182" s="437"/>
      <c r="DK182" s="437"/>
      <c r="DL182" s="437"/>
      <c r="DM182" s="437"/>
      <c r="DN182" s="437"/>
      <c r="DO182" s="437"/>
      <c r="DP182" s="437"/>
      <c r="DQ182" s="437"/>
      <c r="DR182" s="437"/>
      <c r="DS182" s="437"/>
      <c r="DT182" s="437"/>
      <c r="DU182" s="437"/>
      <c r="DV182" s="437"/>
      <c r="DW182" s="437"/>
      <c r="DX182" s="437"/>
      <c r="DY182" s="437"/>
      <c r="DZ182" s="437"/>
      <c r="EA182" s="437"/>
      <c r="EB182" s="437"/>
      <c r="EC182" s="437"/>
      <c r="ED182" s="437"/>
      <c r="EE182" s="437"/>
      <c r="EF182" s="437"/>
      <c r="EG182" s="437"/>
      <c r="EH182" s="437"/>
      <c r="EI182" s="437"/>
      <c r="EJ182" s="437"/>
      <c r="EK182" s="437"/>
      <c r="EL182" s="437"/>
      <c r="EM182" s="437"/>
      <c r="EN182" s="437"/>
      <c r="EO182" s="437"/>
      <c r="EP182" s="437"/>
      <c r="EQ182" s="437"/>
      <c r="ER182" s="437"/>
      <c r="ES182" s="437"/>
      <c r="ET182" s="437"/>
      <c r="EU182" s="437"/>
      <c r="EV182" s="437"/>
      <c r="EW182" s="437"/>
      <c r="EX182" s="437"/>
      <c r="EY182" s="437"/>
      <c r="EZ182" s="437"/>
      <c r="FA182" s="437"/>
      <c r="FB182" s="437"/>
      <c r="FC182" s="437"/>
      <c r="FD182" s="437"/>
      <c r="FE182" s="437"/>
      <c r="FF182" s="437"/>
      <c r="FG182" s="437"/>
      <c r="FH182" s="437"/>
      <c r="FI182" s="437"/>
      <c r="FJ182" s="437"/>
      <c r="FK182" s="437"/>
      <c r="FL182" s="437"/>
      <c r="FM182" s="437"/>
      <c r="FN182" s="437"/>
      <c r="FO182" s="437"/>
      <c r="FP182" s="437"/>
      <c r="FQ182" s="437"/>
      <c r="FR182" s="437"/>
      <c r="FS182" s="437"/>
      <c r="FT182" s="437"/>
      <c r="FU182" s="437"/>
      <c r="FV182" s="437"/>
      <c r="FW182" s="437"/>
      <c r="FX182" s="437"/>
      <c r="FY182" s="437"/>
      <c r="FZ182" s="437"/>
      <c r="GA182" s="437"/>
      <c r="GB182" s="437"/>
      <c r="GC182" s="437"/>
      <c r="GD182" s="437"/>
      <c r="GE182" s="437"/>
      <c r="GF182" s="437"/>
      <c r="GG182" s="437"/>
      <c r="GH182" s="437"/>
      <c r="GI182" s="437"/>
      <c r="GJ182" s="437"/>
      <c r="GK182" s="437"/>
      <c r="GL182" s="437"/>
      <c r="GM182" s="437"/>
      <c r="GN182" s="437"/>
      <c r="GO182" s="437"/>
      <c r="GP182" s="437"/>
      <c r="GQ182" s="437"/>
      <c r="GR182" s="437"/>
      <c r="GS182" s="437"/>
      <c r="GT182" s="437"/>
      <c r="GU182" s="437"/>
      <c r="GV182" s="437"/>
      <c r="GW182" s="437"/>
      <c r="GX182" s="437"/>
      <c r="GY182" s="437"/>
      <c r="GZ182" s="437"/>
      <c r="HA182" s="437"/>
      <c r="HB182" s="437"/>
      <c r="HC182" s="437"/>
      <c r="HD182" s="437"/>
      <c r="HE182" s="437"/>
      <c r="HF182" s="437"/>
      <c r="HG182" s="437"/>
      <c r="HH182" s="437"/>
      <c r="HI182" s="437"/>
      <c r="HJ182" s="437"/>
      <c r="HK182" s="437"/>
      <c r="HL182" s="437"/>
      <c r="HM182" s="437"/>
      <c r="HN182" s="437"/>
      <c r="HO182" s="437"/>
      <c r="HP182" s="437"/>
      <c r="HQ182" s="437"/>
      <c r="HR182" s="437"/>
      <c r="HS182" s="437"/>
      <c r="HT182" s="437"/>
      <c r="HU182" s="437"/>
      <c r="HV182" s="437"/>
      <c r="HW182" s="437"/>
      <c r="HX182" s="437"/>
      <c r="HY182" s="437"/>
      <c r="HZ182" s="437"/>
      <c r="IA182" s="437"/>
      <c r="IB182" s="437"/>
      <c r="IC182" s="437"/>
      <c r="ID182" s="437"/>
      <c r="IE182" s="437"/>
      <c r="IF182" s="437"/>
      <c r="IG182" s="437"/>
      <c r="IH182" s="437"/>
      <c r="II182" s="437"/>
      <c r="IJ182" s="437"/>
      <c r="IK182" s="437"/>
      <c r="IL182" s="437"/>
      <c r="IM182" s="437"/>
      <c r="IN182" s="437"/>
      <c r="IO182" s="437"/>
      <c r="IP182" s="437"/>
      <c r="IQ182" s="437"/>
      <c r="IR182" s="437"/>
      <c r="IS182" s="437"/>
      <c r="IT182" s="437"/>
      <c r="IU182" s="437"/>
      <c r="IV182" s="437"/>
    </row>
    <row r="183" spans="1:256" s="405" customFormat="1">
      <c r="A183" s="817" t="s">
        <v>1763</v>
      </c>
      <c r="B183" s="489" t="s">
        <v>1683</v>
      </c>
      <c r="C183" s="485"/>
      <c r="D183" s="485"/>
      <c r="E183" s="437"/>
      <c r="F183" s="437"/>
      <c r="G183" s="484"/>
      <c r="H183" s="484"/>
      <c r="I183" s="437"/>
      <c r="J183" s="437"/>
      <c r="K183" s="437"/>
      <c r="L183" s="437"/>
      <c r="M183" s="437"/>
      <c r="N183" s="437"/>
      <c r="O183" s="437"/>
      <c r="P183" s="437"/>
      <c r="Q183" s="437"/>
      <c r="R183" s="437"/>
      <c r="S183" s="437"/>
      <c r="T183" s="437"/>
      <c r="U183" s="437"/>
      <c r="V183" s="437"/>
      <c r="W183" s="437"/>
      <c r="X183" s="437"/>
      <c r="Y183" s="437"/>
      <c r="Z183" s="437"/>
      <c r="AA183" s="437"/>
      <c r="AB183" s="437"/>
      <c r="AC183" s="437"/>
      <c r="AD183" s="437"/>
      <c r="AE183" s="437"/>
      <c r="AF183" s="437"/>
      <c r="AG183" s="437"/>
      <c r="AH183" s="437"/>
      <c r="AI183" s="437"/>
      <c r="AJ183" s="437"/>
      <c r="AK183" s="437"/>
      <c r="AL183" s="437"/>
      <c r="AM183" s="437"/>
      <c r="AN183" s="437"/>
      <c r="AO183" s="437"/>
      <c r="AP183" s="437"/>
      <c r="AQ183" s="437"/>
      <c r="AR183" s="437"/>
      <c r="AS183" s="437"/>
      <c r="AT183" s="437"/>
      <c r="AU183" s="437"/>
      <c r="AV183" s="437"/>
      <c r="AW183" s="437"/>
      <c r="AX183" s="437"/>
      <c r="AY183" s="437"/>
      <c r="AZ183" s="437"/>
      <c r="BA183" s="437"/>
      <c r="BB183" s="437"/>
      <c r="BC183" s="437"/>
      <c r="BD183" s="437"/>
      <c r="BE183" s="437"/>
      <c r="BF183" s="437"/>
      <c r="BG183" s="437"/>
      <c r="BH183" s="437"/>
      <c r="BI183" s="437"/>
      <c r="BJ183" s="437"/>
      <c r="BK183" s="437"/>
      <c r="BL183" s="437"/>
      <c r="BM183" s="437"/>
      <c r="BN183" s="437"/>
      <c r="BO183" s="437"/>
      <c r="BP183" s="437"/>
      <c r="BQ183" s="437"/>
      <c r="BR183" s="437"/>
      <c r="BS183" s="437"/>
      <c r="BT183" s="437"/>
      <c r="BU183" s="437"/>
      <c r="BV183" s="437"/>
      <c r="BW183" s="437"/>
      <c r="BX183" s="437"/>
      <c r="BY183" s="437"/>
      <c r="BZ183" s="437"/>
      <c r="CA183" s="437"/>
      <c r="CB183" s="437"/>
      <c r="CC183" s="437"/>
      <c r="CD183" s="437"/>
      <c r="CE183" s="437"/>
      <c r="CF183" s="437"/>
      <c r="CG183" s="437"/>
      <c r="CH183" s="437"/>
      <c r="CI183" s="437"/>
      <c r="CJ183" s="437"/>
      <c r="CK183" s="437"/>
      <c r="CL183" s="437"/>
      <c r="CM183" s="437"/>
      <c r="CN183" s="437"/>
      <c r="CO183" s="437"/>
      <c r="CP183" s="437"/>
      <c r="CQ183" s="437"/>
      <c r="CR183" s="437"/>
      <c r="CS183" s="437"/>
      <c r="CT183" s="437"/>
      <c r="CU183" s="437"/>
      <c r="CV183" s="437"/>
      <c r="CW183" s="437"/>
      <c r="CX183" s="437"/>
      <c r="CY183" s="437"/>
      <c r="CZ183" s="437"/>
      <c r="DA183" s="437"/>
      <c r="DB183" s="437"/>
      <c r="DC183" s="437"/>
      <c r="DD183" s="437"/>
      <c r="DE183" s="437"/>
      <c r="DF183" s="437"/>
      <c r="DG183" s="437"/>
      <c r="DH183" s="437"/>
      <c r="DI183" s="437"/>
      <c r="DJ183" s="437"/>
      <c r="DK183" s="437"/>
      <c r="DL183" s="437"/>
      <c r="DM183" s="437"/>
      <c r="DN183" s="437"/>
      <c r="DO183" s="437"/>
      <c r="DP183" s="437"/>
      <c r="DQ183" s="437"/>
      <c r="DR183" s="437"/>
      <c r="DS183" s="437"/>
      <c r="DT183" s="437"/>
      <c r="DU183" s="437"/>
      <c r="DV183" s="437"/>
      <c r="DW183" s="437"/>
      <c r="DX183" s="437"/>
      <c r="DY183" s="437"/>
      <c r="DZ183" s="437"/>
      <c r="EA183" s="437"/>
      <c r="EB183" s="437"/>
      <c r="EC183" s="437"/>
      <c r="ED183" s="437"/>
      <c r="EE183" s="437"/>
      <c r="EF183" s="437"/>
      <c r="EG183" s="437"/>
      <c r="EH183" s="437"/>
      <c r="EI183" s="437"/>
      <c r="EJ183" s="437"/>
      <c r="EK183" s="437"/>
      <c r="EL183" s="437"/>
      <c r="EM183" s="437"/>
      <c r="EN183" s="437"/>
      <c r="EO183" s="437"/>
      <c r="EP183" s="437"/>
      <c r="EQ183" s="437"/>
      <c r="ER183" s="437"/>
      <c r="ES183" s="437"/>
      <c r="ET183" s="437"/>
      <c r="EU183" s="437"/>
      <c r="EV183" s="437"/>
      <c r="EW183" s="437"/>
      <c r="EX183" s="437"/>
      <c r="EY183" s="437"/>
      <c r="EZ183" s="437"/>
      <c r="FA183" s="437"/>
      <c r="FB183" s="437"/>
      <c r="FC183" s="437"/>
      <c r="FD183" s="437"/>
      <c r="FE183" s="437"/>
      <c r="FF183" s="437"/>
      <c r="FG183" s="437"/>
      <c r="FH183" s="437"/>
      <c r="FI183" s="437"/>
      <c r="FJ183" s="437"/>
      <c r="FK183" s="437"/>
      <c r="FL183" s="437"/>
      <c r="FM183" s="437"/>
      <c r="FN183" s="437"/>
      <c r="FO183" s="437"/>
      <c r="FP183" s="437"/>
      <c r="FQ183" s="437"/>
      <c r="FR183" s="437"/>
      <c r="FS183" s="437"/>
      <c r="FT183" s="437"/>
      <c r="FU183" s="437"/>
      <c r="FV183" s="437"/>
      <c r="FW183" s="437"/>
      <c r="FX183" s="437"/>
      <c r="FY183" s="437"/>
      <c r="FZ183" s="437"/>
      <c r="GA183" s="437"/>
      <c r="GB183" s="437"/>
      <c r="GC183" s="437"/>
      <c r="GD183" s="437"/>
      <c r="GE183" s="437"/>
      <c r="GF183" s="437"/>
      <c r="GG183" s="437"/>
      <c r="GH183" s="437"/>
      <c r="GI183" s="437"/>
      <c r="GJ183" s="437"/>
      <c r="GK183" s="437"/>
      <c r="GL183" s="437"/>
      <c r="GM183" s="437"/>
      <c r="GN183" s="437"/>
      <c r="GO183" s="437"/>
      <c r="GP183" s="437"/>
      <c r="GQ183" s="437"/>
      <c r="GR183" s="437"/>
      <c r="GS183" s="437"/>
      <c r="GT183" s="437"/>
      <c r="GU183" s="437"/>
      <c r="GV183" s="437"/>
      <c r="GW183" s="437"/>
      <c r="GX183" s="437"/>
      <c r="GY183" s="437"/>
      <c r="GZ183" s="437"/>
      <c r="HA183" s="437"/>
      <c r="HB183" s="437"/>
      <c r="HC183" s="437"/>
      <c r="HD183" s="437"/>
      <c r="HE183" s="437"/>
      <c r="HF183" s="437"/>
      <c r="HG183" s="437"/>
      <c r="HH183" s="437"/>
      <c r="HI183" s="437"/>
      <c r="HJ183" s="437"/>
      <c r="HK183" s="437"/>
      <c r="HL183" s="437"/>
      <c r="HM183" s="437"/>
      <c r="HN183" s="437"/>
      <c r="HO183" s="437"/>
      <c r="HP183" s="437"/>
      <c r="HQ183" s="437"/>
      <c r="HR183" s="437"/>
      <c r="HS183" s="437"/>
      <c r="HT183" s="437"/>
      <c r="HU183" s="437"/>
      <c r="HV183" s="437"/>
      <c r="HW183" s="437"/>
      <c r="HX183" s="437"/>
      <c r="HY183" s="437"/>
      <c r="HZ183" s="437"/>
      <c r="IA183" s="437"/>
      <c r="IB183" s="437"/>
      <c r="IC183" s="437"/>
      <c r="ID183" s="437"/>
      <c r="IE183" s="437"/>
      <c r="IF183" s="437"/>
      <c r="IG183" s="437"/>
      <c r="IH183" s="437"/>
      <c r="II183" s="437"/>
      <c r="IJ183" s="437"/>
      <c r="IK183" s="437"/>
      <c r="IL183" s="437"/>
      <c r="IM183" s="437"/>
      <c r="IN183" s="437"/>
      <c r="IO183" s="437"/>
      <c r="IP183" s="437"/>
      <c r="IQ183" s="437"/>
      <c r="IR183" s="437"/>
      <c r="IS183" s="437"/>
      <c r="IT183" s="437"/>
      <c r="IU183" s="437"/>
      <c r="IV183" s="437"/>
    </row>
    <row r="184" spans="1:256" s="405" customFormat="1">
      <c r="A184" s="486" t="s">
        <v>982</v>
      </c>
      <c r="B184" s="489" t="s">
        <v>1682</v>
      </c>
      <c r="C184" s="485"/>
      <c r="D184" s="485"/>
      <c r="E184" s="437"/>
      <c r="F184" s="437"/>
      <c r="G184" s="484"/>
      <c r="H184" s="484"/>
      <c r="I184" s="437"/>
      <c r="J184" s="437"/>
      <c r="K184" s="437"/>
      <c r="L184" s="437"/>
      <c r="M184" s="437"/>
      <c r="N184" s="437"/>
      <c r="O184" s="437"/>
      <c r="P184" s="437"/>
      <c r="Q184" s="437"/>
      <c r="R184" s="437"/>
      <c r="S184" s="437"/>
      <c r="T184" s="437"/>
      <c r="U184" s="437"/>
      <c r="V184" s="437"/>
      <c r="W184" s="437"/>
      <c r="X184" s="437"/>
      <c r="Y184" s="437"/>
      <c r="Z184" s="437"/>
      <c r="AA184" s="437"/>
      <c r="AB184" s="437"/>
      <c r="AC184" s="437"/>
      <c r="AD184" s="437"/>
      <c r="AE184" s="437"/>
      <c r="AF184" s="437"/>
      <c r="AG184" s="437"/>
      <c r="AH184" s="437"/>
      <c r="AI184" s="437"/>
      <c r="AJ184" s="437"/>
      <c r="AK184" s="437"/>
      <c r="AL184" s="437"/>
      <c r="AM184" s="437"/>
      <c r="AN184" s="437"/>
      <c r="AO184" s="437"/>
      <c r="AP184" s="437"/>
      <c r="AQ184" s="437"/>
      <c r="AR184" s="437"/>
      <c r="AS184" s="437"/>
      <c r="AT184" s="437"/>
      <c r="AU184" s="437"/>
      <c r="AV184" s="437"/>
      <c r="AW184" s="437"/>
      <c r="AX184" s="437"/>
      <c r="AY184" s="437"/>
      <c r="AZ184" s="437"/>
      <c r="BA184" s="437"/>
      <c r="BB184" s="437"/>
      <c r="BC184" s="437"/>
      <c r="BD184" s="437"/>
      <c r="BE184" s="437"/>
      <c r="BF184" s="437"/>
      <c r="BG184" s="437"/>
      <c r="BH184" s="437"/>
      <c r="BI184" s="437"/>
      <c r="BJ184" s="437"/>
      <c r="BK184" s="437"/>
      <c r="BL184" s="437"/>
      <c r="BM184" s="437"/>
      <c r="BN184" s="437"/>
      <c r="BO184" s="437"/>
      <c r="BP184" s="437"/>
      <c r="BQ184" s="437"/>
      <c r="BR184" s="437"/>
      <c r="BS184" s="437"/>
      <c r="BT184" s="437"/>
      <c r="BU184" s="437"/>
      <c r="BV184" s="437"/>
      <c r="BW184" s="437"/>
      <c r="BX184" s="437"/>
      <c r="BY184" s="437"/>
      <c r="BZ184" s="437"/>
      <c r="CA184" s="437"/>
      <c r="CB184" s="437"/>
      <c r="CC184" s="437"/>
      <c r="CD184" s="437"/>
      <c r="CE184" s="437"/>
      <c r="CF184" s="437"/>
      <c r="CG184" s="437"/>
      <c r="CH184" s="437"/>
      <c r="CI184" s="437"/>
      <c r="CJ184" s="437"/>
      <c r="CK184" s="437"/>
      <c r="CL184" s="437"/>
      <c r="CM184" s="437"/>
      <c r="CN184" s="437"/>
      <c r="CO184" s="437"/>
      <c r="CP184" s="437"/>
      <c r="CQ184" s="437"/>
      <c r="CR184" s="437"/>
      <c r="CS184" s="437"/>
      <c r="CT184" s="437"/>
      <c r="CU184" s="437"/>
      <c r="CV184" s="437"/>
      <c r="CW184" s="437"/>
      <c r="CX184" s="437"/>
      <c r="CY184" s="437"/>
      <c r="CZ184" s="437"/>
      <c r="DA184" s="437"/>
      <c r="DB184" s="437"/>
      <c r="DC184" s="437"/>
      <c r="DD184" s="437"/>
      <c r="DE184" s="437"/>
      <c r="DF184" s="437"/>
      <c r="DG184" s="437"/>
      <c r="DH184" s="437"/>
      <c r="DI184" s="437"/>
      <c r="DJ184" s="437"/>
      <c r="DK184" s="437"/>
      <c r="DL184" s="437"/>
      <c r="DM184" s="437"/>
      <c r="DN184" s="437"/>
      <c r="DO184" s="437"/>
      <c r="DP184" s="437"/>
      <c r="DQ184" s="437"/>
      <c r="DR184" s="437"/>
      <c r="DS184" s="437"/>
      <c r="DT184" s="437"/>
      <c r="DU184" s="437"/>
      <c r="DV184" s="437"/>
      <c r="DW184" s="437"/>
      <c r="DX184" s="437"/>
      <c r="DY184" s="437"/>
      <c r="DZ184" s="437"/>
      <c r="EA184" s="437"/>
      <c r="EB184" s="437"/>
      <c r="EC184" s="437"/>
      <c r="ED184" s="437"/>
      <c r="EE184" s="437"/>
      <c r="EF184" s="437"/>
      <c r="EG184" s="437"/>
      <c r="EH184" s="437"/>
      <c r="EI184" s="437"/>
      <c r="EJ184" s="437"/>
      <c r="EK184" s="437"/>
      <c r="EL184" s="437"/>
      <c r="EM184" s="437"/>
      <c r="EN184" s="437"/>
      <c r="EO184" s="437"/>
      <c r="EP184" s="437"/>
      <c r="EQ184" s="437"/>
      <c r="ER184" s="437"/>
      <c r="ES184" s="437"/>
      <c r="ET184" s="437"/>
      <c r="EU184" s="437"/>
      <c r="EV184" s="437"/>
      <c r="EW184" s="437"/>
      <c r="EX184" s="437"/>
      <c r="EY184" s="437"/>
      <c r="EZ184" s="437"/>
      <c r="FA184" s="437"/>
      <c r="FB184" s="437"/>
      <c r="FC184" s="437"/>
      <c r="FD184" s="437"/>
      <c r="FE184" s="437"/>
      <c r="FF184" s="437"/>
      <c r="FG184" s="437"/>
      <c r="FH184" s="437"/>
      <c r="FI184" s="437"/>
      <c r="FJ184" s="437"/>
      <c r="FK184" s="437"/>
      <c r="FL184" s="437"/>
      <c r="FM184" s="437"/>
      <c r="FN184" s="437"/>
      <c r="FO184" s="437"/>
      <c r="FP184" s="437"/>
      <c r="FQ184" s="437"/>
      <c r="FR184" s="437"/>
      <c r="FS184" s="437"/>
      <c r="FT184" s="437"/>
      <c r="FU184" s="437"/>
      <c r="FV184" s="437"/>
      <c r="FW184" s="437"/>
      <c r="FX184" s="437"/>
      <c r="FY184" s="437"/>
      <c r="FZ184" s="437"/>
      <c r="GA184" s="437"/>
      <c r="GB184" s="437"/>
      <c r="GC184" s="437"/>
      <c r="GD184" s="437"/>
      <c r="GE184" s="437"/>
      <c r="GF184" s="437"/>
      <c r="GG184" s="437"/>
      <c r="GH184" s="437"/>
      <c r="GI184" s="437"/>
      <c r="GJ184" s="437"/>
      <c r="GK184" s="437"/>
      <c r="GL184" s="437"/>
      <c r="GM184" s="437"/>
      <c r="GN184" s="437"/>
      <c r="GO184" s="437"/>
      <c r="GP184" s="437"/>
      <c r="GQ184" s="437"/>
      <c r="GR184" s="437"/>
      <c r="GS184" s="437"/>
      <c r="GT184" s="437"/>
      <c r="GU184" s="437"/>
      <c r="GV184" s="437"/>
      <c r="GW184" s="437"/>
      <c r="GX184" s="437"/>
      <c r="GY184" s="437"/>
      <c r="GZ184" s="437"/>
      <c r="HA184" s="437"/>
      <c r="HB184" s="437"/>
      <c r="HC184" s="437"/>
      <c r="HD184" s="437"/>
      <c r="HE184" s="437"/>
      <c r="HF184" s="437"/>
      <c r="HG184" s="437"/>
      <c r="HH184" s="437"/>
      <c r="HI184" s="437"/>
      <c r="HJ184" s="437"/>
      <c r="HK184" s="437"/>
      <c r="HL184" s="437"/>
      <c r="HM184" s="437"/>
      <c r="HN184" s="437"/>
      <c r="HO184" s="437"/>
      <c r="HP184" s="437"/>
      <c r="HQ184" s="437"/>
      <c r="HR184" s="437"/>
      <c r="HS184" s="437"/>
      <c r="HT184" s="437"/>
      <c r="HU184" s="437"/>
      <c r="HV184" s="437"/>
      <c r="HW184" s="437"/>
      <c r="HX184" s="437"/>
      <c r="HY184" s="437"/>
      <c r="HZ184" s="437"/>
      <c r="IA184" s="437"/>
      <c r="IB184" s="437"/>
      <c r="IC184" s="437"/>
      <c r="ID184" s="437"/>
      <c r="IE184" s="437"/>
      <c r="IF184" s="437"/>
      <c r="IG184" s="437"/>
      <c r="IH184" s="437"/>
      <c r="II184" s="437"/>
      <c r="IJ184" s="437"/>
      <c r="IK184" s="437"/>
      <c r="IL184" s="437"/>
      <c r="IM184" s="437"/>
      <c r="IN184" s="437"/>
      <c r="IO184" s="437"/>
      <c r="IP184" s="437"/>
      <c r="IQ184" s="437"/>
      <c r="IR184" s="437"/>
      <c r="IS184" s="437"/>
      <c r="IT184" s="437"/>
      <c r="IU184" s="437"/>
      <c r="IV184" s="437"/>
    </row>
    <row r="185" spans="1:256" s="405" customFormat="1">
      <c r="A185" s="486" t="s">
        <v>982</v>
      </c>
      <c r="B185" s="489" t="s">
        <v>1681</v>
      </c>
      <c r="C185" s="485"/>
      <c r="D185" s="485"/>
      <c r="E185" s="437"/>
      <c r="F185" s="437"/>
      <c r="G185" s="484"/>
      <c r="H185" s="484"/>
      <c r="I185" s="437"/>
      <c r="J185" s="437"/>
      <c r="K185" s="437"/>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7"/>
      <c r="AI185" s="437"/>
      <c r="AJ185" s="437"/>
      <c r="AK185" s="437"/>
      <c r="AL185" s="437"/>
      <c r="AM185" s="437"/>
      <c r="AN185" s="437"/>
      <c r="AO185" s="437"/>
      <c r="AP185" s="437"/>
      <c r="AQ185" s="437"/>
      <c r="AR185" s="437"/>
      <c r="AS185" s="437"/>
      <c r="AT185" s="437"/>
      <c r="AU185" s="437"/>
      <c r="AV185" s="437"/>
      <c r="AW185" s="437"/>
      <c r="AX185" s="437"/>
      <c r="AY185" s="437"/>
      <c r="AZ185" s="437"/>
      <c r="BA185" s="437"/>
      <c r="BB185" s="437"/>
      <c r="BC185" s="437"/>
      <c r="BD185" s="437"/>
      <c r="BE185" s="437"/>
      <c r="BF185" s="437"/>
      <c r="BG185" s="437"/>
      <c r="BH185" s="437"/>
      <c r="BI185" s="437"/>
      <c r="BJ185" s="437"/>
      <c r="BK185" s="437"/>
      <c r="BL185" s="437"/>
      <c r="BM185" s="437"/>
      <c r="BN185" s="437"/>
      <c r="BO185" s="437"/>
      <c r="BP185" s="437"/>
      <c r="BQ185" s="437"/>
      <c r="BR185" s="437"/>
      <c r="BS185" s="437"/>
      <c r="BT185" s="437"/>
      <c r="BU185" s="437"/>
      <c r="BV185" s="437"/>
      <c r="BW185" s="437"/>
      <c r="BX185" s="437"/>
      <c r="BY185" s="437"/>
      <c r="BZ185" s="437"/>
      <c r="CA185" s="437"/>
      <c r="CB185" s="437"/>
      <c r="CC185" s="437"/>
      <c r="CD185" s="437"/>
      <c r="CE185" s="437"/>
      <c r="CF185" s="437"/>
      <c r="CG185" s="437"/>
      <c r="CH185" s="437"/>
      <c r="CI185" s="437"/>
      <c r="CJ185" s="437"/>
      <c r="CK185" s="437"/>
      <c r="CL185" s="437"/>
      <c r="CM185" s="437"/>
      <c r="CN185" s="437"/>
      <c r="CO185" s="437"/>
      <c r="CP185" s="437"/>
      <c r="CQ185" s="437"/>
      <c r="CR185" s="437"/>
      <c r="CS185" s="437"/>
      <c r="CT185" s="437"/>
      <c r="CU185" s="437"/>
      <c r="CV185" s="437"/>
      <c r="CW185" s="437"/>
      <c r="CX185" s="437"/>
      <c r="CY185" s="437"/>
      <c r="CZ185" s="437"/>
      <c r="DA185" s="437"/>
      <c r="DB185" s="437"/>
      <c r="DC185" s="437"/>
      <c r="DD185" s="437"/>
      <c r="DE185" s="437"/>
      <c r="DF185" s="437"/>
      <c r="DG185" s="437"/>
      <c r="DH185" s="437"/>
      <c r="DI185" s="437"/>
      <c r="DJ185" s="437"/>
      <c r="DK185" s="437"/>
      <c r="DL185" s="437"/>
      <c r="DM185" s="437"/>
      <c r="DN185" s="437"/>
      <c r="DO185" s="437"/>
      <c r="DP185" s="437"/>
      <c r="DQ185" s="437"/>
      <c r="DR185" s="437"/>
      <c r="DS185" s="437"/>
      <c r="DT185" s="437"/>
      <c r="DU185" s="437"/>
      <c r="DV185" s="437"/>
      <c r="DW185" s="437"/>
      <c r="DX185" s="437"/>
      <c r="DY185" s="437"/>
      <c r="DZ185" s="437"/>
      <c r="EA185" s="437"/>
      <c r="EB185" s="437"/>
      <c r="EC185" s="437"/>
      <c r="ED185" s="437"/>
      <c r="EE185" s="437"/>
      <c r="EF185" s="437"/>
      <c r="EG185" s="437"/>
      <c r="EH185" s="437"/>
      <c r="EI185" s="437"/>
      <c r="EJ185" s="437"/>
      <c r="EK185" s="437"/>
      <c r="EL185" s="437"/>
      <c r="EM185" s="437"/>
      <c r="EN185" s="437"/>
      <c r="EO185" s="437"/>
      <c r="EP185" s="437"/>
      <c r="EQ185" s="437"/>
      <c r="ER185" s="437"/>
      <c r="ES185" s="437"/>
      <c r="ET185" s="437"/>
      <c r="EU185" s="437"/>
      <c r="EV185" s="437"/>
      <c r="EW185" s="437"/>
      <c r="EX185" s="437"/>
      <c r="EY185" s="437"/>
      <c r="EZ185" s="437"/>
      <c r="FA185" s="437"/>
      <c r="FB185" s="437"/>
      <c r="FC185" s="437"/>
      <c r="FD185" s="437"/>
      <c r="FE185" s="437"/>
      <c r="FF185" s="437"/>
      <c r="FG185" s="437"/>
      <c r="FH185" s="437"/>
      <c r="FI185" s="437"/>
      <c r="FJ185" s="437"/>
      <c r="FK185" s="437"/>
      <c r="FL185" s="437"/>
      <c r="FM185" s="437"/>
      <c r="FN185" s="437"/>
      <c r="FO185" s="437"/>
      <c r="FP185" s="437"/>
      <c r="FQ185" s="437"/>
      <c r="FR185" s="437"/>
      <c r="FS185" s="437"/>
      <c r="FT185" s="437"/>
      <c r="FU185" s="437"/>
      <c r="FV185" s="437"/>
      <c r="FW185" s="437"/>
      <c r="FX185" s="437"/>
      <c r="FY185" s="437"/>
      <c r="FZ185" s="437"/>
      <c r="GA185" s="437"/>
      <c r="GB185" s="437"/>
      <c r="GC185" s="437"/>
      <c r="GD185" s="437"/>
      <c r="GE185" s="437"/>
      <c r="GF185" s="437"/>
      <c r="GG185" s="437"/>
      <c r="GH185" s="437"/>
      <c r="GI185" s="437"/>
      <c r="GJ185" s="437"/>
      <c r="GK185" s="437"/>
      <c r="GL185" s="437"/>
      <c r="GM185" s="437"/>
      <c r="GN185" s="437"/>
      <c r="GO185" s="437"/>
      <c r="GP185" s="437"/>
      <c r="GQ185" s="437"/>
      <c r="GR185" s="437"/>
      <c r="GS185" s="437"/>
      <c r="GT185" s="437"/>
      <c r="GU185" s="437"/>
      <c r="GV185" s="437"/>
      <c r="GW185" s="437"/>
      <c r="GX185" s="437"/>
      <c r="GY185" s="437"/>
      <c r="GZ185" s="437"/>
      <c r="HA185" s="437"/>
      <c r="HB185" s="437"/>
      <c r="HC185" s="437"/>
      <c r="HD185" s="437"/>
      <c r="HE185" s="437"/>
      <c r="HF185" s="437"/>
      <c r="HG185" s="437"/>
      <c r="HH185" s="437"/>
      <c r="HI185" s="437"/>
      <c r="HJ185" s="437"/>
      <c r="HK185" s="437"/>
      <c r="HL185" s="437"/>
      <c r="HM185" s="437"/>
      <c r="HN185" s="437"/>
      <c r="HO185" s="437"/>
      <c r="HP185" s="437"/>
      <c r="HQ185" s="437"/>
      <c r="HR185" s="437"/>
      <c r="HS185" s="437"/>
      <c r="HT185" s="437"/>
      <c r="HU185" s="437"/>
      <c r="HV185" s="437"/>
      <c r="HW185" s="437"/>
      <c r="HX185" s="437"/>
      <c r="HY185" s="437"/>
      <c r="HZ185" s="437"/>
      <c r="IA185" s="437"/>
      <c r="IB185" s="437"/>
      <c r="IC185" s="437"/>
      <c r="ID185" s="437"/>
      <c r="IE185" s="437"/>
      <c r="IF185" s="437"/>
      <c r="IG185" s="437"/>
      <c r="IH185" s="437"/>
      <c r="II185" s="437"/>
      <c r="IJ185" s="437"/>
      <c r="IK185" s="437"/>
      <c r="IL185" s="437"/>
      <c r="IM185" s="437"/>
      <c r="IN185" s="437"/>
      <c r="IO185" s="437"/>
      <c r="IP185" s="437"/>
      <c r="IQ185" s="437"/>
      <c r="IR185" s="437"/>
      <c r="IS185" s="437"/>
      <c r="IT185" s="437"/>
      <c r="IU185" s="437"/>
      <c r="IV185" s="437"/>
    </row>
    <row r="186" spans="1:256" s="405" customFormat="1" ht="16.2">
      <c r="A186" s="486" t="s">
        <v>982</v>
      </c>
      <c r="B186" s="489" t="s">
        <v>1680</v>
      </c>
      <c r="C186" s="485" t="s">
        <v>51</v>
      </c>
      <c r="D186" s="485">
        <v>2</v>
      </c>
      <c r="E186" s="499"/>
      <c r="F186" s="498">
        <f>E186*D186</f>
        <v>0</v>
      </c>
      <c r="G186" s="484"/>
      <c r="H186" s="484"/>
      <c r="I186" s="437"/>
      <c r="J186" s="437"/>
      <c r="K186" s="437"/>
      <c r="L186" s="437"/>
      <c r="M186" s="437"/>
      <c r="N186" s="437"/>
      <c r="O186" s="437"/>
      <c r="P186" s="437"/>
      <c r="Q186" s="437"/>
      <c r="R186" s="437"/>
      <c r="S186" s="437"/>
      <c r="T186" s="437"/>
      <c r="U186" s="437"/>
      <c r="V186" s="437"/>
      <c r="W186" s="437"/>
      <c r="X186" s="437"/>
      <c r="Y186" s="437"/>
      <c r="Z186" s="437"/>
      <c r="AA186" s="437"/>
      <c r="AB186" s="437"/>
      <c r="AC186" s="437"/>
      <c r="AD186" s="437"/>
      <c r="AE186" s="437"/>
      <c r="AF186" s="437"/>
      <c r="AG186" s="437"/>
      <c r="AH186" s="437"/>
      <c r="AI186" s="437"/>
      <c r="AJ186" s="437"/>
      <c r="AK186" s="437"/>
      <c r="AL186" s="437"/>
      <c r="AM186" s="437"/>
      <c r="AN186" s="437"/>
      <c r="AO186" s="437"/>
      <c r="AP186" s="437"/>
      <c r="AQ186" s="437"/>
      <c r="AR186" s="437"/>
      <c r="AS186" s="437"/>
      <c r="AT186" s="437"/>
      <c r="AU186" s="437"/>
      <c r="AV186" s="437"/>
      <c r="AW186" s="437"/>
      <c r="AX186" s="437"/>
      <c r="AY186" s="437"/>
      <c r="AZ186" s="437"/>
      <c r="BA186" s="437"/>
      <c r="BB186" s="437"/>
      <c r="BC186" s="437"/>
      <c r="BD186" s="437"/>
      <c r="BE186" s="437"/>
      <c r="BF186" s="437"/>
      <c r="BG186" s="437"/>
      <c r="BH186" s="437"/>
      <c r="BI186" s="437"/>
      <c r="BJ186" s="437"/>
      <c r="BK186" s="437"/>
      <c r="BL186" s="437"/>
      <c r="BM186" s="437"/>
      <c r="BN186" s="437"/>
      <c r="BO186" s="437"/>
      <c r="BP186" s="437"/>
      <c r="BQ186" s="437"/>
      <c r="BR186" s="437"/>
      <c r="BS186" s="437"/>
      <c r="BT186" s="437"/>
      <c r="BU186" s="437"/>
      <c r="BV186" s="437"/>
      <c r="BW186" s="437"/>
      <c r="BX186" s="437"/>
      <c r="BY186" s="437"/>
      <c r="BZ186" s="437"/>
      <c r="CA186" s="437"/>
      <c r="CB186" s="437"/>
      <c r="CC186" s="437"/>
      <c r="CD186" s="437"/>
      <c r="CE186" s="437"/>
      <c r="CF186" s="437"/>
      <c r="CG186" s="437"/>
      <c r="CH186" s="437"/>
      <c r="CI186" s="437"/>
      <c r="CJ186" s="437"/>
      <c r="CK186" s="437"/>
      <c r="CL186" s="437"/>
      <c r="CM186" s="437"/>
      <c r="CN186" s="437"/>
      <c r="CO186" s="437"/>
      <c r="CP186" s="437"/>
      <c r="CQ186" s="437"/>
      <c r="CR186" s="437"/>
      <c r="CS186" s="437"/>
      <c r="CT186" s="437"/>
      <c r="CU186" s="437"/>
      <c r="CV186" s="437"/>
      <c r="CW186" s="437"/>
      <c r="CX186" s="437"/>
      <c r="CY186" s="437"/>
      <c r="CZ186" s="437"/>
      <c r="DA186" s="437"/>
      <c r="DB186" s="437"/>
      <c r="DC186" s="437"/>
      <c r="DD186" s="437"/>
      <c r="DE186" s="437"/>
      <c r="DF186" s="437"/>
      <c r="DG186" s="437"/>
      <c r="DH186" s="437"/>
      <c r="DI186" s="437"/>
      <c r="DJ186" s="437"/>
      <c r="DK186" s="437"/>
      <c r="DL186" s="437"/>
      <c r="DM186" s="437"/>
      <c r="DN186" s="437"/>
      <c r="DO186" s="437"/>
      <c r="DP186" s="437"/>
      <c r="DQ186" s="437"/>
      <c r="DR186" s="437"/>
      <c r="DS186" s="437"/>
      <c r="DT186" s="437"/>
      <c r="DU186" s="437"/>
      <c r="DV186" s="437"/>
      <c r="DW186" s="437"/>
      <c r="DX186" s="437"/>
      <c r="DY186" s="437"/>
      <c r="DZ186" s="437"/>
      <c r="EA186" s="437"/>
      <c r="EB186" s="437"/>
      <c r="EC186" s="437"/>
      <c r="ED186" s="437"/>
      <c r="EE186" s="437"/>
      <c r="EF186" s="437"/>
      <c r="EG186" s="437"/>
      <c r="EH186" s="437"/>
      <c r="EI186" s="437"/>
      <c r="EJ186" s="437"/>
      <c r="EK186" s="437"/>
      <c r="EL186" s="437"/>
      <c r="EM186" s="437"/>
      <c r="EN186" s="437"/>
      <c r="EO186" s="437"/>
      <c r="EP186" s="437"/>
      <c r="EQ186" s="437"/>
      <c r="ER186" s="437"/>
      <c r="ES186" s="437"/>
      <c r="ET186" s="437"/>
      <c r="EU186" s="437"/>
      <c r="EV186" s="437"/>
      <c r="EW186" s="437"/>
      <c r="EX186" s="437"/>
      <c r="EY186" s="437"/>
      <c r="EZ186" s="437"/>
      <c r="FA186" s="437"/>
      <c r="FB186" s="437"/>
      <c r="FC186" s="437"/>
      <c r="FD186" s="437"/>
      <c r="FE186" s="437"/>
      <c r="FF186" s="437"/>
      <c r="FG186" s="437"/>
      <c r="FH186" s="437"/>
      <c r="FI186" s="437"/>
      <c r="FJ186" s="437"/>
      <c r="FK186" s="437"/>
      <c r="FL186" s="437"/>
      <c r="FM186" s="437"/>
      <c r="FN186" s="437"/>
      <c r="FO186" s="437"/>
      <c r="FP186" s="437"/>
      <c r="FQ186" s="437"/>
      <c r="FR186" s="437"/>
      <c r="FS186" s="437"/>
      <c r="FT186" s="437"/>
      <c r="FU186" s="437"/>
      <c r="FV186" s="437"/>
      <c r="FW186" s="437"/>
      <c r="FX186" s="437"/>
      <c r="FY186" s="437"/>
      <c r="FZ186" s="437"/>
      <c r="GA186" s="437"/>
      <c r="GB186" s="437"/>
      <c r="GC186" s="437"/>
      <c r="GD186" s="437"/>
      <c r="GE186" s="437"/>
      <c r="GF186" s="437"/>
      <c r="GG186" s="437"/>
      <c r="GH186" s="437"/>
      <c r="GI186" s="437"/>
      <c r="GJ186" s="437"/>
      <c r="GK186" s="437"/>
      <c r="GL186" s="437"/>
      <c r="GM186" s="437"/>
      <c r="GN186" s="437"/>
      <c r="GO186" s="437"/>
      <c r="GP186" s="437"/>
      <c r="GQ186" s="437"/>
      <c r="GR186" s="437"/>
      <c r="GS186" s="437"/>
      <c r="GT186" s="437"/>
      <c r="GU186" s="437"/>
      <c r="GV186" s="437"/>
      <c r="GW186" s="437"/>
      <c r="GX186" s="437"/>
      <c r="GY186" s="437"/>
      <c r="GZ186" s="437"/>
      <c r="HA186" s="437"/>
      <c r="HB186" s="437"/>
      <c r="HC186" s="437"/>
      <c r="HD186" s="437"/>
      <c r="HE186" s="437"/>
      <c r="HF186" s="437"/>
      <c r="HG186" s="437"/>
      <c r="HH186" s="437"/>
      <c r="HI186" s="437"/>
      <c r="HJ186" s="437"/>
      <c r="HK186" s="437"/>
      <c r="HL186" s="437"/>
      <c r="HM186" s="437"/>
      <c r="HN186" s="437"/>
      <c r="HO186" s="437"/>
      <c r="HP186" s="437"/>
      <c r="HQ186" s="437"/>
      <c r="HR186" s="437"/>
      <c r="HS186" s="437"/>
      <c r="HT186" s="437"/>
      <c r="HU186" s="437"/>
      <c r="HV186" s="437"/>
      <c r="HW186" s="437"/>
      <c r="HX186" s="437"/>
      <c r="HY186" s="437"/>
      <c r="HZ186" s="437"/>
      <c r="IA186" s="437"/>
      <c r="IB186" s="437"/>
      <c r="IC186" s="437"/>
      <c r="ID186" s="437"/>
      <c r="IE186" s="437"/>
      <c r="IF186" s="437"/>
      <c r="IG186" s="437"/>
      <c r="IH186" s="437"/>
      <c r="II186" s="437"/>
      <c r="IJ186" s="437"/>
      <c r="IK186" s="437"/>
      <c r="IL186" s="437"/>
      <c r="IM186" s="437"/>
      <c r="IN186" s="437"/>
      <c r="IO186" s="437"/>
      <c r="IP186" s="437"/>
      <c r="IQ186" s="437"/>
      <c r="IR186" s="437"/>
      <c r="IS186" s="437"/>
      <c r="IT186" s="437"/>
      <c r="IU186" s="437"/>
      <c r="IV186" s="437"/>
    </row>
    <row r="187" spans="1:256" s="405" customFormat="1">
      <c r="A187" s="486"/>
      <c r="B187" s="489"/>
      <c r="C187" s="485"/>
      <c r="D187" s="485"/>
      <c r="E187" s="466"/>
      <c r="F187" s="466"/>
      <c r="G187" s="484"/>
      <c r="H187" s="484"/>
      <c r="I187" s="466"/>
      <c r="J187" s="466"/>
      <c r="K187" s="437"/>
      <c r="L187" s="466"/>
      <c r="M187" s="466"/>
      <c r="N187" s="466"/>
      <c r="O187" s="466"/>
      <c r="P187" s="466"/>
      <c r="Q187" s="466"/>
      <c r="R187" s="466"/>
      <c r="S187" s="466"/>
      <c r="T187" s="466"/>
      <c r="U187" s="466"/>
      <c r="V187" s="466"/>
      <c r="W187" s="466"/>
      <c r="X187" s="466"/>
      <c r="Y187" s="466"/>
      <c r="Z187" s="466"/>
      <c r="AA187" s="466"/>
      <c r="AB187" s="466"/>
      <c r="AC187" s="466"/>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6"/>
      <c r="AY187" s="466"/>
      <c r="AZ187" s="466"/>
      <c r="BA187" s="466"/>
      <c r="BB187" s="466"/>
      <c r="BC187" s="466"/>
      <c r="BD187" s="466"/>
      <c r="BE187" s="466"/>
      <c r="BF187" s="466"/>
      <c r="BG187" s="466"/>
      <c r="BH187" s="466"/>
      <c r="BI187" s="466"/>
      <c r="BJ187" s="466"/>
      <c r="BK187" s="466"/>
      <c r="BL187" s="466"/>
      <c r="BM187" s="466"/>
      <c r="BN187" s="466"/>
      <c r="BO187" s="466"/>
      <c r="BP187" s="466"/>
      <c r="BQ187" s="466"/>
      <c r="BR187" s="466"/>
      <c r="BS187" s="466"/>
      <c r="BT187" s="466"/>
      <c r="BU187" s="466"/>
      <c r="BV187" s="466"/>
      <c r="BW187" s="466"/>
      <c r="BX187" s="466"/>
      <c r="BY187" s="466"/>
      <c r="BZ187" s="466"/>
      <c r="CA187" s="466"/>
      <c r="CB187" s="466"/>
      <c r="CC187" s="466"/>
      <c r="CD187" s="466"/>
      <c r="CE187" s="466"/>
      <c r="CF187" s="466"/>
      <c r="CG187" s="466"/>
      <c r="CH187" s="466"/>
      <c r="CI187" s="466"/>
      <c r="CJ187" s="466"/>
      <c r="CK187" s="466"/>
      <c r="CL187" s="466"/>
      <c r="CM187" s="466"/>
      <c r="CN187" s="466"/>
      <c r="CO187" s="466"/>
      <c r="CP187" s="466"/>
      <c r="CQ187" s="466"/>
      <c r="CR187" s="466"/>
      <c r="CS187" s="466"/>
      <c r="CT187" s="466"/>
      <c r="CU187" s="466"/>
      <c r="CV187" s="466"/>
      <c r="CW187" s="466"/>
      <c r="CX187" s="466"/>
      <c r="CY187" s="466"/>
      <c r="CZ187" s="466"/>
      <c r="DA187" s="466"/>
      <c r="DB187" s="466"/>
      <c r="DC187" s="466"/>
      <c r="DD187" s="466"/>
      <c r="DE187" s="466"/>
      <c r="DF187" s="466"/>
      <c r="DG187" s="466"/>
      <c r="DH187" s="466"/>
      <c r="DI187" s="466"/>
      <c r="DJ187" s="466"/>
      <c r="DK187" s="466"/>
      <c r="DL187" s="466"/>
      <c r="DM187" s="466"/>
      <c r="DN187" s="466"/>
      <c r="DO187" s="466"/>
      <c r="DP187" s="466"/>
      <c r="DQ187" s="466"/>
      <c r="DR187" s="466"/>
      <c r="DS187" s="466"/>
      <c r="DT187" s="466"/>
      <c r="DU187" s="466"/>
      <c r="DV187" s="466"/>
      <c r="DW187" s="466"/>
      <c r="DX187" s="466"/>
      <c r="DY187" s="466"/>
      <c r="DZ187" s="466"/>
      <c r="EA187" s="466"/>
      <c r="EB187" s="466"/>
      <c r="EC187" s="466"/>
      <c r="ED187" s="466"/>
      <c r="EE187" s="466"/>
      <c r="EF187" s="466"/>
      <c r="EG187" s="466"/>
      <c r="EH187" s="466"/>
      <c r="EI187" s="466"/>
      <c r="EJ187" s="466"/>
      <c r="EK187" s="466"/>
      <c r="EL187" s="466"/>
      <c r="EM187" s="466"/>
      <c r="EN187" s="466"/>
      <c r="EO187" s="466"/>
      <c r="EP187" s="466"/>
      <c r="EQ187" s="466"/>
      <c r="ER187" s="466"/>
      <c r="ES187" s="466"/>
      <c r="ET187" s="466"/>
      <c r="EU187" s="466"/>
      <c r="EV187" s="466"/>
      <c r="EW187" s="466"/>
      <c r="EX187" s="466"/>
      <c r="EY187" s="466"/>
      <c r="EZ187" s="466"/>
      <c r="FA187" s="466"/>
      <c r="FB187" s="466"/>
      <c r="FC187" s="466"/>
      <c r="FD187" s="466"/>
      <c r="FE187" s="466"/>
      <c r="FF187" s="466"/>
      <c r="FG187" s="466"/>
      <c r="FH187" s="466"/>
      <c r="FI187" s="466"/>
      <c r="FJ187" s="466"/>
      <c r="FK187" s="466"/>
      <c r="FL187" s="466"/>
      <c r="FM187" s="466"/>
      <c r="FN187" s="466"/>
      <c r="FO187" s="466"/>
      <c r="FP187" s="466"/>
      <c r="FQ187" s="466"/>
      <c r="FR187" s="466"/>
      <c r="FS187" s="466"/>
      <c r="FT187" s="466"/>
      <c r="FU187" s="466"/>
      <c r="FV187" s="466"/>
      <c r="FW187" s="466"/>
      <c r="FX187" s="466"/>
      <c r="FY187" s="466"/>
      <c r="FZ187" s="466"/>
      <c r="GA187" s="466"/>
      <c r="GB187" s="466"/>
      <c r="GC187" s="466"/>
      <c r="GD187" s="466"/>
      <c r="GE187" s="466"/>
      <c r="GF187" s="466"/>
      <c r="GG187" s="466"/>
      <c r="GH187" s="466"/>
      <c r="GI187" s="466"/>
      <c r="GJ187" s="466"/>
      <c r="GK187" s="466"/>
      <c r="GL187" s="466"/>
      <c r="GM187" s="466"/>
      <c r="GN187" s="466"/>
      <c r="GO187" s="466"/>
      <c r="GP187" s="466"/>
      <c r="GQ187" s="466"/>
      <c r="GR187" s="466"/>
      <c r="GS187" s="466"/>
      <c r="GT187" s="466"/>
      <c r="GU187" s="466"/>
      <c r="GV187" s="466"/>
      <c r="GW187" s="466"/>
      <c r="GX187" s="466"/>
      <c r="GY187" s="466"/>
      <c r="GZ187" s="466"/>
      <c r="HA187" s="466"/>
      <c r="HB187" s="466"/>
      <c r="HC187" s="466"/>
      <c r="HD187" s="466"/>
      <c r="HE187" s="466"/>
      <c r="HF187" s="466"/>
      <c r="HG187" s="466"/>
      <c r="HH187" s="466"/>
      <c r="HI187" s="466"/>
      <c r="HJ187" s="466"/>
      <c r="HK187" s="466"/>
      <c r="HL187" s="466"/>
      <c r="HM187" s="466"/>
      <c r="HN187" s="466"/>
      <c r="HO187" s="466"/>
      <c r="HP187" s="466"/>
      <c r="HQ187" s="466"/>
      <c r="HR187" s="466"/>
      <c r="HS187" s="466"/>
      <c r="HT187" s="466"/>
      <c r="HU187" s="466"/>
      <c r="HV187" s="466"/>
      <c r="HW187" s="466"/>
      <c r="HX187" s="466"/>
      <c r="HY187" s="466"/>
      <c r="HZ187" s="466"/>
      <c r="IA187" s="466"/>
      <c r="IB187" s="466"/>
      <c r="IC187" s="466"/>
      <c r="ID187" s="466"/>
      <c r="IE187" s="466"/>
      <c r="IF187" s="466"/>
      <c r="IG187" s="466"/>
      <c r="IH187" s="466"/>
      <c r="II187" s="466"/>
      <c r="IJ187" s="466"/>
      <c r="IK187" s="466"/>
      <c r="IL187" s="466"/>
      <c r="IM187" s="466"/>
      <c r="IN187" s="466"/>
      <c r="IO187" s="466"/>
      <c r="IP187" s="466"/>
      <c r="IQ187" s="466"/>
      <c r="IR187" s="466"/>
      <c r="IS187" s="466"/>
      <c r="IT187" s="466"/>
      <c r="IU187" s="466"/>
      <c r="IV187" s="466"/>
    </row>
    <row r="188" spans="1:256" s="405" customFormat="1" ht="26.4">
      <c r="A188" s="817" t="s">
        <v>1762</v>
      </c>
      <c r="B188" s="489" t="s">
        <v>1678</v>
      </c>
      <c r="C188" s="485"/>
      <c r="D188" s="485"/>
      <c r="E188" s="437"/>
      <c r="F188" s="437"/>
      <c r="G188" s="484"/>
      <c r="H188" s="484"/>
      <c r="I188" s="437"/>
      <c r="J188" s="437"/>
      <c r="K188" s="466"/>
      <c r="L188" s="437"/>
      <c r="M188" s="437"/>
      <c r="N188" s="437"/>
      <c r="O188" s="437"/>
      <c r="P188" s="437"/>
      <c r="Q188" s="437"/>
      <c r="R188" s="437"/>
      <c r="S188" s="437"/>
      <c r="T188" s="437"/>
      <c r="U188" s="437"/>
      <c r="V188" s="437"/>
      <c r="W188" s="437"/>
      <c r="X188" s="437"/>
      <c r="Y188" s="437"/>
      <c r="Z188" s="437"/>
      <c r="AA188" s="437"/>
      <c r="AB188" s="437"/>
      <c r="AC188" s="437"/>
      <c r="AD188" s="437"/>
      <c r="AE188" s="437"/>
      <c r="AF188" s="437"/>
      <c r="AG188" s="437"/>
      <c r="AH188" s="437"/>
      <c r="AI188" s="437"/>
      <c r="AJ188" s="437"/>
      <c r="AK188" s="437"/>
      <c r="AL188" s="437"/>
      <c r="AM188" s="437"/>
      <c r="AN188" s="437"/>
      <c r="AO188" s="437"/>
      <c r="AP188" s="437"/>
      <c r="AQ188" s="437"/>
      <c r="AR188" s="437"/>
      <c r="AS188" s="437"/>
      <c r="AT188" s="437"/>
      <c r="AU188" s="437"/>
      <c r="AV188" s="437"/>
      <c r="AW188" s="437"/>
      <c r="AX188" s="437"/>
      <c r="AY188" s="437"/>
      <c r="AZ188" s="437"/>
      <c r="BA188" s="437"/>
      <c r="BB188" s="437"/>
      <c r="BC188" s="437"/>
      <c r="BD188" s="437"/>
      <c r="BE188" s="437"/>
      <c r="BF188" s="437"/>
      <c r="BG188" s="437"/>
      <c r="BH188" s="437"/>
      <c r="BI188" s="437"/>
      <c r="BJ188" s="437"/>
      <c r="BK188" s="437"/>
      <c r="BL188" s="437"/>
      <c r="BM188" s="437"/>
      <c r="BN188" s="437"/>
      <c r="BO188" s="437"/>
      <c r="BP188" s="437"/>
      <c r="BQ188" s="437"/>
      <c r="BR188" s="437"/>
      <c r="BS188" s="437"/>
      <c r="BT188" s="437"/>
      <c r="BU188" s="437"/>
      <c r="BV188" s="437"/>
      <c r="BW188" s="437"/>
      <c r="BX188" s="437"/>
      <c r="BY188" s="437"/>
      <c r="BZ188" s="437"/>
      <c r="CA188" s="437"/>
      <c r="CB188" s="437"/>
      <c r="CC188" s="437"/>
      <c r="CD188" s="437"/>
      <c r="CE188" s="437"/>
      <c r="CF188" s="437"/>
      <c r="CG188" s="437"/>
      <c r="CH188" s="437"/>
      <c r="CI188" s="437"/>
      <c r="CJ188" s="437"/>
      <c r="CK188" s="437"/>
      <c r="CL188" s="437"/>
      <c r="CM188" s="437"/>
      <c r="CN188" s="437"/>
      <c r="CO188" s="437"/>
      <c r="CP188" s="437"/>
      <c r="CQ188" s="437"/>
      <c r="CR188" s="437"/>
      <c r="CS188" s="437"/>
      <c r="CT188" s="437"/>
      <c r="CU188" s="437"/>
      <c r="CV188" s="437"/>
      <c r="CW188" s="437"/>
      <c r="CX188" s="437"/>
      <c r="CY188" s="437"/>
      <c r="CZ188" s="437"/>
      <c r="DA188" s="437"/>
      <c r="DB188" s="437"/>
      <c r="DC188" s="437"/>
      <c r="DD188" s="437"/>
      <c r="DE188" s="437"/>
      <c r="DF188" s="437"/>
      <c r="DG188" s="437"/>
      <c r="DH188" s="437"/>
      <c r="DI188" s="437"/>
      <c r="DJ188" s="437"/>
      <c r="DK188" s="437"/>
      <c r="DL188" s="437"/>
      <c r="DM188" s="437"/>
      <c r="DN188" s="437"/>
      <c r="DO188" s="437"/>
      <c r="DP188" s="437"/>
      <c r="DQ188" s="437"/>
      <c r="DR188" s="437"/>
      <c r="DS188" s="437"/>
      <c r="DT188" s="437"/>
      <c r="DU188" s="437"/>
      <c r="DV188" s="437"/>
      <c r="DW188" s="437"/>
      <c r="DX188" s="437"/>
      <c r="DY188" s="437"/>
      <c r="DZ188" s="437"/>
      <c r="EA188" s="437"/>
      <c r="EB188" s="437"/>
      <c r="EC188" s="437"/>
      <c r="ED188" s="437"/>
      <c r="EE188" s="437"/>
      <c r="EF188" s="437"/>
      <c r="EG188" s="437"/>
      <c r="EH188" s="437"/>
      <c r="EI188" s="437"/>
      <c r="EJ188" s="437"/>
      <c r="EK188" s="437"/>
      <c r="EL188" s="437"/>
      <c r="EM188" s="437"/>
      <c r="EN188" s="437"/>
      <c r="EO188" s="437"/>
      <c r="EP188" s="437"/>
      <c r="EQ188" s="437"/>
      <c r="ER188" s="437"/>
      <c r="ES188" s="437"/>
      <c r="ET188" s="437"/>
      <c r="EU188" s="437"/>
      <c r="EV188" s="437"/>
      <c r="EW188" s="437"/>
      <c r="EX188" s="437"/>
      <c r="EY188" s="437"/>
      <c r="EZ188" s="437"/>
      <c r="FA188" s="437"/>
      <c r="FB188" s="437"/>
      <c r="FC188" s="437"/>
      <c r="FD188" s="437"/>
      <c r="FE188" s="437"/>
      <c r="FF188" s="437"/>
      <c r="FG188" s="437"/>
      <c r="FH188" s="437"/>
      <c r="FI188" s="437"/>
      <c r="FJ188" s="437"/>
      <c r="FK188" s="437"/>
      <c r="FL188" s="437"/>
      <c r="FM188" s="437"/>
      <c r="FN188" s="437"/>
      <c r="FO188" s="437"/>
      <c r="FP188" s="437"/>
      <c r="FQ188" s="437"/>
      <c r="FR188" s="437"/>
      <c r="FS188" s="437"/>
      <c r="FT188" s="437"/>
      <c r="FU188" s="437"/>
      <c r="FV188" s="437"/>
      <c r="FW188" s="437"/>
      <c r="FX188" s="437"/>
      <c r="FY188" s="437"/>
      <c r="FZ188" s="437"/>
      <c r="GA188" s="437"/>
      <c r="GB188" s="437"/>
      <c r="GC188" s="437"/>
      <c r="GD188" s="437"/>
      <c r="GE188" s="437"/>
      <c r="GF188" s="437"/>
      <c r="GG188" s="437"/>
      <c r="GH188" s="437"/>
      <c r="GI188" s="437"/>
      <c r="GJ188" s="437"/>
      <c r="GK188" s="437"/>
      <c r="GL188" s="437"/>
      <c r="GM188" s="437"/>
      <c r="GN188" s="437"/>
      <c r="GO188" s="437"/>
      <c r="GP188" s="437"/>
      <c r="GQ188" s="437"/>
      <c r="GR188" s="437"/>
      <c r="GS188" s="437"/>
      <c r="GT188" s="437"/>
      <c r="GU188" s="437"/>
      <c r="GV188" s="437"/>
      <c r="GW188" s="437"/>
      <c r="GX188" s="437"/>
      <c r="GY188" s="437"/>
      <c r="GZ188" s="437"/>
      <c r="HA188" s="437"/>
      <c r="HB188" s="437"/>
      <c r="HC188" s="437"/>
      <c r="HD188" s="437"/>
      <c r="HE188" s="437"/>
      <c r="HF188" s="437"/>
      <c r="HG188" s="437"/>
      <c r="HH188" s="437"/>
      <c r="HI188" s="437"/>
      <c r="HJ188" s="437"/>
      <c r="HK188" s="437"/>
      <c r="HL188" s="437"/>
      <c r="HM188" s="437"/>
      <c r="HN188" s="437"/>
      <c r="HO188" s="437"/>
      <c r="HP188" s="437"/>
      <c r="HQ188" s="437"/>
      <c r="HR188" s="437"/>
      <c r="HS188" s="437"/>
      <c r="HT188" s="437"/>
      <c r="HU188" s="437"/>
      <c r="HV188" s="437"/>
      <c r="HW188" s="437"/>
      <c r="HX188" s="437"/>
      <c r="HY188" s="437"/>
      <c r="HZ188" s="437"/>
      <c r="IA188" s="437"/>
      <c r="IB188" s="437"/>
      <c r="IC188" s="437"/>
      <c r="ID188" s="437"/>
      <c r="IE188" s="437"/>
      <c r="IF188" s="437"/>
      <c r="IG188" s="437"/>
      <c r="IH188" s="437"/>
      <c r="II188" s="437"/>
      <c r="IJ188" s="437"/>
      <c r="IK188" s="437"/>
      <c r="IL188" s="437"/>
      <c r="IM188" s="437"/>
      <c r="IN188" s="437"/>
      <c r="IO188" s="437"/>
      <c r="IP188" s="437"/>
      <c r="IQ188" s="437"/>
      <c r="IR188" s="437"/>
      <c r="IS188" s="437"/>
      <c r="IT188" s="437"/>
      <c r="IU188" s="437"/>
      <c r="IV188" s="437"/>
    </row>
    <row r="189" spans="1:256" s="405" customFormat="1" ht="14.4">
      <c r="A189" s="486" t="s">
        <v>982</v>
      </c>
      <c r="B189" s="489" t="s">
        <v>1677</v>
      </c>
      <c r="C189" s="485" t="s">
        <v>51</v>
      </c>
      <c r="D189" s="485">
        <v>2</v>
      </c>
      <c r="E189" s="499"/>
      <c r="F189" s="498">
        <f>E189*D189</f>
        <v>0</v>
      </c>
      <c r="G189" s="484"/>
      <c r="H189" s="484"/>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437"/>
      <c r="AY189" s="437"/>
      <c r="AZ189" s="437"/>
      <c r="BA189" s="437"/>
      <c r="BB189" s="437"/>
      <c r="BC189" s="437"/>
      <c r="BD189" s="437"/>
      <c r="BE189" s="437"/>
      <c r="BF189" s="437"/>
      <c r="BG189" s="437"/>
      <c r="BH189" s="437"/>
      <c r="BI189" s="437"/>
      <c r="BJ189" s="437"/>
      <c r="BK189" s="437"/>
      <c r="BL189" s="437"/>
      <c r="BM189" s="437"/>
      <c r="BN189" s="437"/>
      <c r="BO189" s="437"/>
      <c r="BP189" s="437"/>
      <c r="BQ189" s="437"/>
      <c r="BR189" s="437"/>
      <c r="BS189" s="437"/>
      <c r="BT189" s="437"/>
      <c r="BU189" s="437"/>
      <c r="BV189" s="437"/>
      <c r="BW189" s="437"/>
      <c r="BX189" s="437"/>
      <c r="BY189" s="437"/>
      <c r="BZ189" s="437"/>
      <c r="CA189" s="437"/>
      <c r="CB189" s="437"/>
      <c r="CC189" s="437"/>
      <c r="CD189" s="437"/>
      <c r="CE189" s="437"/>
      <c r="CF189" s="437"/>
      <c r="CG189" s="437"/>
      <c r="CH189" s="437"/>
      <c r="CI189" s="437"/>
      <c r="CJ189" s="437"/>
      <c r="CK189" s="437"/>
      <c r="CL189" s="437"/>
      <c r="CM189" s="437"/>
      <c r="CN189" s="437"/>
      <c r="CO189" s="437"/>
      <c r="CP189" s="437"/>
      <c r="CQ189" s="437"/>
      <c r="CR189" s="437"/>
      <c r="CS189" s="437"/>
      <c r="CT189" s="437"/>
      <c r="CU189" s="437"/>
      <c r="CV189" s="437"/>
      <c r="CW189" s="437"/>
      <c r="CX189" s="437"/>
      <c r="CY189" s="437"/>
      <c r="CZ189" s="437"/>
      <c r="DA189" s="437"/>
      <c r="DB189" s="437"/>
      <c r="DC189" s="437"/>
      <c r="DD189" s="437"/>
      <c r="DE189" s="437"/>
      <c r="DF189" s="437"/>
      <c r="DG189" s="437"/>
      <c r="DH189" s="437"/>
      <c r="DI189" s="437"/>
      <c r="DJ189" s="437"/>
      <c r="DK189" s="437"/>
      <c r="DL189" s="437"/>
      <c r="DM189" s="437"/>
      <c r="DN189" s="437"/>
      <c r="DO189" s="437"/>
      <c r="DP189" s="437"/>
      <c r="DQ189" s="437"/>
      <c r="DR189" s="437"/>
      <c r="DS189" s="437"/>
      <c r="DT189" s="437"/>
      <c r="DU189" s="437"/>
      <c r="DV189" s="437"/>
      <c r="DW189" s="437"/>
      <c r="DX189" s="437"/>
      <c r="DY189" s="437"/>
      <c r="DZ189" s="437"/>
      <c r="EA189" s="437"/>
      <c r="EB189" s="437"/>
      <c r="EC189" s="437"/>
      <c r="ED189" s="437"/>
      <c r="EE189" s="437"/>
      <c r="EF189" s="437"/>
      <c r="EG189" s="437"/>
      <c r="EH189" s="437"/>
      <c r="EI189" s="437"/>
      <c r="EJ189" s="437"/>
      <c r="EK189" s="437"/>
      <c r="EL189" s="437"/>
      <c r="EM189" s="437"/>
      <c r="EN189" s="437"/>
      <c r="EO189" s="437"/>
      <c r="EP189" s="437"/>
      <c r="EQ189" s="437"/>
      <c r="ER189" s="437"/>
      <c r="ES189" s="437"/>
      <c r="ET189" s="437"/>
      <c r="EU189" s="437"/>
      <c r="EV189" s="437"/>
      <c r="EW189" s="437"/>
      <c r="EX189" s="437"/>
      <c r="EY189" s="437"/>
      <c r="EZ189" s="437"/>
      <c r="FA189" s="437"/>
      <c r="FB189" s="437"/>
      <c r="FC189" s="437"/>
      <c r="FD189" s="437"/>
      <c r="FE189" s="437"/>
      <c r="FF189" s="437"/>
      <c r="FG189" s="437"/>
      <c r="FH189" s="437"/>
      <c r="FI189" s="437"/>
      <c r="FJ189" s="437"/>
      <c r="FK189" s="437"/>
      <c r="FL189" s="437"/>
      <c r="FM189" s="437"/>
      <c r="FN189" s="437"/>
      <c r="FO189" s="437"/>
      <c r="FP189" s="437"/>
      <c r="FQ189" s="437"/>
      <c r="FR189" s="437"/>
      <c r="FS189" s="437"/>
      <c r="FT189" s="437"/>
      <c r="FU189" s="437"/>
      <c r="FV189" s="437"/>
      <c r="FW189" s="437"/>
      <c r="FX189" s="437"/>
      <c r="FY189" s="437"/>
      <c r="FZ189" s="437"/>
      <c r="GA189" s="437"/>
      <c r="GB189" s="437"/>
      <c r="GC189" s="437"/>
      <c r="GD189" s="437"/>
      <c r="GE189" s="437"/>
      <c r="GF189" s="437"/>
      <c r="GG189" s="437"/>
      <c r="GH189" s="437"/>
      <c r="GI189" s="437"/>
      <c r="GJ189" s="437"/>
      <c r="GK189" s="437"/>
      <c r="GL189" s="437"/>
      <c r="GM189" s="437"/>
      <c r="GN189" s="437"/>
      <c r="GO189" s="437"/>
      <c r="GP189" s="437"/>
      <c r="GQ189" s="437"/>
      <c r="GR189" s="437"/>
      <c r="GS189" s="437"/>
      <c r="GT189" s="437"/>
      <c r="GU189" s="437"/>
      <c r="GV189" s="437"/>
      <c r="GW189" s="437"/>
      <c r="GX189" s="437"/>
      <c r="GY189" s="437"/>
      <c r="GZ189" s="437"/>
      <c r="HA189" s="437"/>
      <c r="HB189" s="437"/>
      <c r="HC189" s="437"/>
      <c r="HD189" s="437"/>
      <c r="HE189" s="437"/>
      <c r="HF189" s="437"/>
      <c r="HG189" s="437"/>
      <c r="HH189" s="437"/>
      <c r="HI189" s="437"/>
      <c r="HJ189" s="437"/>
      <c r="HK189" s="437"/>
      <c r="HL189" s="437"/>
      <c r="HM189" s="437"/>
      <c r="HN189" s="437"/>
      <c r="HO189" s="437"/>
      <c r="HP189" s="437"/>
      <c r="HQ189" s="437"/>
      <c r="HR189" s="437"/>
      <c r="HS189" s="437"/>
      <c r="HT189" s="437"/>
      <c r="HU189" s="437"/>
      <c r="HV189" s="437"/>
      <c r="HW189" s="437"/>
      <c r="HX189" s="437"/>
      <c r="HY189" s="437"/>
      <c r="HZ189" s="437"/>
      <c r="IA189" s="437"/>
      <c r="IB189" s="437"/>
      <c r="IC189" s="437"/>
      <c r="ID189" s="437"/>
      <c r="IE189" s="437"/>
      <c r="IF189" s="437"/>
      <c r="IG189" s="437"/>
      <c r="IH189" s="437"/>
      <c r="II189" s="437"/>
      <c r="IJ189" s="437"/>
      <c r="IK189" s="437"/>
      <c r="IL189" s="437"/>
      <c r="IM189" s="437"/>
      <c r="IN189" s="437"/>
      <c r="IO189" s="437"/>
      <c r="IP189" s="437"/>
      <c r="IQ189" s="437"/>
      <c r="IR189" s="437"/>
      <c r="IS189" s="437"/>
      <c r="IT189" s="437"/>
      <c r="IU189" s="437"/>
      <c r="IV189" s="437"/>
    </row>
    <row r="190" spans="1:256" s="405" customFormat="1">
      <c r="A190" s="486"/>
      <c r="B190" s="408"/>
      <c r="C190" s="485"/>
      <c r="D190" s="485"/>
      <c r="E190" s="437"/>
      <c r="F190" s="437"/>
      <c r="G190" s="484"/>
      <c r="H190" s="484"/>
      <c r="I190" s="437"/>
      <c r="J190" s="437"/>
      <c r="K190" s="437"/>
      <c r="L190" s="437"/>
      <c r="M190" s="437"/>
      <c r="N190" s="437"/>
      <c r="O190" s="437"/>
      <c r="P190" s="437"/>
      <c r="Q190" s="437"/>
      <c r="R190" s="437"/>
      <c r="S190" s="437"/>
      <c r="T190" s="437"/>
      <c r="U190" s="437"/>
      <c r="V190" s="437"/>
      <c r="W190" s="437"/>
      <c r="X190" s="437"/>
      <c r="Y190" s="437"/>
      <c r="Z190" s="437"/>
      <c r="AA190" s="437"/>
      <c r="AB190" s="437"/>
      <c r="AC190" s="437"/>
      <c r="AD190" s="437"/>
      <c r="AE190" s="437"/>
      <c r="AF190" s="437"/>
      <c r="AG190" s="437"/>
      <c r="AH190" s="437"/>
      <c r="AI190" s="437"/>
      <c r="AJ190" s="437"/>
      <c r="AK190" s="437"/>
      <c r="AL190" s="437"/>
      <c r="AM190" s="437"/>
      <c r="AN190" s="437"/>
      <c r="AO190" s="437"/>
      <c r="AP190" s="437"/>
      <c r="AQ190" s="437"/>
      <c r="AR190" s="437"/>
      <c r="AS190" s="437"/>
      <c r="AT190" s="437"/>
      <c r="AU190" s="437"/>
      <c r="AV190" s="437"/>
      <c r="AW190" s="437"/>
      <c r="AX190" s="437"/>
      <c r="AY190" s="437"/>
      <c r="AZ190" s="437"/>
      <c r="BA190" s="437"/>
      <c r="BB190" s="437"/>
      <c r="BC190" s="437"/>
      <c r="BD190" s="437"/>
      <c r="BE190" s="437"/>
      <c r="BF190" s="437"/>
      <c r="BG190" s="437"/>
      <c r="BH190" s="437"/>
      <c r="BI190" s="437"/>
      <c r="BJ190" s="437"/>
      <c r="BK190" s="437"/>
      <c r="BL190" s="437"/>
      <c r="BM190" s="437"/>
      <c r="BN190" s="437"/>
      <c r="BO190" s="437"/>
      <c r="BP190" s="437"/>
      <c r="BQ190" s="437"/>
      <c r="BR190" s="437"/>
      <c r="BS190" s="437"/>
      <c r="BT190" s="437"/>
      <c r="BU190" s="437"/>
      <c r="BV190" s="437"/>
      <c r="BW190" s="437"/>
      <c r="BX190" s="437"/>
      <c r="BY190" s="437"/>
      <c r="BZ190" s="437"/>
      <c r="CA190" s="437"/>
      <c r="CB190" s="437"/>
      <c r="CC190" s="437"/>
      <c r="CD190" s="437"/>
      <c r="CE190" s="437"/>
      <c r="CF190" s="437"/>
      <c r="CG190" s="437"/>
      <c r="CH190" s="437"/>
      <c r="CI190" s="437"/>
      <c r="CJ190" s="437"/>
      <c r="CK190" s="437"/>
      <c r="CL190" s="437"/>
      <c r="CM190" s="437"/>
      <c r="CN190" s="437"/>
      <c r="CO190" s="437"/>
      <c r="CP190" s="437"/>
      <c r="CQ190" s="437"/>
      <c r="CR190" s="437"/>
      <c r="CS190" s="437"/>
      <c r="CT190" s="437"/>
      <c r="CU190" s="437"/>
      <c r="CV190" s="437"/>
      <c r="CW190" s="437"/>
      <c r="CX190" s="437"/>
      <c r="CY190" s="437"/>
      <c r="CZ190" s="437"/>
      <c r="DA190" s="437"/>
      <c r="DB190" s="437"/>
      <c r="DC190" s="437"/>
      <c r="DD190" s="437"/>
      <c r="DE190" s="437"/>
      <c r="DF190" s="437"/>
      <c r="DG190" s="437"/>
      <c r="DH190" s="437"/>
      <c r="DI190" s="437"/>
      <c r="DJ190" s="437"/>
      <c r="DK190" s="437"/>
      <c r="DL190" s="437"/>
      <c r="DM190" s="437"/>
      <c r="DN190" s="437"/>
      <c r="DO190" s="437"/>
      <c r="DP190" s="437"/>
      <c r="DQ190" s="437"/>
      <c r="DR190" s="437"/>
      <c r="DS190" s="437"/>
      <c r="DT190" s="437"/>
      <c r="DU190" s="437"/>
      <c r="DV190" s="437"/>
      <c r="DW190" s="437"/>
      <c r="DX190" s="437"/>
      <c r="DY190" s="437"/>
      <c r="DZ190" s="437"/>
      <c r="EA190" s="437"/>
      <c r="EB190" s="437"/>
      <c r="EC190" s="437"/>
      <c r="ED190" s="437"/>
      <c r="EE190" s="437"/>
      <c r="EF190" s="437"/>
      <c r="EG190" s="437"/>
      <c r="EH190" s="437"/>
      <c r="EI190" s="437"/>
      <c r="EJ190" s="437"/>
      <c r="EK190" s="437"/>
      <c r="EL190" s="437"/>
      <c r="EM190" s="437"/>
      <c r="EN190" s="437"/>
      <c r="EO190" s="437"/>
      <c r="EP190" s="437"/>
      <c r="EQ190" s="437"/>
      <c r="ER190" s="437"/>
      <c r="ES190" s="437"/>
      <c r="ET190" s="437"/>
      <c r="EU190" s="437"/>
      <c r="EV190" s="437"/>
      <c r="EW190" s="437"/>
      <c r="EX190" s="437"/>
      <c r="EY190" s="437"/>
      <c r="EZ190" s="437"/>
      <c r="FA190" s="437"/>
      <c r="FB190" s="437"/>
      <c r="FC190" s="437"/>
      <c r="FD190" s="437"/>
      <c r="FE190" s="437"/>
      <c r="FF190" s="437"/>
      <c r="FG190" s="437"/>
      <c r="FH190" s="437"/>
      <c r="FI190" s="437"/>
      <c r="FJ190" s="437"/>
      <c r="FK190" s="437"/>
      <c r="FL190" s="437"/>
      <c r="FM190" s="437"/>
      <c r="FN190" s="437"/>
      <c r="FO190" s="437"/>
      <c r="FP190" s="437"/>
      <c r="FQ190" s="437"/>
      <c r="FR190" s="437"/>
      <c r="FS190" s="437"/>
      <c r="FT190" s="437"/>
      <c r="FU190" s="437"/>
      <c r="FV190" s="437"/>
      <c r="FW190" s="437"/>
      <c r="FX190" s="437"/>
      <c r="FY190" s="437"/>
      <c r="FZ190" s="437"/>
      <c r="GA190" s="437"/>
      <c r="GB190" s="437"/>
      <c r="GC190" s="437"/>
      <c r="GD190" s="437"/>
      <c r="GE190" s="437"/>
      <c r="GF190" s="437"/>
      <c r="GG190" s="437"/>
      <c r="GH190" s="437"/>
      <c r="GI190" s="437"/>
      <c r="GJ190" s="437"/>
      <c r="GK190" s="437"/>
      <c r="GL190" s="437"/>
      <c r="GM190" s="437"/>
      <c r="GN190" s="437"/>
      <c r="GO190" s="437"/>
      <c r="GP190" s="437"/>
      <c r="GQ190" s="437"/>
      <c r="GR190" s="437"/>
      <c r="GS190" s="437"/>
      <c r="GT190" s="437"/>
      <c r="GU190" s="437"/>
      <c r="GV190" s="437"/>
      <c r="GW190" s="437"/>
      <c r="GX190" s="437"/>
      <c r="GY190" s="437"/>
      <c r="GZ190" s="437"/>
      <c r="HA190" s="437"/>
      <c r="HB190" s="437"/>
      <c r="HC190" s="437"/>
      <c r="HD190" s="437"/>
      <c r="HE190" s="437"/>
      <c r="HF190" s="437"/>
      <c r="HG190" s="437"/>
      <c r="HH190" s="437"/>
      <c r="HI190" s="437"/>
      <c r="HJ190" s="437"/>
      <c r="HK190" s="437"/>
      <c r="HL190" s="437"/>
      <c r="HM190" s="437"/>
      <c r="HN190" s="437"/>
      <c r="HO190" s="437"/>
      <c r="HP190" s="437"/>
      <c r="HQ190" s="437"/>
      <c r="HR190" s="437"/>
      <c r="HS190" s="437"/>
      <c r="HT190" s="437"/>
      <c r="HU190" s="437"/>
      <c r="HV190" s="437"/>
      <c r="HW190" s="437"/>
      <c r="HX190" s="437"/>
      <c r="HY190" s="437"/>
      <c r="HZ190" s="437"/>
      <c r="IA190" s="437"/>
      <c r="IB190" s="437"/>
      <c r="IC190" s="437"/>
      <c r="ID190" s="437"/>
      <c r="IE190" s="437"/>
      <c r="IF190" s="437"/>
      <c r="IG190" s="437"/>
      <c r="IH190" s="437"/>
      <c r="II190" s="437"/>
      <c r="IJ190" s="437"/>
      <c r="IK190" s="437"/>
      <c r="IL190" s="437"/>
      <c r="IM190" s="437"/>
      <c r="IN190" s="437"/>
      <c r="IO190" s="437"/>
      <c r="IP190" s="437"/>
      <c r="IQ190" s="437"/>
      <c r="IR190" s="437"/>
      <c r="IS190" s="437"/>
      <c r="IT190" s="437"/>
      <c r="IU190" s="437"/>
      <c r="IV190" s="437"/>
    </row>
    <row r="191" spans="1:256" s="405" customFormat="1" ht="52.8">
      <c r="A191" s="817" t="s">
        <v>1761</v>
      </c>
      <c r="B191" s="489" t="s">
        <v>1760</v>
      </c>
      <c r="C191" s="485" t="s">
        <v>194</v>
      </c>
      <c r="D191" s="485">
        <v>90</v>
      </c>
      <c r="E191" s="499"/>
      <c r="F191" s="498">
        <f>E191*D191</f>
        <v>0</v>
      </c>
      <c r="G191" s="484"/>
      <c r="H191" s="484"/>
      <c r="I191" s="486"/>
      <c r="J191" s="847"/>
      <c r="K191" s="490"/>
      <c r="L191" s="437"/>
      <c r="M191" s="437"/>
      <c r="N191" s="437"/>
      <c r="O191" s="437"/>
      <c r="P191" s="437"/>
      <c r="Q191" s="437"/>
      <c r="R191" s="437"/>
      <c r="S191" s="437"/>
      <c r="T191" s="437"/>
      <c r="U191" s="437"/>
      <c r="V191" s="437"/>
      <c r="W191" s="437"/>
      <c r="X191" s="437"/>
      <c r="Y191" s="437"/>
      <c r="Z191" s="437"/>
      <c r="AA191" s="437"/>
      <c r="AB191" s="437"/>
      <c r="AC191" s="437"/>
      <c r="AD191" s="437"/>
      <c r="AE191" s="437"/>
      <c r="AF191" s="437"/>
      <c r="AG191" s="437"/>
      <c r="AH191" s="437"/>
      <c r="AI191" s="437"/>
      <c r="AJ191" s="437"/>
      <c r="AK191" s="437"/>
      <c r="AL191" s="437"/>
      <c r="AM191" s="437"/>
      <c r="AN191" s="437"/>
      <c r="AO191" s="437"/>
      <c r="AP191" s="437"/>
      <c r="AQ191" s="437"/>
      <c r="AR191" s="437"/>
      <c r="AS191" s="437"/>
      <c r="AT191" s="437"/>
      <c r="AU191" s="437"/>
      <c r="AV191" s="437"/>
      <c r="AW191" s="437"/>
      <c r="AX191" s="437"/>
      <c r="AY191" s="437"/>
      <c r="AZ191" s="437"/>
      <c r="BA191" s="437"/>
      <c r="BB191" s="437"/>
      <c r="BC191" s="437"/>
      <c r="BD191" s="437"/>
      <c r="BE191" s="437"/>
      <c r="BF191" s="437"/>
      <c r="BG191" s="437"/>
      <c r="BH191" s="437"/>
      <c r="BI191" s="437"/>
      <c r="BJ191" s="437"/>
      <c r="BK191" s="437"/>
      <c r="BL191" s="437"/>
      <c r="BM191" s="437"/>
      <c r="BN191" s="437"/>
      <c r="BO191" s="437"/>
      <c r="BP191" s="437"/>
      <c r="BQ191" s="437"/>
      <c r="BR191" s="437"/>
      <c r="BS191" s="437"/>
      <c r="BT191" s="437"/>
      <c r="BU191" s="437"/>
      <c r="BV191" s="437"/>
      <c r="BW191" s="437"/>
      <c r="BX191" s="437"/>
      <c r="BY191" s="437"/>
      <c r="BZ191" s="437"/>
      <c r="CA191" s="437"/>
      <c r="CB191" s="437"/>
      <c r="CC191" s="437"/>
      <c r="CD191" s="437"/>
      <c r="CE191" s="437"/>
      <c r="CF191" s="437"/>
      <c r="CG191" s="437"/>
      <c r="CH191" s="437"/>
      <c r="CI191" s="437"/>
      <c r="CJ191" s="437"/>
      <c r="CK191" s="437"/>
      <c r="CL191" s="437"/>
      <c r="CM191" s="437"/>
      <c r="CN191" s="437"/>
      <c r="CO191" s="437"/>
      <c r="CP191" s="437"/>
      <c r="CQ191" s="437"/>
      <c r="CR191" s="437"/>
      <c r="CS191" s="437"/>
      <c r="CT191" s="437"/>
      <c r="CU191" s="437"/>
      <c r="CV191" s="437"/>
      <c r="CW191" s="437"/>
      <c r="CX191" s="437"/>
      <c r="CY191" s="437"/>
      <c r="CZ191" s="437"/>
      <c r="DA191" s="437"/>
      <c r="DB191" s="437"/>
      <c r="DC191" s="437"/>
      <c r="DD191" s="437"/>
      <c r="DE191" s="437"/>
      <c r="DF191" s="437"/>
      <c r="DG191" s="437"/>
      <c r="DH191" s="437"/>
      <c r="DI191" s="437"/>
      <c r="DJ191" s="437"/>
      <c r="DK191" s="437"/>
      <c r="DL191" s="437"/>
      <c r="DM191" s="437"/>
      <c r="DN191" s="437"/>
      <c r="DO191" s="437"/>
      <c r="DP191" s="437"/>
      <c r="DQ191" s="437"/>
      <c r="DR191" s="437"/>
      <c r="DS191" s="437"/>
      <c r="DT191" s="437"/>
      <c r="DU191" s="437"/>
      <c r="DV191" s="437"/>
      <c r="DW191" s="437"/>
      <c r="DX191" s="437"/>
      <c r="DY191" s="437"/>
      <c r="DZ191" s="437"/>
      <c r="EA191" s="437"/>
      <c r="EB191" s="437"/>
      <c r="EC191" s="437"/>
      <c r="ED191" s="437"/>
      <c r="EE191" s="437"/>
      <c r="EF191" s="437"/>
      <c r="EG191" s="437"/>
      <c r="EH191" s="437"/>
      <c r="EI191" s="437"/>
      <c r="EJ191" s="437"/>
      <c r="EK191" s="437"/>
      <c r="EL191" s="437"/>
      <c r="EM191" s="437"/>
      <c r="EN191" s="437"/>
      <c r="EO191" s="437"/>
      <c r="EP191" s="437"/>
      <c r="EQ191" s="437"/>
      <c r="ER191" s="437"/>
      <c r="ES191" s="437"/>
      <c r="ET191" s="437"/>
      <c r="EU191" s="437"/>
      <c r="EV191" s="437"/>
      <c r="EW191" s="437"/>
      <c r="EX191" s="437"/>
      <c r="EY191" s="437"/>
      <c r="EZ191" s="437"/>
      <c r="FA191" s="437"/>
      <c r="FB191" s="437"/>
      <c r="FC191" s="437"/>
      <c r="FD191" s="437"/>
      <c r="FE191" s="437"/>
      <c r="FF191" s="437"/>
      <c r="FG191" s="437"/>
      <c r="FH191" s="437"/>
      <c r="FI191" s="437"/>
      <c r="FJ191" s="437"/>
      <c r="FK191" s="437"/>
      <c r="FL191" s="437"/>
      <c r="FM191" s="437"/>
      <c r="FN191" s="437"/>
      <c r="FO191" s="437"/>
      <c r="FP191" s="437"/>
      <c r="FQ191" s="437"/>
      <c r="FR191" s="437"/>
      <c r="FS191" s="437"/>
      <c r="FT191" s="437"/>
      <c r="FU191" s="437"/>
      <c r="FV191" s="437"/>
      <c r="FW191" s="437"/>
      <c r="FX191" s="437"/>
      <c r="FY191" s="437"/>
      <c r="FZ191" s="437"/>
      <c r="GA191" s="437"/>
      <c r="GB191" s="437"/>
      <c r="GC191" s="437"/>
      <c r="GD191" s="437"/>
      <c r="GE191" s="437"/>
      <c r="GF191" s="437"/>
      <c r="GG191" s="437"/>
      <c r="GH191" s="437"/>
      <c r="GI191" s="437"/>
      <c r="GJ191" s="437"/>
      <c r="GK191" s="437"/>
      <c r="GL191" s="437"/>
      <c r="GM191" s="437"/>
      <c r="GN191" s="437"/>
      <c r="GO191" s="437"/>
      <c r="GP191" s="437"/>
      <c r="GQ191" s="437"/>
      <c r="GR191" s="437"/>
      <c r="GS191" s="437"/>
      <c r="GT191" s="437"/>
      <c r="GU191" s="437"/>
      <c r="GV191" s="437"/>
      <c r="GW191" s="437"/>
      <c r="GX191" s="437"/>
      <c r="GY191" s="437"/>
      <c r="GZ191" s="437"/>
      <c r="HA191" s="437"/>
      <c r="HB191" s="437"/>
      <c r="HC191" s="437"/>
      <c r="HD191" s="437"/>
      <c r="HE191" s="437"/>
      <c r="HF191" s="437"/>
      <c r="HG191" s="437"/>
      <c r="HH191" s="437"/>
      <c r="HI191" s="437"/>
      <c r="HJ191" s="437"/>
      <c r="HK191" s="437"/>
      <c r="HL191" s="437"/>
      <c r="HM191" s="437"/>
      <c r="HN191" s="437"/>
      <c r="HO191" s="437"/>
      <c r="HP191" s="437"/>
      <c r="HQ191" s="437"/>
      <c r="HR191" s="437"/>
      <c r="HS191" s="437"/>
      <c r="HT191" s="437"/>
      <c r="HU191" s="437"/>
      <c r="HV191" s="437"/>
      <c r="HW191" s="437"/>
      <c r="HX191" s="437"/>
      <c r="HY191" s="437"/>
      <c r="HZ191" s="437"/>
      <c r="IA191" s="437"/>
      <c r="IB191" s="437"/>
      <c r="IC191" s="437"/>
      <c r="ID191" s="437"/>
      <c r="IE191" s="437"/>
      <c r="IF191" s="437"/>
      <c r="IG191" s="437"/>
      <c r="IH191" s="437"/>
      <c r="II191" s="437"/>
      <c r="IJ191" s="437"/>
      <c r="IK191" s="437"/>
      <c r="IL191" s="437"/>
      <c r="IM191" s="437"/>
      <c r="IN191" s="437"/>
      <c r="IO191" s="437"/>
      <c r="IP191" s="437"/>
      <c r="IQ191" s="437"/>
      <c r="IR191" s="437"/>
      <c r="IS191" s="437"/>
      <c r="IT191" s="437"/>
      <c r="IU191" s="437"/>
      <c r="IV191" s="437"/>
    </row>
    <row r="192" spans="1:256" s="405" customFormat="1">
      <c r="A192" s="486"/>
      <c r="B192" s="408"/>
      <c r="C192" s="485"/>
      <c r="D192" s="485"/>
      <c r="E192" s="437"/>
      <c r="F192" s="437"/>
      <c r="G192" s="484"/>
      <c r="H192" s="484"/>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7"/>
      <c r="AI192" s="437"/>
      <c r="AJ192" s="437"/>
      <c r="AK192" s="437"/>
      <c r="AL192" s="437"/>
      <c r="AM192" s="437"/>
      <c r="AN192" s="437"/>
      <c r="AO192" s="437"/>
      <c r="AP192" s="437"/>
      <c r="AQ192" s="437"/>
      <c r="AR192" s="437"/>
      <c r="AS192" s="437"/>
      <c r="AT192" s="437"/>
      <c r="AU192" s="437"/>
      <c r="AV192" s="437"/>
      <c r="AW192" s="437"/>
      <c r="AX192" s="437"/>
      <c r="AY192" s="437"/>
      <c r="AZ192" s="437"/>
      <c r="BA192" s="437"/>
      <c r="BB192" s="437"/>
      <c r="BC192" s="437"/>
      <c r="BD192" s="437"/>
      <c r="BE192" s="437"/>
      <c r="BF192" s="437"/>
      <c r="BG192" s="437"/>
      <c r="BH192" s="437"/>
      <c r="BI192" s="437"/>
      <c r="BJ192" s="437"/>
      <c r="BK192" s="437"/>
      <c r="BL192" s="437"/>
      <c r="BM192" s="437"/>
      <c r="BN192" s="437"/>
      <c r="BO192" s="437"/>
      <c r="BP192" s="437"/>
      <c r="BQ192" s="437"/>
      <c r="BR192" s="437"/>
      <c r="BS192" s="437"/>
      <c r="BT192" s="437"/>
      <c r="BU192" s="437"/>
      <c r="BV192" s="437"/>
      <c r="BW192" s="437"/>
      <c r="BX192" s="437"/>
      <c r="BY192" s="437"/>
      <c r="BZ192" s="437"/>
      <c r="CA192" s="437"/>
      <c r="CB192" s="437"/>
      <c r="CC192" s="437"/>
      <c r="CD192" s="437"/>
      <c r="CE192" s="437"/>
      <c r="CF192" s="437"/>
      <c r="CG192" s="437"/>
      <c r="CH192" s="437"/>
      <c r="CI192" s="437"/>
      <c r="CJ192" s="437"/>
      <c r="CK192" s="437"/>
      <c r="CL192" s="437"/>
      <c r="CM192" s="437"/>
      <c r="CN192" s="437"/>
      <c r="CO192" s="437"/>
      <c r="CP192" s="437"/>
      <c r="CQ192" s="437"/>
      <c r="CR192" s="437"/>
      <c r="CS192" s="437"/>
      <c r="CT192" s="437"/>
      <c r="CU192" s="437"/>
      <c r="CV192" s="437"/>
      <c r="CW192" s="437"/>
      <c r="CX192" s="437"/>
      <c r="CY192" s="437"/>
      <c r="CZ192" s="437"/>
      <c r="DA192" s="437"/>
      <c r="DB192" s="437"/>
      <c r="DC192" s="437"/>
      <c r="DD192" s="437"/>
      <c r="DE192" s="437"/>
      <c r="DF192" s="437"/>
      <c r="DG192" s="437"/>
      <c r="DH192" s="437"/>
      <c r="DI192" s="437"/>
      <c r="DJ192" s="437"/>
      <c r="DK192" s="437"/>
      <c r="DL192" s="437"/>
      <c r="DM192" s="437"/>
      <c r="DN192" s="437"/>
      <c r="DO192" s="437"/>
      <c r="DP192" s="437"/>
      <c r="DQ192" s="437"/>
      <c r="DR192" s="437"/>
      <c r="DS192" s="437"/>
      <c r="DT192" s="437"/>
      <c r="DU192" s="437"/>
      <c r="DV192" s="437"/>
      <c r="DW192" s="437"/>
      <c r="DX192" s="437"/>
      <c r="DY192" s="437"/>
      <c r="DZ192" s="437"/>
      <c r="EA192" s="437"/>
      <c r="EB192" s="437"/>
      <c r="EC192" s="437"/>
      <c r="ED192" s="437"/>
      <c r="EE192" s="437"/>
      <c r="EF192" s="437"/>
      <c r="EG192" s="437"/>
      <c r="EH192" s="437"/>
      <c r="EI192" s="437"/>
      <c r="EJ192" s="437"/>
      <c r="EK192" s="437"/>
      <c r="EL192" s="437"/>
      <c r="EM192" s="437"/>
      <c r="EN192" s="437"/>
      <c r="EO192" s="437"/>
      <c r="EP192" s="437"/>
      <c r="EQ192" s="437"/>
      <c r="ER192" s="437"/>
      <c r="ES192" s="437"/>
      <c r="ET192" s="437"/>
      <c r="EU192" s="437"/>
      <c r="EV192" s="437"/>
      <c r="EW192" s="437"/>
      <c r="EX192" s="437"/>
      <c r="EY192" s="437"/>
      <c r="EZ192" s="437"/>
      <c r="FA192" s="437"/>
      <c r="FB192" s="437"/>
      <c r="FC192" s="437"/>
      <c r="FD192" s="437"/>
      <c r="FE192" s="437"/>
      <c r="FF192" s="437"/>
      <c r="FG192" s="437"/>
      <c r="FH192" s="437"/>
      <c r="FI192" s="437"/>
      <c r="FJ192" s="437"/>
      <c r="FK192" s="437"/>
      <c r="FL192" s="437"/>
      <c r="FM192" s="437"/>
      <c r="FN192" s="437"/>
      <c r="FO192" s="437"/>
      <c r="FP192" s="437"/>
      <c r="FQ192" s="437"/>
      <c r="FR192" s="437"/>
      <c r="FS192" s="437"/>
      <c r="FT192" s="437"/>
      <c r="FU192" s="437"/>
      <c r="FV192" s="437"/>
      <c r="FW192" s="437"/>
      <c r="FX192" s="437"/>
      <c r="FY192" s="437"/>
      <c r="FZ192" s="437"/>
      <c r="GA192" s="437"/>
      <c r="GB192" s="437"/>
      <c r="GC192" s="437"/>
      <c r="GD192" s="437"/>
      <c r="GE192" s="437"/>
      <c r="GF192" s="437"/>
      <c r="GG192" s="437"/>
      <c r="GH192" s="437"/>
      <c r="GI192" s="437"/>
      <c r="GJ192" s="437"/>
      <c r="GK192" s="437"/>
      <c r="GL192" s="437"/>
      <c r="GM192" s="437"/>
      <c r="GN192" s="437"/>
      <c r="GO192" s="437"/>
      <c r="GP192" s="437"/>
      <c r="GQ192" s="437"/>
      <c r="GR192" s="437"/>
      <c r="GS192" s="437"/>
      <c r="GT192" s="437"/>
      <c r="GU192" s="437"/>
      <c r="GV192" s="437"/>
      <c r="GW192" s="437"/>
      <c r="GX192" s="437"/>
      <c r="GY192" s="437"/>
      <c r="GZ192" s="437"/>
      <c r="HA192" s="437"/>
      <c r="HB192" s="437"/>
      <c r="HC192" s="437"/>
      <c r="HD192" s="437"/>
      <c r="HE192" s="437"/>
      <c r="HF192" s="437"/>
      <c r="HG192" s="437"/>
      <c r="HH192" s="437"/>
      <c r="HI192" s="437"/>
      <c r="HJ192" s="437"/>
      <c r="HK192" s="437"/>
      <c r="HL192" s="437"/>
      <c r="HM192" s="437"/>
      <c r="HN192" s="437"/>
      <c r="HO192" s="437"/>
      <c r="HP192" s="437"/>
      <c r="HQ192" s="437"/>
      <c r="HR192" s="437"/>
      <c r="HS192" s="437"/>
      <c r="HT192" s="437"/>
      <c r="HU192" s="437"/>
      <c r="HV192" s="437"/>
      <c r="HW192" s="437"/>
      <c r="HX192" s="437"/>
      <c r="HY192" s="437"/>
      <c r="HZ192" s="437"/>
      <c r="IA192" s="437"/>
      <c r="IB192" s="437"/>
      <c r="IC192" s="437"/>
      <c r="ID192" s="437"/>
      <c r="IE192" s="437"/>
      <c r="IF192" s="437"/>
      <c r="IG192" s="437"/>
      <c r="IH192" s="437"/>
      <c r="II192" s="437"/>
      <c r="IJ192" s="437"/>
      <c r="IK192" s="437"/>
      <c r="IL192" s="437"/>
      <c r="IM192" s="437"/>
      <c r="IN192" s="437"/>
      <c r="IO192" s="437"/>
      <c r="IP192" s="437"/>
      <c r="IQ192" s="437"/>
      <c r="IR192" s="437"/>
      <c r="IS192" s="437"/>
      <c r="IT192" s="437"/>
      <c r="IU192" s="437"/>
      <c r="IV192" s="437"/>
    </row>
    <row r="193" spans="1:256" s="405" customFormat="1" ht="39.6">
      <c r="A193" s="817" t="s">
        <v>1759</v>
      </c>
      <c r="B193" s="489" t="s">
        <v>1671</v>
      </c>
      <c r="C193" s="485" t="s">
        <v>1221</v>
      </c>
      <c r="D193" s="646">
        <f>SUM(D168:D170)</f>
        <v>72</v>
      </c>
      <c r="E193" s="499"/>
      <c r="F193" s="498">
        <f>E193*D193</f>
        <v>0</v>
      </c>
      <c r="G193" s="484"/>
      <c r="H193" s="408"/>
      <c r="I193" s="466"/>
      <c r="J193" s="466"/>
      <c r="K193" s="437"/>
      <c r="L193" s="466"/>
      <c r="M193" s="466"/>
      <c r="N193" s="466"/>
      <c r="O193" s="466"/>
      <c r="P193" s="466"/>
      <c r="Q193" s="466"/>
      <c r="R193" s="466"/>
      <c r="S193" s="466"/>
      <c r="T193" s="466"/>
      <c r="U193" s="466"/>
      <c r="V193" s="466"/>
      <c r="W193" s="466"/>
      <c r="X193" s="466"/>
      <c r="Y193" s="466"/>
      <c r="Z193" s="466"/>
      <c r="AA193" s="466"/>
      <c r="AB193" s="466"/>
      <c r="AC193" s="466"/>
      <c r="AD193" s="466"/>
      <c r="AE193" s="466"/>
      <c r="AF193" s="466"/>
      <c r="AG193" s="466"/>
      <c r="AH193" s="466"/>
      <c r="AI193" s="466"/>
      <c r="AJ193" s="466"/>
      <c r="AK193" s="466"/>
      <c r="AL193" s="466"/>
      <c r="AM193" s="466"/>
      <c r="AN193" s="466"/>
      <c r="AO193" s="466"/>
      <c r="AP193" s="466"/>
      <c r="AQ193" s="466"/>
      <c r="AR193" s="466"/>
      <c r="AS193" s="466"/>
      <c r="AT193" s="466"/>
      <c r="AU193" s="466"/>
      <c r="AV193" s="466"/>
      <c r="AW193" s="466"/>
      <c r="AX193" s="466"/>
      <c r="AY193" s="466"/>
      <c r="AZ193" s="466"/>
      <c r="BA193" s="466"/>
      <c r="BB193" s="466"/>
      <c r="BC193" s="466"/>
      <c r="BD193" s="466"/>
      <c r="BE193" s="466"/>
      <c r="BF193" s="466"/>
      <c r="BG193" s="466"/>
      <c r="BH193" s="466"/>
      <c r="BI193" s="466"/>
      <c r="BJ193" s="466"/>
      <c r="BK193" s="466"/>
      <c r="BL193" s="466"/>
      <c r="BM193" s="466"/>
      <c r="BN193" s="466"/>
      <c r="BO193" s="466"/>
      <c r="BP193" s="466"/>
      <c r="BQ193" s="466"/>
      <c r="BR193" s="466"/>
      <c r="BS193" s="466"/>
      <c r="BT193" s="466"/>
      <c r="BU193" s="466"/>
      <c r="BV193" s="466"/>
      <c r="BW193" s="466"/>
      <c r="BX193" s="466"/>
      <c r="BY193" s="466"/>
      <c r="BZ193" s="466"/>
      <c r="CA193" s="466"/>
      <c r="CB193" s="466"/>
      <c r="CC193" s="466"/>
      <c r="CD193" s="466"/>
      <c r="CE193" s="466"/>
      <c r="CF193" s="466"/>
      <c r="CG193" s="466"/>
      <c r="CH193" s="466"/>
      <c r="CI193" s="466"/>
      <c r="CJ193" s="466"/>
      <c r="CK193" s="466"/>
      <c r="CL193" s="466"/>
      <c r="CM193" s="466"/>
      <c r="CN193" s="466"/>
      <c r="CO193" s="466"/>
      <c r="CP193" s="466"/>
      <c r="CQ193" s="466"/>
      <c r="CR193" s="466"/>
      <c r="CS193" s="466"/>
      <c r="CT193" s="466"/>
      <c r="CU193" s="466"/>
      <c r="CV193" s="466"/>
      <c r="CW193" s="466"/>
      <c r="CX193" s="466"/>
      <c r="CY193" s="466"/>
      <c r="CZ193" s="466"/>
      <c r="DA193" s="466"/>
      <c r="DB193" s="466"/>
      <c r="DC193" s="466"/>
      <c r="DD193" s="466"/>
      <c r="DE193" s="466"/>
      <c r="DF193" s="466"/>
      <c r="DG193" s="466"/>
      <c r="DH193" s="466"/>
      <c r="DI193" s="466"/>
      <c r="DJ193" s="466"/>
      <c r="DK193" s="466"/>
      <c r="DL193" s="466"/>
      <c r="DM193" s="466"/>
      <c r="DN193" s="466"/>
      <c r="DO193" s="466"/>
      <c r="DP193" s="466"/>
      <c r="DQ193" s="466"/>
      <c r="DR193" s="466"/>
      <c r="DS193" s="466"/>
      <c r="DT193" s="466"/>
      <c r="DU193" s="466"/>
      <c r="DV193" s="466"/>
      <c r="DW193" s="466"/>
      <c r="DX193" s="466"/>
      <c r="DY193" s="466"/>
      <c r="DZ193" s="466"/>
      <c r="EA193" s="466"/>
      <c r="EB193" s="466"/>
      <c r="EC193" s="466"/>
      <c r="ED193" s="466"/>
      <c r="EE193" s="466"/>
      <c r="EF193" s="466"/>
      <c r="EG193" s="466"/>
      <c r="EH193" s="466"/>
      <c r="EI193" s="466"/>
      <c r="EJ193" s="466"/>
      <c r="EK193" s="466"/>
      <c r="EL193" s="466"/>
      <c r="EM193" s="466"/>
      <c r="EN193" s="466"/>
      <c r="EO193" s="466"/>
      <c r="EP193" s="466"/>
      <c r="EQ193" s="466"/>
      <c r="ER193" s="466"/>
      <c r="ES193" s="466"/>
      <c r="ET193" s="466"/>
      <c r="EU193" s="466"/>
      <c r="EV193" s="466"/>
      <c r="EW193" s="466"/>
      <c r="EX193" s="466"/>
      <c r="EY193" s="466"/>
      <c r="EZ193" s="466"/>
      <c r="FA193" s="466"/>
      <c r="FB193" s="466"/>
      <c r="FC193" s="466"/>
      <c r="FD193" s="466"/>
      <c r="FE193" s="466"/>
      <c r="FF193" s="466"/>
      <c r="FG193" s="466"/>
      <c r="FH193" s="466"/>
      <c r="FI193" s="466"/>
      <c r="FJ193" s="466"/>
      <c r="FK193" s="466"/>
      <c r="FL193" s="466"/>
      <c r="FM193" s="466"/>
      <c r="FN193" s="466"/>
      <c r="FO193" s="466"/>
      <c r="FP193" s="466"/>
      <c r="FQ193" s="466"/>
      <c r="FR193" s="466"/>
      <c r="FS193" s="466"/>
      <c r="FT193" s="466"/>
      <c r="FU193" s="466"/>
      <c r="FV193" s="466"/>
      <c r="FW193" s="466"/>
      <c r="FX193" s="466"/>
      <c r="FY193" s="466"/>
      <c r="FZ193" s="466"/>
      <c r="GA193" s="466"/>
      <c r="GB193" s="466"/>
      <c r="GC193" s="466"/>
      <c r="GD193" s="466"/>
      <c r="GE193" s="466"/>
      <c r="GF193" s="466"/>
      <c r="GG193" s="466"/>
      <c r="GH193" s="466"/>
      <c r="GI193" s="466"/>
      <c r="GJ193" s="466"/>
      <c r="GK193" s="466"/>
      <c r="GL193" s="466"/>
      <c r="GM193" s="466"/>
      <c r="GN193" s="466"/>
      <c r="GO193" s="466"/>
      <c r="GP193" s="466"/>
      <c r="GQ193" s="466"/>
      <c r="GR193" s="466"/>
      <c r="GS193" s="466"/>
      <c r="GT193" s="466"/>
      <c r="GU193" s="466"/>
      <c r="GV193" s="466"/>
      <c r="GW193" s="466"/>
      <c r="GX193" s="466"/>
      <c r="GY193" s="466"/>
      <c r="GZ193" s="466"/>
      <c r="HA193" s="466"/>
      <c r="HB193" s="466"/>
      <c r="HC193" s="466"/>
      <c r="HD193" s="466"/>
      <c r="HE193" s="466"/>
      <c r="HF193" s="466"/>
      <c r="HG193" s="466"/>
      <c r="HH193" s="466"/>
      <c r="HI193" s="466"/>
      <c r="HJ193" s="466"/>
      <c r="HK193" s="466"/>
      <c r="HL193" s="466"/>
      <c r="HM193" s="466"/>
      <c r="HN193" s="466"/>
      <c r="HO193" s="466"/>
      <c r="HP193" s="466"/>
      <c r="HQ193" s="466"/>
      <c r="HR193" s="466"/>
      <c r="HS193" s="466"/>
      <c r="HT193" s="466"/>
      <c r="HU193" s="466"/>
      <c r="HV193" s="466"/>
      <c r="HW193" s="466"/>
      <c r="HX193" s="466"/>
      <c r="HY193" s="466"/>
      <c r="HZ193" s="466"/>
      <c r="IA193" s="466"/>
      <c r="IB193" s="466"/>
      <c r="IC193" s="466"/>
      <c r="ID193" s="466"/>
      <c r="IE193" s="466"/>
      <c r="IF193" s="466"/>
      <c r="IG193" s="466"/>
      <c r="IH193" s="466"/>
      <c r="II193" s="466"/>
      <c r="IJ193" s="466"/>
      <c r="IK193" s="466"/>
      <c r="IL193" s="466"/>
      <c r="IM193" s="466"/>
      <c r="IN193" s="466"/>
      <c r="IO193" s="466"/>
      <c r="IP193" s="466"/>
      <c r="IQ193" s="466"/>
      <c r="IR193" s="466"/>
      <c r="IS193" s="466"/>
      <c r="IT193" s="466"/>
      <c r="IU193" s="466"/>
      <c r="IV193" s="466"/>
    </row>
    <row r="194" spans="1:256" s="405" customFormat="1" ht="14.4">
      <c r="A194" s="486"/>
      <c r="B194" s="408"/>
      <c r="C194" s="485"/>
      <c r="D194" s="646"/>
      <c r="E194" s="499"/>
      <c r="F194" s="498"/>
      <c r="G194" s="484"/>
      <c r="H194" s="484"/>
      <c r="I194" s="437"/>
      <c r="J194" s="437"/>
      <c r="K194" s="466"/>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c r="AH194" s="437"/>
      <c r="AI194" s="437"/>
      <c r="AJ194" s="437"/>
      <c r="AK194" s="437"/>
      <c r="AL194" s="437"/>
      <c r="AM194" s="437"/>
      <c r="AN194" s="437"/>
      <c r="AO194" s="437"/>
      <c r="AP194" s="437"/>
      <c r="AQ194" s="437"/>
      <c r="AR194" s="437"/>
      <c r="AS194" s="437"/>
      <c r="AT194" s="437"/>
      <c r="AU194" s="437"/>
      <c r="AV194" s="437"/>
      <c r="AW194" s="437"/>
      <c r="AX194" s="437"/>
      <c r="AY194" s="437"/>
      <c r="AZ194" s="437"/>
      <c r="BA194" s="437"/>
      <c r="BB194" s="437"/>
      <c r="BC194" s="437"/>
      <c r="BD194" s="437"/>
      <c r="BE194" s="437"/>
      <c r="BF194" s="437"/>
      <c r="BG194" s="437"/>
      <c r="BH194" s="437"/>
      <c r="BI194" s="437"/>
      <c r="BJ194" s="437"/>
      <c r="BK194" s="437"/>
      <c r="BL194" s="437"/>
      <c r="BM194" s="437"/>
      <c r="BN194" s="437"/>
      <c r="BO194" s="437"/>
      <c r="BP194" s="437"/>
      <c r="BQ194" s="437"/>
      <c r="BR194" s="437"/>
      <c r="BS194" s="437"/>
      <c r="BT194" s="437"/>
      <c r="BU194" s="437"/>
      <c r="BV194" s="437"/>
      <c r="BW194" s="437"/>
      <c r="BX194" s="437"/>
      <c r="BY194" s="437"/>
      <c r="BZ194" s="437"/>
      <c r="CA194" s="437"/>
      <c r="CB194" s="437"/>
      <c r="CC194" s="437"/>
      <c r="CD194" s="437"/>
      <c r="CE194" s="437"/>
      <c r="CF194" s="437"/>
      <c r="CG194" s="437"/>
      <c r="CH194" s="437"/>
      <c r="CI194" s="437"/>
      <c r="CJ194" s="437"/>
      <c r="CK194" s="437"/>
      <c r="CL194" s="437"/>
      <c r="CM194" s="437"/>
      <c r="CN194" s="437"/>
      <c r="CO194" s="437"/>
      <c r="CP194" s="437"/>
      <c r="CQ194" s="437"/>
      <c r="CR194" s="437"/>
      <c r="CS194" s="437"/>
      <c r="CT194" s="437"/>
      <c r="CU194" s="437"/>
      <c r="CV194" s="437"/>
      <c r="CW194" s="437"/>
      <c r="CX194" s="437"/>
      <c r="CY194" s="437"/>
      <c r="CZ194" s="437"/>
      <c r="DA194" s="437"/>
      <c r="DB194" s="437"/>
      <c r="DC194" s="437"/>
      <c r="DD194" s="437"/>
      <c r="DE194" s="437"/>
      <c r="DF194" s="437"/>
      <c r="DG194" s="437"/>
      <c r="DH194" s="437"/>
      <c r="DI194" s="437"/>
      <c r="DJ194" s="437"/>
      <c r="DK194" s="437"/>
      <c r="DL194" s="437"/>
      <c r="DM194" s="437"/>
      <c r="DN194" s="437"/>
      <c r="DO194" s="437"/>
      <c r="DP194" s="437"/>
      <c r="DQ194" s="437"/>
      <c r="DR194" s="437"/>
      <c r="DS194" s="437"/>
      <c r="DT194" s="437"/>
      <c r="DU194" s="437"/>
      <c r="DV194" s="437"/>
      <c r="DW194" s="437"/>
      <c r="DX194" s="437"/>
      <c r="DY194" s="437"/>
      <c r="DZ194" s="437"/>
      <c r="EA194" s="437"/>
      <c r="EB194" s="437"/>
      <c r="EC194" s="437"/>
      <c r="ED194" s="437"/>
      <c r="EE194" s="437"/>
      <c r="EF194" s="437"/>
      <c r="EG194" s="437"/>
      <c r="EH194" s="437"/>
      <c r="EI194" s="437"/>
      <c r="EJ194" s="437"/>
      <c r="EK194" s="437"/>
      <c r="EL194" s="437"/>
      <c r="EM194" s="437"/>
      <c r="EN194" s="437"/>
      <c r="EO194" s="437"/>
      <c r="EP194" s="437"/>
      <c r="EQ194" s="437"/>
      <c r="ER194" s="437"/>
      <c r="ES194" s="437"/>
      <c r="ET194" s="437"/>
      <c r="EU194" s="437"/>
      <c r="EV194" s="437"/>
      <c r="EW194" s="437"/>
      <c r="EX194" s="437"/>
      <c r="EY194" s="437"/>
      <c r="EZ194" s="437"/>
      <c r="FA194" s="437"/>
      <c r="FB194" s="437"/>
      <c r="FC194" s="437"/>
      <c r="FD194" s="437"/>
      <c r="FE194" s="437"/>
      <c r="FF194" s="437"/>
      <c r="FG194" s="437"/>
      <c r="FH194" s="437"/>
      <c r="FI194" s="437"/>
      <c r="FJ194" s="437"/>
      <c r="FK194" s="437"/>
      <c r="FL194" s="437"/>
      <c r="FM194" s="437"/>
      <c r="FN194" s="437"/>
      <c r="FO194" s="437"/>
      <c r="FP194" s="437"/>
      <c r="FQ194" s="437"/>
      <c r="FR194" s="437"/>
      <c r="FS194" s="437"/>
      <c r="FT194" s="437"/>
      <c r="FU194" s="437"/>
      <c r="FV194" s="437"/>
      <c r="FW194" s="437"/>
      <c r="FX194" s="437"/>
      <c r="FY194" s="437"/>
      <c r="FZ194" s="437"/>
      <c r="GA194" s="437"/>
      <c r="GB194" s="437"/>
      <c r="GC194" s="437"/>
      <c r="GD194" s="437"/>
      <c r="GE194" s="437"/>
      <c r="GF194" s="437"/>
      <c r="GG194" s="437"/>
      <c r="GH194" s="437"/>
      <c r="GI194" s="437"/>
      <c r="GJ194" s="437"/>
      <c r="GK194" s="437"/>
      <c r="GL194" s="437"/>
      <c r="GM194" s="437"/>
      <c r="GN194" s="437"/>
      <c r="GO194" s="437"/>
      <c r="GP194" s="437"/>
      <c r="GQ194" s="437"/>
      <c r="GR194" s="437"/>
      <c r="GS194" s="437"/>
      <c r="GT194" s="437"/>
      <c r="GU194" s="437"/>
      <c r="GV194" s="437"/>
      <c r="GW194" s="437"/>
      <c r="GX194" s="437"/>
      <c r="GY194" s="437"/>
      <c r="GZ194" s="437"/>
      <c r="HA194" s="437"/>
      <c r="HB194" s="437"/>
      <c r="HC194" s="437"/>
      <c r="HD194" s="437"/>
      <c r="HE194" s="437"/>
      <c r="HF194" s="437"/>
      <c r="HG194" s="437"/>
      <c r="HH194" s="437"/>
      <c r="HI194" s="437"/>
      <c r="HJ194" s="437"/>
      <c r="HK194" s="437"/>
      <c r="HL194" s="437"/>
      <c r="HM194" s="437"/>
      <c r="HN194" s="437"/>
      <c r="HO194" s="437"/>
      <c r="HP194" s="437"/>
      <c r="HQ194" s="437"/>
      <c r="HR194" s="437"/>
      <c r="HS194" s="437"/>
      <c r="HT194" s="437"/>
      <c r="HU194" s="437"/>
      <c r="HV194" s="437"/>
      <c r="HW194" s="437"/>
      <c r="HX194" s="437"/>
      <c r="HY194" s="437"/>
      <c r="HZ194" s="437"/>
      <c r="IA194" s="437"/>
      <c r="IB194" s="437"/>
      <c r="IC194" s="437"/>
      <c r="ID194" s="437"/>
      <c r="IE194" s="437"/>
      <c r="IF194" s="437"/>
      <c r="IG194" s="437"/>
      <c r="IH194" s="437"/>
      <c r="II194" s="437"/>
      <c r="IJ194" s="437"/>
      <c r="IK194" s="437"/>
      <c r="IL194" s="437"/>
      <c r="IM194" s="437"/>
      <c r="IN194" s="437"/>
      <c r="IO194" s="437"/>
      <c r="IP194" s="437"/>
      <c r="IQ194" s="437"/>
      <c r="IR194" s="437"/>
      <c r="IS194" s="437"/>
      <c r="IT194" s="437"/>
      <c r="IU194" s="437"/>
      <c r="IV194" s="437"/>
    </row>
    <row r="195" spans="1:256" s="405" customFormat="1" ht="26.4">
      <c r="A195" s="817" t="s">
        <v>1758</v>
      </c>
      <c r="B195" s="489" t="s">
        <v>1757</v>
      </c>
      <c r="C195" s="485" t="s">
        <v>51</v>
      </c>
      <c r="D195" s="485">
        <v>22</v>
      </c>
      <c r="E195" s="499"/>
      <c r="F195" s="498">
        <f>E195*D195</f>
        <v>0</v>
      </c>
      <c r="G195" s="484"/>
      <c r="H195" s="484"/>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c r="AH195" s="437"/>
      <c r="AI195" s="437"/>
      <c r="AJ195" s="437"/>
      <c r="AK195" s="437"/>
      <c r="AL195" s="437"/>
      <c r="AM195" s="437"/>
      <c r="AN195" s="437"/>
      <c r="AO195" s="437"/>
      <c r="AP195" s="437"/>
      <c r="AQ195" s="437"/>
      <c r="AR195" s="437"/>
      <c r="AS195" s="437"/>
      <c r="AT195" s="437"/>
      <c r="AU195" s="437"/>
      <c r="AV195" s="437"/>
      <c r="AW195" s="437"/>
      <c r="AX195" s="437"/>
      <c r="AY195" s="437"/>
      <c r="AZ195" s="437"/>
      <c r="BA195" s="437"/>
      <c r="BB195" s="437"/>
      <c r="BC195" s="437"/>
      <c r="BD195" s="437"/>
      <c r="BE195" s="437"/>
      <c r="BF195" s="437"/>
      <c r="BG195" s="437"/>
      <c r="BH195" s="437"/>
      <c r="BI195" s="437"/>
      <c r="BJ195" s="437"/>
      <c r="BK195" s="437"/>
      <c r="BL195" s="437"/>
      <c r="BM195" s="437"/>
      <c r="BN195" s="437"/>
      <c r="BO195" s="437"/>
      <c r="BP195" s="437"/>
      <c r="BQ195" s="437"/>
      <c r="BR195" s="437"/>
      <c r="BS195" s="437"/>
      <c r="BT195" s="437"/>
      <c r="BU195" s="437"/>
      <c r="BV195" s="437"/>
      <c r="BW195" s="437"/>
      <c r="BX195" s="437"/>
      <c r="BY195" s="437"/>
      <c r="BZ195" s="437"/>
      <c r="CA195" s="437"/>
      <c r="CB195" s="437"/>
      <c r="CC195" s="437"/>
      <c r="CD195" s="437"/>
      <c r="CE195" s="437"/>
      <c r="CF195" s="437"/>
      <c r="CG195" s="437"/>
      <c r="CH195" s="437"/>
      <c r="CI195" s="437"/>
      <c r="CJ195" s="437"/>
      <c r="CK195" s="437"/>
      <c r="CL195" s="437"/>
      <c r="CM195" s="437"/>
      <c r="CN195" s="437"/>
      <c r="CO195" s="437"/>
      <c r="CP195" s="437"/>
      <c r="CQ195" s="437"/>
      <c r="CR195" s="437"/>
      <c r="CS195" s="437"/>
      <c r="CT195" s="437"/>
      <c r="CU195" s="437"/>
      <c r="CV195" s="437"/>
      <c r="CW195" s="437"/>
      <c r="CX195" s="437"/>
      <c r="CY195" s="437"/>
      <c r="CZ195" s="437"/>
      <c r="DA195" s="437"/>
      <c r="DB195" s="437"/>
      <c r="DC195" s="437"/>
      <c r="DD195" s="437"/>
      <c r="DE195" s="437"/>
      <c r="DF195" s="437"/>
      <c r="DG195" s="437"/>
      <c r="DH195" s="437"/>
      <c r="DI195" s="437"/>
      <c r="DJ195" s="437"/>
      <c r="DK195" s="437"/>
      <c r="DL195" s="437"/>
      <c r="DM195" s="437"/>
      <c r="DN195" s="437"/>
      <c r="DO195" s="437"/>
      <c r="DP195" s="437"/>
      <c r="DQ195" s="437"/>
      <c r="DR195" s="437"/>
      <c r="DS195" s="437"/>
      <c r="DT195" s="437"/>
      <c r="DU195" s="437"/>
      <c r="DV195" s="437"/>
      <c r="DW195" s="437"/>
      <c r="DX195" s="437"/>
      <c r="DY195" s="437"/>
      <c r="DZ195" s="437"/>
      <c r="EA195" s="437"/>
      <c r="EB195" s="437"/>
      <c r="EC195" s="437"/>
      <c r="ED195" s="437"/>
      <c r="EE195" s="437"/>
      <c r="EF195" s="437"/>
      <c r="EG195" s="437"/>
      <c r="EH195" s="437"/>
      <c r="EI195" s="437"/>
      <c r="EJ195" s="437"/>
      <c r="EK195" s="437"/>
      <c r="EL195" s="437"/>
      <c r="EM195" s="437"/>
      <c r="EN195" s="437"/>
      <c r="EO195" s="437"/>
      <c r="EP195" s="437"/>
      <c r="EQ195" s="437"/>
      <c r="ER195" s="437"/>
      <c r="ES195" s="437"/>
      <c r="ET195" s="437"/>
      <c r="EU195" s="437"/>
      <c r="EV195" s="437"/>
      <c r="EW195" s="437"/>
      <c r="EX195" s="437"/>
      <c r="EY195" s="437"/>
      <c r="EZ195" s="437"/>
      <c r="FA195" s="437"/>
      <c r="FB195" s="437"/>
      <c r="FC195" s="437"/>
      <c r="FD195" s="437"/>
      <c r="FE195" s="437"/>
      <c r="FF195" s="437"/>
      <c r="FG195" s="437"/>
      <c r="FH195" s="437"/>
      <c r="FI195" s="437"/>
      <c r="FJ195" s="437"/>
      <c r="FK195" s="437"/>
      <c r="FL195" s="437"/>
      <c r="FM195" s="437"/>
      <c r="FN195" s="437"/>
      <c r="FO195" s="437"/>
      <c r="FP195" s="437"/>
      <c r="FQ195" s="437"/>
      <c r="FR195" s="437"/>
      <c r="FS195" s="437"/>
      <c r="FT195" s="437"/>
      <c r="FU195" s="437"/>
      <c r="FV195" s="437"/>
      <c r="FW195" s="437"/>
      <c r="FX195" s="437"/>
      <c r="FY195" s="437"/>
      <c r="FZ195" s="437"/>
      <c r="GA195" s="437"/>
      <c r="GB195" s="437"/>
      <c r="GC195" s="437"/>
      <c r="GD195" s="437"/>
      <c r="GE195" s="437"/>
      <c r="GF195" s="437"/>
      <c r="GG195" s="437"/>
      <c r="GH195" s="437"/>
      <c r="GI195" s="437"/>
      <c r="GJ195" s="437"/>
      <c r="GK195" s="437"/>
      <c r="GL195" s="437"/>
      <c r="GM195" s="437"/>
      <c r="GN195" s="437"/>
      <c r="GO195" s="437"/>
      <c r="GP195" s="437"/>
      <c r="GQ195" s="437"/>
      <c r="GR195" s="437"/>
      <c r="GS195" s="437"/>
      <c r="GT195" s="437"/>
      <c r="GU195" s="437"/>
      <c r="GV195" s="437"/>
      <c r="GW195" s="437"/>
      <c r="GX195" s="437"/>
      <c r="GY195" s="437"/>
      <c r="GZ195" s="437"/>
      <c r="HA195" s="437"/>
      <c r="HB195" s="437"/>
      <c r="HC195" s="437"/>
      <c r="HD195" s="437"/>
      <c r="HE195" s="437"/>
      <c r="HF195" s="437"/>
      <c r="HG195" s="437"/>
      <c r="HH195" s="437"/>
      <c r="HI195" s="437"/>
      <c r="HJ195" s="437"/>
      <c r="HK195" s="437"/>
      <c r="HL195" s="437"/>
      <c r="HM195" s="437"/>
      <c r="HN195" s="437"/>
      <c r="HO195" s="437"/>
      <c r="HP195" s="437"/>
      <c r="HQ195" s="437"/>
      <c r="HR195" s="437"/>
      <c r="HS195" s="437"/>
      <c r="HT195" s="437"/>
      <c r="HU195" s="437"/>
      <c r="HV195" s="437"/>
      <c r="HW195" s="437"/>
      <c r="HX195" s="437"/>
      <c r="HY195" s="437"/>
      <c r="HZ195" s="437"/>
      <c r="IA195" s="437"/>
      <c r="IB195" s="437"/>
      <c r="IC195" s="437"/>
      <c r="ID195" s="437"/>
      <c r="IE195" s="437"/>
      <c r="IF195" s="437"/>
      <c r="IG195" s="437"/>
      <c r="IH195" s="437"/>
      <c r="II195" s="437"/>
      <c r="IJ195" s="437"/>
      <c r="IK195" s="437"/>
      <c r="IL195" s="437"/>
      <c r="IM195" s="437"/>
      <c r="IN195" s="437"/>
      <c r="IO195" s="437"/>
      <c r="IP195" s="437"/>
      <c r="IQ195" s="437"/>
      <c r="IR195" s="437"/>
      <c r="IS195" s="437"/>
      <c r="IT195" s="437"/>
      <c r="IU195" s="437"/>
      <c r="IV195" s="437"/>
    </row>
    <row r="196" spans="1:256" s="405" customFormat="1">
      <c r="A196" s="486"/>
      <c r="B196" s="408"/>
      <c r="C196" s="485"/>
      <c r="D196" s="485"/>
      <c r="E196" s="437"/>
      <c r="F196" s="437"/>
      <c r="G196" s="484"/>
      <c r="H196" s="484"/>
      <c r="I196" s="437"/>
      <c r="J196" s="437"/>
      <c r="K196" s="437"/>
      <c r="L196" s="437"/>
      <c r="M196" s="437"/>
      <c r="N196" s="437"/>
      <c r="O196" s="437"/>
      <c r="P196" s="437"/>
      <c r="Q196" s="437"/>
      <c r="R196" s="437"/>
      <c r="S196" s="437"/>
      <c r="T196" s="437"/>
      <c r="U196" s="437"/>
      <c r="V196" s="437"/>
      <c r="W196" s="437"/>
      <c r="X196" s="437"/>
      <c r="Y196" s="437"/>
      <c r="Z196" s="437"/>
      <c r="AA196" s="437"/>
      <c r="AB196" s="437"/>
      <c r="AC196" s="437"/>
      <c r="AD196" s="437"/>
      <c r="AE196" s="437"/>
      <c r="AF196" s="437"/>
      <c r="AG196" s="437"/>
      <c r="AH196" s="437"/>
      <c r="AI196" s="437"/>
      <c r="AJ196" s="437"/>
      <c r="AK196" s="437"/>
      <c r="AL196" s="437"/>
      <c r="AM196" s="437"/>
      <c r="AN196" s="437"/>
      <c r="AO196" s="437"/>
      <c r="AP196" s="437"/>
      <c r="AQ196" s="437"/>
      <c r="AR196" s="437"/>
      <c r="AS196" s="437"/>
      <c r="AT196" s="437"/>
      <c r="AU196" s="437"/>
      <c r="AV196" s="437"/>
      <c r="AW196" s="437"/>
      <c r="AX196" s="437"/>
      <c r="AY196" s="437"/>
      <c r="AZ196" s="437"/>
      <c r="BA196" s="437"/>
      <c r="BB196" s="437"/>
      <c r="BC196" s="437"/>
      <c r="BD196" s="437"/>
      <c r="BE196" s="437"/>
      <c r="BF196" s="437"/>
      <c r="BG196" s="437"/>
      <c r="BH196" s="437"/>
      <c r="BI196" s="437"/>
      <c r="BJ196" s="437"/>
      <c r="BK196" s="437"/>
      <c r="BL196" s="437"/>
      <c r="BM196" s="437"/>
      <c r="BN196" s="437"/>
      <c r="BO196" s="437"/>
      <c r="BP196" s="437"/>
      <c r="BQ196" s="437"/>
      <c r="BR196" s="437"/>
      <c r="BS196" s="437"/>
      <c r="BT196" s="437"/>
      <c r="BU196" s="437"/>
      <c r="BV196" s="437"/>
      <c r="BW196" s="437"/>
      <c r="BX196" s="437"/>
      <c r="BY196" s="437"/>
      <c r="BZ196" s="437"/>
      <c r="CA196" s="437"/>
      <c r="CB196" s="437"/>
      <c r="CC196" s="437"/>
      <c r="CD196" s="437"/>
      <c r="CE196" s="437"/>
      <c r="CF196" s="437"/>
      <c r="CG196" s="437"/>
      <c r="CH196" s="437"/>
      <c r="CI196" s="437"/>
      <c r="CJ196" s="437"/>
      <c r="CK196" s="437"/>
      <c r="CL196" s="437"/>
      <c r="CM196" s="437"/>
      <c r="CN196" s="437"/>
      <c r="CO196" s="437"/>
      <c r="CP196" s="437"/>
      <c r="CQ196" s="437"/>
      <c r="CR196" s="437"/>
      <c r="CS196" s="437"/>
      <c r="CT196" s="437"/>
      <c r="CU196" s="437"/>
      <c r="CV196" s="437"/>
      <c r="CW196" s="437"/>
      <c r="CX196" s="437"/>
      <c r="CY196" s="437"/>
      <c r="CZ196" s="437"/>
      <c r="DA196" s="437"/>
      <c r="DB196" s="437"/>
      <c r="DC196" s="437"/>
      <c r="DD196" s="437"/>
      <c r="DE196" s="437"/>
      <c r="DF196" s="437"/>
      <c r="DG196" s="437"/>
      <c r="DH196" s="437"/>
      <c r="DI196" s="437"/>
      <c r="DJ196" s="437"/>
      <c r="DK196" s="437"/>
      <c r="DL196" s="437"/>
      <c r="DM196" s="437"/>
      <c r="DN196" s="437"/>
      <c r="DO196" s="437"/>
      <c r="DP196" s="437"/>
      <c r="DQ196" s="437"/>
      <c r="DR196" s="437"/>
      <c r="DS196" s="437"/>
      <c r="DT196" s="437"/>
      <c r="DU196" s="437"/>
      <c r="DV196" s="437"/>
      <c r="DW196" s="437"/>
      <c r="DX196" s="437"/>
      <c r="DY196" s="437"/>
      <c r="DZ196" s="437"/>
      <c r="EA196" s="437"/>
      <c r="EB196" s="437"/>
      <c r="EC196" s="437"/>
      <c r="ED196" s="437"/>
      <c r="EE196" s="437"/>
      <c r="EF196" s="437"/>
      <c r="EG196" s="437"/>
      <c r="EH196" s="437"/>
      <c r="EI196" s="437"/>
      <c r="EJ196" s="437"/>
      <c r="EK196" s="437"/>
      <c r="EL196" s="437"/>
      <c r="EM196" s="437"/>
      <c r="EN196" s="437"/>
      <c r="EO196" s="437"/>
      <c r="EP196" s="437"/>
      <c r="EQ196" s="437"/>
      <c r="ER196" s="437"/>
      <c r="ES196" s="437"/>
      <c r="ET196" s="437"/>
      <c r="EU196" s="437"/>
      <c r="EV196" s="437"/>
      <c r="EW196" s="437"/>
      <c r="EX196" s="437"/>
      <c r="EY196" s="437"/>
      <c r="EZ196" s="437"/>
      <c r="FA196" s="437"/>
      <c r="FB196" s="437"/>
      <c r="FC196" s="437"/>
      <c r="FD196" s="437"/>
      <c r="FE196" s="437"/>
      <c r="FF196" s="437"/>
      <c r="FG196" s="437"/>
      <c r="FH196" s="437"/>
      <c r="FI196" s="437"/>
      <c r="FJ196" s="437"/>
      <c r="FK196" s="437"/>
      <c r="FL196" s="437"/>
      <c r="FM196" s="437"/>
      <c r="FN196" s="437"/>
      <c r="FO196" s="437"/>
      <c r="FP196" s="437"/>
      <c r="FQ196" s="437"/>
      <c r="FR196" s="437"/>
      <c r="FS196" s="437"/>
      <c r="FT196" s="437"/>
      <c r="FU196" s="437"/>
      <c r="FV196" s="437"/>
      <c r="FW196" s="437"/>
      <c r="FX196" s="437"/>
      <c r="FY196" s="437"/>
      <c r="FZ196" s="437"/>
      <c r="GA196" s="437"/>
      <c r="GB196" s="437"/>
      <c r="GC196" s="437"/>
      <c r="GD196" s="437"/>
      <c r="GE196" s="437"/>
      <c r="GF196" s="437"/>
      <c r="GG196" s="437"/>
      <c r="GH196" s="437"/>
      <c r="GI196" s="437"/>
      <c r="GJ196" s="437"/>
      <c r="GK196" s="437"/>
      <c r="GL196" s="437"/>
      <c r="GM196" s="437"/>
      <c r="GN196" s="437"/>
      <c r="GO196" s="437"/>
      <c r="GP196" s="437"/>
      <c r="GQ196" s="437"/>
      <c r="GR196" s="437"/>
      <c r="GS196" s="437"/>
      <c r="GT196" s="437"/>
      <c r="GU196" s="437"/>
      <c r="GV196" s="437"/>
      <c r="GW196" s="437"/>
      <c r="GX196" s="437"/>
      <c r="GY196" s="437"/>
      <c r="GZ196" s="437"/>
      <c r="HA196" s="437"/>
      <c r="HB196" s="437"/>
      <c r="HC196" s="437"/>
      <c r="HD196" s="437"/>
      <c r="HE196" s="437"/>
      <c r="HF196" s="437"/>
      <c r="HG196" s="437"/>
      <c r="HH196" s="437"/>
      <c r="HI196" s="437"/>
      <c r="HJ196" s="437"/>
      <c r="HK196" s="437"/>
      <c r="HL196" s="437"/>
      <c r="HM196" s="437"/>
      <c r="HN196" s="437"/>
      <c r="HO196" s="437"/>
      <c r="HP196" s="437"/>
      <c r="HQ196" s="437"/>
      <c r="HR196" s="437"/>
      <c r="HS196" s="437"/>
      <c r="HT196" s="437"/>
      <c r="HU196" s="437"/>
      <c r="HV196" s="437"/>
      <c r="HW196" s="437"/>
      <c r="HX196" s="437"/>
      <c r="HY196" s="437"/>
      <c r="HZ196" s="437"/>
      <c r="IA196" s="437"/>
      <c r="IB196" s="437"/>
      <c r="IC196" s="437"/>
      <c r="ID196" s="437"/>
      <c r="IE196" s="437"/>
      <c r="IF196" s="437"/>
      <c r="IG196" s="437"/>
      <c r="IH196" s="437"/>
      <c r="II196" s="437"/>
      <c r="IJ196" s="437"/>
      <c r="IK196" s="437"/>
      <c r="IL196" s="437"/>
      <c r="IM196" s="437"/>
      <c r="IN196" s="437"/>
      <c r="IO196" s="437"/>
      <c r="IP196" s="437"/>
      <c r="IQ196" s="437"/>
      <c r="IR196" s="437"/>
      <c r="IS196" s="437"/>
      <c r="IT196" s="437"/>
      <c r="IU196" s="437"/>
      <c r="IV196" s="437"/>
    </row>
    <row r="197" spans="1:256" s="405" customFormat="1" ht="26.4">
      <c r="A197" s="817" t="s">
        <v>1756</v>
      </c>
      <c r="B197" s="536" t="s">
        <v>1755</v>
      </c>
      <c r="C197" s="485" t="s">
        <v>1622</v>
      </c>
      <c r="D197" s="485">
        <v>1</v>
      </c>
      <c r="E197" s="499"/>
      <c r="F197" s="498">
        <f>E197*D197</f>
        <v>0</v>
      </c>
      <c r="G197" s="484"/>
      <c r="H197" s="484"/>
      <c r="I197" s="490"/>
      <c r="J197" s="490"/>
      <c r="K197" s="437"/>
      <c r="L197" s="490"/>
      <c r="M197" s="490"/>
      <c r="N197" s="490"/>
      <c r="O197" s="490"/>
      <c r="P197" s="490"/>
      <c r="Q197" s="490"/>
      <c r="R197" s="490"/>
      <c r="S197" s="490"/>
      <c r="T197" s="490"/>
      <c r="U197" s="490"/>
      <c r="V197" s="490"/>
      <c r="W197" s="490"/>
      <c r="X197" s="490"/>
      <c r="Y197" s="490"/>
      <c r="Z197" s="490"/>
      <c r="AA197" s="490"/>
      <c r="AB197" s="490"/>
      <c r="AC197" s="490"/>
      <c r="AD197" s="490"/>
      <c r="AE197" s="490"/>
      <c r="AF197" s="490"/>
      <c r="AG197" s="490"/>
      <c r="AH197" s="490"/>
      <c r="AI197" s="490"/>
      <c r="AJ197" s="490"/>
      <c r="AK197" s="490"/>
      <c r="AL197" s="490"/>
      <c r="AM197" s="490"/>
      <c r="AN197" s="490"/>
      <c r="AO197" s="490"/>
      <c r="AP197" s="490"/>
      <c r="AQ197" s="490"/>
      <c r="AR197" s="490"/>
      <c r="AS197" s="490"/>
      <c r="AT197" s="490"/>
      <c r="AU197" s="490"/>
      <c r="AV197" s="490"/>
      <c r="AW197" s="490"/>
      <c r="AX197" s="490"/>
      <c r="AY197" s="490"/>
      <c r="AZ197" s="490"/>
      <c r="BA197" s="490"/>
      <c r="BB197" s="490"/>
      <c r="BC197" s="490"/>
      <c r="BD197" s="490"/>
      <c r="BE197" s="490"/>
      <c r="BF197" s="490"/>
      <c r="BG197" s="490"/>
      <c r="BH197" s="490"/>
      <c r="BI197" s="490"/>
      <c r="BJ197" s="490"/>
      <c r="BK197" s="490"/>
      <c r="BL197" s="490"/>
      <c r="BM197" s="490"/>
      <c r="BN197" s="490"/>
      <c r="BO197" s="490"/>
      <c r="BP197" s="490"/>
      <c r="BQ197" s="490"/>
      <c r="BR197" s="490"/>
      <c r="BS197" s="490"/>
      <c r="BT197" s="490"/>
      <c r="BU197" s="490"/>
      <c r="BV197" s="490"/>
      <c r="BW197" s="490"/>
      <c r="BX197" s="490"/>
      <c r="BY197" s="490"/>
      <c r="BZ197" s="490"/>
      <c r="CA197" s="490"/>
      <c r="CB197" s="490"/>
      <c r="CC197" s="490"/>
      <c r="CD197" s="490"/>
      <c r="CE197" s="490"/>
      <c r="CF197" s="490"/>
      <c r="CG197" s="490"/>
      <c r="CH197" s="490"/>
      <c r="CI197" s="490"/>
      <c r="CJ197" s="490"/>
      <c r="CK197" s="490"/>
      <c r="CL197" s="490"/>
      <c r="CM197" s="490"/>
      <c r="CN197" s="490"/>
      <c r="CO197" s="490"/>
      <c r="CP197" s="490"/>
      <c r="CQ197" s="490"/>
      <c r="CR197" s="490"/>
      <c r="CS197" s="490"/>
      <c r="CT197" s="490"/>
      <c r="CU197" s="490"/>
      <c r="CV197" s="490"/>
      <c r="CW197" s="490"/>
      <c r="CX197" s="490"/>
      <c r="CY197" s="490"/>
      <c r="CZ197" s="490"/>
      <c r="DA197" s="490"/>
      <c r="DB197" s="490"/>
      <c r="DC197" s="490"/>
      <c r="DD197" s="490"/>
      <c r="DE197" s="490"/>
      <c r="DF197" s="490"/>
      <c r="DG197" s="490"/>
      <c r="DH197" s="490"/>
      <c r="DI197" s="490"/>
      <c r="DJ197" s="490"/>
      <c r="DK197" s="490"/>
      <c r="DL197" s="490"/>
      <c r="DM197" s="490"/>
      <c r="DN197" s="490"/>
      <c r="DO197" s="490"/>
      <c r="DP197" s="490"/>
      <c r="DQ197" s="490"/>
      <c r="DR197" s="490"/>
      <c r="DS197" s="490"/>
      <c r="DT197" s="490"/>
      <c r="DU197" s="490"/>
      <c r="DV197" s="490"/>
      <c r="DW197" s="490"/>
      <c r="DX197" s="490"/>
      <c r="DY197" s="490"/>
      <c r="DZ197" s="490"/>
      <c r="EA197" s="490"/>
      <c r="EB197" s="490"/>
      <c r="EC197" s="490"/>
      <c r="ED197" s="490"/>
      <c r="EE197" s="490"/>
      <c r="EF197" s="490"/>
      <c r="EG197" s="490"/>
      <c r="EH197" s="490"/>
      <c r="EI197" s="490"/>
      <c r="EJ197" s="490"/>
      <c r="EK197" s="490"/>
      <c r="EL197" s="490"/>
      <c r="EM197" s="490"/>
      <c r="EN197" s="490"/>
      <c r="EO197" s="490"/>
      <c r="EP197" s="490"/>
      <c r="EQ197" s="490"/>
      <c r="ER197" s="490"/>
      <c r="ES197" s="490"/>
      <c r="ET197" s="490"/>
      <c r="EU197" s="490"/>
      <c r="EV197" s="490"/>
      <c r="EW197" s="490"/>
      <c r="EX197" s="490"/>
      <c r="EY197" s="490"/>
      <c r="EZ197" s="490"/>
      <c r="FA197" s="490"/>
      <c r="FB197" s="490"/>
      <c r="FC197" s="490"/>
      <c r="FD197" s="490"/>
      <c r="FE197" s="490"/>
      <c r="FF197" s="490"/>
      <c r="FG197" s="490"/>
      <c r="FH197" s="490"/>
      <c r="FI197" s="490"/>
      <c r="FJ197" s="490"/>
      <c r="FK197" s="490"/>
      <c r="FL197" s="490"/>
      <c r="FM197" s="490"/>
      <c r="FN197" s="490"/>
      <c r="FO197" s="490"/>
      <c r="FP197" s="490"/>
      <c r="FQ197" s="490"/>
      <c r="FR197" s="490"/>
      <c r="FS197" s="490"/>
      <c r="FT197" s="490"/>
      <c r="FU197" s="490"/>
      <c r="FV197" s="490"/>
      <c r="FW197" s="490"/>
      <c r="FX197" s="490"/>
      <c r="FY197" s="490"/>
      <c r="FZ197" s="490"/>
      <c r="GA197" s="490"/>
      <c r="GB197" s="490"/>
      <c r="GC197" s="490"/>
      <c r="GD197" s="490"/>
      <c r="GE197" s="490"/>
      <c r="GF197" s="490"/>
      <c r="GG197" s="490"/>
      <c r="GH197" s="490"/>
      <c r="GI197" s="490"/>
      <c r="GJ197" s="490"/>
      <c r="GK197" s="490"/>
      <c r="GL197" s="490"/>
      <c r="GM197" s="490"/>
      <c r="GN197" s="490"/>
      <c r="GO197" s="490"/>
      <c r="GP197" s="490"/>
      <c r="GQ197" s="490"/>
      <c r="GR197" s="490"/>
      <c r="GS197" s="490"/>
      <c r="GT197" s="490"/>
      <c r="GU197" s="490"/>
      <c r="GV197" s="490"/>
      <c r="GW197" s="490"/>
      <c r="GX197" s="490"/>
      <c r="GY197" s="490"/>
      <c r="GZ197" s="490"/>
      <c r="HA197" s="490"/>
      <c r="HB197" s="490"/>
      <c r="HC197" s="490"/>
      <c r="HD197" s="490"/>
      <c r="HE197" s="490"/>
      <c r="HF197" s="490"/>
      <c r="HG197" s="490"/>
      <c r="HH197" s="490"/>
      <c r="HI197" s="490"/>
      <c r="HJ197" s="490"/>
      <c r="HK197" s="490"/>
      <c r="HL197" s="490"/>
      <c r="HM197" s="490"/>
      <c r="HN197" s="490"/>
      <c r="HO197" s="490"/>
      <c r="HP197" s="490"/>
      <c r="HQ197" s="490"/>
      <c r="HR197" s="490"/>
      <c r="HS197" s="490"/>
      <c r="HT197" s="490"/>
      <c r="HU197" s="490"/>
      <c r="HV197" s="490"/>
      <c r="HW197" s="490"/>
      <c r="HX197" s="490"/>
      <c r="HY197" s="490"/>
      <c r="HZ197" s="490"/>
      <c r="IA197" s="490"/>
      <c r="IB197" s="490"/>
      <c r="IC197" s="490"/>
      <c r="ID197" s="490"/>
      <c r="IE197" s="490"/>
      <c r="IF197" s="490"/>
      <c r="IG197" s="490"/>
      <c r="IH197" s="490"/>
      <c r="II197" s="490"/>
      <c r="IJ197" s="490"/>
      <c r="IK197" s="490"/>
      <c r="IL197" s="490"/>
      <c r="IM197" s="490"/>
      <c r="IN197" s="490"/>
      <c r="IO197" s="490"/>
      <c r="IP197" s="490"/>
      <c r="IQ197" s="490"/>
      <c r="IR197" s="490"/>
      <c r="IS197" s="490"/>
      <c r="IT197" s="490"/>
      <c r="IU197" s="490"/>
      <c r="IV197" s="490"/>
    </row>
    <row r="198" spans="1:256" s="405" customFormat="1">
      <c r="A198" s="486"/>
      <c r="B198" s="408"/>
      <c r="C198" s="485"/>
      <c r="D198" s="485"/>
      <c r="E198" s="490"/>
      <c r="F198" s="490"/>
      <c r="G198" s="484"/>
      <c r="H198" s="484"/>
      <c r="I198" s="490"/>
      <c r="J198" s="490"/>
      <c r="K198" s="437"/>
      <c r="L198" s="490"/>
      <c r="M198" s="490"/>
      <c r="N198" s="490"/>
      <c r="O198" s="490"/>
      <c r="P198" s="490"/>
      <c r="Q198" s="490"/>
      <c r="R198" s="490"/>
      <c r="S198" s="490"/>
      <c r="T198" s="490"/>
      <c r="U198" s="490"/>
      <c r="V198" s="490"/>
      <c r="W198" s="490"/>
      <c r="X198" s="490"/>
      <c r="Y198" s="490"/>
      <c r="Z198" s="490"/>
      <c r="AA198" s="490"/>
      <c r="AB198" s="490"/>
      <c r="AC198" s="490"/>
      <c r="AD198" s="490"/>
      <c r="AE198" s="490"/>
      <c r="AF198" s="490"/>
      <c r="AG198" s="490"/>
      <c r="AH198" s="490"/>
      <c r="AI198" s="490"/>
      <c r="AJ198" s="490"/>
      <c r="AK198" s="490"/>
      <c r="AL198" s="490"/>
      <c r="AM198" s="490"/>
      <c r="AN198" s="490"/>
      <c r="AO198" s="490"/>
      <c r="AP198" s="490"/>
      <c r="AQ198" s="490"/>
      <c r="AR198" s="490"/>
      <c r="AS198" s="490"/>
      <c r="AT198" s="490"/>
      <c r="AU198" s="490"/>
      <c r="AV198" s="490"/>
      <c r="AW198" s="490"/>
      <c r="AX198" s="490"/>
      <c r="AY198" s="490"/>
      <c r="AZ198" s="490"/>
      <c r="BA198" s="490"/>
      <c r="BB198" s="490"/>
      <c r="BC198" s="490"/>
      <c r="BD198" s="490"/>
      <c r="BE198" s="490"/>
      <c r="BF198" s="490"/>
      <c r="BG198" s="490"/>
      <c r="BH198" s="490"/>
      <c r="BI198" s="490"/>
      <c r="BJ198" s="490"/>
      <c r="BK198" s="490"/>
      <c r="BL198" s="490"/>
      <c r="BM198" s="490"/>
      <c r="BN198" s="490"/>
      <c r="BO198" s="490"/>
      <c r="BP198" s="490"/>
      <c r="BQ198" s="490"/>
      <c r="BR198" s="490"/>
      <c r="BS198" s="490"/>
      <c r="BT198" s="490"/>
      <c r="BU198" s="490"/>
      <c r="BV198" s="490"/>
      <c r="BW198" s="490"/>
      <c r="BX198" s="490"/>
      <c r="BY198" s="490"/>
      <c r="BZ198" s="490"/>
      <c r="CA198" s="490"/>
      <c r="CB198" s="490"/>
      <c r="CC198" s="490"/>
      <c r="CD198" s="490"/>
      <c r="CE198" s="490"/>
      <c r="CF198" s="490"/>
      <c r="CG198" s="490"/>
      <c r="CH198" s="490"/>
      <c r="CI198" s="490"/>
      <c r="CJ198" s="490"/>
      <c r="CK198" s="490"/>
      <c r="CL198" s="490"/>
      <c r="CM198" s="490"/>
      <c r="CN198" s="490"/>
      <c r="CO198" s="490"/>
      <c r="CP198" s="490"/>
      <c r="CQ198" s="490"/>
      <c r="CR198" s="490"/>
      <c r="CS198" s="490"/>
      <c r="CT198" s="490"/>
      <c r="CU198" s="490"/>
      <c r="CV198" s="490"/>
      <c r="CW198" s="490"/>
      <c r="CX198" s="490"/>
      <c r="CY198" s="490"/>
      <c r="CZ198" s="490"/>
      <c r="DA198" s="490"/>
      <c r="DB198" s="490"/>
      <c r="DC198" s="490"/>
      <c r="DD198" s="490"/>
      <c r="DE198" s="490"/>
      <c r="DF198" s="490"/>
      <c r="DG198" s="490"/>
      <c r="DH198" s="490"/>
      <c r="DI198" s="490"/>
      <c r="DJ198" s="490"/>
      <c r="DK198" s="490"/>
      <c r="DL198" s="490"/>
      <c r="DM198" s="490"/>
      <c r="DN198" s="490"/>
      <c r="DO198" s="490"/>
      <c r="DP198" s="490"/>
      <c r="DQ198" s="490"/>
      <c r="DR198" s="490"/>
      <c r="DS198" s="490"/>
      <c r="DT198" s="490"/>
      <c r="DU198" s="490"/>
      <c r="DV198" s="490"/>
      <c r="DW198" s="490"/>
      <c r="DX198" s="490"/>
      <c r="DY198" s="490"/>
      <c r="DZ198" s="490"/>
      <c r="EA198" s="490"/>
      <c r="EB198" s="490"/>
      <c r="EC198" s="490"/>
      <c r="ED198" s="490"/>
      <c r="EE198" s="490"/>
      <c r="EF198" s="490"/>
      <c r="EG198" s="490"/>
      <c r="EH198" s="490"/>
      <c r="EI198" s="490"/>
      <c r="EJ198" s="490"/>
      <c r="EK198" s="490"/>
      <c r="EL198" s="490"/>
      <c r="EM198" s="490"/>
      <c r="EN198" s="490"/>
      <c r="EO198" s="490"/>
      <c r="EP198" s="490"/>
      <c r="EQ198" s="490"/>
      <c r="ER198" s="490"/>
      <c r="ES198" s="490"/>
      <c r="ET198" s="490"/>
      <c r="EU198" s="490"/>
      <c r="EV198" s="490"/>
      <c r="EW198" s="490"/>
      <c r="EX198" s="490"/>
      <c r="EY198" s="490"/>
      <c r="EZ198" s="490"/>
      <c r="FA198" s="490"/>
      <c r="FB198" s="490"/>
      <c r="FC198" s="490"/>
      <c r="FD198" s="490"/>
      <c r="FE198" s="490"/>
      <c r="FF198" s="490"/>
      <c r="FG198" s="490"/>
      <c r="FH198" s="490"/>
      <c r="FI198" s="490"/>
      <c r="FJ198" s="490"/>
      <c r="FK198" s="490"/>
      <c r="FL198" s="490"/>
      <c r="FM198" s="490"/>
      <c r="FN198" s="490"/>
      <c r="FO198" s="490"/>
      <c r="FP198" s="490"/>
      <c r="FQ198" s="490"/>
      <c r="FR198" s="490"/>
      <c r="FS198" s="490"/>
      <c r="FT198" s="490"/>
      <c r="FU198" s="490"/>
      <c r="FV198" s="490"/>
      <c r="FW198" s="490"/>
      <c r="FX198" s="490"/>
      <c r="FY198" s="490"/>
      <c r="FZ198" s="490"/>
      <c r="GA198" s="490"/>
      <c r="GB198" s="490"/>
      <c r="GC198" s="490"/>
      <c r="GD198" s="490"/>
      <c r="GE198" s="490"/>
      <c r="GF198" s="490"/>
      <c r="GG198" s="490"/>
      <c r="GH198" s="490"/>
      <c r="GI198" s="490"/>
      <c r="GJ198" s="490"/>
      <c r="GK198" s="490"/>
      <c r="GL198" s="490"/>
      <c r="GM198" s="490"/>
      <c r="GN198" s="490"/>
      <c r="GO198" s="490"/>
      <c r="GP198" s="490"/>
      <c r="GQ198" s="490"/>
      <c r="GR198" s="490"/>
      <c r="GS198" s="490"/>
      <c r="GT198" s="490"/>
      <c r="GU198" s="490"/>
      <c r="GV198" s="490"/>
      <c r="GW198" s="490"/>
      <c r="GX198" s="490"/>
      <c r="GY198" s="490"/>
      <c r="GZ198" s="490"/>
      <c r="HA198" s="490"/>
      <c r="HB198" s="490"/>
      <c r="HC198" s="490"/>
      <c r="HD198" s="490"/>
      <c r="HE198" s="490"/>
      <c r="HF198" s="490"/>
      <c r="HG198" s="490"/>
      <c r="HH198" s="490"/>
      <c r="HI198" s="490"/>
      <c r="HJ198" s="490"/>
      <c r="HK198" s="490"/>
      <c r="HL198" s="490"/>
      <c r="HM198" s="490"/>
      <c r="HN198" s="490"/>
      <c r="HO198" s="490"/>
      <c r="HP198" s="490"/>
      <c r="HQ198" s="490"/>
      <c r="HR198" s="490"/>
      <c r="HS198" s="490"/>
      <c r="HT198" s="490"/>
      <c r="HU198" s="490"/>
      <c r="HV198" s="490"/>
      <c r="HW198" s="490"/>
      <c r="HX198" s="490"/>
      <c r="HY198" s="490"/>
      <c r="HZ198" s="490"/>
      <c r="IA198" s="490"/>
      <c r="IB198" s="490"/>
      <c r="IC198" s="490"/>
      <c r="ID198" s="490"/>
      <c r="IE198" s="490"/>
      <c r="IF198" s="490"/>
      <c r="IG198" s="490"/>
      <c r="IH198" s="490"/>
      <c r="II198" s="490"/>
      <c r="IJ198" s="490"/>
      <c r="IK198" s="490"/>
      <c r="IL198" s="490"/>
      <c r="IM198" s="490"/>
      <c r="IN198" s="490"/>
      <c r="IO198" s="490"/>
      <c r="IP198" s="490"/>
      <c r="IQ198" s="490"/>
      <c r="IR198" s="490"/>
      <c r="IS198" s="490"/>
      <c r="IT198" s="490"/>
      <c r="IU198" s="490"/>
      <c r="IV198" s="490"/>
    </row>
    <row r="199" spans="1:256" s="405" customFormat="1" ht="28.8">
      <c r="A199" s="817" t="s">
        <v>1754</v>
      </c>
      <c r="B199" s="834" t="s">
        <v>1620</v>
      </c>
      <c r="C199" s="833" t="s">
        <v>51</v>
      </c>
      <c r="D199" s="832">
        <v>20</v>
      </c>
      <c r="E199" s="710"/>
      <c r="F199" s="710">
        <f>D199*E199</f>
        <v>0</v>
      </c>
      <c r="G199" s="685"/>
      <c r="H199" s="685"/>
      <c r="I199" s="685"/>
      <c r="J199" s="685"/>
      <c r="K199" s="685"/>
      <c r="L199" s="685"/>
      <c r="M199" s="685"/>
      <c r="N199" s="685"/>
      <c r="O199" s="685"/>
      <c r="P199" s="685"/>
      <c r="Q199" s="685"/>
      <c r="R199" s="685"/>
      <c r="S199" s="685"/>
      <c r="T199" s="685"/>
      <c r="U199" s="685"/>
      <c r="V199" s="685"/>
      <c r="W199" s="685"/>
      <c r="X199" s="685"/>
      <c r="Y199" s="685"/>
      <c r="Z199" s="685"/>
      <c r="AA199" s="685"/>
      <c r="AB199" s="685"/>
      <c r="AC199" s="685"/>
      <c r="AD199" s="685"/>
      <c r="AE199" s="685"/>
      <c r="AF199" s="685"/>
      <c r="AG199" s="685"/>
      <c r="AH199" s="685"/>
      <c r="AI199" s="685"/>
      <c r="AJ199" s="685"/>
      <c r="AK199" s="685"/>
      <c r="AL199" s="685"/>
      <c r="AM199" s="685"/>
      <c r="AN199" s="685"/>
      <c r="AO199" s="685"/>
      <c r="AP199" s="685"/>
      <c r="AQ199" s="685"/>
      <c r="AR199" s="685"/>
      <c r="AS199" s="685"/>
      <c r="AT199" s="685"/>
      <c r="AU199" s="685"/>
      <c r="AV199" s="685"/>
      <c r="AW199" s="685"/>
      <c r="AX199" s="685"/>
      <c r="AY199" s="685"/>
      <c r="AZ199" s="685"/>
      <c r="BA199" s="685"/>
      <c r="BB199" s="685"/>
      <c r="BC199" s="685"/>
      <c r="BD199" s="685"/>
      <c r="BE199" s="685"/>
      <c r="BF199" s="685"/>
      <c r="BG199" s="685"/>
      <c r="BH199" s="685"/>
      <c r="BI199" s="685"/>
      <c r="BJ199" s="685"/>
      <c r="BK199" s="685"/>
      <c r="BL199" s="685"/>
      <c r="BM199" s="685"/>
      <c r="BN199" s="685"/>
      <c r="BO199" s="685"/>
      <c r="BP199" s="685"/>
      <c r="BQ199" s="685"/>
      <c r="BR199" s="685"/>
      <c r="BS199" s="685"/>
      <c r="BT199" s="685"/>
      <c r="BU199" s="685"/>
      <c r="BV199" s="685"/>
      <c r="BW199" s="685"/>
      <c r="BX199" s="685"/>
      <c r="BY199" s="685"/>
      <c r="BZ199" s="685"/>
      <c r="CA199" s="685"/>
      <c r="CB199" s="685"/>
      <c r="CC199" s="685"/>
      <c r="CD199" s="685"/>
      <c r="CE199" s="685"/>
      <c r="CF199" s="685"/>
      <c r="CG199" s="685"/>
      <c r="CH199" s="685"/>
      <c r="CI199" s="685"/>
      <c r="CJ199" s="685"/>
      <c r="CK199" s="685"/>
      <c r="CL199" s="685"/>
      <c r="CM199" s="685"/>
      <c r="CN199" s="685"/>
      <c r="CO199" s="685"/>
      <c r="CP199" s="685"/>
      <c r="CQ199" s="685"/>
      <c r="CR199" s="685"/>
      <c r="CS199" s="685"/>
      <c r="CT199" s="685"/>
      <c r="CU199" s="685"/>
      <c r="CV199" s="685"/>
      <c r="CW199" s="685"/>
      <c r="CX199" s="685"/>
      <c r="CY199" s="685"/>
      <c r="CZ199" s="685"/>
      <c r="DA199" s="685"/>
      <c r="DB199" s="685"/>
      <c r="DC199" s="685"/>
      <c r="DD199" s="685"/>
      <c r="DE199" s="685"/>
      <c r="DF199" s="685"/>
      <c r="DG199" s="685"/>
      <c r="DH199" s="685"/>
      <c r="DI199" s="685"/>
      <c r="DJ199" s="685"/>
      <c r="DK199" s="685"/>
      <c r="DL199" s="685"/>
      <c r="DM199" s="685"/>
      <c r="DN199" s="685"/>
      <c r="DO199" s="685"/>
      <c r="DP199" s="685"/>
      <c r="DQ199" s="685"/>
      <c r="DR199" s="685"/>
      <c r="DS199" s="685"/>
      <c r="DT199" s="685"/>
      <c r="DU199" s="685"/>
      <c r="DV199" s="685"/>
      <c r="DW199" s="685"/>
      <c r="DX199" s="685"/>
      <c r="DY199" s="685"/>
      <c r="DZ199" s="685"/>
      <c r="EA199" s="685"/>
      <c r="EB199" s="685"/>
      <c r="EC199" s="685"/>
      <c r="ED199" s="685"/>
      <c r="EE199" s="685"/>
      <c r="EF199" s="685"/>
      <c r="EG199" s="685"/>
      <c r="EH199" s="685"/>
      <c r="EI199" s="685"/>
      <c r="EJ199" s="685"/>
      <c r="EK199" s="685"/>
      <c r="EL199" s="685"/>
      <c r="EM199" s="685"/>
      <c r="EN199" s="685"/>
      <c r="EO199" s="685"/>
      <c r="EP199" s="685"/>
      <c r="EQ199" s="685"/>
      <c r="ER199" s="685"/>
      <c r="ES199" s="685"/>
      <c r="ET199" s="685"/>
      <c r="EU199" s="685"/>
      <c r="EV199" s="685"/>
      <c r="EW199" s="685"/>
      <c r="EX199" s="685"/>
      <c r="EY199" s="685"/>
      <c r="EZ199" s="685"/>
      <c r="FA199" s="685"/>
      <c r="FB199" s="685"/>
      <c r="FC199" s="685"/>
      <c r="FD199" s="685"/>
      <c r="FE199" s="685"/>
      <c r="FF199" s="685"/>
      <c r="FG199" s="685"/>
      <c r="FH199" s="685"/>
      <c r="FI199" s="685"/>
      <c r="FJ199" s="685"/>
      <c r="FK199" s="685"/>
      <c r="FL199" s="685"/>
      <c r="FM199" s="685"/>
      <c r="FN199" s="685"/>
      <c r="FO199" s="685"/>
      <c r="FP199" s="685"/>
      <c r="FQ199" s="685"/>
      <c r="FR199" s="685"/>
      <c r="FS199" s="685"/>
      <c r="FT199" s="685"/>
      <c r="FU199" s="685"/>
      <c r="FV199" s="685"/>
      <c r="FW199" s="685"/>
      <c r="FX199" s="685"/>
      <c r="FY199" s="685"/>
      <c r="FZ199" s="685"/>
      <c r="GA199" s="685"/>
      <c r="GB199" s="685"/>
      <c r="GC199" s="685"/>
      <c r="GD199" s="685"/>
      <c r="GE199" s="685"/>
      <c r="GF199" s="685"/>
      <c r="GG199" s="685"/>
      <c r="GH199" s="685"/>
      <c r="GI199" s="685"/>
      <c r="GJ199" s="685"/>
      <c r="GK199" s="685"/>
      <c r="GL199" s="685"/>
      <c r="GM199" s="685"/>
      <c r="GN199" s="685"/>
      <c r="GO199" s="685"/>
      <c r="GP199" s="685"/>
      <c r="GQ199" s="685"/>
      <c r="GR199" s="685"/>
      <c r="GS199" s="685"/>
      <c r="GT199" s="685"/>
      <c r="GU199" s="685"/>
      <c r="GV199" s="685"/>
      <c r="GW199" s="685"/>
      <c r="GX199" s="685"/>
      <c r="GY199" s="685"/>
      <c r="GZ199" s="685"/>
      <c r="HA199" s="685"/>
      <c r="HB199" s="685"/>
      <c r="HC199" s="685"/>
      <c r="HD199" s="685"/>
      <c r="HE199" s="685"/>
      <c r="HF199" s="685"/>
      <c r="HG199" s="685"/>
      <c r="HH199" s="685"/>
      <c r="HI199" s="685"/>
      <c r="HJ199" s="685"/>
      <c r="HK199" s="685"/>
      <c r="HL199" s="685"/>
      <c r="HM199" s="685"/>
      <c r="HN199" s="685"/>
      <c r="HO199" s="685"/>
      <c r="HP199" s="685"/>
      <c r="HQ199" s="685"/>
      <c r="HR199" s="685"/>
      <c r="HS199" s="685"/>
      <c r="HT199" s="685"/>
      <c r="HU199" s="685"/>
      <c r="HV199" s="685"/>
      <c r="HW199" s="685"/>
      <c r="HX199" s="685"/>
      <c r="HY199" s="685"/>
      <c r="HZ199" s="685"/>
      <c r="IA199" s="685"/>
      <c r="IB199" s="685"/>
      <c r="IC199" s="685"/>
      <c r="ID199" s="685"/>
      <c r="IE199" s="685"/>
      <c r="IF199" s="685"/>
      <c r="IG199" s="685"/>
      <c r="IH199" s="685"/>
      <c r="II199" s="685"/>
      <c r="IJ199" s="685"/>
      <c r="IK199" s="685"/>
      <c r="IL199" s="685"/>
      <c r="IM199" s="685"/>
      <c r="IN199" s="685"/>
      <c r="IO199" s="685"/>
      <c r="IP199" s="685"/>
      <c r="IQ199" s="685"/>
      <c r="IR199" s="685"/>
      <c r="IS199" s="685"/>
    </row>
    <row r="200" spans="1:256" s="405" customFormat="1">
      <c r="A200" s="451"/>
      <c r="B200" s="489"/>
      <c r="C200" s="485"/>
      <c r="D200" s="485"/>
      <c r="E200" s="375"/>
      <c r="F200" s="845"/>
      <c r="G200" s="437"/>
      <c r="H200" s="437"/>
      <c r="I200" s="437"/>
      <c r="J200" s="437"/>
      <c r="K200" s="437"/>
      <c r="M200" s="377"/>
      <c r="N200" s="377"/>
      <c r="O200" s="377"/>
      <c r="P200" s="377"/>
      <c r="Q200" s="377"/>
      <c r="R200" s="377"/>
      <c r="S200" s="377"/>
      <c r="T200" s="377"/>
      <c r="U200" s="377"/>
      <c r="V200" s="377"/>
      <c r="W200" s="377"/>
      <c r="X200" s="377"/>
      <c r="Y200" s="377"/>
      <c r="Z200" s="377"/>
      <c r="AA200" s="377"/>
      <c r="AB200" s="377"/>
      <c r="AC200" s="377"/>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7"/>
      <c r="AY200" s="377"/>
      <c r="AZ200" s="377"/>
      <c r="BA200" s="377"/>
      <c r="BB200" s="377"/>
      <c r="BC200" s="377"/>
      <c r="BD200" s="377"/>
      <c r="BE200" s="377"/>
      <c r="BF200" s="377"/>
      <c r="BG200" s="377"/>
      <c r="BH200" s="377"/>
      <c r="BI200" s="377"/>
      <c r="BJ200" s="377"/>
      <c r="BK200" s="377"/>
      <c r="BL200" s="377"/>
      <c r="BM200" s="377"/>
      <c r="BN200" s="377"/>
      <c r="BO200" s="377"/>
      <c r="BP200" s="377"/>
      <c r="BQ200" s="377"/>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c r="CZ200" s="377"/>
      <c r="DA200" s="377"/>
      <c r="DB200" s="377"/>
      <c r="DC200" s="377"/>
      <c r="DD200" s="377"/>
      <c r="DE200" s="377"/>
      <c r="DF200" s="377"/>
      <c r="DG200" s="377"/>
      <c r="DH200" s="377"/>
      <c r="DI200" s="377"/>
      <c r="DJ200" s="377"/>
      <c r="DK200" s="377"/>
      <c r="DL200" s="377"/>
      <c r="DM200" s="377"/>
      <c r="DN200" s="377"/>
      <c r="DO200" s="377"/>
      <c r="DP200" s="377"/>
      <c r="DQ200" s="377"/>
      <c r="DR200" s="377"/>
      <c r="DS200" s="377"/>
      <c r="DT200" s="377"/>
      <c r="DU200" s="377"/>
      <c r="DV200" s="377"/>
      <c r="DW200" s="377"/>
      <c r="DX200" s="377"/>
      <c r="DY200" s="377"/>
      <c r="DZ200" s="377"/>
      <c r="EA200" s="377"/>
      <c r="EB200" s="377"/>
      <c r="EC200" s="377"/>
      <c r="ED200" s="377"/>
      <c r="EE200" s="377"/>
      <c r="EF200" s="377"/>
      <c r="EG200" s="377"/>
      <c r="EH200" s="377"/>
      <c r="EI200" s="377"/>
      <c r="EJ200" s="377"/>
      <c r="EK200" s="377"/>
      <c r="EL200" s="377"/>
      <c r="EM200" s="377"/>
      <c r="EN200" s="377"/>
      <c r="EO200" s="377"/>
      <c r="EP200" s="377"/>
      <c r="EQ200" s="377"/>
      <c r="ER200" s="377"/>
      <c r="ES200" s="377"/>
      <c r="ET200" s="377"/>
      <c r="EU200" s="377"/>
      <c r="EV200" s="377"/>
      <c r="EW200" s="377"/>
      <c r="EX200" s="377"/>
      <c r="EY200" s="377"/>
      <c r="EZ200" s="377"/>
      <c r="FA200" s="377"/>
      <c r="FB200" s="377"/>
      <c r="FC200" s="377"/>
      <c r="FD200" s="377"/>
      <c r="FE200" s="377"/>
      <c r="FF200" s="377"/>
      <c r="FG200" s="377"/>
      <c r="FH200" s="377"/>
      <c r="FI200" s="377"/>
      <c r="FJ200" s="377"/>
      <c r="FK200" s="377"/>
      <c r="FL200" s="377"/>
      <c r="FM200" s="377"/>
      <c r="FN200" s="377"/>
      <c r="FO200" s="377"/>
      <c r="FP200" s="377"/>
      <c r="FQ200" s="377"/>
      <c r="FR200" s="377"/>
      <c r="FS200" s="377"/>
      <c r="FT200" s="377"/>
      <c r="FU200" s="377"/>
      <c r="FV200" s="377"/>
      <c r="FW200" s="377"/>
      <c r="FX200" s="377"/>
      <c r="FY200" s="377"/>
      <c r="FZ200" s="377"/>
      <c r="GA200" s="377"/>
      <c r="GB200" s="377"/>
      <c r="GC200" s="377"/>
      <c r="GD200" s="377"/>
      <c r="GE200" s="377"/>
      <c r="GF200" s="377"/>
      <c r="GG200" s="377"/>
      <c r="GH200" s="377"/>
      <c r="GI200" s="377"/>
      <c r="GJ200" s="377"/>
      <c r="GK200" s="377"/>
      <c r="GL200" s="377"/>
      <c r="GM200" s="377"/>
      <c r="GN200" s="377"/>
      <c r="GO200" s="377"/>
      <c r="GP200" s="377"/>
      <c r="GQ200" s="377"/>
      <c r="GR200" s="377"/>
      <c r="GS200" s="377"/>
      <c r="GT200" s="377"/>
      <c r="GU200" s="377"/>
      <c r="GV200" s="377"/>
      <c r="GW200" s="377"/>
      <c r="GX200" s="377"/>
      <c r="GY200" s="377"/>
      <c r="GZ200" s="377"/>
      <c r="HA200" s="377"/>
      <c r="HB200" s="377"/>
      <c r="HC200" s="377"/>
      <c r="HD200" s="377"/>
      <c r="HE200" s="377"/>
      <c r="HF200" s="377"/>
      <c r="HG200" s="377"/>
      <c r="HH200" s="377"/>
      <c r="HI200" s="377"/>
      <c r="HJ200" s="377"/>
      <c r="HK200" s="377"/>
      <c r="HL200" s="377"/>
      <c r="HM200" s="377"/>
      <c r="HN200" s="377"/>
      <c r="HO200" s="377"/>
      <c r="HP200" s="377"/>
      <c r="HQ200" s="377"/>
      <c r="HR200" s="377"/>
      <c r="HS200" s="377"/>
      <c r="HT200" s="377"/>
      <c r="HU200" s="377"/>
      <c r="HV200" s="377"/>
      <c r="HW200" s="377"/>
      <c r="HX200" s="377"/>
      <c r="HY200" s="377"/>
      <c r="HZ200" s="377"/>
      <c r="IA200" s="377"/>
      <c r="IB200" s="377"/>
      <c r="IC200" s="377"/>
      <c r="ID200" s="377"/>
      <c r="IE200" s="377"/>
      <c r="IF200" s="377"/>
      <c r="IG200" s="377"/>
      <c r="IH200" s="377"/>
      <c r="II200" s="377"/>
      <c r="IJ200" s="377"/>
      <c r="IK200" s="377"/>
      <c r="IL200" s="377"/>
      <c r="IM200" s="377"/>
      <c r="IN200" s="377"/>
      <c r="IO200" s="377"/>
      <c r="IP200" s="377"/>
      <c r="IQ200" s="377"/>
      <c r="IR200" s="377"/>
      <c r="IS200" s="844"/>
      <c r="IT200" s="844"/>
      <c r="IU200" s="844"/>
      <c r="IV200" s="543"/>
    </row>
    <row r="201" spans="1:256" s="405" customFormat="1" ht="28.8">
      <c r="A201" s="817" t="s">
        <v>1753</v>
      </c>
      <c r="B201" s="834" t="s">
        <v>1752</v>
      </c>
      <c r="C201" s="485"/>
      <c r="D201" s="832"/>
      <c r="E201" s="710"/>
      <c r="F201" s="710"/>
      <c r="G201" s="685"/>
      <c r="H201" s="685"/>
      <c r="I201" s="685"/>
      <c r="J201" s="685"/>
      <c r="K201" s="685"/>
      <c r="L201" s="685"/>
      <c r="M201" s="685"/>
      <c r="N201" s="685"/>
      <c r="O201" s="685"/>
      <c r="P201" s="685"/>
      <c r="Q201" s="685"/>
      <c r="R201" s="685"/>
      <c r="S201" s="685"/>
      <c r="T201" s="685"/>
      <c r="U201" s="685"/>
      <c r="V201" s="685"/>
      <c r="W201" s="685"/>
      <c r="X201" s="685"/>
      <c r="Y201" s="685"/>
      <c r="Z201" s="685"/>
      <c r="AA201" s="685"/>
      <c r="AB201" s="685"/>
      <c r="AC201" s="685"/>
      <c r="AD201" s="685"/>
      <c r="AE201" s="685"/>
      <c r="AF201" s="685"/>
      <c r="AG201" s="685"/>
      <c r="AH201" s="685"/>
      <c r="AI201" s="685"/>
      <c r="AJ201" s="685"/>
      <c r="AK201" s="685"/>
      <c r="AL201" s="685"/>
      <c r="AM201" s="685"/>
      <c r="AN201" s="685"/>
      <c r="AO201" s="685"/>
      <c r="AP201" s="685"/>
      <c r="AQ201" s="685"/>
      <c r="AR201" s="685"/>
      <c r="AS201" s="685"/>
      <c r="AT201" s="685"/>
      <c r="AU201" s="685"/>
      <c r="AV201" s="685"/>
      <c r="AW201" s="685"/>
      <c r="AX201" s="685"/>
      <c r="AY201" s="685"/>
      <c r="AZ201" s="685"/>
      <c r="BA201" s="685"/>
      <c r="BB201" s="685"/>
      <c r="BC201" s="685"/>
      <c r="BD201" s="685"/>
      <c r="BE201" s="685"/>
      <c r="BF201" s="685"/>
      <c r="BG201" s="685"/>
      <c r="BH201" s="685"/>
      <c r="BI201" s="685"/>
      <c r="BJ201" s="685"/>
      <c r="BK201" s="685"/>
      <c r="BL201" s="685"/>
      <c r="BM201" s="685"/>
      <c r="BN201" s="685"/>
      <c r="BO201" s="685"/>
      <c r="BP201" s="685"/>
      <c r="BQ201" s="685"/>
      <c r="BR201" s="685"/>
      <c r="BS201" s="685"/>
      <c r="BT201" s="685"/>
      <c r="BU201" s="685"/>
      <c r="BV201" s="685"/>
      <c r="BW201" s="685"/>
      <c r="BX201" s="685"/>
      <c r="BY201" s="685"/>
      <c r="BZ201" s="685"/>
      <c r="CA201" s="685"/>
      <c r="CB201" s="685"/>
      <c r="CC201" s="685"/>
      <c r="CD201" s="685"/>
      <c r="CE201" s="685"/>
      <c r="CF201" s="685"/>
      <c r="CG201" s="685"/>
      <c r="CH201" s="685"/>
      <c r="CI201" s="685"/>
      <c r="CJ201" s="685"/>
      <c r="CK201" s="685"/>
      <c r="CL201" s="685"/>
      <c r="CM201" s="685"/>
      <c r="CN201" s="685"/>
      <c r="CO201" s="685"/>
      <c r="CP201" s="685"/>
      <c r="CQ201" s="685"/>
      <c r="CR201" s="685"/>
      <c r="CS201" s="685"/>
      <c r="CT201" s="685"/>
      <c r="CU201" s="685"/>
      <c r="CV201" s="685"/>
      <c r="CW201" s="685"/>
      <c r="CX201" s="685"/>
      <c r="CY201" s="685"/>
      <c r="CZ201" s="685"/>
      <c r="DA201" s="685"/>
      <c r="DB201" s="685"/>
      <c r="DC201" s="685"/>
      <c r="DD201" s="685"/>
      <c r="DE201" s="685"/>
      <c r="DF201" s="685"/>
      <c r="DG201" s="685"/>
      <c r="DH201" s="685"/>
      <c r="DI201" s="685"/>
      <c r="DJ201" s="685"/>
      <c r="DK201" s="685"/>
      <c r="DL201" s="685"/>
      <c r="DM201" s="685"/>
      <c r="DN201" s="685"/>
      <c r="DO201" s="685"/>
      <c r="DP201" s="685"/>
      <c r="DQ201" s="685"/>
      <c r="DR201" s="685"/>
      <c r="DS201" s="685"/>
      <c r="DT201" s="685"/>
      <c r="DU201" s="685"/>
      <c r="DV201" s="685"/>
      <c r="DW201" s="685"/>
      <c r="DX201" s="685"/>
      <c r="DY201" s="685"/>
      <c r="DZ201" s="685"/>
      <c r="EA201" s="685"/>
      <c r="EB201" s="685"/>
      <c r="EC201" s="685"/>
      <c r="ED201" s="685"/>
      <c r="EE201" s="685"/>
      <c r="EF201" s="685"/>
      <c r="EG201" s="685"/>
      <c r="EH201" s="685"/>
      <c r="EI201" s="685"/>
      <c r="EJ201" s="685"/>
      <c r="EK201" s="685"/>
      <c r="EL201" s="685"/>
      <c r="EM201" s="685"/>
      <c r="EN201" s="685"/>
      <c r="EO201" s="685"/>
      <c r="EP201" s="685"/>
      <c r="EQ201" s="685"/>
      <c r="ER201" s="685"/>
      <c r="ES201" s="685"/>
      <c r="ET201" s="685"/>
      <c r="EU201" s="685"/>
      <c r="EV201" s="685"/>
      <c r="EW201" s="685"/>
      <c r="EX201" s="685"/>
      <c r="EY201" s="685"/>
      <c r="EZ201" s="685"/>
      <c r="FA201" s="685"/>
      <c r="FB201" s="685"/>
      <c r="FC201" s="685"/>
      <c r="FD201" s="685"/>
      <c r="FE201" s="685"/>
      <c r="FF201" s="685"/>
      <c r="FG201" s="685"/>
      <c r="FH201" s="685"/>
      <c r="FI201" s="685"/>
      <c r="FJ201" s="685"/>
      <c r="FK201" s="685"/>
      <c r="FL201" s="685"/>
      <c r="FM201" s="685"/>
      <c r="FN201" s="685"/>
      <c r="FO201" s="685"/>
      <c r="FP201" s="685"/>
      <c r="FQ201" s="685"/>
      <c r="FR201" s="685"/>
      <c r="FS201" s="685"/>
      <c r="FT201" s="685"/>
      <c r="FU201" s="685"/>
      <c r="FV201" s="685"/>
      <c r="FW201" s="685"/>
      <c r="FX201" s="685"/>
      <c r="FY201" s="685"/>
      <c r="FZ201" s="685"/>
      <c r="GA201" s="685"/>
      <c r="GB201" s="685"/>
      <c r="GC201" s="685"/>
      <c r="GD201" s="685"/>
      <c r="GE201" s="685"/>
      <c r="GF201" s="685"/>
      <c r="GG201" s="685"/>
      <c r="GH201" s="685"/>
      <c r="GI201" s="685"/>
      <c r="GJ201" s="685"/>
      <c r="GK201" s="685"/>
      <c r="GL201" s="685"/>
      <c r="GM201" s="685"/>
      <c r="GN201" s="685"/>
      <c r="GO201" s="685"/>
      <c r="GP201" s="685"/>
      <c r="GQ201" s="685"/>
      <c r="GR201" s="685"/>
      <c r="GS201" s="685"/>
      <c r="GT201" s="685"/>
      <c r="GU201" s="685"/>
      <c r="GV201" s="685"/>
      <c r="GW201" s="685"/>
      <c r="GX201" s="685"/>
      <c r="GY201" s="685"/>
      <c r="GZ201" s="685"/>
      <c r="HA201" s="685"/>
      <c r="HB201" s="685"/>
      <c r="HC201" s="685"/>
      <c r="HD201" s="685"/>
      <c r="HE201" s="685"/>
      <c r="HF201" s="685"/>
      <c r="HG201" s="685"/>
      <c r="HH201" s="685"/>
      <c r="HI201" s="685"/>
      <c r="HJ201" s="685"/>
      <c r="HK201" s="685"/>
      <c r="HL201" s="685"/>
      <c r="HM201" s="685"/>
      <c r="HN201" s="685"/>
      <c r="HO201" s="685"/>
      <c r="HP201" s="685"/>
      <c r="HQ201" s="685"/>
      <c r="HR201" s="685"/>
      <c r="HS201" s="685"/>
      <c r="HT201" s="685"/>
      <c r="HU201" s="685"/>
      <c r="HV201" s="685"/>
      <c r="HW201" s="685"/>
      <c r="HX201" s="685"/>
      <c r="HY201" s="685"/>
      <c r="HZ201" s="685"/>
      <c r="IA201" s="685"/>
      <c r="IB201" s="685"/>
      <c r="IC201" s="685"/>
      <c r="ID201" s="685"/>
      <c r="IE201" s="685"/>
      <c r="IF201" s="685"/>
      <c r="IG201" s="685"/>
      <c r="IH201" s="685"/>
      <c r="II201" s="685"/>
      <c r="IJ201" s="685"/>
      <c r="IK201" s="685"/>
      <c r="IL201" s="685"/>
      <c r="IM201" s="685"/>
      <c r="IN201" s="685"/>
      <c r="IO201" s="685"/>
      <c r="IP201" s="685"/>
      <c r="IQ201" s="685"/>
      <c r="IR201" s="685"/>
      <c r="IS201" s="685"/>
    </row>
    <row r="202" spans="1:256" s="405" customFormat="1" ht="14.4">
      <c r="A202" s="486"/>
      <c r="B202" s="834"/>
      <c r="C202" s="485" t="s">
        <v>1309</v>
      </c>
      <c r="D202" s="832">
        <v>1</v>
      </c>
      <c r="E202" s="710"/>
      <c r="F202" s="710">
        <f>D202*E202</f>
        <v>0</v>
      </c>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685"/>
      <c r="AD202" s="685"/>
      <c r="AE202" s="685"/>
      <c r="AF202" s="685"/>
      <c r="AG202" s="685"/>
      <c r="AH202" s="685"/>
      <c r="AI202" s="685"/>
      <c r="AJ202" s="685"/>
      <c r="AK202" s="685"/>
      <c r="AL202" s="685"/>
      <c r="AM202" s="685"/>
      <c r="AN202" s="685"/>
      <c r="AO202" s="685"/>
      <c r="AP202" s="685"/>
      <c r="AQ202" s="685"/>
      <c r="AR202" s="685"/>
      <c r="AS202" s="685"/>
      <c r="AT202" s="685"/>
      <c r="AU202" s="685"/>
      <c r="AV202" s="685"/>
      <c r="AW202" s="685"/>
      <c r="AX202" s="685"/>
      <c r="AY202" s="685"/>
      <c r="AZ202" s="685"/>
      <c r="BA202" s="685"/>
      <c r="BB202" s="685"/>
      <c r="BC202" s="685"/>
      <c r="BD202" s="685"/>
      <c r="BE202" s="685"/>
      <c r="BF202" s="685"/>
      <c r="BG202" s="685"/>
      <c r="BH202" s="685"/>
      <c r="BI202" s="685"/>
      <c r="BJ202" s="685"/>
      <c r="BK202" s="685"/>
      <c r="BL202" s="685"/>
      <c r="BM202" s="685"/>
      <c r="BN202" s="685"/>
      <c r="BO202" s="685"/>
      <c r="BP202" s="685"/>
      <c r="BQ202" s="685"/>
      <c r="BR202" s="685"/>
      <c r="BS202" s="685"/>
      <c r="BT202" s="685"/>
      <c r="BU202" s="685"/>
      <c r="BV202" s="685"/>
      <c r="BW202" s="685"/>
      <c r="BX202" s="685"/>
      <c r="BY202" s="685"/>
      <c r="BZ202" s="685"/>
      <c r="CA202" s="685"/>
      <c r="CB202" s="685"/>
      <c r="CC202" s="685"/>
      <c r="CD202" s="685"/>
      <c r="CE202" s="685"/>
      <c r="CF202" s="685"/>
      <c r="CG202" s="685"/>
      <c r="CH202" s="685"/>
      <c r="CI202" s="685"/>
      <c r="CJ202" s="685"/>
      <c r="CK202" s="685"/>
      <c r="CL202" s="685"/>
      <c r="CM202" s="685"/>
      <c r="CN202" s="685"/>
      <c r="CO202" s="685"/>
      <c r="CP202" s="685"/>
      <c r="CQ202" s="685"/>
      <c r="CR202" s="685"/>
      <c r="CS202" s="685"/>
      <c r="CT202" s="685"/>
      <c r="CU202" s="685"/>
      <c r="CV202" s="685"/>
      <c r="CW202" s="685"/>
      <c r="CX202" s="685"/>
      <c r="CY202" s="685"/>
      <c r="CZ202" s="685"/>
      <c r="DA202" s="685"/>
      <c r="DB202" s="685"/>
      <c r="DC202" s="685"/>
      <c r="DD202" s="685"/>
      <c r="DE202" s="685"/>
      <c r="DF202" s="685"/>
      <c r="DG202" s="685"/>
      <c r="DH202" s="685"/>
      <c r="DI202" s="685"/>
      <c r="DJ202" s="685"/>
      <c r="DK202" s="685"/>
      <c r="DL202" s="685"/>
      <c r="DM202" s="685"/>
      <c r="DN202" s="685"/>
      <c r="DO202" s="685"/>
      <c r="DP202" s="685"/>
      <c r="DQ202" s="685"/>
      <c r="DR202" s="685"/>
      <c r="DS202" s="685"/>
      <c r="DT202" s="685"/>
      <c r="DU202" s="685"/>
      <c r="DV202" s="685"/>
      <c r="DW202" s="685"/>
      <c r="DX202" s="685"/>
      <c r="DY202" s="685"/>
      <c r="DZ202" s="685"/>
      <c r="EA202" s="685"/>
      <c r="EB202" s="685"/>
      <c r="EC202" s="685"/>
      <c r="ED202" s="685"/>
      <c r="EE202" s="685"/>
      <c r="EF202" s="685"/>
      <c r="EG202" s="685"/>
      <c r="EH202" s="685"/>
      <c r="EI202" s="685"/>
      <c r="EJ202" s="685"/>
      <c r="EK202" s="685"/>
      <c r="EL202" s="685"/>
      <c r="EM202" s="685"/>
      <c r="EN202" s="685"/>
      <c r="EO202" s="685"/>
      <c r="EP202" s="685"/>
      <c r="EQ202" s="685"/>
      <c r="ER202" s="685"/>
      <c r="ES202" s="685"/>
      <c r="ET202" s="685"/>
      <c r="EU202" s="685"/>
      <c r="EV202" s="685"/>
      <c r="EW202" s="685"/>
      <c r="EX202" s="685"/>
      <c r="EY202" s="685"/>
      <c r="EZ202" s="685"/>
      <c r="FA202" s="685"/>
      <c r="FB202" s="685"/>
      <c r="FC202" s="685"/>
      <c r="FD202" s="685"/>
      <c r="FE202" s="685"/>
      <c r="FF202" s="685"/>
      <c r="FG202" s="685"/>
      <c r="FH202" s="685"/>
      <c r="FI202" s="685"/>
      <c r="FJ202" s="685"/>
      <c r="FK202" s="685"/>
      <c r="FL202" s="685"/>
      <c r="FM202" s="685"/>
      <c r="FN202" s="685"/>
      <c r="FO202" s="685"/>
      <c r="FP202" s="685"/>
      <c r="FQ202" s="685"/>
      <c r="FR202" s="685"/>
      <c r="FS202" s="685"/>
      <c r="FT202" s="685"/>
      <c r="FU202" s="685"/>
      <c r="FV202" s="685"/>
      <c r="FW202" s="685"/>
      <c r="FX202" s="685"/>
      <c r="FY202" s="685"/>
      <c r="FZ202" s="685"/>
      <c r="GA202" s="685"/>
      <c r="GB202" s="685"/>
      <c r="GC202" s="685"/>
      <c r="GD202" s="685"/>
      <c r="GE202" s="685"/>
      <c r="GF202" s="685"/>
      <c r="GG202" s="685"/>
      <c r="GH202" s="685"/>
      <c r="GI202" s="685"/>
      <c r="GJ202" s="685"/>
      <c r="GK202" s="685"/>
      <c r="GL202" s="685"/>
      <c r="GM202" s="685"/>
      <c r="GN202" s="685"/>
      <c r="GO202" s="685"/>
      <c r="GP202" s="685"/>
      <c r="GQ202" s="685"/>
      <c r="GR202" s="685"/>
      <c r="GS202" s="685"/>
      <c r="GT202" s="685"/>
      <c r="GU202" s="685"/>
      <c r="GV202" s="685"/>
      <c r="GW202" s="685"/>
      <c r="GX202" s="685"/>
      <c r="GY202" s="685"/>
      <c r="GZ202" s="685"/>
      <c r="HA202" s="685"/>
      <c r="HB202" s="685"/>
      <c r="HC202" s="685"/>
      <c r="HD202" s="685"/>
      <c r="HE202" s="685"/>
      <c r="HF202" s="685"/>
      <c r="HG202" s="685"/>
      <c r="HH202" s="685"/>
      <c r="HI202" s="685"/>
      <c r="HJ202" s="685"/>
      <c r="HK202" s="685"/>
      <c r="HL202" s="685"/>
      <c r="HM202" s="685"/>
      <c r="HN202" s="685"/>
      <c r="HO202" s="685"/>
      <c r="HP202" s="685"/>
      <c r="HQ202" s="685"/>
      <c r="HR202" s="685"/>
      <c r="HS202" s="685"/>
      <c r="HT202" s="685"/>
      <c r="HU202" s="685"/>
      <c r="HV202" s="685"/>
      <c r="HW202" s="685"/>
      <c r="HX202" s="685"/>
      <c r="HY202" s="685"/>
      <c r="HZ202" s="685"/>
      <c r="IA202" s="685"/>
      <c r="IB202" s="685"/>
      <c r="IC202" s="685"/>
      <c r="ID202" s="685"/>
      <c r="IE202" s="685"/>
      <c r="IF202" s="685"/>
      <c r="IG202" s="685"/>
      <c r="IH202" s="685"/>
      <c r="II202" s="685"/>
      <c r="IJ202" s="685"/>
      <c r="IK202" s="685"/>
      <c r="IL202" s="685"/>
      <c r="IM202" s="685"/>
      <c r="IN202" s="685"/>
      <c r="IO202" s="685"/>
      <c r="IP202" s="685"/>
      <c r="IQ202" s="685"/>
      <c r="IR202" s="685"/>
      <c r="IS202" s="685"/>
    </row>
    <row r="203" spans="1:256" s="405" customFormat="1">
      <c r="A203" s="451"/>
      <c r="B203" s="489"/>
      <c r="C203" s="485"/>
      <c r="D203" s="485"/>
      <c r="E203" s="375"/>
      <c r="F203" s="845"/>
      <c r="G203" s="437"/>
      <c r="H203" s="437"/>
      <c r="I203" s="437"/>
      <c r="J203" s="437"/>
      <c r="K203" s="43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c r="AK203" s="377"/>
      <c r="AL203" s="377"/>
      <c r="AM203" s="377"/>
      <c r="AN203" s="377"/>
      <c r="AO203" s="377"/>
      <c r="AP203" s="377"/>
      <c r="AQ203" s="377"/>
      <c r="AR203" s="377"/>
      <c r="AS203" s="377"/>
      <c r="AT203" s="377"/>
      <c r="AU203" s="377"/>
      <c r="AV203" s="377"/>
      <c r="AW203" s="377"/>
      <c r="AX203" s="377"/>
      <c r="AY203" s="377"/>
      <c r="AZ203" s="377"/>
      <c r="BA203" s="377"/>
      <c r="BB203" s="377"/>
      <c r="BC203" s="377"/>
      <c r="BD203" s="377"/>
      <c r="BE203" s="377"/>
      <c r="BF203" s="377"/>
      <c r="BG203" s="377"/>
      <c r="BH203" s="377"/>
      <c r="BI203" s="377"/>
      <c r="BJ203" s="377"/>
      <c r="BK203" s="377"/>
      <c r="BL203" s="377"/>
      <c r="BM203" s="377"/>
      <c r="BN203" s="377"/>
      <c r="BO203" s="377"/>
      <c r="BP203" s="377"/>
      <c r="BQ203" s="377"/>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c r="CZ203" s="377"/>
      <c r="DA203" s="377"/>
      <c r="DB203" s="377"/>
      <c r="DC203" s="377"/>
      <c r="DD203" s="377"/>
      <c r="DE203" s="377"/>
      <c r="DF203" s="377"/>
      <c r="DG203" s="377"/>
      <c r="DH203" s="377"/>
      <c r="DI203" s="377"/>
      <c r="DJ203" s="377"/>
      <c r="DK203" s="377"/>
      <c r="DL203" s="377"/>
      <c r="DM203" s="377"/>
      <c r="DN203" s="377"/>
      <c r="DO203" s="377"/>
      <c r="DP203" s="377"/>
      <c r="DQ203" s="377"/>
      <c r="DR203" s="377"/>
      <c r="DS203" s="377"/>
      <c r="DT203" s="377"/>
      <c r="DU203" s="377"/>
      <c r="DV203" s="377"/>
      <c r="DW203" s="377"/>
      <c r="DX203" s="377"/>
      <c r="DY203" s="377"/>
      <c r="DZ203" s="377"/>
      <c r="EA203" s="377"/>
      <c r="EB203" s="377"/>
      <c r="EC203" s="377"/>
      <c r="ED203" s="377"/>
      <c r="EE203" s="377"/>
      <c r="EF203" s="377"/>
      <c r="EG203" s="377"/>
      <c r="EH203" s="377"/>
      <c r="EI203" s="377"/>
      <c r="EJ203" s="377"/>
      <c r="EK203" s="377"/>
      <c r="EL203" s="377"/>
      <c r="EM203" s="377"/>
      <c r="EN203" s="377"/>
      <c r="EO203" s="377"/>
      <c r="EP203" s="377"/>
      <c r="EQ203" s="377"/>
      <c r="ER203" s="377"/>
      <c r="ES203" s="377"/>
      <c r="ET203" s="377"/>
      <c r="EU203" s="377"/>
      <c r="EV203" s="377"/>
      <c r="EW203" s="377"/>
      <c r="EX203" s="377"/>
      <c r="EY203" s="377"/>
      <c r="EZ203" s="377"/>
      <c r="FA203" s="377"/>
      <c r="FB203" s="377"/>
      <c r="FC203" s="377"/>
      <c r="FD203" s="377"/>
      <c r="FE203" s="377"/>
      <c r="FF203" s="377"/>
      <c r="FG203" s="377"/>
      <c r="FH203" s="377"/>
      <c r="FI203" s="377"/>
      <c r="FJ203" s="377"/>
      <c r="FK203" s="377"/>
      <c r="FL203" s="377"/>
      <c r="FM203" s="377"/>
      <c r="FN203" s="377"/>
      <c r="FO203" s="377"/>
      <c r="FP203" s="377"/>
      <c r="FQ203" s="377"/>
      <c r="FR203" s="377"/>
      <c r="FS203" s="377"/>
      <c r="FT203" s="377"/>
      <c r="FU203" s="377"/>
      <c r="FV203" s="377"/>
      <c r="FW203" s="377"/>
      <c r="FX203" s="377"/>
      <c r="FY203" s="377"/>
      <c r="FZ203" s="377"/>
      <c r="GA203" s="377"/>
      <c r="GB203" s="377"/>
      <c r="GC203" s="377"/>
      <c r="GD203" s="377"/>
      <c r="GE203" s="377"/>
      <c r="GF203" s="377"/>
      <c r="GG203" s="377"/>
      <c r="GH203" s="377"/>
      <c r="GI203" s="377"/>
      <c r="GJ203" s="377"/>
      <c r="GK203" s="377"/>
      <c r="GL203" s="377"/>
      <c r="GM203" s="377"/>
      <c r="GN203" s="377"/>
      <c r="GO203" s="377"/>
      <c r="GP203" s="377"/>
      <c r="GQ203" s="377"/>
      <c r="GR203" s="377"/>
      <c r="GS203" s="377"/>
      <c r="GT203" s="377"/>
      <c r="GU203" s="377"/>
      <c r="GV203" s="377"/>
      <c r="GW203" s="377"/>
      <c r="GX203" s="377"/>
      <c r="GY203" s="377"/>
      <c r="GZ203" s="377"/>
      <c r="HA203" s="377"/>
      <c r="HB203" s="377"/>
      <c r="HC203" s="377"/>
      <c r="HD203" s="377"/>
      <c r="HE203" s="377"/>
      <c r="HF203" s="377"/>
      <c r="HG203" s="377"/>
      <c r="HH203" s="377"/>
      <c r="HI203" s="377"/>
      <c r="HJ203" s="377"/>
      <c r="HK203" s="377"/>
      <c r="HL203" s="377"/>
      <c r="HM203" s="377"/>
      <c r="HN203" s="377"/>
      <c r="HO203" s="377"/>
      <c r="HP203" s="377"/>
      <c r="HQ203" s="377"/>
      <c r="HR203" s="377"/>
      <c r="HS203" s="377"/>
      <c r="HT203" s="377"/>
      <c r="HU203" s="377"/>
      <c r="HV203" s="377"/>
      <c r="HW203" s="377"/>
      <c r="HX203" s="377"/>
      <c r="HY203" s="377"/>
      <c r="HZ203" s="377"/>
      <c r="IA203" s="377"/>
      <c r="IB203" s="377"/>
      <c r="IC203" s="377"/>
      <c r="ID203" s="377"/>
      <c r="IE203" s="377"/>
      <c r="IF203" s="377"/>
      <c r="IG203" s="377"/>
      <c r="IH203" s="377"/>
      <c r="II203" s="377"/>
      <c r="IJ203" s="377"/>
      <c r="IK203" s="377"/>
      <c r="IL203" s="377"/>
      <c r="IM203" s="377"/>
      <c r="IN203" s="377"/>
      <c r="IO203" s="377"/>
      <c r="IP203" s="377"/>
      <c r="IQ203" s="377"/>
      <c r="IR203" s="377"/>
      <c r="IS203" s="844"/>
      <c r="IT203" s="844"/>
      <c r="IU203" s="844"/>
      <c r="IV203" s="543"/>
    </row>
    <row r="204" spans="1:256" s="405" customFormat="1">
      <c r="A204" s="873"/>
      <c r="B204" s="481" t="str">
        <f>B34</f>
        <v>TOPLOTNE ČRPALKE - PRIMARNI DEL</v>
      </c>
      <c r="C204" s="480"/>
      <c r="D204" s="479" t="s">
        <v>1306</v>
      </c>
      <c r="E204" s="479"/>
      <c r="F204" s="478">
        <f>SUM(F35:F203)</f>
        <v>0</v>
      </c>
      <c r="G204" s="843"/>
      <c r="H204" s="466"/>
      <c r="I204" s="466"/>
      <c r="J204" s="466"/>
      <c r="K204" s="466"/>
      <c r="L204" s="466"/>
      <c r="M204" s="466"/>
      <c r="N204" s="466"/>
      <c r="O204" s="466"/>
      <c r="P204" s="466"/>
      <c r="Q204" s="466"/>
      <c r="R204" s="466"/>
      <c r="S204" s="466"/>
      <c r="T204" s="466"/>
      <c r="U204" s="466"/>
      <c r="V204" s="466"/>
      <c r="W204" s="466"/>
      <c r="X204" s="466"/>
      <c r="Y204" s="466"/>
      <c r="Z204" s="466"/>
      <c r="AA204" s="466"/>
      <c r="AB204" s="466"/>
      <c r="AC204" s="466"/>
      <c r="AD204" s="466"/>
      <c r="AE204" s="466"/>
      <c r="AF204" s="466"/>
      <c r="AG204" s="466"/>
      <c r="AH204" s="466"/>
      <c r="AI204" s="466"/>
      <c r="AJ204" s="466"/>
      <c r="AK204" s="466"/>
      <c r="AL204" s="466"/>
      <c r="AM204" s="466"/>
      <c r="AN204" s="466"/>
      <c r="AO204" s="466"/>
      <c r="AP204" s="466"/>
      <c r="AQ204" s="466"/>
      <c r="AR204" s="466"/>
      <c r="AS204" s="466"/>
      <c r="AT204" s="466"/>
      <c r="AU204" s="466"/>
      <c r="AV204" s="466"/>
      <c r="AW204" s="466"/>
      <c r="AX204" s="466"/>
      <c r="AY204" s="466"/>
      <c r="AZ204" s="466"/>
      <c r="BA204" s="466"/>
      <c r="BB204" s="466"/>
      <c r="BC204" s="466"/>
      <c r="BD204" s="466"/>
      <c r="BE204" s="466"/>
      <c r="BF204" s="466"/>
      <c r="BG204" s="466"/>
      <c r="BH204" s="466"/>
      <c r="BI204" s="466"/>
      <c r="BJ204" s="466"/>
      <c r="BK204" s="466"/>
      <c r="BL204" s="466"/>
      <c r="BM204" s="466"/>
      <c r="BN204" s="466"/>
      <c r="BO204" s="466"/>
      <c r="BP204" s="466"/>
      <c r="BQ204" s="466"/>
      <c r="BR204" s="466"/>
      <c r="BS204" s="466"/>
      <c r="BT204" s="466"/>
      <c r="BU204" s="466"/>
      <c r="BV204" s="466"/>
      <c r="BW204" s="466"/>
      <c r="BX204" s="466"/>
      <c r="BY204" s="466"/>
      <c r="BZ204" s="466"/>
      <c r="CA204" s="466"/>
      <c r="CB204" s="466"/>
      <c r="CC204" s="466"/>
      <c r="CD204" s="466"/>
      <c r="CE204" s="466"/>
      <c r="CF204" s="466"/>
      <c r="CG204" s="466"/>
      <c r="CH204" s="466"/>
      <c r="CI204" s="466"/>
      <c r="CJ204" s="466"/>
      <c r="CK204" s="466"/>
      <c r="CL204" s="466"/>
      <c r="CM204" s="466"/>
      <c r="CN204" s="466"/>
      <c r="CO204" s="466"/>
      <c r="CP204" s="466"/>
      <c r="CQ204" s="466"/>
      <c r="CR204" s="466"/>
      <c r="CS204" s="466"/>
      <c r="CT204" s="466"/>
      <c r="CU204" s="466"/>
      <c r="CV204" s="466"/>
      <c r="CW204" s="466"/>
      <c r="CX204" s="466"/>
      <c r="CY204" s="466"/>
      <c r="CZ204" s="466"/>
      <c r="DA204" s="466"/>
      <c r="DB204" s="466"/>
      <c r="DC204" s="466"/>
      <c r="DD204" s="466"/>
      <c r="DE204" s="466"/>
      <c r="DF204" s="466"/>
      <c r="DG204" s="466"/>
      <c r="DH204" s="466"/>
      <c r="DI204" s="466"/>
      <c r="DJ204" s="466"/>
      <c r="DK204" s="466"/>
      <c r="DL204" s="466"/>
      <c r="DM204" s="466"/>
      <c r="DN204" s="466"/>
      <c r="DO204" s="466"/>
      <c r="DP204" s="466"/>
      <c r="DQ204" s="466"/>
      <c r="DR204" s="466"/>
      <c r="DS204" s="466"/>
      <c r="DT204" s="466"/>
      <c r="DU204" s="466"/>
      <c r="DV204" s="466"/>
      <c r="DW204" s="466"/>
      <c r="DX204" s="466"/>
      <c r="DY204" s="466"/>
      <c r="DZ204" s="466"/>
      <c r="EA204" s="466"/>
      <c r="EB204" s="466"/>
      <c r="EC204" s="466"/>
      <c r="ED204" s="466"/>
      <c r="EE204" s="466"/>
      <c r="EF204" s="466"/>
      <c r="EG204" s="466"/>
      <c r="EH204" s="466"/>
      <c r="EI204" s="466"/>
      <c r="EJ204" s="466"/>
      <c r="EK204" s="466"/>
      <c r="EL204" s="466"/>
      <c r="EM204" s="466"/>
      <c r="EN204" s="466"/>
      <c r="EO204" s="466"/>
      <c r="EP204" s="466"/>
      <c r="EQ204" s="466"/>
      <c r="ER204" s="466"/>
      <c r="ES204" s="466"/>
      <c r="ET204" s="466"/>
      <c r="EU204" s="466"/>
      <c r="EV204" s="466"/>
      <c r="EW204" s="466"/>
      <c r="EX204" s="466"/>
      <c r="EY204" s="466"/>
      <c r="EZ204" s="466"/>
      <c r="FA204" s="466"/>
      <c r="FB204" s="466"/>
      <c r="FC204" s="466"/>
      <c r="FD204" s="466"/>
      <c r="FE204" s="466"/>
      <c r="FF204" s="466"/>
      <c r="FG204" s="466"/>
      <c r="FH204" s="466"/>
      <c r="FI204" s="466"/>
      <c r="FJ204" s="466"/>
      <c r="FK204" s="466"/>
      <c r="FL204" s="466"/>
      <c r="FM204" s="466"/>
      <c r="FN204" s="466"/>
      <c r="FO204" s="466"/>
      <c r="FP204" s="466"/>
      <c r="FQ204" s="466"/>
      <c r="FR204" s="466"/>
      <c r="FS204" s="466"/>
      <c r="FT204" s="466"/>
      <c r="FU204" s="466"/>
      <c r="FV204" s="466"/>
      <c r="FW204" s="466"/>
      <c r="FX204" s="466"/>
      <c r="FY204" s="466"/>
      <c r="FZ204" s="466"/>
      <c r="GA204" s="466"/>
      <c r="GB204" s="466"/>
      <c r="GC204" s="466"/>
      <c r="GD204" s="466"/>
      <c r="GE204" s="466"/>
      <c r="GF204" s="466"/>
      <c r="GG204" s="466"/>
      <c r="GH204" s="466"/>
      <c r="GI204" s="466"/>
      <c r="GJ204" s="466"/>
      <c r="GK204" s="466"/>
      <c r="GL204" s="466"/>
      <c r="GM204" s="466"/>
      <c r="GN204" s="466"/>
      <c r="GO204" s="466"/>
      <c r="GP204" s="466"/>
      <c r="GQ204" s="466"/>
      <c r="GR204" s="466"/>
      <c r="GS204" s="466"/>
      <c r="GT204" s="466"/>
      <c r="GU204" s="466"/>
      <c r="GV204" s="466"/>
      <c r="GW204" s="466"/>
      <c r="GX204" s="466"/>
      <c r="GY204" s="466"/>
      <c r="GZ204" s="466"/>
      <c r="HA204" s="466"/>
      <c r="HB204" s="466"/>
      <c r="HC204" s="466"/>
      <c r="HD204" s="466"/>
      <c r="HE204" s="466"/>
      <c r="HF204" s="466"/>
      <c r="HG204" s="466"/>
      <c r="HH204" s="466"/>
      <c r="HI204" s="466"/>
      <c r="HJ204" s="466"/>
      <c r="HK204" s="466"/>
      <c r="HL204" s="466"/>
      <c r="HM204" s="466"/>
      <c r="HN204" s="466"/>
      <c r="HO204" s="466"/>
      <c r="HP204" s="466"/>
      <c r="HQ204" s="466"/>
      <c r="HR204" s="466"/>
      <c r="HS204" s="466"/>
      <c r="HT204" s="466"/>
      <c r="HU204" s="466"/>
      <c r="HV204" s="466"/>
      <c r="HW204" s="466"/>
      <c r="HX204" s="466"/>
      <c r="HY204" s="466"/>
      <c r="HZ204" s="466"/>
      <c r="IA204" s="466"/>
      <c r="IB204" s="466"/>
      <c r="IC204" s="466"/>
      <c r="ID204" s="466"/>
      <c r="IE204" s="466"/>
      <c r="IF204" s="466"/>
      <c r="IG204" s="466"/>
      <c r="IH204" s="466"/>
      <c r="II204" s="466"/>
      <c r="IJ204" s="466"/>
      <c r="IK204" s="466"/>
      <c r="IL204" s="466"/>
      <c r="IM204" s="466"/>
      <c r="IN204" s="466"/>
      <c r="IO204" s="466"/>
      <c r="IP204" s="466"/>
      <c r="IQ204" s="466"/>
      <c r="IR204" s="466"/>
      <c r="IS204" s="490"/>
      <c r="IT204" s="490"/>
      <c r="IU204" s="490"/>
      <c r="IV204" s="490"/>
    </row>
    <row r="205" spans="1:256" s="829" customFormat="1">
      <c r="A205" s="872"/>
      <c r="B205" s="871"/>
      <c r="C205" s="870"/>
      <c r="D205" s="870"/>
      <c r="E205" s="869"/>
      <c r="F205" s="868"/>
      <c r="G205" s="485"/>
      <c r="IS205" s="537"/>
      <c r="IT205" s="537"/>
      <c r="IU205" s="537"/>
      <c r="IV205" s="537"/>
    </row>
    <row r="206" spans="1:256">
      <c r="B206" s="842"/>
      <c r="C206" s="644"/>
      <c r="D206" s="644"/>
      <c r="E206" s="830"/>
      <c r="F206" s="830"/>
      <c r="G206" s="477"/>
      <c r="H206" s="477"/>
      <c r="I206" s="477"/>
      <c r="J206" s="477"/>
      <c r="K206" s="477"/>
      <c r="L206" s="477"/>
      <c r="M206" s="477"/>
      <c r="N206" s="477"/>
      <c r="O206" s="477"/>
      <c r="P206" s="477"/>
      <c r="Q206" s="477"/>
      <c r="R206" s="477"/>
      <c r="S206" s="477"/>
      <c r="T206" s="477"/>
      <c r="U206" s="477"/>
      <c r="V206" s="477"/>
      <c r="W206" s="477"/>
      <c r="X206" s="477"/>
      <c r="Y206" s="477"/>
      <c r="Z206" s="477"/>
      <c r="AA206" s="477"/>
      <c r="AB206" s="477"/>
      <c r="AC206" s="477"/>
      <c r="AD206" s="477"/>
      <c r="AE206" s="477"/>
      <c r="AF206" s="477"/>
      <c r="AG206" s="477"/>
      <c r="AH206" s="477"/>
      <c r="AI206" s="477"/>
      <c r="AJ206" s="477"/>
      <c r="AK206" s="477"/>
      <c r="AL206" s="477"/>
      <c r="AM206" s="477"/>
      <c r="AN206" s="477"/>
      <c r="AO206" s="477"/>
      <c r="AP206" s="477"/>
      <c r="AQ206" s="477"/>
      <c r="AR206" s="477"/>
      <c r="AS206" s="477"/>
      <c r="AT206" s="477"/>
      <c r="AU206" s="477"/>
      <c r="AV206" s="477"/>
      <c r="AW206" s="477"/>
      <c r="AX206" s="477"/>
      <c r="AY206" s="477"/>
      <c r="AZ206" s="477"/>
      <c r="BA206" s="477"/>
      <c r="BB206" s="477"/>
      <c r="BC206" s="477"/>
      <c r="BD206" s="477"/>
      <c r="BE206" s="477"/>
      <c r="BF206" s="477"/>
      <c r="BG206" s="477"/>
      <c r="BH206" s="477"/>
      <c r="BI206" s="477"/>
      <c r="BJ206" s="477"/>
      <c r="BK206" s="477"/>
      <c r="BL206" s="477"/>
      <c r="BM206" s="477"/>
      <c r="BN206" s="477"/>
      <c r="BO206" s="477"/>
      <c r="BP206" s="477"/>
      <c r="BQ206" s="477"/>
      <c r="BR206" s="477"/>
      <c r="BS206" s="477"/>
      <c r="BT206" s="477"/>
      <c r="BU206" s="477"/>
      <c r="BV206" s="477"/>
      <c r="BW206" s="477"/>
      <c r="BX206" s="477"/>
      <c r="BY206" s="477"/>
      <c r="BZ206" s="477"/>
      <c r="CA206" s="477"/>
      <c r="CB206" s="477"/>
      <c r="CC206" s="477"/>
      <c r="CD206" s="477"/>
      <c r="CE206" s="477"/>
      <c r="CF206" s="477"/>
      <c r="CG206" s="477"/>
      <c r="CH206" s="477"/>
      <c r="CI206" s="477"/>
      <c r="CJ206" s="477"/>
      <c r="CK206" s="477"/>
      <c r="CL206" s="477"/>
      <c r="CM206" s="477"/>
      <c r="CN206" s="477"/>
      <c r="CO206" s="477"/>
      <c r="CP206" s="477"/>
      <c r="CQ206" s="477"/>
      <c r="CR206" s="477"/>
      <c r="CS206" s="477"/>
      <c r="CT206" s="477"/>
      <c r="CU206" s="477"/>
      <c r="CV206" s="477"/>
      <c r="CW206" s="477"/>
      <c r="CX206" s="477"/>
      <c r="CY206" s="477"/>
      <c r="CZ206" s="477"/>
      <c r="DA206" s="477"/>
      <c r="DB206" s="477"/>
      <c r="DC206" s="477"/>
      <c r="DD206" s="477"/>
      <c r="DE206" s="477"/>
      <c r="DF206" s="477"/>
      <c r="DG206" s="477"/>
      <c r="DH206" s="477"/>
      <c r="DI206" s="477"/>
      <c r="DJ206" s="477"/>
      <c r="DK206" s="477"/>
      <c r="DL206" s="477"/>
      <c r="DM206" s="477"/>
      <c r="DN206" s="477"/>
      <c r="DO206" s="477"/>
      <c r="DP206" s="477"/>
      <c r="DQ206" s="477"/>
      <c r="DR206" s="477"/>
      <c r="DS206" s="477"/>
      <c r="DT206" s="477"/>
      <c r="DU206" s="477"/>
      <c r="DV206" s="477"/>
      <c r="DW206" s="477"/>
      <c r="DX206" s="477"/>
      <c r="DY206" s="477"/>
      <c r="DZ206" s="477"/>
      <c r="EA206" s="477"/>
      <c r="EB206" s="477"/>
      <c r="EC206" s="477"/>
      <c r="ED206" s="477"/>
      <c r="EE206" s="477"/>
      <c r="EF206" s="477"/>
      <c r="EG206" s="477"/>
      <c r="EH206" s="477"/>
      <c r="EI206" s="477"/>
      <c r="EJ206" s="477"/>
      <c r="EK206" s="477"/>
      <c r="EL206" s="477"/>
      <c r="EM206" s="477"/>
      <c r="EN206" s="477"/>
      <c r="EO206" s="477"/>
      <c r="EP206" s="477"/>
      <c r="EQ206" s="477"/>
      <c r="ER206" s="477"/>
      <c r="ES206" s="477"/>
      <c r="ET206" s="477"/>
      <c r="EU206" s="477"/>
      <c r="EV206" s="477"/>
      <c r="EW206" s="477"/>
      <c r="EX206" s="477"/>
      <c r="EY206" s="477"/>
      <c r="EZ206" s="477"/>
      <c r="FA206" s="477"/>
      <c r="FB206" s="477"/>
      <c r="FC206" s="477"/>
      <c r="FD206" s="477"/>
      <c r="FE206" s="477"/>
      <c r="FF206" s="477"/>
      <c r="FG206" s="477"/>
      <c r="FH206" s="477"/>
      <c r="FI206" s="477"/>
      <c r="FJ206" s="477"/>
      <c r="FK206" s="477"/>
      <c r="FL206" s="477"/>
      <c r="FM206" s="477"/>
      <c r="FN206" s="477"/>
      <c r="FO206" s="477"/>
      <c r="FP206" s="477"/>
      <c r="FQ206" s="477"/>
      <c r="FR206" s="477"/>
      <c r="FS206" s="477"/>
      <c r="FT206" s="477"/>
      <c r="FU206" s="477"/>
      <c r="FV206" s="477"/>
      <c r="FW206" s="477"/>
      <c r="FX206" s="477"/>
      <c r="FY206" s="477"/>
      <c r="FZ206" s="477"/>
      <c r="GA206" s="477"/>
      <c r="GB206" s="477"/>
      <c r="GC206" s="477"/>
      <c r="GD206" s="477"/>
      <c r="GE206" s="477"/>
      <c r="GF206" s="477"/>
      <c r="GG206" s="477"/>
      <c r="GH206" s="477"/>
      <c r="GI206" s="477"/>
      <c r="GJ206" s="477"/>
      <c r="GK206" s="477"/>
      <c r="GL206" s="477"/>
      <c r="GM206" s="477"/>
      <c r="GN206" s="477"/>
      <c r="GO206" s="477"/>
      <c r="GP206" s="477"/>
      <c r="GQ206" s="477"/>
      <c r="GR206" s="477"/>
      <c r="GS206" s="477"/>
      <c r="GT206" s="477"/>
      <c r="GU206" s="477"/>
      <c r="GV206" s="477"/>
      <c r="GW206" s="477"/>
      <c r="GX206" s="477"/>
      <c r="GY206" s="477"/>
      <c r="GZ206" s="477"/>
      <c r="HA206" s="477"/>
      <c r="HB206" s="477"/>
      <c r="HC206" s="477"/>
      <c r="HD206" s="477"/>
      <c r="HE206" s="477"/>
      <c r="HF206" s="477"/>
      <c r="HG206" s="477"/>
      <c r="HH206" s="477"/>
      <c r="HI206" s="477"/>
      <c r="HJ206" s="477"/>
      <c r="HK206" s="477"/>
      <c r="HL206" s="477"/>
      <c r="HM206" s="477"/>
      <c r="HN206" s="477"/>
      <c r="HO206" s="477"/>
      <c r="HP206" s="477"/>
      <c r="HQ206" s="477"/>
      <c r="HR206" s="477"/>
      <c r="HS206" s="477"/>
      <c r="HT206" s="477"/>
      <c r="HU206" s="477"/>
      <c r="HV206" s="477"/>
      <c r="HW206" s="477"/>
      <c r="HX206" s="477"/>
      <c r="HY206" s="477"/>
      <c r="HZ206" s="477"/>
      <c r="IA206" s="477"/>
      <c r="IB206" s="477"/>
      <c r="IC206" s="477"/>
      <c r="ID206" s="477"/>
      <c r="IE206" s="477"/>
      <c r="IF206" s="477"/>
      <c r="IG206" s="477"/>
      <c r="IH206" s="477"/>
      <c r="II206" s="477"/>
      <c r="IJ206" s="477"/>
      <c r="IK206" s="477"/>
      <c r="IL206" s="477"/>
      <c r="IM206" s="477"/>
      <c r="IN206" s="477"/>
      <c r="IO206" s="477"/>
      <c r="IP206" s="477"/>
      <c r="IQ206" s="477"/>
      <c r="IR206" s="477"/>
      <c r="IS206" s="477"/>
      <c r="IT206" s="477"/>
      <c r="IU206" s="477"/>
      <c r="IV206" s="477"/>
    </row>
    <row r="207" spans="1:256">
      <c r="B207" s="842"/>
      <c r="C207" s="644"/>
      <c r="D207" s="644"/>
      <c r="E207" s="830"/>
      <c r="F207" s="830"/>
      <c r="G207" s="477"/>
      <c r="H207" s="477"/>
      <c r="I207" s="477"/>
      <c r="J207" s="477"/>
      <c r="K207" s="477"/>
      <c r="L207" s="477"/>
      <c r="M207" s="477"/>
      <c r="N207" s="477"/>
      <c r="O207" s="477"/>
      <c r="P207" s="477"/>
      <c r="Q207" s="477"/>
      <c r="R207" s="477"/>
      <c r="S207" s="477"/>
      <c r="T207" s="477"/>
      <c r="U207" s="477"/>
      <c r="V207" s="477"/>
      <c r="W207" s="477"/>
      <c r="X207" s="477"/>
      <c r="Y207" s="477"/>
      <c r="Z207" s="477"/>
      <c r="AA207" s="477"/>
      <c r="AB207" s="477"/>
      <c r="AC207" s="477"/>
      <c r="AD207" s="477"/>
      <c r="AE207" s="477"/>
      <c r="AF207" s="477"/>
      <c r="AG207" s="477"/>
      <c r="AH207" s="477"/>
      <c r="AI207" s="477"/>
      <c r="AJ207" s="477"/>
      <c r="AK207" s="477"/>
      <c r="AL207" s="477"/>
      <c r="AM207" s="477"/>
      <c r="AN207" s="477"/>
      <c r="AO207" s="477"/>
      <c r="AP207" s="477"/>
      <c r="AQ207" s="477"/>
      <c r="AR207" s="477"/>
      <c r="AS207" s="477"/>
      <c r="AT207" s="477"/>
      <c r="AU207" s="477"/>
      <c r="AV207" s="477"/>
      <c r="AW207" s="477"/>
      <c r="AX207" s="477"/>
      <c r="AY207" s="477"/>
      <c r="AZ207" s="477"/>
      <c r="BA207" s="477"/>
      <c r="BB207" s="477"/>
      <c r="BC207" s="477"/>
      <c r="BD207" s="477"/>
      <c r="BE207" s="477"/>
      <c r="BF207" s="477"/>
      <c r="BG207" s="477"/>
      <c r="BH207" s="477"/>
      <c r="BI207" s="477"/>
      <c r="BJ207" s="477"/>
      <c r="BK207" s="477"/>
      <c r="BL207" s="477"/>
      <c r="BM207" s="477"/>
      <c r="BN207" s="477"/>
      <c r="BO207" s="477"/>
      <c r="BP207" s="477"/>
      <c r="BQ207" s="477"/>
      <c r="BR207" s="477"/>
      <c r="BS207" s="477"/>
      <c r="BT207" s="477"/>
      <c r="BU207" s="477"/>
      <c r="BV207" s="477"/>
      <c r="BW207" s="477"/>
      <c r="BX207" s="477"/>
      <c r="BY207" s="477"/>
      <c r="BZ207" s="477"/>
      <c r="CA207" s="477"/>
      <c r="CB207" s="477"/>
      <c r="CC207" s="477"/>
      <c r="CD207" s="477"/>
      <c r="CE207" s="477"/>
      <c r="CF207" s="477"/>
      <c r="CG207" s="477"/>
      <c r="CH207" s="477"/>
      <c r="CI207" s="477"/>
      <c r="CJ207" s="477"/>
      <c r="CK207" s="477"/>
      <c r="CL207" s="477"/>
      <c r="CM207" s="477"/>
      <c r="CN207" s="477"/>
      <c r="CO207" s="477"/>
      <c r="CP207" s="477"/>
      <c r="CQ207" s="477"/>
      <c r="CR207" s="477"/>
      <c r="CS207" s="477"/>
      <c r="CT207" s="477"/>
      <c r="CU207" s="477"/>
      <c r="CV207" s="477"/>
      <c r="CW207" s="477"/>
      <c r="CX207" s="477"/>
      <c r="CY207" s="477"/>
      <c r="CZ207" s="477"/>
      <c r="DA207" s="477"/>
      <c r="DB207" s="477"/>
      <c r="DC207" s="477"/>
      <c r="DD207" s="477"/>
      <c r="DE207" s="477"/>
      <c r="DF207" s="477"/>
      <c r="DG207" s="477"/>
      <c r="DH207" s="477"/>
      <c r="DI207" s="477"/>
      <c r="DJ207" s="477"/>
      <c r="DK207" s="477"/>
      <c r="DL207" s="477"/>
      <c r="DM207" s="477"/>
      <c r="DN207" s="477"/>
      <c r="DO207" s="477"/>
      <c r="DP207" s="477"/>
      <c r="DQ207" s="477"/>
      <c r="DR207" s="477"/>
      <c r="DS207" s="477"/>
      <c r="DT207" s="477"/>
      <c r="DU207" s="477"/>
      <c r="DV207" s="477"/>
      <c r="DW207" s="477"/>
      <c r="DX207" s="477"/>
      <c r="DY207" s="477"/>
      <c r="DZ207" s="477"/>
      <c r="EA207" s="477"/>
      <c r="EB207" s="477"/>
      <c r="EC207" s="477"/>
      <c r="ED207" s="477"/>
      <c r="EE207" s="477"/>
      <c r="EF207" s="477"/>
      <c r="EG207" s="477"/>
      <c r="EH207" s="477"/>
      <c r="EI207" s="477"/>
      <c r="EJ207" s="477"/>
      <c r="EK207" s="477"/>
      <c r="EL207" s="477"/>
      <c r="EM207" s="477"/>
      <c r="EN207" s="477"/>
      <c r="EO207" s="477"/>
      <c r="EP207" s="477"/>
      <c r="EQ207" s="477"/>
      <c r="ER207" s="477"/>
      <c r="ES207" s="477"/>
      <c r="ET207" s="477"/>
      <c r="EU207" s="477"/>
      <c r="EV207" s="477"/>
      <c r="EW207" s="477"/>
      <c r="EX207" s="477"/>
      <c r="EY207" s="477"/>
      <c r="EZ207" s="477"/>
      <c r="FA207" s="477"/>
      <c r="FB207" s="477"/>
      <c r="FC207" s="477"/>
      <c r="FD207" s="477"/>
      <c r="FE207" s="477"/>
      <c r="FF207" s="477"/>
      <c r="FG207" s="477"/>
      <c r="FH207" s="477"/>
      <c r="FI207" s="477"/>
      <c r="FJ207" s="477"/>
      <c r="FK207" s="477"/>
      <c r="FL207" s="477"/>
      <c r="FM207" s="477"/>
      <c r="FN207" s="477"/>
      <c r="FO207" s="477"/>
      <c r="FP207" s="477"/>
      <c r="FQ207" s="477"/>
      <c r="FR207" s="477"/>
      <c r="FS207" s="477"/>
      <c r="FT207" s="477"/>
      <c r="FU207" s="477"/>
      <c r="FV207" s="477"/>
      <c r="FW207" s="477"/>
      <c r="FX207" s="477"/>
      <c r="FY207" s="477"/>
      <c r="FZ207" s="477"/>
      <c r="GA207" s="477"/>
      <c r="GB207" s="477"/>
      <c r="GC207" s="477"/>
      <c r="GD207" s="477"/>
      <c r="GE207" s="477"/>
      <c r="GF207" s="477"/>
      <c r="GG207" s="477"/>
      <c r="GH207" s="477"/>
      <c r="GI207" s="477"/>
      <c r="GJ207" s="477"/>
      <c r="GK207" s="477"/>
      <c r="GL207" s="477"/>
      <c r="GM207" s="477"/>
      <c r="GN207" s="477"/>
      <c r="GO207" s="477"/>
      <c r="GP207" s="477"/>
      <c r="GQ207" s="477"/>
      <c r="GR207" s="477"/>
      <c r="GS207" s="477"/>
      <c r="GT207" s="477"/>
      <c r="GU207" s="477"/>
      <c r="GV207" s="477"/>
      <c r="GW207" s="477"/>
      <c r="GX207" s="477"/>
      <c r="GY207" s="477"/>
      <c r="GZ207" s="477"/>
      <c r="HA207" s="477"/>
      <c r="HB207" s="477"/>
      <c r="HC207" s="477"/>
      <c r="HD207" s="477"/>
      <c r="HE207" s="477"/>
      <c r="HF207" s="477"/>
      <c r="HG207" s="477"/>
      <c r="HH207" s="477"/>
      <c r="HI207" s="477"/>
      <c r="HJ207" s="477"/>
      <c r="HK207" s="477"/>
      <c r="HL207" s="477"/>
      <c r="HM207" s="477"/>
      <c r="HN207" s="477"/>
      <c r="HO207" s="477"/>
      <c r="HP207" s="477"/>
      <c r="HQ207" s="477"/>
      <c r="HR207" s="477"/>
      <c r="HS207" s="477"/>
      <c r="HT207" s="477"/>
      <c r="HU207" s="477"/>
      <c r="HV207" s="477"/>
      <c r="HW207" s="477"/>
      <c r="HX207" s="477"/>
      <c r="HY207" s="477"/>
      <c r="HZ207" s="477"/>
      <c r="IA207" s="477"/>
      <c r="IB207" s="477"/>
      <c r="IC207" s="477"/>
      <c r="ID207" s="477"/>
      <c r="IE207" s="477"/>
      <c r="IF207" s="477"/>
      <c r="IG207" s="477"/>
      <c r="IH207" s="477"/>
      <c r="II207" s="477"/>
      <c r="IJ207" s="477"/>
      <c r="IK207" s="477"/>
      <c r="IL207" s="477"/>
      <c r="IM207" s="477"/>
      <c r="IN207" s="477"/>
      <c r="IO207" s="477"/>
      <c r="IP207" s="477"/>
      <c r="IQ207" s="477"/>
      <c r="IR207" s="477"/>
      <c r="IS207" s="477"/>
      <c r="IT207" s="477"/>
      <c r="IU207" s="477"/>
      <c r="IV207" s="477"/>
    </row>
    <row r="208" spans="1:256" s="490" customFormat="1">
      <c r="A208" s="486" t="s">
        <v>978</v>
      </c>
      <c r="B208" s="867" t="s">
        <v>1751</v>
      </c>
      <c r="C208" s="407"/>
      <c r="D208" s="407"/>
      <c r="E208" s="484"/>
      <c r="F208" s="484"/>
      <c r="G208" s="407"/>
    </row>
    <row r="209" spans="1:11" s="490" customFormat="1">
      <c r="A209" s="486"/>
      <c r="B209" s="512"/>
      <c r="C209" s="407"/>
      <c r="D209" s="407"/>
      <c r="E209" s="484"/>
      <c r="F209" s="484"/>
      <c r="G209" s="407"/>
    </row>
    <row r="210" spans="1:11" s="543" customFormat="1" ht="39.6">
      <c r="A210" s="559" t="s">
        <v>1339</v>
      </c>
      <c r="B210" s="536" t="s">
        <v>1750</v>
      </c>
      <c r="C210" s="518"/>
      <c r="D210" s="518"/>
      <c r="G210" s="518"/>
      <c r="H210" s="429"/>
      <c r="K210" s="754"/>
    </row>
    <row r="211" spans="1:11" s="543" customFormat="1">
      <c r="A211" s="559"/>
      <c r="B211" s="558" t="s">
        <v>1749</v>
      </c>
      <c r="C211" s="518"/>
      <c r="D211" s="518"/>
      <c r="G211" s="518"/>
      <c r="H211" s="429"/>
    </row>
    <row r="212" spans="1:11" s="543" customFormat="1">
      <c r="A212" s="559"/>
      <c r="B212" s="536" t="s">
        <v>1747</v>
      </c>
      <c r="C212" s="518"/>
      <c r="D212" s="518"/>
      <c r="G212" s="518"/>
      <c r="H212" s="429"/>
    </row>
    <row r="213" spans="1:11" s="543" customFormat="1">
      <c r="A213" s="559"/>
      <c r="B213" s="866" t="s">
        <v>1746</v>
      </c>
      <c r="C213" s="518"/>
      <c r="D213" s="518"/>
      <c r="G213" s="518"/>
      <c r="H213" s="429"/>
    </row>
    <row r="214" spans="1:11" s="543" customFormat="1">
      <c r="A214" s="559"/>
      <c r="B214" s="536" t="s">
        <v>1745</v>
      </c>
      <c r="C214" s="518"/>
      <c r="D214" s="518"/>
      <c r="G214" s="518"/>
      <c r="H214" s="429"/>
    </row>
    <row r="215" spans="1:11" s="543" customFormat="1">
      <c r="A215" s="559"/>
      <c r="B215" s="536" t="s">
        <v>1744</v>
      </c>
      <c r="C215" s="518"/>
      <c r="D215" s="518"/>
      <c r="G215" s="518"/>
      <c r="H215" s="429"/>
    </row>
    <row r="216" spans="1:11" s="543" customFormat="1">
      <c r="A216" s="559"/>
      <c r="B216" s="536" t="s">
        <v>1743</v>
      </c>
      <c r="C216" s="518"/>
      <c r="D216" s="518"/>
      <c r="G216" s="518"/>
      <c r="H216" s="429"/>
    </row>
    <row r="217" spans="1:11" s="543" customFormat="1">
      <c r="A217" s="559"/>
      <c r="B217" s="536" t="s">
        <v>1742</v>
      </c>
      <c r="C217" s="518"/>
      <c r="D217" s="518"/>
      <c r="G217" s="518"/>
      <c r="H217" s="429"/>
    </row>
    <row r="218" spans="1:11" s="543" customFormat="1">
      <c r="A218" s="559"/>
      <c r="B218" s="536" t="s">
        <v>1741</v>
      </c>
      <c r="C218" s="518"/>
      <c r="D218" s="518"/>
      <c r="G218" s="518"/>
      <c r="H218" s="429"/>
    </row>
    <row r="219" spans="1:11" s="543" customFormat="1">
      <c r="A219" s="559"/>
      <c r="B219" s="866" t="s">
        <v>1717</v>
      </c>
      <c r="C219" s="518"/>
      <c r="D219" s="518"/>
      <c r="G219" s="518"/>
      <c r="H219" s="429"/>
    </row>
    <row r="220" spans="1:11" s="543" customFormat="1">
      <c r="A220" s="559"/>
      <c r="B220" s="763" t="s">
        <v>1740</v>
      </c>
      <c r="C220" s="762"/>
      <c r="D220" s="762"/>
      <c r="E220" s="865"/>
      <c r="F220" s="865"/>
      <c r="G220" s="518"/>
      <c r="H220" s="429"/>
    </row>
    <row r="221" spans="1:11" s="543" customFormat="1">
      <c r="A221" s="559"/>
      <c r="B221" s="536"/>
      <c r="C221" s="518" t="s">
        <v>1309</v>
      </c>
      <c r="D221" s="518">
        <v>1</v>
      </c>
      <c r="E221" s="864"/>
      <c r="F221" s="429">
        <f>SUM(D221*E221)</f>
        <v>0</v>
      </c>
      <c r="G221" s="518"/>
      <c r="H221" s="429"/>
    </row>
    <row r="222" spans="1:11" s="543" customFormat="1">
      <c r="A222" s="559"/>
      <c r="B222" s="536"/>
      <c r="C222" s="518"/>
      <c r="D222" s="518"/>
      <c r="G222" s="518"/>
      <c r="H222" s="429"/>
    </row>
    <row r="223" spans="1:11" s="543" customFormat="1" ht="39.6">
      <c r="A223" s="559" t="s">
        <v>1337</v>
      </c>
      <c r="B223" s="536" t="s">
        <v>1748</v>
      </c>
      <c r="C223" s="518"/>
      <c r="D223" s="518"/>
      <c r="G223" s="518"/>
      <c r="H223" s="429"/>
    </row>
    <row r="224" spans="1:11" s="543" customFormat="1">
      <c r="A224" s="559"/>
      <c r="B224" s="536" t="s">
        <v>1747</v>
      </c>
      <c r="C224" s="518"/>
      <c r="D224" s="518"/>
      <c r="G224" s="518"/>
      <c r="H224" s="429"/>
    </row>
    <row r="225" spans="1:256" s="543" customFormat="1">
      <c r="A225" s="559"/>
      <c r="B225" s="866" t="s">
        <v>1746</v>
      </c>
      <c r="C225" s="518"/>
      <c r="D225" s="518"/>
      <c r="G225" s="518"/>
      <c r="H225" s="429"/>
    </row>
    <row r="226" spans="1:256" s="543" customFormat="1">
      <c r="A226" s="559"/>
      <c r="B226" s="536" t="s">
        <v>1745</v>
      </c>
      <c r="C226" s="518"/>
      <c r="D226" s="518"/>
      <c r="G226" s="518"/>
      <c r="H226" s="429"/>
    </row>
    <row r="227" spans="1:256" s="543" customFormat="1">
      <c r="A227" s="559"/>
      <c r="B227" s="536" t="s">
        <v>1744</v>
      </c>
      <c r="C227" s="518"/>
      <c r="D227" s="518"/>
      <c r="G227" s="518"/>
      <c r="H227" s="429"/>
    </row>
    <row r="228" spans="1:256" s="543" customFormat="1">
      <c r="A228" s="559"/>
      <c r="B228" s="536" t="s">
        <v>1743</v>
      </c>
      <c r="C228" s="518"/>
      <c r="D228" s="518"/>
      <c r="G228" s="518"/>
      <c r="H228" s="429"/>
    </row>
    <row r="229" spans="1:256" s="543" customFormat="1">
      <c r="A229" s="559"/>
      <c r="B229" s="536" t="s">
        <v>1742</v>
      </c>
      <c r="C229" s="518"/>
      <c r="D229" s="518"/>
      <c r="G229" s="518"/>
      <c r="H229" s="429"/>
    </row>
    <row r="230" spans="1:256" s="543" customFormat="1">
      <c r="A230" s="559"/>
      <c r="B230" s="536" t="s">
        <v>1741</v>
      </c>
      <c r="C230" s="518"/>
      <c r="D230" s="518"/>
      <c r="G230" s="518"/>
      <c r="H230" s="429"/>
    </row>
    <row r="231" spans="1:256" s="661" customFormat="1">
      <c r="A231" s="559"/>
      <c r="B231" s="866" t="s">
        <v>1717</v>
      </c>
      <c r="C231" s="518"/>
      <c r="D231" s="518"/>
      <c r="E231" s="543"/>
      <c r="F231" s="543"/>
      <c r="G231" s="518"/>
      <c r="H231" s="429"/>
      <c r="I231" s="543"/>
      <c r="J231" s="543"/>
      <c r="K231" s="543"/>
      <c r="L231" s="543"/>
      <c r="M231" s="543"/>
      <c r="N231" s="543"/>
      <c r="O231" s="543"/>
      <c r="P231" s="543"/>
      <c r="Q231" s="543"/>
      <c r="R231" s="543"/>
      <c r="S231" s="543"/>
      <c r="T231" s="543"/>
      <c r="U231" s="543"/>
      <c r="V231" s="543"/>
      <c r="W231" s="543"/>
      <c r="X231" s="543"/>
      <c r="Y231" s="543"/>
      <c r="Z231" s="543"/>
      <c r="AA231" s="543"/>
      <c r="AB231" s="543"/>
      <c r="AC231" s="543"/>
      <c r="AD231" s="543"/>
      <c r="AE231" s="543"/>
      <c r="AF231" s="543"/>
      <c r="AG231" s="543"/>
      <c r="AH231" s="543"/>
      <c r="AI231" s="543"/>
      <c r="AJ231" s="543"/>
      <c r="AK231" s="543"/>
      <c r="AL231" s="543"/>
      <c r="AM231" s="543"/>
      <c r="AN231" s="543"/>
      <c r="AO231" s="543"/>
      <c r="AP231" s="543"/>
      <c r="AQ231" s="543"/>
      <c r="AR231" s="543"/>
      <c r="AS231" s="543"/>
      <c r="AT231" s="543"/>
      <c r="AU231" s="543"/>
      <c r="AV231" s="543"/>
      <c r="AW231" s="543"/>
      <c r="AX231" s="543"/>
      <c r="AY231" s="543"/>
      <c r="AZ231" s="543"/>
      <c r="BA231" s="543"/>
      <c r="BB231" s="543"/>
      <c r="BC231" s="543"/>
      <c r="BD231" s="543"/>
      <c r="BE231" s="543"/>
      <c r="BF231" s="543"/>
      <c r="BG231" s="543"/>
      <c r="BH231" s="543"/>
      <c r="BI231" s="543"/>
      <c r="BJ231" s="543"/>
      <c r="BK231" s="543"/>
      <c r="BL231" s="543"/>
      <c r="BM231" s="543"/>
      <c r="BN231" s="543"/>
      <c r="BO231" s="543"/>
      <c r="BP231" s="543"/>
      <c r="BQ231" s="543"/>
      <c r="BR231" s="543"/>
      <c r="BS231" s="543"/>
      <c r="BT231" s="543"/>
      <c r="BU231" s="543"/>
      <c r="BV231" s="543"/>
      <c r="BW231" s="543"/>
      <c r="BX231" s="543"/>
      <c r="BY231" s="543"/>
      <c r="BZ231" s="543"/>
      <c r="CA231" s="543"/>
      <c r="CB231" s="543"/>
      <c r="CC231" s="543"/>
      <c r="CD231" s="543"/>
      <c r="CE231" s="543"/>
      <c r="CF231" s="543"/>
      <c r="CG231" s="543"/>
      <c r="CH231" s="543"/>
      <c r="CI231" s="543"/>
      <c r="CJ231" s="543"/>
      <c r="CK231" s="543"/>
      <c r="CL231" s="543"/>
      <c r="CM231" s="543"/>
      <c r="CN231" s="543"/>
      <c r="CO231" s="543"/>
      <c r="CP231" s="543"/>
      <c r="CQ231" s="543"/>
      <c r="CR231" s="543"/>
      <c r="CS231" s="543"/>
      <c r="CT231" s="543"/>
      <c r="CU231" s="543"/>
      <c r="CV231" s="543"/>
      <c r="CW231" s="543"/>
      <c r="CX231" s="543"/>
      <c r="CY231" s="543"/>
      <c r="CZ231" s="543"/>
      <c r="DA231" s="543"/>
      <c r="DB231" s="543"/>
      <c r="DC231" s="543"/>
      <c r="DD231" s="543"/>
      <c r="DE231" s="543"/>
      <c r="DF231" s="543"/>
      <c r="DG231" s="543"/>
      <c r="DH231" s="543"/>
      <c r="DI231" s="543"/>
      <c r="DJ231" s="543"/>
      <c r="DK231" s="543"/>
      <c r="DL231" s="543"/>
      <c r="DM231" s="543"/>
      <c r="DN231" s="543"/>
      <c r="DO231" s="543"/>
      <c r="DP231" s="543"/>
      <c r="DQ231" s="543"/>
      <c r="DR231" s="543"/>
      <c r="DS231" s="543"/>
      <c r="DT231" s="543"/>
      <c r="DU231" s="543"/>
      <c r="DV231" s="543"/>
      <c r="DW231" s="543"/>
      <c r="DX231" s="543"/>
      <c r="DY231" s="543"/>
      <c r="DZ231" s="543"/>
      <c r="EA231" s="543"/>
      <c r="EB231" s="543"/>
      <c r="EC231" s="543"/>
      <c r="ED231" s="543"/>
      <c r="EE231" s="543"/>
      <c r="EF231" s="543"/>
      <c r="EG231" s="543"/>
      <c r="EH231" s="543"/>
      <c r="EI231" s="543"/>
      <c r="EJ231" s="543"/>
      <c r="EK231" s="543"/>
      <c r="EL231" s="543"/>
      <c r="EM231" s="543"/>
      <c r="EN231" s="543"/>
      <c r="EO231" s="543"/>
      <c r="EP231" s="543"/>
      <c r="EQ231" s="543"/>
      <c r="ER231" s="543"/>
      <c r="ES231" s="543"/>
      <c r="ET231" s="543"/>
      <c r="EU231" s="543"/>
      <c r="EV231" s="543"/>
      <c r="EW231" s="543"/>
      <c r="EX231" s="543"/>
      <c r="EY231" s="543"/>
      <c r="EZ231" s="543"/>
      <c r="FA231" s="543"/>
      <c r="FB231" s="543"/>
      <c r="FC231" s="543"/>
      <c r="FD231" s="543"/>
      <c r="FE231" s="543"/>
      <c r="FF231" s="543"/>
      <c r="FG231" s="543"/>
      <c r="FH231" s="543"/>
      <c r="FI231" s="543"/>
      <c r="FJ231" s="543"/>
      <c r="FK231" s="543"/>
      <c r="FL231" s="543"/>
      <c r="FM231" s="543"/>
      <c r="FN231" s="543"/>
      <c r="FO231" s="543"/>
      <c r="FP231" s="543"/>
      <c r="FQ231" s="543"/>
      <c r="FR231" s="543"/>
      <c r="FS231" s="543"/>
      <c r="FT231" s="543"/>
      <c r="FU231" s="543"/>
      <c r="FV231" s="543"/>
      <c r="FW231" s="543"/>
      <c r="FX231" s="543"/>
      <c r="FY231" s="543"/>
      <c r="FZ231" s="543"/>
      <c r="GA231" s="543"/>
      <c r="GB231" s="543"/>
      <c r="GC231" s="543"/>
      <c r="GD231" s="543"/>
      <c r="GE231" s="543"/>
      <c r="GF231" s="543"/>
      <c r="GG231" s="543"/>
      <c r="GH231" s="543"/>
      <c r="GI231" s="543"/>
      <c r="GJ231" s="543"/>
      <c r="GK231" s="543"/>
      <c r="GL231" s="543"/>
      <c r="GM231" s="543"/>
      <c r="GN231" s="543"/>
      <c r="GO231" s="543"/>
      <c r="GP231" s="543"/>
      <c r="GQ231" s="543"/>
      <c r="GR231" s="543"/>
      <c r="GS231" s="543"/>
      <c r="GT231" s="543"/>
      <c r="GU231" s="543"/>
      <c r="GV231" s="543"/>
      <c r="GW231" s="543"/>
      <c r="GX231" s="543"/>
      <c r="GY231" s="543"/>
      <c r="GZ231" s="543"/>
      <c r="HA231" s="543"/>
      <c r="HB231" s="543"/>
      <c r="HC231" s="543"/>
      <c r="HD231" s="543"/>
      <c r="HE231" s="543"/>
      <c r="HF231" s="543"/>
      <c r="HG231" s="543"/>
      <c r="HH231" s="543"/>
      <c r="HI231" s="543"/>
      <c r="HJ231" s="543"/>
      <c r="HK231" s="543"/>
      <c r="HL231" s="543"/>
      <c r="HM231" s="543"/>
      <c r="HN231" s="543"/>
      <c r="HO231" s="543"/>
      <c r="HP231" s="543"/>
      <c r="HQ231" s="543"/>
      <c r="HR231" s="543"/>
      <c r="HS231" s="543"/>
      <c r="HT231" s="543"/>
      <c r="HU231" s="543"/>
      <c r="HV231" s="543"/>
      <c r="HW231" s="543"/>
      <c r="HX231" s="543"/>
      <c r="HY231" s="543"/>
      <c r="HZ231" s="543"/>
      <c r="IA231" s="543"/>
      <c r="IB231" s="543"/>
      <c r="IC231" s="543"/>
      <c r="ID231" s="543"/>
      <c r="IE231" s="543"/>
      <c r="IF231" s="543"/>
      <c r="IG231" s="543"/>
      <c r="IH231" s="543"/>
      <c r="II231" s="543"/>
      <c r="IJ231" s="543"/>
      <c r="IK231" s="543"/>
      <c r="IL231" s="543"/>
      <c r="IM231" s="543"/>
      <c r="IN231" s="543"/>
      <c r="IO231" s="543"/>
      <c r="IP231" s="543"/>
      <c r="IQ231" s="543"/>
      <c r="IR231" s="543"/>
      <c r="IS231" s="543"/>
      <c r="IT231" s="543"/>
      <c r="IU231" s="543"/>
      <c r="IV231" s="543"/>
    </row>
    <row r="232" spans="1:256" s="668" customFormat="1">
      <c r="A232" s="559"/>
      <c r="B232" s="763" t="s">
        <v>1740</v>
      </c>
      <c r="C232" s="762"/>
      <c r="D232" s="762"/>
      <c r="E232" s="865"/>
      <c r="F232" s="865"/>
      <c r="G232" s="518"/>
      <c r="H232" s="429"/>
      <c r="I232" s="543"/>
      <c r="J232" s="543"/>
      <c r="K232" s="543"/>
      <c r="L232" s="543"/>
      <c r="M232" s="543"/>
      <c r="N232" s="543"/>
      <c r="O232" s="543"/>
      <c r="P232" s="543"/>
      <c r="Q232" s="543"/>
      <c r="R232" s="543"/>
      <c r="S232" s="543"/>
      <c r="T232" s="543"/>
      <c r="U232" s="543"/>
      <c r="V232" s="543"/>
      <c r="W232" s="543"/>
      <c r="X232" s="543"/>
      <c r="Y232" s="543"/>
      <c r="Z232" s="543"/>
      <c r="AA232" s="543"/>
      <c r="AB232" s="543"/>
      <c r="AC232" s="543"/>
      <c r="AD232" s="543"/>
      <c r="AE232" s="543"/>
      <c r="AF232" s="543"/>
      <c r="AG232" s="543"/>
      <c r="AH232" s="543"/>
      <c r="AI232" s="543"/>
      <c r="AJ232" s="543"/>
      <c r="AK232" s="543"/>
      <c r="AL232" s="543"/>
      <c r="AM232" s="543"/>
      <c r="AN232" s="543"/>
      <c r="AO232" s="543"/>
      <c r="AP232" s="543"/>
      <c r="AQ232" s="543"/>
      <c r="AR232" s="543"/>
      <c r="AS232" s="543"/>
      <c r="AT232" s="543"/>
      <c r="AU232" s="543"/>
      <c r="AV232" s="543"/>
      <c r="AW232" s="543"/>
      <c r="AX232" s="543"/>
      <c r="AY232" s="543"/>
      <c r="AZ232" s="543"/>
      <c r="BA232" s="543"/>
      <c r="BB232" s="543"/>
      <c r="BC232" s="543"/>
      <c r="BD232" s="543"/>
      <c r="BE232" s="543"/>
      <c r="BF232" s="543"/>
      <c r="BG232" s="543"/>
      <c r="BH232" s="543"/>
      <c r="BI232" s="543"/>
      <c r="BJ232" s="543"/>
      <c r="BK232" s="543"/>
      <c r="BL232" s="543"/>
      <c r="BM232" s="543"/>
      <c r="BN232" s="543"/>
      <c r="BO232" s="543"/>
      <c r="BP232" s="543"/>
      <c r="BQ232" s="543"/>
      <c r="BR232" s="543"/>
      <c r="BS232" s="543"/>
      <c r="BT232" s="543"/>
      <c r="BU232" s="543"/>
      <c r="BV232" s="543"/>
      <c r="BW232" s="543"/>
      <c r="BX232" s="543"/>
      <c r="BY232" s="543"/>
      <c r="BZ232" s="543"/>
      <c r="CA232" s="543"/>
      <c r="CB232" s="543"/>
      <c r="CC232" s="543"/>
      <c r="CD232" s="543"/>
      <c r="CE232" s="543"/>
      <c r="CF232" s="543"/>
      <c r="CG232" s="543"/>
      <c r="CH232" s="543"/>
      <c r="CI232" s="543"/>
      <c r="CJ232" s="543"/>
      <c r="CK232" s="543"/>
      <c r="CL232" s="543"/>
      <c r="CM232" s="543"/>
      <c r="CN232" s="543"/>
      <c r="CO232" s="543"/>
      <c r="CP232" s="543"/>
      <c r="CQ232" s="543"/>
      <c r="CR232" s="543"/>
      <c r="CS232" s="543"/>
      <c r="CT232" s="543"/>
      <c r="CU232" s="543"/>
      <c r="CV232" s="543"/>
      <c r="CW232" s="543"/>
      <c r="CX232" s="543"/>
      <c r="CY232" s="543"/>
      <c r="CZ232" s="543"/>
      <c r="DA232" s="543"/>
      <c r="DB232" s="543"/>
      <c r="DC232" s="543"/>
      <c r="DD232" s="543"/>
      <c r="DE232" s="543"/>
      <c r="DF232" s="543"/>
      <c r="DG232" s="543"/>
      <c r="DH232" s="543"/>
      <c r="DI232" s="543"/>
      <c r="DJ232" s="543"/>
      <c r="DK232" s="543"/>
      <c r="DL232" s="543"/>
      <c r="DM232" s="543"/>
      <c r="DN232" s="543"/>
      <c r="DO232" s="543"/>
      <c r="DP232" s="543"/>
      <c r="DQ232" s="543"/>
      <c r="DR232" s="543"/>
      <c r="DS232" s="543"/>
      <c r="DT232" s="543"/>
      <c r="DU232" s="543"/>
      <c r="DV232" s="543"/>
      <c r="DW232" s="543"/>
      <c r="DX232" s="543"/>
      <c r="DY232" s="543"/>
      <c r="DZ232" s="543"/>
      <c r="EA232" s="543"/>
      <c r="EB232" s="543"/>
      <c r="EC232" s="543"/>
      <c r="ED232" s="543"/>
      <c r="EE232" s="543"/>
      <c r="EF232" s="543"/>
      <c r="EG232" s="543"/>
      <c r="EH232" s="543"/>
      <c r="EI232" s="543"/>
      <c r="EJ232" s="543"/>
      <c r="EK232" s="543"/>
      <c r="EL232" s="543"/>
      <c r="EM232" s="543"/>
      <c r="EN232" s="543"/>
      <c r="EO232" s="543"/>
      <c r="EP232" s="543"/>
      <c r="EQ232" s="543"/>
      <c r="ER232" s="543"/>
      <c r="ES232" s="543"/>
      <c r="ET232" s="543"/>
      <c r="EU232" s="543"/>
      <c r="EV232" s="543"/>
      <c r="EW232" s="543"/>
      <c r="EX232" s="543"/>
      <c r="EY232" s="543"/>
      <c r="EZ232" s="543"/>
      <c r="FA232" s="543"/>
      <c r="FB232" s="543"/>
      <c r="FC232" s="543"/>
      <c r="FD232" s="543"/>
      <c r="FE232" s="543"/>
      <c r="FF232" s="543"/>
      <c r="FG232" s="543"/>
      <c r="FH232" s="543"/>
      <c r="FI232" s="543"/>
      <c r="FJ232" s="543"/>
      <c r="FK232" s="543"/>
      <c r="FL232" s="543"/>
      <c r="FM232" s="543"/>
      <c r="FN232" s="543"/>
      <c r="FO232" s="543"/>
      <c r="FP232" s="543"/>
      <c r="FQ232" s="543"/>
      <c r="FR232" s="543"/>
      <c r="FS232" s="543"/>
      <c r="FT232" s="543"/>
      <c r="FU232" s="543"/>
      <c r="FV232" s="543"/>
      <c r="FW232" s="543"/>
      <c r="FX232" s="543"/>
      <c r="FY232" s="543"/>
      <c r="FZ232" s="543"/>
      <c r="GA232" s="543"/>
      <c r="GB232" s="543"/>
      <c r="GC232" s="543"/>
      <c r="GD232" s="543"/>
      <c r="GE232" s="543"/>
      <c r="GF232" s="543"/>
      <c r="GG232" s="543"/>
      <c r="GH232" s="543"/>
      <c r="GI232" s="543"/>
      <c r="GJ232" s="543"/>
      <c r="GK232" s="543"/>
      <c r="GL232" s="543"/>
      <c r="GM232" s="543"/>
      <c r="GN232" s="543"/>
      <c r="GO232" s="543"/>
      <c r="GP232" s="543"/>
      <c r="GQ232" s="543"/>
      <c r="GR232" s="543"/>
      <c r="GS232" s="543"/>
      <c r="GT232" s="543"/>
      <c r="GU232" s="543"/>
      <c r="GV232" s="543"/>
      <c r="GW232" s="543"/>
      <c r="GX232" s="543"/>
      <c r="GY232" s="543"/>
      <c r="GZ232" s="543"/>
      <c r="HA232" s="543"/>
      <c r="HB232" s="543"/>
      <c r="HC232" s="543"/>
      <c r="HD232" s="543"/>
      <c r="HE232" s="543"/>
      <c r="HF232" s="543"/>
      <c r="HG232" s="543"/>
      <c r="HH232" s="543"/>
      <c r="HI232" s="543"/>
      <c r="HJ232" s="543"/>
      <c r="HK232" s="543"/>
      <c r="HL232" s="543"/>
      <c r="HM232" s="543"/>
      <c r="HN232" s="543"/>
      <c r="HO232" s="543"/>
      <c r="HP232" s="543"/>
      <c r="HQ232" s="543"/>
      <c r="HR232" s="543"/>
      <c r="HS232" s="543"/>
      <c r="HT232" s="543"/>
      <c r="HU232" s="543"/>
      <c r="HV232" s="543"/>
      <c r="HW232" s="543"/>
      <c r="HX232" s="543"/>
      <c r="HY232" s="543"/>
      <c r="HZ232" s="543"/>
      <c r="IA232" s="543"/>
      <c r="IB232" s="543"/>
      <c r="IC232" s="543"/>
      <c r="ID232" s="543"/>
      <c r="IE232" s="543"/>
      <c r="IF232" s="543"/>
      <c r="IG232" s="543"/>
      <c r="IH232" s="543"/>
      <c r="II232" s="543"/>
      <c r="IJ232" s="543"/>
      <c r="IK232" s="543"/>
      <c r="IL232" s="543"/>
      <c r="IM232" s="543"/>
      <c r="IN232" s="543"/>
      <c r="IO232" s="543"/>
      <c r="IP232" s="543"/>
      <c r="IQ232" s="543"/>
      <c r="IR232" s="543"/>
      <c r="IS232" s="543"/>
      <c r="IT232" s="543"/>
      <c r="IU232" s="543"/>
      <c r="IV232" s="543"/>
    </row>
    <row r="233" spans="1:256" s="668" customFormat="1">
      <c r="A233" s="559"/>
      <c r="B233" s="536"/>
      <c r="C233" s="518" t="s">
        <v>1309</v>
      </c>
      <c r="D233" s="518">
        <v>1</v>
      </c>
      <c r="E233" s="864"/>
      <c r="F233" s="429">
        <f>SUM(D233*E233)</f>
        <v>0</v>
      </c>
      <c r="G233" s="518"/>
      <c r="H233" s="429"/>
      <c r="I233" s="543"/>
      <c r="J233" s="543"/>
      <c r="K233" s="543"/>
      <c r="L233" s="543"/>
      <c r="M233" s="543"/>
      <c r="N233" s="543"/>
      <c r="O233" s="543"/>
      <c r="P233" s="543"/>
      <c r="Q233" s="543"/>
      <c r="R233" s="543"/>
      <c r="S233" s="543"/>
      <c r="T233" s="543"/>
      <c r="U233" s="543"/>
      <c r="V233" s="543"/>
      <c r="W233" s="543"/>
      <c r="X233" s="543"/>
      <c r="Y233" s="543"/>
      <c r="Z233" s="543"/>
      <c r="AA233" s="543"/>
      <c r="AB233" s="543"/>
      <c r="AC233" s="543"/>
      <c r="AD233" s="543"/>
      <c r="AE233" s="543"/>
      <c r="AF233" s="543"/>
      <c r="AG233" s="543"/>
      <c r="AH233" s="543"/>
      <c r="AI233" s="543"/>
      <c r="AJ233" s="543"/>
      <c r="AK233" s="543"/>
      <c r="AL233" s="543"/>
      <c r="AM233" s="543"/>
      <c r="AN233" s="543"/>
      <c r="AO233" s="543"/>
      <c r="AP233" s="543"/>
      <c r="AQ233" s="543"/>
      <c r="AR233" s="543"/>
      <c r="AS233" s="543"/>
      <c r="AT233" s="543"/>
      <c r="AU233" s="543"/>
      <c r="AV233" s="543"/>
      <c r="AW233" s="543"/>
      <c r="AX233" s="543"/>
      <c r="AY233" s="543"/>
      <c r="AZ233" s="543"/>
      <c r="BA233" s="543"/>
      <c r="BB233" s="543"/>
      <c r="BC233" s="543"/>
      <c r="BD233" s="543"/>
      <c r="BE233" s="543"/>
      <c r="BF233" s="543"/>
      <c r="BG233" s="543"/>
      <c r="BH233" s="543"/>
      <c r="BI233" s="543"/>
      <c r="BJ233" s="543"/>
      <c r="BK233" s="543"/>
      <c r="BL233" s="543"/>
      <c r="BM233" s="543"/>
      <c r="BN233" s="543"/>
      <c r="BO233" s="543"/>
      <c r="BP233" s="543"/>
      <c r="BQ233" s="543"/>
      <c r="BR233" s="543"/>
      <c r="BS233" s="543"/>
      <c r="BT233" s="543"/>
      <c r="BU233" s="543"/>
      <c r="BV233" s="543"/>
      <c r="BW233" s="543"/>
      <c r="BX233" s="543"/>
      <c r="BY233" s="543"/>
      <c r="BZ233" s="543"/>
      <c r="CA233" s="543"/>
      <c r="CB233" s="543"/>
      <c r="CC233" s="543"/>
      <c r="CD233" s="543"/>
      <c r="CE233" s="543"/>
      <c r="CF233" s="543"/>
      <c r="CG233" s="543"/>
      <c r="CH233" s="543"/>
      <c r="CI233" s="543"/>
      <c r="CJ233" s="543"/>
      <c r="CK233" s="543"/>
      <c r="CL233" s="543"/>
      <c r="CM233" s="543"/>
      <c r="CN233" s="543"/>
      <c r="CO233" s="543"/>
      <c r="CP233" s="543"/>
      <c r="CQ233" s="543"/>
      <c r="CR233" s="543"/>
      <c r="CS233" s="543"/>
      <c r="CT233" s="543"/>
      <c r="CU233" s="543"/>
      <c r="CV233" s="543"/>
      <c r="CW233" s="543"/>
      <c r="CX233" s="543"/>
      <c r="CY233" s="543"/>
      <c r="CZ233" s="543"/>
      <c r="DA233" s="543"/>
      <c r="DB233" s="543"/>
      <c r="DC233" s="543"/>
      <c r="DD233" s="543"/>
      <c r="DE233" s="543"/>
      <c r="DF233" s="543"/>
      <c r="DG233" s="543"/>
      <c r="DH233" s="543"/>
      <c r="DI233" s="543"/>
      <c r="DJ233" s="543"/>
      <c r="DK233" s="543"/>
      <c r="DL233" s="543"/>
      <c r="DM233" s="543"/>
      <c r="DN233" s="543"/>
      <c r="DO233" s="543"/>
      <c r="DP233" s="543"/>
      <c r="DQ233" s="543"/>
      <c r="DR233" s="543"/>
      <c r="DS233" s="543"/>
      <c r="DT233" s="543"/>
      <c r="DU233" s="543"/>
      <c r="DV233" s="543"/>
      <c r="DW233" s="543"/>
      <c r="DX233" s="543"/>
      <c r="DY233" s="543"/>
      <c r="DZ233" s="543"/>
      <c r="EA233" s="543"/>
      <c r="EB233" s="543"/>
      <c r="EC233" s="543"/>
      <c r="ED233" s="543"/>
      <c r="EE233" s="543"/>
      <c r="EF233" s="543"/>
      <c r="EG233" s="543"/>
      <c r="EH233" s="543"/>
      <c r="EI233" s="543"/>
      <c r="EJ233" s="543"/>
      <c r="EK233" s="543"/>
      <c r="EL233" s="543"/>
      <c r="EM233" s="543"/>
      <c r="EN233" s="543"/>
      <c r="EO233" s="543"/>
      <c r="EP233" s="543"/>
      <c r="EQ233" s="543"/>
      <c r="ER233" s="543"/>
      <c r="ES233" s="543"/>
      <c r="ET233" s="543"/>
      <c r="EU233" s="543"/>
      <c r="EV233" s="543"/>
      <c r="EW233" s="543"/>
      <c r="EX233" s="543"/>
      <c r="EY233" s="543"/>
      <c r="EZ233" s="543"/>
      <c r="FA233" s="543"/>
      <c r="FB233" s="543"/>
      <c r="FC233" s="543"/>
      <c r="FD233" s="543"/>
      <c r="FE233" s="543"/>
      <c r="FF233" s="543"/>
      <c r="FG233" s="543"/>
      <c r="FH233" s="543"/>
      <c r="FI233" s="543"/>
      <c r="FJ233" s="543"/>
      <c r="FK233" s="543"/>
      <c r="FL233" s="543"/>
      <c r="FM233" s="543"/>
      <c r="FN233" s="543"/>
      <c r="FO233" s="543"/>
      <c r="FP233" s="543"/>
      <c r="FQ233" s="543"/>
      <c r="FR233" s="543"/>
      <c r="FS233" s="543"/>
      <c r="FT233" s="543"/>
      <c r="FU233" s="543"/>
      <c r="FV233" s="543"/>
      <c r="FW233" s="543"/>
      <c r="FX233" s="543"/>
      <c r="FY233" s="543"/>
      <c r="FZ233" s="543"/>
      <c r="GA233" s="543"/>
      <c r="GB233" s="543"/>
      <c r="GC233" s="543"/>
      <c r="GD233" s="543"/>
      <c r="GE233" s="543"/>
      <c r="GF233" s="543"/>
      <c r="GG233" s="543"/>
      <c r="GH233" s="543"/>
      <c r="GI233" s="543"/>
      <c r="GJ233" s="543"/>
      <c r="GK233" s="543"/>
      <c r="GL233" s="543"/>
      <c r="GM233" s="543"/>
      <c r="GN233" s="543"/>
      <c r="GO233" s="543"/>
      <c r="GP233" s="543"/>
      <c r="GQ233" s="543"/>
      <c r="GR233" s="543"/>
      <c r="GS233" s="543"/>
      <c r="GT233" s="543"/>
      <c r="GU233" s="543"/>
      <c r="GV233" s="543"/>
      <c r="GW233" s="543"/>
      <c r="GX233" s="543"/>
      <c r="GY233" s="543"/>
      <c r="GZ233" s="543"/>
      <c r="HA233" s="543"/>
      <c r="HB233" s="543"/>
      <c r="HC233" s="543"/>
      <c r="HD233" s="543"/>
      <c r="HE233" s="543"/>
      <c r="HF233" s="543"/>
      <c r="HG233" s="543"/>
      <c r="HH233" s="543"/>
      <c r="HI233" s="543"/>
      <c r="HJ233" s="543"/>
      <c r="HK233" s="543"/>
      <c r="HL233" s="543"/>
      <c r="HM233" s="543"/>
      <c r="HN233" s="543"/>
      <c r="HO233" s="543"/>
      <c r="HP233" s="543"/>
      <c r="HQ233" s="543"/>
      <c r="HR233" s="543"/>
      <c r="HS233" s="543"/>
      <c r="HT233" s="543"/>
      <c r="HU233" s="543"/>
      <c r="HV233" s="543"/>
      <c r="HW233" s="543"/>
      <c r="HX233" s="543"/>
      <c r="HY233" s="543"/>
      <c r="HZ233" s="543"/>
      <c r="IA233" s="543"/>
      <c r="IB233" s="543"/>
      <c r="IC233" s="543"/>
      <c r="ID233" s="543"/>
      <c r="IE233" s="543"/>
      <c r="IF233" s="543"/>
      <c r="IG233" s="543"/>
      <c r="IH233" s="543"/>
      <c r="II233" s="543"/>
      <c r="IJ233" s="543"/>
      <c r="IK233" s="543"/>
      <c r="IL233" s="543"/>
      <c r="IM233" s="543"/>
      <c r="IN233" s="543"/>
      <c r="IO233" s="543"/>
      <c r="IP233" s="543"/>
      <c r="IQ233" s="543"/>
      <c r="IR233" s="543"/>
      <c r="IS233" s="543"/>
      <c r="IT233" s="543"/>
      <c r="IU233" s="543"/>
      <c r="IV233" s="543"/>
    </row>
    <row r="234" spans="1:256" s="543" customFormat="1">
      <c r="A234" s="559"/>
      <c r="B234" s="536"/>
      <c r="C234" s="518"/>
      <c r="D234" s="518"/>
      <c r="E234" s="429"/>
      <c r="F234" s="429"/>
      <c r="G234" s="518"/>
      <c r="H234" s="429"/>
    </row>
    <row r="235" spans="1:256" s="437" customFormat="1" ht="39.6">
      <c r="A235" s="486" t="s">
        <v>1335</v>
      </c>
      <c r="B235" s="489" t="s">
        <v>1739</v>
      </c>
      <c r="E235" s="852"/>
      <c r="F235" s="852"/>
      <c r="G235" s="490"/>
      <c r="H235" s="490"/>
      <c r="K235" s="490"/>
    </row>
    <row r="236" spans="1:256" s="437" customFormat="1">
      <c r="A236" s="486"/>
      <c r="B236" s="847" t="s">
        <v>1738</v>
      </c>
      <c r="C236" s="485"/>
      <c r="D236" s="485"/>
      <c r="E236" s="852"/>
      <c r="F236" s="852"/>
      <c r="G236" s="484"/>
      <c r="H236" s="484"/>
      <c r="K236" s="490"/>
    </row>
    <row r="237" spans="1:256" s="437" customFormat="1" ht="16.2">
      <c r="A237" s="486"/>
      <c r="B237" s="840" t="s">
        <v>1737</v>
      </c>
      <c r="C237" s="485"/>
      <c r="D237" s="485"/>
      <c r="E237" s="852"/>
      <c r="F237" s="852"/>
      <c r="G237" s="484"/>
      <c r="H237" s="484"/>
    </row>
    <row r="238" spans="1:256" s="437" customFormat="1">
      <c r="A238" s="486"/>
      <c r="B238" s="840" t="s">
        <v>1736</v>
      </c>
      <c r="C238" s="485"/>
      <c r="D238" s="485"/>
      <c r="E238" s="852"/>
      <c r="F238" s="852"/>
      <c r="G238" s="484"/>
      <c r="H238" s="484"/>
    </row>
    <row r="239" spans="1:256" s="437" customFormat="1">
      <c r="A239" s="486"/>
      <c r="B239" s="839" t="s">
        <v>1735</v>
      </c>
      <c r="C239" s="485"/>
      <c r="D239" s="485"/>
      <c r="E239" s="852"/>
      <c r="F239" s="852"/>
      <c r="G239" s="484"/>
      <c r="H239" s="484"/>
    </row>
    <row r="240" spans="1:256" s="437" customFormat="1">
      <c r="A240" s="486"/>
      <c r="B240" s="839" t="s">
        <v>1734</v>
      </c>
      <c r="C240" s="485"/>
      <c r="D240" s="485"/>
      <c r="E240" s="852"/>
      <c r="F240" s="852"/>
      <c r="G240" s="484"/>
      <c r="H240" s="484"/>
    </row>
    <row r="241" spans="1:256" s="437" customFormat="1" ht="16.2">
      <c r="A241" s="486"/>
      <c r="B241" s="839" t="s">
        <v>1733</v>
      </c>
      <c r="C241" s="485"/>
      <c r="D241" s="485"/>
      <c r="E241" s="852"/>
      <c r="F241" s="852"/>
      <c r="G241" s="484"/>
      <c r="H241" s="484"/>
    </row>
    <row r="242" spans="1:256" s="437" customFormat="1">
      <c r="A242" s="486"/>
      <c r="B242" s="847" t="s">
        <v>1732</v>
      </c>
      <c r="C242" s="485"/>
      <c r="D242" s="485"/>
      <c r="E242" s="852"/>
      <c r="F242" s="852"/>
      <c r="G242" s="484"/>
      <c r="H242" s="484"/>
    </row>
    <row r="243" spans="1:256" s="437" customFormat="1">
      <c r="A243" s="486"/>
      <c r="B243" s="840" t="s">
        <v>1731</v>
      </c>
      <c r="C243" s="485"/>
      <c r="D243" s="485"/>
      <c r="E243" s="852"/>
      <c r="F243" s="852"/>
      <c r="G243" s="484"/>
      <c r="H243" s="484"/>
    </row>
    <row r="244" spans="1:256" s="437" customFormat="1">
      <c r="A244" s="486"/>
      <c r="B244" s="840" t="s">
        <v>1730</v>
      </c>
      <c r="C244" s="485"/>
      <c r="D244" s="485"/>
      <c r="E244" s="852"/>
      <c r="F244" s="852"/>
      <c r="G244" s="484"/>
      <c r="H244" s="484"/>
    </row>
    <row r="245" spans="1:256" s="437" customFormat="1">
      <c r="A245" s="486"/>
      <c r="B245" s="839" t="s">
        <v>1729</v>
      </c>
      <c r="C245" s="485"/>
      <c r="D245" s="485"/>
      <c r="E245" s="852"/>
      <c r="F245" s="852"/>
      <c r="G245" s="484"/>
      <c r="H245" s="484"/>
    </row>
    <row r="246" spans="1:256" s="437" customFormat="1">
      <c r="A246" s="486"/>
      <c r="B246" s="839" t="s">
        <v>1728</v>
      </c>
      <c r="C246" s="485"/>
      <c r="D246" s="485"/>
      <c r="E246" s="852"/>
      <c r="F246" s="852"/>
      <c r="G246" s="484"/>
      <c r="H246" s="484"/>
    </row>
    <row r="247" spans="1:256" s="437" customFormat="1" ht="16.2">
      <c r="A247" s="486"/>
      <c r="B247" s="840" t="s">
        <v>1727</v>
      </c>
      <c r="C247" s="485"/>
      <c r="D247" s="485"/>
      <c r="E247" s="852"/>
      <c r="F247" s="852"/>
      <c r="G247" s="484"/>
      <c r="H247" s="484"/>
    </row>
    <row r="248" spans="1:256" s="437" customFormat="1">
      <c r="A248" s="486"/>
      <c r="B248" s="839" t="s">
        <v>1726</v>
      </c>
      <c r="C248" s="485"/>
      <c r="D248" s="485"/>
      <c r="E248" s="852"/>
      <c r="F248" s="852"/>
      <c r="G248" s="484"/>
      <c r="H248" s="484"/>
    </row>
    <row r="249" spans="1:256" s="437" customFormat="1">
      <c r="A249" s="486"/>
      <c r="B249" s="839" t="s">
        <v>1725</v>
      </c>
      <c r="C249" s="485"/>
      <c r="D249" s="485"/>
      <c r="E249" s="852"/>
      <c r="F249" s="852"/>
      <c r="G249" s="484"/>
      <c r="H249" s="484"/>
    </row>
    <row r="250" spans="1:256" s="437" customFormat="1">
      <c r="A250" s="486"/>
      <c r="B250" s="847" t="s">
        <v>1724</v>
      </c>
      <c r="C250" s="485"/>
      <c r="D250" s="485"/>
      <c r="E250" s="852"/>
      <c r="F250" s="852"/>
      <c r="G250" s="484"/>
      <c r="H250" s="484"/>
    </row>
    <row r="251" spans="1:256" s="437" customFormat="1">
      <c r="A251" s="486"/>
      <c r="B251" s="839" t="s">
        <v>1723</v>
      </c>
      <c r="C251" s="485"/>
      <c r="D251" s="485"/>
      <c r="E251" s="852"/>
      <c r="F251" s="852"/>
      <c r="G251" s="484"/>
      <c r="H251" s="484"/>
    </row>
    <row r="252" spans="1:256" s="404" customFormat="1">
      <c r="A252" s="486"/>
      <c r="B252" s="863" t="s">
        <v>1722</v>
      </c>
      <c r="C252" s="485"/>
      <c r="D252" s="485"/>
      <c r="E252" s="437"/>
      <c r="F252" s="437"/>
      <c r="G252" s="830"/>
      <c r="H252" s="830"/>
    </row>
    <row r="253" spans="1:256" s="404" customFormat="1">
      <c r="A253" s="486"/>
      <c r="B253" s="862" t="s">
        <v>1721</v>
      </c>
      <c r="C253" s="485"/>
      <c r="D253" s="485"/>
      <c r="E253" s="437"/>
      <c r="F253" s="437"/>
      <c r="G253" s="830"/>
      <c r="H253" s="830"/>
    </row>
    <row r="254" spans="1:256" s="404" customFormat="1">
      <c r="A254" s="486"/>
      <c r="B254" s="862" t="s">
        <v>1720</v>
      </c>
      <c r="C254" s="485"/>
      <c r="D254" s="485"/>
      <c r="E254" s="437"/>
      <c r="F254" s="437"/>
      <c r="G254" s="830"/>
      <c r="H254" s="830"/>
    </row>
    <row r="255" spans="1:256" s="437" customFormat="1">
      <c r="A255" s="486"/>
      <c r="B255" s="847" t="s">
        <v>1719</v>
      </c>
      <c r="C255" s="485"/>
      <c r="D255" s="485"/>
      <c r="E255" s="852"/>
      <c r="F255" s="852"/>
      <c r="G255" s="484"/>
      <c r="H255" s="484"/>
      <c r="I255" s="490"/>
      <c r="J255" s="490"/>
      <c r="L255" s="490"/>
      <c r="M255" s="490"/>
      <c r="N255" s="490"/>
      <c r="O255" s="490"/>
      <c r="P255" s="490"/>
      <c r="Q255" s="490"/>
      <c r="R255" s="490"/>
      <c r="S255" s="490"/>
      <c r="T255" s="490"/>
      <c r="U255" s="490"/>
      <c r="V255" s="490"/>
      <c r="W255" s="490"/>
      <c r="X255" s="490"/>
      <c r="Y255" s="490"/>
      <c r="Z255" s="490"/>
      <c r="AA255" s="490"/>
      <c r="AB255" s="490"/>
      <c r="AC255" s="490"/>
      <c r="AD255" s="490"/>
      <c r="AE255" s="490"/>
      <c r="AF255" s="490"/>
      <c r="AG255" s="490"/>
      <c r="AH255" s="490"/>
      <c r="AI255" s="490"/>
      <c r="AJ255" s="490"/>
      <c r="AK255" s="490"/>
      <c r="AL255" s="490"/>
      <c r="AM255" s="490"/>
      <c r="AN255" s="490"/>
      <c r="AO255" s="490"/>
      <c r="AP255" s="490"/>
      <c r="AQ255" s="490"/>
      <c r="AR255" s="490"/>
      <c r="AS255" s="490"/>
      <c r="AT255" s="490"/>
      <c r="AU255" s="490"/>
      <c r="AV255" s="490"/>
      <c r="AW255" s="490"/>
      <c r="AX255" s="490"/>
      <c r="AY255" s="490"/>
      <c r="AZ255" s="490"/>
      <c r="BA255" s="490"/>
      <c r="BB255" s="490"/>
      <c r="BC255" s="490"/>
      <c r="BD255" s="490"/>
      <c r="BE255" s="490"/>
      <c r="BF255" s="490"/>
      <c r="BG255" s="490"/>
      <c r="BH255" s="490"/>
      <c r="BI255" s="490"/>
      <c r="BJ255" s="490"/>
      <c r="BK255" s="490"/>
      <c r="BL255" s="490"/>
      <c r="BM255" s="490"/>
      <c r="BN255" s="490"/>
      <c r="BO255" s="490"/>
      <c r="BP255" s="490"/>
      <c r="BQ255" s="490"/>
      <c r="BR255" s="490"/>
      <c r="BS255" s="490"/>
      <c r="BT255" s="490"/>
      <c r="BU255" s="490"/>
      <c r="BV255" s="490"/>
      <c r="BW255" s="490"/>
      <c r="BX255" s="490"/>
      <c r="BY255" s="490"/>
      <c r="BZ255" s="490"/>
      <c r="CA255" s="490"/>
      <c r="CB255" s="490"/>
      <c r="CC255" s="490"/>
      <c r="CD255" s="490"/>
      <c r="CE255" s="490"/>
      <c r="CF255" s="490"/>
      <c r="CG255" s="490"/>
      <c r="CH255" s="490"/>
      <c r="CI255" s="490"/>
      <c r="CJ255" s="490"/>
      <c r="CK255" s="490"/>
      <c r="CL255" s="490"/>
      <c r="CM255" s="490"/>
      <c r="CN255" s="490"/>
      <c r="CO255" s="490"/>
      <c r="CP255" s="490"/>
      <c r="CQ255" s="490"/>
      <c r="CR255" s="490"/>
      <c r="CS255" s="490"/>
      <c r="CT255" s="490"/>
      <c r="CU255" s="490"/>
      <c r="CV255" s="490"/>
      <c r="CW255" s="490"/>
      <c r="CX255" s="490"/>
      <c r="CY255" s="490"/>
      <c r="CZ255" s="490"/>
      <c r="DA255" s="490"/>
      <c r="DB255" s="490"/>
      <c r="DC255" s="490"/>
      <c r="DD255" s="490"/>
      <c r="DE255" s="490"/>
      <c r="DF255" s="490"/>
      <c r="DG255" s="490"/>
      <c r="DH255" s="490"/>
      <c r="DI255" s="490"/>
      <c r="DJ255" s="490"/>
      <c r="DK255" s="490"/>
      <c r="DL255" s="490"/>
      <c r="DM255" s="490"/>
      <c r="DN255" s="490"/>
      <c r="DO255" s="490"/>
      <c r="DP255" s="490"/>
      <c r="DQ255" s="490"/>
      <c r="DR255" s="490"/>
      <c r="DS255" s="490"/>
      <c r="DT255" s="490"/>
      <c r="DU255" s="490"/>
      <c r="DV255" s="490"/>
      <c r="DW255" s="490"/>
      <c r="DX255" s="490"/>
      <c r="DY255" s="490"/>
      <c r="DZ255" s="490"/>
      <c r="EA255" s="490"/>
      <c r="EB255" s="490"/>
      <c r="EC255" s="490"/>
      <c r="ED255" s="490"/>
      <c r="EE255" s="490"/>
      <c r="EF255" s="490"/>
      <c r="EG255" s="490"/>
      <c r="EH255" s="490"/>
      <c r="EI255" s="490"/>
      <c r="EJ255" s="490"/>
      <c r="EK255" s="490"/>
      <c r="EL255" s="490"/>
      <c r="EM255" s="490"/>
      <c r="EN255" s="490"/>
      <c r="EO255" s="490"/>
      <c r="EP255" s="490"/>
      <c r="EQ255" s="490"/>
      <c r="ER255" s="490"/>
      <c r="ES255" s="490"/>
      <c r="ET255" s="490"/>
      <c r="EU255" s="490"/>
      <c r="EV255" s="490"/>
      <c r="EW255" s="490"/>
      <c r="EX255" s="490"/>
      <c r="EY255" s="490"/>
      <c r="EZ255" s="490"/>
      <c r="FA255" s="490"/>
      <c r="FB255" s="490"/>
      <c r="FC255" s="490"/>
      <c r="FD255" s="490"/>
      <c r="FE255" s="490"/>
      <c r="FF255" s="490"/>
      <c r="FG255" s="490"/>
      <c r="FH255" s="490"/>
      <c r="FI255" s="490"/>
      <c r="FJ255" s="490"/>
      <c r="FK255" s="490"/>
      <c r="FL255" s="490"/>
      <c r="FM255" s="490"/>
      <c r="FN255" s="490"/>
      <c r="FO255" s="490"/>
      <c r="FP255" s="490"/>
      <c r="FQ255" s="490"/>
      <c r="FR255" s="490"/>
      <c r="FS255" s="490"/>
      <c r="FT255" s="490"/>
      <c r="FU255" s="490"/>
      <c r="FV255" s="490"/>
      <c r="FW255" s="490"/>
      <c r="FX255" s="490"/>
      <c r="FY255" s="490"/>
      <c r="FZ255" s="490"/>
      <c r="GA255" s="490"/>
      <c r="GB255" s="490"/>
      <c r="GC255" s="490"/>
      <c r="GD255" s="490"/>
      <c r="GE255" s="490"/>
      <c r="GF255" s="490"/>
      <c r="GG255" s="490"/>
      <c r="GH255" s="490"/>
      <c r="GI255" s="490"/>
      <c r="GJ255" s="490"/>
      <c r="GK255" s="490"/>
      <c r="GL255" s="490"/>
      <c r="GM255" s="490"/>
      <c r="GN255" s="490"/>
      <c r="GO255" s="490"/>
      <c r="GP255" s="490"/>
      <c r="GQ255" s="490"/>
      <c r="GR255" s="490"/>
      <c r="GS255" s="490"/>
      <c r="GT255" s="490"/>
      <c r="GU255" s="490"/>
      <c r="GV255" s="490"/>
      <c r="GW255" s="490"/>
      <c r="GX255" s="490"/>
      <c r="GY255" s="490"/>
      <c r="GZ255" s="490"/>
      <c r="HA255" s="490"/>
      <c r="HB255" s="490"/>
      <c r="HC255" s="490"/>
      <c r="HD255" s="490"/>
      <c r="HE255" s="490"/>
      <c r="HF255" s="490"/>
      <c r="HG255" s="490"/>
      <c r="HH255" s="490"/>
      <c r="HI255" s="490"/>
      <c r="HJ255" s="490"/>
      <c r="HK255" s="490"/>
      <c r="HL255" s="490"/>
      <c r="HM255" s="490"/>
      <c r="HN255" s="490"/>
      <c r="HO255" s="490"/>
      <c r="HP255" s="490"/>
      <c r="HQ255" s="490"/>
      <c r="HR255" s="490"/>
      <c r="HS255" s="490"/>
      <c r="HT255" s="490"/>
      <c r="HU255" s="490"/>
      <c r="HV255" s="490"/>
      <c r="HW255" s="490"/>
      <c r="HX255" s="490"/>
      <c r="HY255" s="490"/>
      <c r="HZ255" s="490"/>
      <c r="IA255" s="490"/>
      <c r="IB255" s="490"/>
      <c r="IC255" s="490"/>
      <c r="ID255" s="490"/>
      <c r="IE255" s="490"/>
      <c r="IF255" s="490"/>
      <c r="IG255" s="490"/>
      <c r="IH255" s="490"/>
      <c r="II255" s="490"/>
      <c r="IJ255" s="490"/>
      <c r="IK255" s="490"/>
      <c r="IL255" s="490"/>
      <c r="IM255" s="490"/>
      <c r="IN255" s="490"/>
      <c r="IO255" s="490"/>
      <c r="IP255" s="490"/>
      <c r="IQ255" s="490"/>
      <c r="IR255" s="490"/>
      <c r="IS255" s="490"/>
      <c r="IT255" s="490"/>
      <c r="IU255" s="490"/>
      <c r="IV255" s="490"/>
    </row>
    <row r="256" spans="1:256" s="490" customFormat="1">
      <c r="A256" s="486"/>
      <c r="B256" s="839" t="s">
        <v>1718</v>
      </c>
      <c r="C256" s="485"/>
      <c r="D256" s="485"/>
      <c r="E256" s="852"/>
      <c r="F256" s="852"/>
      <c r="G256" s="484"/>
      <c r="H256" s="484"/>
    </row>
    <row r="257" spans="1:256" s="490" customFormat="1">
      <c r="A257" s="486"/>
      <c r="B257" s="847" t="s">
        <v>1717</v>
      </c>
      <c r="C257" s="485"/>
      <c r="D257" s="485"/>
      <c r="E257" s="852"/>
      <c r="F257" s="852"/>
      <c r="G257" s="484"/>
      <c r="H257" s="484"/>
    </row>
    <row r="258" spans="1:256" s="490" customFormat="1">
      <c r="A258" s="486"/>
      <c r="B258" s="839" t="s">
        <v>1716</v>
      </c>
      <c r="C258" s="485"/>
      <c r="D258" s="485"/>
      <c r="E258" s="852"/>
      <c r="F258" s="852"/>
      <c r="G258" s="484"/>
      <c r="H258" s="484"/>
      <c r="I258" s="437"/>
      <c r="J258" s="437"/>
      <c r="K258" s="437"/>
      <c r="L258" s="437"/>
      <c r="M258" s="437"/>
      <c r="N258" s="437"/>
      <c r="O258" s="437"/>
      <c r="P258" s="437"/>
      <c r="Q258" s="437"/>
      <c r="R258" s="437"/>
      <c r="S258" s="437"/>
      <c r="T258" s="437"/>
      <c r="U258" s="437"/>
      <c r="V258" s="437"/>
      <c r="W258" s="437"/>
      <c r="X258" s="437"/>
      <c r="Y258" s="437"/>
      <c r="Z258" s="437"/>
      <c r="AA258" s="437"/>
      <c r="AB258" s="437"/>
      <c r="AC258" s="437"/>
      <c r="AD258" s="437"/>
      <c r="AE258" s="437"/>
      <c r="AF258" s="437"/>
      <c r="AG258" s="437"/>
      <c r="AH258" s="437"/>
      <c r="AI258" s="437"/>
      <c r="AJ258" s="437"/>
      <c r="AK258" s="437"/>
      <c r="AL258" s="437"/>
      <c r="AM258" s="437"/>
      <c r="AN258" s="437"/>
      <c r="AO258" s="437"/>
      <c r="AP258" s="437"/>
      <c r="AQ258" s="437"/>
      <c r="AR258" s="437"/>
      <c r="AS258" s="437"/>
      <c r="AT258" s="437"/>
      <c r="AU258" s="437"/>
      <c r="AV258" s="437"/>
      <c r="AW258" s="437"/>
      <c r="AX258" s="437"/>
      <c r="AY258" s="437"/>
      <c r="AZ258" s="437"/>
      <c r="BA258" s="437"/>
      <c r="BB258" s="437"/>
      <c r="BC258" s="437"/>
      <c r="BD258" s="437"/>
      <c r="BE258" s="437"/>
      <c r="BF258" s="437"/>
      <c r="BG258" s="437"/>
      <c r="BH258" s="437"/>
      <c r="BI258" s="437"/>
      <c r="BJ258" s="437"/>
      <c r="BK258" s="437"/>
      <c r="BL258" s="437"/>
      <c r="BM258" s="437"/>
      <c r="BN258" s="437"/>
      <c r="BO258" s="437"/>
      <c r="BP258" s="437"/>
      <c r="BQ258" s="437"/>
      <c r="BR258" s="437"/>
      <c r="BS258" s="437"/>
      <c r="BT258" s="437"/>
      <c r="BU258" s="437"/>
      <c r="BV258" s="437"/>
      <c r="BW258" s="437"/>
      <c r="BX258" s="437"/>
      <c r="BY258" s="437"/>
      <c r="BZ258" s="437"/>
      <c r="CA258" s="437"/>
      <c r="CB258" s="437"/>
      <c r="CC258" s="437"/>
      <c r="CD258" s="437"/>
      <c r="CE258" s="437"/>
      <c r="CF258" s="437"/>
      <c r="CG258" s="437"/>
      <c r="CH258" s="437"/>
      <c r="CI258" s="437"/>
      <c r="CJ258" s="437"/>
      <c r="CK258" s="437"/>
      <c r="CL258" s="437"/>
      <c r="CM258" s="437"/>
      <c r="CN258" s="437"/>
      <c r="CO258" s="437"/>
      <c r="CP258" s="437"/>
      <c r="CQ258" s="437"/>
      <c r="CR258" s="437"/>
      <c r="CS258" s="437"/>
      <c r="CT258" s="437"/>
      <c r="CU258" s="437"/>
      <c r="CV258" s="437"/>
      <c r="CW258" s="437"/>
      <c r="CX258" s="437"/>
      <c r="CY258" s="437"/>
      <c r="CZ258" s="437"/>
      <c r="DA258" s="437"/>
      <c r="DB258" s="437"/>
      <c r="DC258" s="437"/>
      <c r="DD258" s="437"/>
      <c r="DE258" s="437"/>
      <c r="DF258" s="437"/>
      <c r="DG258" s="437"/>
      <c r="DH258" s="437"/>
      <c r="DI258" s="437"/>
      <c r="DJ258" s="437"/>
      <c r="DK258" s="437"/>
      <c r="DL258" s="437"/>
      <c r="DM258" s="437"/>
      <c r="DN258" s="437"/>
      <c r="DO258" s="437"/>
      <c r="DP258" s="437"/>
      <c r="DQ258" s="437"/>
      <c r="DR258" s="437"/>
      <c r="DS258" s="437"/>
      <c r="DT258" s="437"/>
      <c r="DU258" s="437"/>
      <c r="DV258" s="437"/>
      <c r="DW258" s="437"/>
      <c r="DX258" s="437"/>
      <c r="DY258" s="437"/>
      <c r="DZ258" s="437"/>
      <c r="EA258" s="437"/>
      <c r="EB258" s="437"/>
      <c r="EC258" s="437"/>
      <c r="ED258" s="437"/>
      <c r="EE258" s="437"/>
      <c r="EF258" s="437"/>
      <c r="EG258" s="437"/>
      <c r="EH258" s="437"/>
      <c r="EI258" s="437"/>
      <c r="EJ258" s="437"/>
      <c r="EK258" s="437"/>
      <c r="EL258" s="437"/>
      <c r="EM258" s="437"/>
      <c r="EN258" s="437"/>
      <c r="EO258" s="437"/>
      <c r="EP258" s="437"/>
      <c r="EQ258" s="437"/>
      <c r="ER258" s="437"/>
      <c r="ES258" s="437"/>
      <c r="ET258" s="437"/>
      <c r="EU258" s="437"/>
      <c r="EV258" s="437"/>
      <c r="EW258" s="437"/>
      <c r="EX258" s="437"/>
      <c r="EY258" s="437"/>
      <c r="EZ258" s="437"/>
      <c r="FA258" s="437"/>
      <c r="FB258" s="437"/>
      <c r="FC258" s="437"/>
      <c r="FD258" s="437"/>
      <c r="FE258" s="437"/>
      <c r="FF258" s="437"/>
      <c r="FG258" s="437"/>
      <c r="FH258" s="437"/>
      <c r="FI258" s="437"/>
      <c r="FJ258" s="437"/>
      <c r="FK258" s="437"/>
      <c r="FL258" s="437"/>
      <c r="FM258" s="437"/>
      <c r="FN258" s="437"/>
      <c r="FO258" s="437"/>
      <c r="FP258" s="437"/>
      <c r="FQ258" s="437"/>
      <c r="FR258" s="437"/>
      <c r="FS258" s="437"/>
      <c r="FT258" s="437"/>
      <c r="FU258" s="437"/>
      <c r="FV258" s="437"/>
      <c r="FW258" s="437"/>
      <c r="FX258" s="437"/>
      <c r="FY258" s="437"/>
      <c r="FZ258" s="437"/>
      <c r="GA258" s="437"/>
      <c r="GB258" s="437"/>
      <c r="GC258" s="437"/>
      <c r="GD258" s="437"/>
      <c r="GE258" s="437"/>
      <c r="GF258" s="437"/>
      <c r="GG258" s="437"/>
      <c r="GH258" s="437"/>
      <c r="GI258" s="437"/>
      <c r="GJ258" s="437"/>
      <c r="GK258" s="437"/>
      <c r="GL258" s="437"/>
      <c r="GM258" s="437"/>
      <c r="GN258" s="437"/>
      <c r="GO258" s="437"/>
      <c r="GP258" s="437"/>
      <c r="GQ258" s="437"/>
      <c r="GR258" s="437"/>
      <c r="GS258" s="437"/>
      <c r="GT258" s="437"/>
      <c r="GU258" s="437"/>
      <c r="GV258" s="437"/>
      <c r="GW258" s="437"/>
      <c r="GX258" s="437"/>
      <c r="GY258" s="437"/>
      <c r="GZ258" s="437"/>
      <c r="HA258" s="437"/>
      <c r="HB258" s="437"/>
      <c r="HC258" s="437"/>
      <c r="HD258" s="437"/>
      <c r="HE258" s="437"/>
      <c r="HF258" s="437"/>
      <c r="HG258" s="437"/>
      <c r="HH258" s="437"/>
      <c r="HI258" s="437"/>
      <c r="HJ258" s="437"/>
      <c r="HK258" s="437"/>
      <c r="HL258" s="437"/>
      <c r="HM258" s="437"/>
      <c r="HN258" s="437"/>
      <c r="HO258" s="437"/>
      <c r="HP258" s="437"/>
      <c r="HQ258" s="437"/>
      <c r="HR258" s="437"/>
      <c r="HS258" s="437"/>
      <c r="HT258" s="437"/>
      <c r="HU258" s="437"/>
      <c r="HV258" s="437"/>
      <c r="HW258" s="437"/>
      <c r="HX258" s="437"/>
      <c r="HY258" s="437"/>
      <c r="HZ258" s="437"/>
      <c r="IA258" s="437"/>
      <c r="IB258" s="437"/>
      <c r="IC258" s="437"/>
      <c r="ID258" s="437"/>
      <c r="IE258" s="437"/>
      <c r="IF258" s="437"/>
      <c r="IG258" s="437"/>
      <c r="IH258" s="437"/>
      <c r="II258" s="437"/>
      <c r="IJ258" s="437"/>
      <c r="IK258" s="437"/>
      <c r="IL258" s="437"/>
      <c r="IM258" s="437"/>
      <c r="IN258" s="437"/>
      <c r="IO258" s="437"/>
      <c r="IP258" s="437"/>
      <c r="IQ258" s="437"/>
      <c r="IR258" s="437"/>
      <c r="IS258" s="437"/>
      <c r="IT258" s="437"/>
      <c r="IU258" s="437"/>
      <c r="IV258" s="437"/>
    </row>
    <row r="259" spans="1:256" s="490" customFormat="1">
      <c r="A259" s="486"/>
      <c r="B259" s="861" t="s">
        <v>1715</v>
      </c>
      <c r="C259" s="860"/>
      <c r="D259" s="860"/>
      <c r="E259" s="859"/>
      <c r="F259" s="859"/>
      <c r="G259" s="484"/>
      <c r="H259" s="484"/>
    </row>
    <row r="260" spans="1:256" s="490" customFormat="1">
      <c r="A260" s="486"/>
      <c r="B260" s="715" t="s">
        <v>1714</v>
      </c>
      <c r="C260" s="485" t="s">
        <v>1309</v>
      </c>
      <c r="D260" s="485">
        <v>1</v>
      </c>
      <c r="E260" s="852"/>
      <c r="F260" s="484">
        <f>SUM(D260*E260)</f>
        <v>0</v>
      </c>
      <c r="G260" s="484"/>
      <c r="H260" s="484"/>
    </row>
    <row r="261" spans="1:256" s="483" customFormat="1">
      <c r="A261" s="486"/>
      <c r="B261" s="489"/>
      <c r="C261" s="485"/>
      <c r="D261" s="485"/>
      <c r="E261" s="852"/>
      <c r="F261" s="852"/>
      <c r="G261" s="830"/>
      <c r="H261" s="830"/>
    </row>
    <row r="262" spans="1:256" s="437" customFormat="1" ht="26.4">
      <c r="A262" s="817" t="s">
        <v>1332</v>
      </c>
      <c r="B262" s="489" t="s">
        <v>1713</v>
      </c>
      <c r="C262" s="489"/>
      <c r="D262" s="489"/>
      <c r="E262" s="852"/>
      <c r="F262" s="852"/>
      <c r="G262" s="854"/>
      <c r="H262" s="854"/>
      <c r="K262" s="466"/>
    </row>
    <row r="263" spans="1:256" s="437" customFormat="1">
      <c r="A263" s="486" t="s">
        <v>982</v>
      </c>
      <c r="B263" s="489" t="s">
        <v>1712</v>
      </c>
      <c r="C263" s="489"/>
      <c r="D263" s="489"/>
      <c r="E263" s="852"/>
      <c r="F263" s="852"/>
      <c r="G263" s="854"/>
      <c r="H263" s="854"/>
      <c r="I263" s="405"/>
      <c r="J263" s="405"/>
      <c r="K263" s="466"/>
      <c r="L263" s="405"/>
      <c r="M263" s="405"/>
      <c r="N263" s="405"/>
      <c r="O263" s="405"/>
      <c r="P263" s="405"/>
      <c r="Q263" s="405"/>
      <c r="R263" s="405"/>
      <c r="S263" s="405"/>
      <c r="T263" s="405"/>
      <c r="U263" s="405"/>
      <c r="V263" s="405"/>
      <c r="W263" s="405"/>
      <c r="X263" s="405"/>
      <c r="Y263" s="405"/>
      <c r="Z263" s="405"/>
      <c r="AA263" s="405"/>
      <c r="AB263" s="405"/>
      <c r="AC263" s="405"/>
      <c r="AD263" s="405"/>
      <c r="AE263" s="405"/>
      <c r="AF263" s="405"/>
      <c r="AG263" s="405"/>
      <c r="AH263" s="405"/>
      <c r="AI263" s="405"/>
      <c r="AJ263" s="405"/>
      <c r="AK263" s="405"/>
      <c r="AL263" s="405"/>
      <c r="AM263" s="405"/>
      <c r="AN263" s="405"/>
      <c r="AO263" s="405"/>
      <c r="AP263" s="405"/>
      <c r="AQ263" s="405"/>
      <c r="AR263" s="405"/>
      <c r="AS263" s="405"/>
      <c r="AT263" s="405"/>
      <c r="AU263" s="405"/>
      <c r="AV263" s="405"/>
      <c r="AW263" s="405"/>
      <c r="AX263" s="405"/>
      <c r="AY263" s="405"/>
      <c r="AZ263" s="405"/>
      <c r="BA263" s="405"/>
      <c r="BB263" s="405"/>
      <c r="BC263" s="405"/>
      <c r="BD263" s="405"/>
      <c r="BE263" s="405"/>
      <c r="BF263" s="405"/>
      <c r="BG263" s="405"/>
      <c r="BH263" s="405"/>
      <c r="BI263" s="405"/>
      <c r="BJ263" s="405"/>
      <c r="BK263" s="405"/>
      <c r="BL263" s="405"/>
      <c r="BM263" s="405"/>
      <c r="BN263" s="405"/>
      <c r="BO263" s="405"/>
      <c r="BP263" s="405"/>
      <c r="BQ263" s="405"/>
      <c r="BR263" s="405"/>
      <c r="BS263" s="405"/>
      <c r="BT263" s="405"/>
      <c r="BU263" s="405"/>
      <c r="BV263" s="405"/>
      <c r="BW263" s="405"/>
      <c r="BX263" s="405"/>
      <c r="BY263" s="405"/>
      <c r="BZ263" s="405"/>
      <c r="CA263" s="405"/>
      <c r="CB263" s="405"/>
      <c r="CC263" s="405"/>
      <c r="CD263" s="405"/>
      <c r="CE263" s="405"/>
      <c r="CF263" s="405"/>
      <c r="CG263" s="405"/>
      <c r="CH263" s="405"/>
      <c r="CI263" s="405"/>
      <c r="CJ263" s="405"/>
      <c r="CK263" s="405"/>
      <c r="CL263" s="405"/>
      <c r="CM263" s="405"/>
      <c r="CN263" s="405"/>
      <c r="CO263" s="405"/>
      <c r="CP263" s="405"/>
      <c r="CQ263" s="405"/>
      <c r="CR263" s="405"/>
      <c r="CS263" s="405"/>
      <c r="CT263" s="405"/>
      <c r="CU263" s="405"/>
      <c r="CV263" s="405"/>
      <c r="CW263" s="405"/>
      <c r="CX263" s="405"/>
      <c r="CY263" s="405"/>
      <c r="CZ263" s="405"/>
      <c r="DA263" s="405"/>
      <c r="DB263" s="405"/>
      <c r="DC263" s="405"/>
      <c r="DD263" s="405"/>
      <c r="DE263" s="405"/>
      <c r="DF263" s="405"/>
      <c r="DG263" s="405"/>
      <c r="DH263" s="405"/>
      <c r="DI263" s="405"/>
      <c r="DJ263" s="405"/>
      <c r="DK263" s="405"/>
      <c r="DL263" s="405"/>
      <c r="DM263" s="405"/>
      <c r="DN263" s="405"/>
      <c r="DO263" s="405"/>
      <c r="DP263" s="405"/>
      <c r="DQ263" s="405"/>
      <c r="DR263" s="405"/>
      <c r="DS263" s="405"/>
      <c r="DT263" s="405"/>
      <c r="DU263" s="405"/>
      <c r="DV263" s="405"/>
      <c r="DW263" s="405"/>
      <c r="DX263" s="405"/>
      <c r="DY263" s="405"/>
      <c r="DZ263" s="405"/>
      <c r="EA263" s="405"/>
      <c r="EB263" s="405"/>
      <c r="EC263" s="405"/>
      <c r="ED263" s="405"/>
      <c r="EE263" s="405"/>
      <c r="EF263" s="405"/>
      <c r="EG263" s="405"/>
      <c r="EH263" s="405"/>
      <c r="EI263" s="405"/>
      <c r="EJ263" s="405"/>
      <c r="EK263" s="405"/>
      <c r="EL263" s="405"/>
      <c r="EM263" s="405"/>
      <c r="EN263" s="405"/>
      <c r="EO263" s="405"/>
      <c r="EP263" s="405"/>
      <c r="EQ263" s="405"/>
      <c r="ER263" s="405"/>
      <c r="ES263" s="405"/>
      <c r="ET263" s="405"/>
      <c r="EU263" s="405"/>
      <c r="EV263" s="405"/>
      <c r="EW263" s="405"/>
      <c r="EX263" s="405"/>
      <c r="EY263" s="405"/>
      <c r="EZ263" s="405"/>
      <c r="FA263" s="405"/>
      <c r="FB263" s="405"/>
      <c r="FC263" s="405"/>
      <c r="FD263" s="405"/>
      <c r="FE263" s="405"/>
      <c r="FF263" s="405"/>
      <c r="FG263" s="405"/>
      <c r="FH263" s="405"/>
      <c r="FI263" s="405"/>
      <c r="FJ263" s="405"/>
      <c r="FK263" s="405"/>
      <c r="FL263" s="405"/>
      <c r="FM263" s="405"/>
      <c r="FN263" s="405"/>
      <c r="FO263" s="405"/>
      <c r="FP263" s="405"/>
      <c r="FQ263" s="405"/>
      <c r="FR263" s="405"/>
      <c r="FS263" s="405"/>
      <c r="FT263" s="405"/>
      <c r="FU263" s="405"/>
      <c r="FV263" s="405"/>
      <c r="FW263" s="405"/>
      <c r="FX263" s="405"/>
      <c r="FY263" s="405"/>
      <c r="FZ263" s="405"/>
      <c r="GA263" s="405"/>
      <c r="GB263" s="405"/>
      <c r="GC263" s="405"/>
      <c r="GD263" s="405"/>
      <c r="GE263" s="405"/>
      <c r="GF263" s="405"/>
      <c r="GG263" s="405"/>
      <c r="GH263" s="405"/>
      <c r="GI263" s="405"/>
      <c r="GJ263" s="405"/>
      <c r="GK263" s="405"/>
      <c r="GL263" s="405"/>
      <c r="GM263" s="405"/>
      <c r="GN263" s="405"/>
      <c r="GO263" s="405"/>
      <c r="GP263" s="405"/>
      <c r="GQ263" s="405"/>
      <c r="GR263" s="405"/>
      <c r="GS263" s="405"/>
      <c r="GT263" s="405"/>
      <c r="GU263" s="405"/>
      <c r="GV263" s="405"/>
      <c r="GW263" s="405"/>
      <c r="GX263" s="405"/>
      <c r="GY263" s="405"/>
      <c r="GZ263" s="405"/>
      <c r="HA263" s="405"/>
      <c r="HB263" s="405"/>
      <c r="HC263" s="405"/>
      <c r="HD263" s="405"/>
      <c r="HE263" s="405"/>
      <c r="HF263" s="405"/>
      <c r="HG263" s="405"/>
      <c r="HH263" s="405"/>
      <c r="HI263" s="405"/>
      <c r="HJ263" s="405"/>
      <c r="HK263" s="405"/>
      <c r="HL263" s="405"/>
      <c r="HM263" s="405"/>
      <c r="HN263" s="405"/>
      <c r="HO263" s="405"/>
      <c r="HP263" s="405"/>
      <c r="HQ263" s="405"/>
      <c r="HR263" s="405"/>
      <c r="HS263" s="405"/>
      <c r="HT263" s="405"/>
      <c r="HU263" s="405"/>
      <c r="HV263" s="405"/>
      <c r="HW263" s="405"/>
      <c r="HX263" s="405"/>
      <c r="HY263" s="405"/>
      <c r="HZ263" s="405"/>
      <c r="IA263" s="405"/>
      <c r="IB263" s="405"/>
      <c r="IC263" s="405"/>
      <c r="ID263" s="405"/>
      <c r="IE263" s="405"/>
      <c r="IF263" s="405"/>
      <c r="IG263" s="405"/>
      <c r="IH263" s="405"/>
      <c r="II263" s="405"/>
      <c r="IJ263" s="405"/>
      <c r="IK263" s="405"/>
      <c r="IL263" s="405"/>
      <c r="IM263" s="405"/>
      <c r="IN263" s="405"/>
      <c r="IO263" s="405"/>
      <c r="IP263" s="405"/>
      <c r="IQ263" s="405"/>
      <c r="IR263" s="405"/>
      <c r="IS263" s="405"/>
      <c r="IT263" s="405"/>
      <c r="IU263" s="405"/>
      <c r="IV263" s="405"/>
    </row>
    <row r="264" spans="1:256" s="437" customFormat="1">
      <c r="A264" s="486" t="s">
        <v>982</v>
      </c>
      <c r="B264" s="489" t="s">
        <v>1711</v>
      </c>
      <c r="C264" s="489"/>
      <c r="D264" s="489"/>
      <c r="E264" s="852"/>
      <c r="F264" s="852"/>
      <c r="G264" s="854"/>
      <c r="H264" s="854"/>
    </row>
    <row r="265" spans="1:256" s="437" customFormat="1">
      <c r="A265" s="486" t="s">
        <v>982</v>
      </c>
      <c r="B265" s="489" t="s">
        <v>1710</v>
      </c>
      <c r="C265" s="489"/>
      <c r="D265" s="489"/>
      <c r="E265" s="852"/>
      <c r="F265" s="852"/>
      <c r="G265" s="854"/>
      <c r="H265" s="854"/>
    </row>
    <row r="266" spans="1:256" s="437" customFormat="1">
      <c r="A266" s="486" t="s">
        <v>982</v>
      </c>
      <c r="B266" s="489" t="s">
        <v>1709</v>
      </c>
      <c r="C266" s="489"/>
      <c r="D266" s="489"/>
      <c r="E266" s="852"/>
      <c r="F266" s="852"/>
      <c r="G266" s="854"/>
      <c r="H266" s="854"/>
    </row>
    <row r="267" spans="1:256" s="437" customFormat="1">
      <c r="A267" s="486" t="s">
        <v>982</v>
      </c>
      <c r="B267" s="489" t="s">
        <v>1708</v>
      </c>
      <c r="C267" s="489"/>
      <c r="D267" s="489"/>
      <c r="E267" s="852"/>
      <c r="F267" s="852"/>
      <c r="G267" s="854"/>
      <c r="H267" s="854"/>
    </row>
    <row r="268" spans="1:256" s="437" customFormat="1">
      <c r="A268" s="486" t="s">
        <v>982</v>
      </c>
      <c r="B268" s="839" t="s">
        <v>1707</v>
      </c>
      <c r="C268" s="485"/>
      <c r="D268" s="485"/>
      <c r="E268" s="852"/>
      <c r="F268" s="852"/>
      <c r="G268" s="484"/>
      <c r="H268" s="484"/>
    </row>
    <row r="269" spans="1:256" s="437" customFormat="1" ht="26.4">
      <c r="A269" s="486" t="s">
        <v>982</v>
      </c>
      <c r="B269" s="489" t="s">
        <v>1706</v>
      </c>
      <c r="C269" s="489"/>
      <c r="D269" s="489"/>
      <c r="E269" s="852"/>
      <c r="F269" s="852"/>
      <c r="G269" s="854"/>
      <c r="H269" s="854"/>
    </row>
    <row r="270" spans="1:256" s="857" customFormat="1">
      <c r="A270" s="687"/>
      <c r="B270" s="551" t="s">
        <v>1705</v>
      </c>
      <c r="C270" s="550" t="s">
        <v>51</v>
      </c>
      <c r="D270" s="550">
        <v>4</v>
      </c>
      <c r="E270" s="499"/>
      <c r="F270" s="499">
        <f>E270*D270</f>
        <v>0</v>
      </c>
      <c r="G270" s="550"/>
      <c r="H270" s="550"/>
      <c r="I270" s="858"/>
      <c r="J270" s="550"/>
    </row>
    <row r="271" spans="1:256" s="538" customFormat="1">
      <c r="A271" s="486"/>
      <c r="B271" s="512"/>
      <c r="C271" s="485"/>
      <c r="D271" s="485"/>
      <c r="E271" s="856"/>
      <c r="F271" s="856"/>
      <c r="G271" s="537"/>
      <c r="H271" s="537"/>
      <c r="I271" s="537"/>
      <c r="J271" s="537"/>
      <c r="K271" s="537"/>
      <c r="L271" s="537"/>
      <c r="M271" s="537"/>
      <c r="N271" s="537"/>
      <c r="O271" s="537"/>
      <c r="P271" s="537"/>
      <c r="Q271" s="537"/>
      <c r="R271" s="537"/>
      <c r="S271" s="537"/>
      <c r="T271" s="537"/>
      <c r="U271" s="537"/>
      <c r="V271" s="537"/>
      <c r="W271" s="537"/>
      <c r="X271" s="537"/>
      <c r="Y271" s="537"/>
      <c r="Z271" s="537"/>
      <c r="AA271" s="537"/>
      <c r="AB271" s="537"/>
      <c r="AC271" s="537"/>
      <c r="AD271" s="537"/>
      <c r="AE271" s="537"/>
      <c r="AF271" s="537"/>
      <c r="AG271" s="537"/>
      <c r="AH271" s="537"/>
      <c r="AI271" s="537"/>
      <c r="AJ271" s="537"/>
      <c r="AK271" s="537"/>
      <c r="AL271" s="537"/>
      <c r="AM271" s="537"/>
      <c r="AN271" s="537"/>
      <c r="AO271" s="537"/>
      <c r="AP271" s="537"/>
      <c r="AQ271" s="537"/>
      <c r="AR271" s="537"/>
      <c r="AS271" s="537"/>
      <c r="AT271" s="537"/>
      <c r="AU271" s="537"/>
      <c r="AV271" s="537"/>
      <c r="AW271" s="537"/>
      <c r="AX271" s="537"/>
      <c r="AY271" s="537"/>
      <c r="AZ271" s="537"/>
      <c r="BA271" s="537"/>
      <c r="BB271" s="537"/>
      <c r="BC271" s="537"/>
      <c r="BD271" s="537"/>
      <c r="BE271" s="537"/>
      <c r="BF271" s="537"/>
      <c r="BG271" s="537"/>
      <c r="BH271" s="537"/>
      <c r="BI271" s="537"/>
      <c r="BJ271" s="537"/>
      <c r="BK271" s="537"/>
      <c r="BL271" s="537"/>
      <c r="BM271" s="537"/>
      <c r="BN271" s="537"/>
      <c r="BO271" s="537"/>
      <c r="BP271" s="537"/>
      <c r="BQ271" s="537"/>
      <c r="BR271" s="537"/>
      <c r="BS271" s="537"/>
      <c r="BT271" s="537"/>
      <c r="BU271" s="537"/>
      <c r="BV271" s="537"/>
      <c r="BW271" s="537"/>
      <c r="BX271" s="537"/>
      <c r="BY271" s="537"/>
      <c r="BZ271" s="537"/>
      <c r="CA271" s="537"/>
      <c r="CB271" s="537"/>
      <c r="CC271" s="537"/>
      <c r="CD271" s="537"/>
      <c r="CE271" s="537"/>
      <c r="CF271" s="537"/>
      <c r="CG271" s="537"/>
      <c r="CH271" s="537"/>
      <c r="CI271" s="537"/>
      <c r="CJ271" s="537"/>
      <c r="CK271" s="537"/>
      <c r="CL271" s="537"/>
      <c r="CM271" s="537"/>
      <c r="CN271" s="537"/>
      <c r="CO271" s="537"/>
      <c r="CP271" s="537"/>
      <c r="CQ271" s="537"/>
      <c r="CR271" s="537"/>
      <c r="CS271" s="537"/>
      <c r="CT271" s="537"/>
      <c r="CU271" s="537"/>
      <c r="CV271" s="537"/>
      <c r="CW271" s="537"/>
      <c r="CX271" s="537"/>
      <c r="CY271" s="537"/>
      <c r="CZ271" s="537"/>
      <c r="DA271" s="537"/>
      <c r="DB271" s="537"/>
      <c r="DC271" s="537"/>
      <c r="DD271" s="537"/>
      <c r="DE271" s="537"/>
      <c r="DF271" s="537"/>
      <c r="DG271" s="537"/>
      <c r="DH271" s="537"/>
      <c r="DI271" s="537"/>
      <c r="DJ271" s="537"/>
      <c r="DK271" s="537"/>
      <c r="DL271" s="537"/>
      <c r="DM271" s="537"/>
      <c r="DN271" s="537"/>
      <c r="DO271" s="537"/>
      <c r="DP271" s="537"/>
      <c r="DQ271" s="537"/>
      <c r="DR271" s="537"/>
      <c r="DS271" s="537"/>
      <c r="DT271" s="537"/>
      <c r="DU271" s="537"/>
      <c r="DV271" s="537"/>
      <c r="DW271" s="537"/>
      <c r="DX271" s="537"/>
      <c r="DY271" s="537"/>
      <c r="DZ271" s="537"/>
      <c r="EA271" s="537"/>
      <c r="EB271" s="537"/>
      <c r="EC271" s="537"/>
      <c r="ED271" s="537"/>
      <c r="EE271" s="537"/>
      <c r="EF271" s="537"/>
      <c r="EG271" s="537"/>
      <c r="EH271" s="537"/>
      <c r="EI271" s="537"/>
      <c r="EJ271" s="537"/>
      <c r="EK271" s="537"/>
      <c r="EL271" s="537"/>
      <c r="EM271" s="537"/>
      <c r="EN271" s="537"/>
      <c r="EO271" s="537"/>
      <c r="EP271" s="537"/>
      <c r="EQ271" s="537"/>
      <c r="ER271" s="537"/>
      <c r="ES271" s="537"/>
      <c r="ET271" s="537"/>
      <c r="EU271" s="537"/>
      <c r="EV271" s="537"/>
      <c r="EW271" s="537"/>
      <c r="EX271" s="537"/>
      <c r="EY271" s="537"/>
      <c r="EZ271" s="537"/>
      <c r="FA271" s="537"/>
      <c r="FB271" s="537"/>
      <c r="FC271" s="537"/>
      <c r="FD271" s="537"/>
      <c r="FE271" s="537"/>
      <c r="FF271" s="537"/>
      <c r="FG271" s="537"/>
      <c r="FH271" s="537"/>
      <c r="FI271" s="537"/>
      <c r="FJ271" s="537"/>
      <c r="FK271" s="537"/>
      <c r="FL271" s="537"/>
      <c r="FM271" s="537"/>
      <c r="FN271" s="537"/>
      <c r="FO271" s="537"/>
      <c r="FP271" s="537"/>
      <c r="FQ271" s="537"/>
      <c r="FR271" s="537"/>
      <c r="FS271" s="537"/>
      <c r="FT271" s="537"/>
      <c r="FU271" s="537"/>
      <c r="FV271" s="537"/>
      <c r="FW271" s="537"/>
      <c r="FX271" s="537"/>
      <c r="FY271" s="537"/>
      <c r="FZ271" s="537"/>
      <c r="GA271" s="537"/>
      <c r="GB271" s="537"/>
      <c r="GC271" s="537"/>
      <c r="GD271" s="537"/>
      <c r="GE271" s="537"/>
      <c r="GF271" s="537"/>
      <c r="GG271" s="537"/>
      <c r="GH271" s="537"/>
      <c r="GI271" s="537"/>
      <c r="GJ271" s="537"/>
      <c r="GK271" s="537"/>
      <c r="GL271" s="537"/>
      <c r="GM271" s="537"/>
      <c r="GN271" s="537"/>
      <c r="GO271" s="537"/>
      <c r="GP271" s="537"/>
      <c r="GQ271" s="537"/>
      <c r="GR271" s="537"/>
      <c r="GS271" s="537"/>
      <c r="GT271" s="537"/>
      <c r="GU271" s="537"/>
      <c r="GV271" s="537"/>
      <c r="GW271" s="537"/>
      <c r="GX271" s="537"/>
      <c r="GY271" s="537"/>
      <c r="GZ271" s="537"/>
      <c r="HA271" s="537"/>
      <c r="HB271" s="537"/>
      <c r="HC271" s="537"/>
      <c r="HD271" s="537"/>
      <c r="HE271" s="537"/>
      <c r="HF271" s="537"/>
      <c r="HG271" s="537"/>
      <c r="HH271" s="537"/>
      <c r="HI271" s="537"/>
      <c r="HJ271" s="537"/>
      <c r="HK271" s="537"/>
      <c r="HL271" s="537"/>
      <c r="HM271" s="537"/>
      <c r="HN271" s="537"/>
      <c r="HO271" s="537"/>
      <c r="HP271" s="537"/>
      <c r="HQ271" s="537"/>
      <c r="HR271" s="537"/>
      <c r="HS271" s="537"/>
      <c r="HT271" s="537"/>
      <c r="HU271" s="537"/>
      <c r="HV271" s="537"/>
      <c r="HW271" s="537"/>
      <c r="HX271" s="537"/>
      <c r="HY271" s="537"/>
      <c r="HZ271" s="537"/>
      <c r="IA271" s="537"/>
      <c r="IB271" s="537"/>
      <c r="IC271" s="537"/>
      <c r="ID271" s="537"/>
      <c r="IE271" s="537"/>
      <c r="IF271" s="537"/>
      <c r="IG271" s="537"/>
      <c r="IH271" s="537"/>
      <c r="II271" s="537"/>
      <c r="IJ271" s="537"/>
      <c r="IK271" s="537"/>
      <c r="IL271" s="537"/>
      <c r="IM271" s="537"/>
      <c r="IN271" s="537"/>
      <c r="IO271" s="537"/>
      <c r="IP271" s="537"/>
      <c r="IQ271" s="537"/>
      <c r="IR271" s="537"/>
      <c r="IS271" s="537"/>
      <c r="IT271" s="537"/>
      <c r="IU271" s="537"/>
      <c r="IV271" s="537"/>
    </row>
    <row r="272" spans="1:256" s="404" customFormat="1" ht="39.6">
      <c r="A272" s="817" t="s">
        <v>1328</v>
      </c>
      <c r="B272" s="489" t="s">
        <v>1704</v>
      </c>
      <c r="C272" s="485"/>
      <c r="D272" s="485"/>
      <c r="E272" s="437"/>
      <c r="F272" s="437"/>
      <c r="G272" s="830"/>
      <c r="H272" s="830"/>
    </row>
    <row r="273" spans="1:256" s="404" customFormat="1">
      <c r="A273" s="380"/>
      <c r="B273" s="408" t="s">
        <v>1659</v>
      </c>
      <c r="C273" s="485" t="s">
        <v>51</v>
      </c>
      <c r="D273" s="485">
        <v>4</v>
      </c>
      <c r="E273" s="487"/>
      <c r="F273" s="487">
        <f>E273*D273</f>
        <v>0</v>
      </c>
      <c r="G273" s="830"/>
      <c r="H273" s="830"/>
    </row>
    <row r="274" spans="1:256" s="404" customFormat="1">
      <c r="A274" s="380"/>
      <c r="B274" s="408"/>
      <c r="C274" s="485"/>
      <c r="D274" s="485"/>
      <c r="E274" s="487"/>
      <c r="F274" s="487"/>
      <c r="G274" s="830"/>
      <c r="H274" s="830"/>
    </row>
    <row r="275" spans="1:256" s="404" customFormat="1" ht="53.25" customHeight="1">
      <c r="A275" s="817" t="s">
        <v>1324</v>
      </c>
      <c r="B275" s="855" t="s">
        <v>1703</v>
      </c>
      <c r="C275" s="489"/>
      <c r="D275" s="489"/>
      <c r="E275" s="487"/>
      <c r="F275" s="437"/>
      <c r="G275" s="830"/>
      <c r="H275" s="830"/>
    </row>
    <row r="276" spans="1:256" s="404" customFormat="1" ht="11.25" customHeight="1">
      <c r="A276" s="380"/>
      <c r="B276" s="489" t="s">
        <v>1702</v>
      </c>
      <c r="C276" s="485" t="s">
        <v>51</v>
      </c>
      <c r="D276" s="485">
        <v>3</v>
      </c>
      <c r="E276" s="487"/>
      <c r="F276" s="487">
        <f>E276*D276</f>
        <v>0</v>
      </c>
      <c r="G276" s="830"/>
      <c r="H276" s="830"/>
    </row>
    <row r="277" spans="1:256" s="404" customFormat="1">
      <c r="A277" s="380"/>
      <c r="B277" s="408"/>
      <c r="C277" s="485"/>
      <c r="D277" s="485"/>
      <c r="E277" s="487"/>
      <c r="F277" s="437"/>
      <c r="G277" s="830"/>
      <c r="H277" s="830"/>
    </row>
    <row r="278" spans="1:256" s="538" customFormat="1">
      <c r="A278" s="817" t="s">
        <v>1322</v>
      </c>
      <c r="B278" s="408" t="s">
        <v>1701</v>
      </c>
      <c r="C278" s="485"/>
      <c r="D278" s="485"/>
      <c r="G278" s="485"/>
    </row>
    <row r="279" spans="1:256" s="437" customFormat="1" ht="91.5" customHeight="1">
      <c r="A279" s="486"/>
      <c r="B279" s="489" t="s">
        <v>1700</v>
      </c>
      <c r="C279" s="485"/>
      <c r="D279" s="485"/>
      <c r="E279" s="538"/>
      <c r="F279" s="538"/>
      <c r="G279" s="485"/>
      <c r="H279" s="538"/>
      <c r="I279" s="538"/>
      <c r="J279" s="538"/>
      <c r="K279" s="538"/>
      <c r="L279" s="538"/>
      <c r="M279" s="538"/>
      <c r="N279" s="538"/>
      <c r="O279" s="538"/>
      <c r="P279" s="538"/>
      <c r="Q279" s="538"/>
      <c r="R279" s="538"/>
      <c r="S279" s="538"/>
      <c r="T279" s="538"/>
      <c r="U279" s="538"/>
      <c r="V279" s="538"/>
      <c r="W279" s="538"/>
      <c r="X279" s="538"/>
      <c r="Y279" s="538"/>
      <c r="Z279" s="538"/>
      <c r="AA279" s="538"/>
      <c r="AB279" s="538"/>
      <c r="AC279" s="538"/>
      <c r="AD279" s="538"/>
      <c r="AE279" s="538"/>
      <c r="AF279" s="538"/>
      <c r="AG279" s="538"/>
      <c r="AH279" s="538"/>
      <c r="AI279" s="538"/>
      <c r="AJ279" s="538"/>
      <c r="AK279" s="538"/>
      <c r="AL279" s="538"/>
      <c r="AM279" s="538"/>
      <c r="AN279" s="538"/>
      <c r="AO279" s="538"/>
      <c r="AP279" s="538"/>
      <c r="AQ279" s="538"/>
      <c r="AR279" s="538"/>
      <c r="AS279" s="538"/>
      <c r="AT279" s="538"/>
      <c r="AU279" s="538"/>
      <c r="AV279" s="538"/>
      <c r="AW279" s="538"/>
      <c r="AX279" s="538"/>
      <c r="AY279" s="538"/>
      <c r="AZ279" s="538"/>
      <c r="BA279" s="538"/>
      <c r="BB279" s="538"/>
      <c r="BC279" s="538"/>
      <c r="BD279" s="538"/>
      <c r="BE279" s="538"/>
      <c r="BF279" s="538"/>
      <c r="BG279" s="538"/>
      <c r="BH279" s="538"/>
      <c r="BI279" s="538"/>
      <c r="BJ279" s="538"/>
      <c r="BK279" s="538"/>
      <c r="BL279" s="538"/>
      <c r="BM279" s="538"/>
      <c r="BN279" s="538"/>
      <c r="BO279" s="538"/>
      <c r="BP279" s="538"/>
      <c r="BQ279" s="538"/>
      <c r="BR279" s="538"/>
      <c r="BS279" s="538"/>
      <c r="BT279" s="538"/>
      <c r="BU279" s="538"/>
      <c r="BV279" s="538"/>
      <c r="BW279" s="538"/>
      <c r="BX279" s="538"/>
      <c r="BY279" s="538"/>
      <c r="BZ279" s="538"/>
      <c r="CA279" s="538"/>
      <c r="CB279" s="538"/>
      <c r="CC279" s="538"/>
      <c r="CD279" s="538"/>
      <c r="CE279" s="538"/>
      <c r="CF279" s="538"/>
      <c r="CG279" s="538"/>
      <c r="CH279" s="538"/>
      <c r="CI279" s="538"/>
      <c r="CJ279" s="538"/>
      <c r="CK279" s="538"/>
      <c r="CL279" s="538"/>
      <c r="CM279" s="538"/>
      <c r="CN279" s="538"/>
      <c r="CO279" s="538"/>
      <c r="CP279" s="538"/>
      <c r="CQ279" s="538"/>
      <c r="CR279" s="538"/>
      <c r="CS279" s="538"/>
      <c r="CT279" s="538"/>
      <c r="CU279" s="538"/>
      <c r="CV279" s="538"/>
      <c r="CW279" s="538"/>
      <c r="CX279" s="538"/>
      <c r="CY279" s="538"/>
      <c r="CZ279" s="538"/>
      <c r="DA279" s="538"/>
      <c r="DB279" s="538"/>
      <c r="DC279" s="538"/>
      <c r="DD279" s="538"/>
      <c r="DE279" s="538"/>
      <c r="DF279" s="538"/>
      <c r="DG279" s="538"/>
      <c r="DH279" s="538"/>
      <c r="DI279" s="538"/>
      <c r="DJ279" s="538"/>
      <c r="DK279" s="538"/>
      <c r="DL279" s="538"/>
      <c r="DM279" s="538"/>
      <c r="DN279" s="538"/>
      <c r="DO279" s="538"/>
      <c r="DP279" s="538"/>
      <c r="DQ279" s="538"/>
      <c r="DR279" s="538"/>
      <c r="DS279" s="538"/>
      <c r="DT279" s="538"/>
      <c r="DU279" s="538"/>
      <c r="DV279" s="538"/>
      <c r="DW279" s="538"/>
      <c r="DX279" s="538"/>
      <c r="DY279" s="538"/>
      <c r="DZ279" s="538"/>
      <c r="EA279" s="538"/>
      <c r="EB279" s="538"/>
      <c r="EC279" s="538"/>
      <c r="ED279" s="538"/>
      <c r="EE279" s="538"/>
      <c r="EF279" s="538"/>
      <c r="EG279" s="538"/>
      <c r="EH279" s="538"/>
      <c r="EI279" s="538"/>
      <c r="EJ279" s="538"/>
      <c r="EK279" s="538"/>
      <c r="EL279" s="538"/>
      <c r="EM279" s="538"/>
      <c r="EN279" s="538"/>
      <c r="EO279" s="538"/>
      <c r="EP279" s="538"/>
      <c r="EQ279" s="538"/>
      <c r="ER279" s="538"/>
      <c r="ES279" s="538"/>
      <c r="ET279" s="538"/>
      <c r="EU279" s="538"/>
      <c r="EV279" s="538"/>
      <c r="EW279" s="538"/>
      <c r="EX279" s="538"/>
      <c r="EY279" s="538"/>
      <c r="EZ279" s="538"/>
      <c r="FA279" s="538"/>
      <c r="FB279" s="538"/>
      <c r="FC279" s="538"/>
      <c r="FD279" s="538"/>
      <c r="FE279" s="538"/>
      <c r="FF279" s="538"/>
      <c r="FG279" s="538"/>
      <c r="FH279" s="538"/>
      <c r="FI279" s="538"/>
      <c r="FJ279" s="538"/>
      <c r="FK279" s="538"/>
      <c r="FL279" s="538"/>
      <c r="FM279" s="538"/>
      <c r="FN279" s="538"/>
      <c r="FO279" s="538"/>
      <c r="FP279" s="538"/>
      <c r="FQ279" s="538"/>
      <c r="FR279" s="538"/>
      <c r="FS279" s="538"/>
      <c r="FT279" s="538"/>
      <c r="FU279" s="538"/>
      <c r="FV279" s="538"/>
      <c r="FW279" s="538"/>
      <c r="FX279" s="538"/>
      <c r="FY279" s="538"/>
      <c r="FZ279" s="538"/>
      <c r="GA279" s="538"/>
      <c r="GB279" s="538"/>
      <c r="GC279" s="538"/>
      <c r="GD279" s="538"/>
      <c r="GE279" s="538"/>
      <c r="GF279" s="538"/>
      <c r="GG279" s="538"/>
      <c r="GH279" s="538"/>
      <c r="GI279" s="538"/>
      <c r="GJ279" s="538"/>
      <c r="GK279" s="538"/>
      <c r="GL279" s="538"/>
      <c r="GM279" s="538"/>
      <c r="GN279" s="538"/>
      <c r="GO279" s="538"/>
      <c r="GP279" s="538"/>
      <c r="GQ279" s="538"/>
      <c r="GR279" s="538"/>
      <c r="GS279" s="538"/>
      <c r="GT279" s="538"/>
      <c r="GU279" s="538"/>
      <c r="GV279" s="538"/>
      <c r="GW279" s="538"/>
      <c r="GX279" s="538"/>
      <c r="GY279" s="538"/>
      <c r="GZ279" s="538"/>
      <c r="HA279" s="538"/>
      <c r="HB279" s="538"/>
      <c r="HC279" s="538"/>
      <c r="HD279" s="538"/>
      <c r="HE279" s="538"/>
      <c r="HF279" s="538"/>
      <c r="HG279" s="538"/>
      <c r="HH279" s="538"/>
      <c r="HI279" s="538"/>
      <c r="HJ279" s="538"/>
      <c r="HK279" s="538"/>
      <c r="HL279" s="538"/>
      <c r="HM279" s="538"/>
      <c r="HN279" s="538"/>
      <c r="HO279" s="538"/>
      <c r="HP279" s="538"/>
      <c r="HQ279" s="538"/>
      <c r="HR279" s="538"/>
      <c r="HS279" s="538"/>
      <c r="HT279" s="538"/>
      <c r="HU279" s="538"/>
      <c r="HV279" s="538"/>
      <c r="HW279" s="538"/>
      <c r="HX279" s="538"/>
      <c r="HY279" s="538"/>
      <c r="HZ279" s="538"/>
      <c r="IA279" s="538"/>
      <c r="IB279" s="538"/>
      <c r="IC279" s="538"/>
      <c r="ID279" s="538"/>
      <c r="IE279" s="538"/>
      <c r="IF279" s="538"/>
      <c r="IG279" s="538"/>
      <c r="IH279" s="538"/>
      <c r="II279" s="538"/>
      <c r="IJ279" s="538"/>
      <c r="IK279" s="538"/>
      <c r="IL279" s="538"/>
      <c r="IM279" s="538"/>
      <c r="IN279" s="538"/>
      <c r="IO279" s="538"/>
      <c r="IP279" s="538"/>
      <c r="IQ279" s="538"/>
      <c r="IR279" s="538"/>
      <c r="IS279" s="538"/>
      <c r="IT279" s="538"/>
      <c r="IU279" s="538"/>
      <c r="IV279" s="538"/>
    </row>
    <row r="280" spans="1:256" s="466" customFormat="1">
      <c r="A280" s="486"/>
      <c r="B280" s="757" t="s">
        <v>1699</v>
      </c>
      <c r="C280" s="485" t="s">
        <v>51</v>
      </c>
      <c r="D280" s="485">
        <v>1</v>
      </c>
      <c r="E280" s="852"/>
      <c r="F280" s="484">
        <f>SUM(D280*E280)</f>
        <v>0</v>
      </c>
      <c r="G280" s="485"/>
      <c r="H280" s="538"/>
      <c r="I280" s="538"/>
      <c r="J280" s="538"/>
      <c r="K280" s="538"/>
      <c r="L280" s="538"/>
      <c r="M280" s="538"/>
      <c r="N280" s="538"/>
      <c r="O280" s="538"/>
      <c r="P280" s="538"/>
      <c r="Q280" s="538"/>
      <c r="R280" s="538"/>
      <c r="S280" s="538"/>
      <c r="T280" s="538"/>
      <c r="U280" s="538"/>
      <c r="V280" s="538"/>
      <c r="W280" s="538"/>
      <c r="X280" s="538"/>
      <c r="Y280" s="538"/>
      <c r="Z280" s="538"/>
      <c r="AA280" s="538"/>
      <c r="AB280" s="538"/>
      <c r="AC280" s="538"/>
      <c r="AD280" s="538"/>
      <c r="AE280" s="538"/>
      <c r="AF280" s="538"/>
      <c r="AG280" s="538"/>
      <c r="AH280" s="538"/>
      <c r="AI280" s="538"/>
      <c r="AJ280" s="538"/>
      <c r="AK280" s="538"/>
      <c r="AL280" s="538"/>
      <c r="AM280" s="538"/>
      <c r="AN280" s="538"/>
      <c r="AO280" s="538"/>
      <c r="AP280" s="538"/>
      <c r="AQ280" s="538"/>
      <c r="AR280" s="538"/>
      <c r="AS280" s="538"/>
      <c r="AT280" s="538"/>
      <c r="AU280" s="538"/>
      <c r="AV280" s="538"/>
      <c r="AW280" s="538"/>
      <c r="AX280" s="538"/>
      <c r="AY280" s="538"/>
      <c r="AZ280" s="538"/>
      <c r="BA280" s="538"/>
      <c r="BB280" s="538"/>
      <c r="BC280" s="538"/>
      <c r="BD280" s="538"/>
      <c r="BE280" s="538"/>
      <c r="BF280" s="538"/>
      <c r="BG280" s="538"/>
      <c r="BH280" s="538"/>
      <c r="BI280" s="538"/>
      <c r="BJ280" s="538"/>
      <c r="BK280" s="538"/>
      <c r="BL280" s="538"/>
      <c r="BM280" s="538"/>
      <c r="BN280" s="538"/>
      <c r="BO280" s="538"/>
      <c r="BP280" s="538"/>
      <c r="BQ280" s="538"/>
      <c r="BR280" s="538"/>
      <c r="BS280" s="538"/>
      <c r="BT280" s="538"/>
      <c r="BU280" s="538"/>
      <c r="BV280" s="538"/>
      <c r="BW280" s="538"/>
      <c r="BX280" s="538"/>
      <c r="BY280" s="538"/>
      <c r="BZ280" s="538"/>
      <c r="CA280" s="538"/>
      <c r="CB280" s="538"/>
      <c r="CC280" s="538"/>
      <c r="CD280" s="538"/>
      <c r="CE280" s="538"/>
      <c r="CF280" s="538"/>
      <c r="CG280" s="538"/>
      <c r="CH280" s="538"/>
      <c r="CI280" s="538"/>
      <c r="CJ280" s="538"/>
      <c r="CK280" s="538"/>
      <c r="CL280" s="538"/>
      <c r="CM280" s="538"/>
      <c r="CN280" s="538"/>
      <c r="CO280" s="538"/>
      <c r="CP280" s="538"/>
      <c r="CQ280" s="538"/>
      <c r="CR280" s="538"/>
      <c r="CS280" s="538"/>
      <c r="CT280" s="538"/>
      <c r="CU280" s="538"/>
      <c r="CV280" s="538"/>
      <c r="CW280" s="538"/>
      <c r="CX280" s="538"/>
      <c r="CY280" s="538"/>
      <c r="CZ280" s="538"/>
      <c r="DA280" s="538"/>
      <c r="DB280" s="538"/>
      <c r="DC280" s="538"/>
      <c r="DD280" s="538"/>
      <c r="DE280" s="538"/>
      <c r="DF280" s="538"/>
      <c r="DG280" s="538"/>
      <c r="DH280" s="538"/>
      <c r="DI280" s="538"/>
      <c r="DJ280" s="538"/>
      <c r="DK280" s="538"/>
      <c r="DL280" s="538"/>
      <c r="DM280" s="538"/>
      <c r="DN280" s="538"/>
      <c r="DO280" s="538"/>
      <c r="DP280" s="538"/>
      <c r="DQ280" s="538"/>
      <c r="DR280" s="538"/>
      <c r="DS280" s="538"/>
      <c r="DT280" s="538"/>
      <c r="DU280" s="538"/>
      <c r="DV280" s="538"/>
      <c r="DW280" s="538"/>
      <c r="DX280" s="538"/>
      <c r="DY280" s="538"/>
      <c r="DZ280" s="538"/>
      <c r="EA280" s="538"/>
      <c r="EB280" s="538"/>
      <c r="EC280" s="538"/>
      <c r="ED280" s="538"/>
      <c r="EE280" s="538"/>
      <c r="EF280" s="538"/>
      <c r="EG280" s="538"/>
      <c r="EH280" s="538"/>
      <c r="EI280" s="538"/>
      <c r="EJ280" s="538"/>
      <c r="EK280" s="538"/>
      <c r="EL280" s="538"/>
      <c r="EM280" s="538"/>
      <c r="EN280" s="538"/>
      <c r="EO280" s="538"/>
      <c r="EP280" s="538"/>
      <c r="EQ280" s="538"/>
      <c r="ER280" s="538"/>
      <c r="ES280" s="538"/>
      <c r="ET280" s="538"/>
      <c r="EU280" s="538"/>
      <c r="EV280" s="538"/>
      <c r="EW280" s="538"/>
      <c r="EX280" s="538"/>
      <c r="EY280" s="538"/>
      <c r="EZ280" s="538"/>
      <c r="FA280" s="538"/>
      <c r="FB280" s="538"/>
      <c r="FC280" s="538"/>
      <c r="FD280" s="538"/>
      <c r="FE280" s="538"/>
      <c r="FF280" s="538"/>
      <c r="FG280" s="538"/>
      <c r="FH280" s="538"/>
      <c r="FI280" s="538"/>
      <c r="FJ280" s="538"/>
      <c r="FK280" s="538"/>
      <c r="FL280" s="538"/>
      <c r="FM280" s="538"/>
      <c r="FN280" s="538"/>
      <c r="FO280" s="538"/>
      <c r="FP280" s="538"/>
      <c r="FQ280" s="538"/>
      <c r="FR280" s="538"/>
      <c r="FS280" s="538"/>
      <c r="FT280" s="538"/>
      <c r="FU280" s="538"/>
      <c r="FV280" s="538"/>
      <c r="FW280" s="538"/>
      <c r="FX280" s="538"/>
      <c r="FY280" s="538"/>
      <c r="FZ280" s="538"/>
      <c r="GA280" s="538"/>
      <c r="GB280" s="538"/>
      <c r="GC280" s="538"/>
      <c r="GD280" s="538"/>
      <c r="GE280" s="538"/>
      <c r="GF280" s="538"/>
      <c r="GG280" s="538"/>
      <c r="GH280" s="538"/>
      <c r="GI280" s="538"/>
      <c r="GJ280" s="538"/>
      <c r="GK280" s="538"/>
      <c r="GL280" s="538"/>
      <c r="GM280" s="538"/>
      <c r="GN280" s="538"/>
      <c r="GO280" s="538"/>
      <c r="GP280" s="538"/>
      <c r="GQ280" s="538"/>
      <c r="GR280" s="538"/>
      <c r="GS280" s="538"/>
      <c r="GT280" s="538"/>
      <c r="GU280" s="538"/>
      <c r="GV280" s="538"/>
      <c r="GW280" s="538"/>
      <c r="GX280" s="538"/>
      <c r="GY280" s="538"/>
      <c r="GZ280" s="538"/>
      <c r="HA280" s="538"/>
      <c r="HB280" s="538"/>
      <c r="HC280" s="538"/>
      <c r="HD280" s="538"/>
      <c r="HE280" s="538"/>
      <c r="HF280" s="538"/>
      <c r="HG280" s="538"/>
      <c r="HH280" s="538"/>
      <c r="HI280" s="538"/>
      <c r="HJ280" s="538"/>
      <c r="HK280" s="538"/>
      <c r="HL280" s="538"/>
      <c r="HM280" s="538"/>
      <c r="HN280" s="538"/>
      <c r="HO280" s="538"/>
      <c r="HP280" s="538"/>
      <c r="HQ280" s="538"/>
      <c r="HR280" s="538"/>
      <c r="HS280" s="538"/>
      <c r="HT280" s="538"/>
      <c r="HU280" s="538"/>
      <c r="HV280" s="538"/>
      <c r="HW280" s="538"/>
      <c r="HX280" s="538"/>
      <c r="HY280" s="538"/>
      <c r="HZ280" s="538"/>
      <c r="IA280" s="538"/>
      <c r="IB280" s="538"/>
      <c r="IC280" s="538"/>
      <c r="ID280" s="538"/>
      <c r="IE280" s="538"/>
      <c r="IF280" s="538"/>
      <c r="IG280" s="538"/>
      <c r="IH280" s="538"/>
      <c r="II280" s="538"/>
      <c r="IJ280" s="538"/>
      <c r="IK280" s="538"/>
      <c r="IL280" s="538"/>
      <c r="IM280" s="538"/>
      <c r="IN280" s="538"/>
      <c r="IO280" s="538"/>
      <c r="IP280" s="538"/>
      <c r="IQ280" s="538"/>
      <c r="IR280" s="538"/>
      <c r="IS280" s="538"/>
      <c r="IT280" s="538"/>
      <c r="IU280" s="538"/>
      <c r="IV280" s="538"/>
    </row>
    <row r="281" spans="1:256" s="466" customFormat="1">
      <c r="A281" s="486"/>
      <c r="B281" s="408" t="s">
        <v>1698</v>
      </c>
      <c r="C281" s="485" t="s">
        <v>51</v>
      </c>
      <c r="D281" s="485">
        <v>1</v>
      </c>
      <c r="E281" s="852"/>
      <c r="F281" s="484">
        <f>SUM(D281*E281)</f>
        <v>0</v>
      </c>
      <c r="G281" s="485"/>
      <c r="H281" s="538"/>
      <c r="I281" s="538"/>
      <c r="J281" s="538"/>
      <c r="K281" s="538"/>
      <c r="L281" s="538"/>
      <c r="M281" s="538"/>
      <c r="N281" s="538"/>
      <c r="O281" s="538"/>
      <c r="P281" s="538"/>
      <c r="Q281" s="538"/>
      <c r="R281" s="538"/>
      <c r="S281" s="538"/>
      <c r="T281" s="538"/>
      <c r="U281" s="538"/>
      <c r="V281" s="538"/>
      <c r="W281" s="538"/>
      <c r="X281" s="538"/>
      <c r="Y281" s="538"/>
      <c r="Z281" s="538"/>
      <c r="AA281" s="538"/>
      <c r="AB281" s="538"/>
      <c r="AC281" s="538"/>
      <c r="AD281" s="538"/>
      <c r="AE281" s="538"/>
      <c r="AF281" s="538"/>
      <c r="AG281" s="538"/>
      <c r="AH281" s="538"/>
      <c r="AI281" s="538"/>
      <c r="AJ281" s="538"/>
      <c r="AK281" s="538"/>
      <c r="AL281" s="538"/>
      <c r="AM281" s="538"/>
      <c r="AN281" s="538"/>
      <c r="AO281" s="538"/>
      <c r="AP281" s="538"/>
      <c r="AQ281" s="538"/>
      <c r="AR281" s="538"/>
      <c r="AS281" s="538"/>
      <c r="AT281" s="538"/>
      <c r="AU281" s="538"/>
      <c r="AV281" s="538"/>
      <c r="AW281" s="538"/>
      <c r="AX281" s="538"/>
      <c r="AY281" s="538"/>
      <c r="AZ281" s="538"/>
      <c r="BA281" s="538"/>
      <c r="BB281" s="538"/>
      <c r="BC281" s="538"/>
      <c r="BD281" s="538"/>
      <c r="BE281" s="538"/>
      <c r="BF281" s="538"/>
      <c r="BG281" s="538"/>
      <c r="BH281" s="538"/>
      <c r="BI281" s="538"/>
      <c r="BJ281" s="538"/>
      <c r="BK281" s="538"/>
      <c r="BL281" s="538"/>
      <c r="BM281" s="538"/>
      <c r="BN281" s="538"/>
      <c r="BO281" s="538"/>
      <c r="BP281" s="538"/>
      <c r="BQ281" s="538"/>
      <c r="BR281" s="538"/>
      <c r="BS281" s="538"/>
      <c r="BT281" s="538"/>
      <c r="BU281" s="538"/>
      <c r="BV281" s="538"/>
      <c r="BW281" s="538"/>
      <c r="BX281" s="538"/>
      <c r="BY281" s="538"/>
      <c r="BZ281" s="538"/>
      <c r="CA281" s="538"/>
      <c r="CB281" s="538"/>
      <c r="CC281" s="538"/>
      <c r="CD281" s="538"/>
      <c r="CE281" s="538"/>
      <c r="CF281" s="538"/>
      <c r="CG281" s="538"/>
      <c r="CH281" s="538"/>
      <c r="CI281" s="538"/>
      <c r="CJ281" s="538"/>
      <c r="CK281" s="538"/>
      <c r="CL281" s="538"/>
      <c r="CM281" s="538"/>
      <c r="CN281" s="538"/>
      <c r="CO281" s="538"/>
      <c r="CP281" s="538"/>
      <c r="CQ281" s="538"/>
      <c r="CR281" s="538"/>
      <c r="CS281" s="538"/>
      <c r="CT281" s="538"/>
      <c r="CU281" s="538"/>
      <c r="CV281" s="538"/>
      <c r="CW281" s="538"/>
      <c r="CX281" s="538"/>
      <c r="CY281" s="538"/>
      <c r="CZ281" s="538"/>
      <c r="DA281" s="538"/>
      <c r="DB281" s="538"/>
      <c r="DC281" s="538"/>
      <c r="DD281" s="538"/>
      <c r="DE281" s="538"/>
      <c r="DF281" s="538"/>
      <c r="DG281" s="538"/>
      <c r="DH281" s="538"/>
      <c r="DI281" s="538"/>
      <c r="DJ281" s="538"/>
      <c r="DK281" s="538"/>
      <c r="DL281" s="538"/>
      <c r="DM281" s="538"/>
      <c r="DN281" s="538"/>
      <c r="DO281" s="538"/>
      <c r="DP281" s="538"/>
      <c r="DQ281" s="538"/>
      <c r="DR281" s="538"/>
      <c r="DS281" s="538"/>
      <c r="DT281" s="538"/>
      <c r="DU281" s="538"/>
      <c r="DV281" s="538"/>
      <c r="DW281" s="538"/>
      <c r="DX281" s="538"/>
      <c r="DY281" s="538"/>
      <c r="DZ281" s="538"/>
      <c r="EA281" s="538"/>
      <c r="EB281" s="538"/>
      <c r="EC281" s="538"/>
      <c r="ED281" s="538"/>
      <c r="EE281" s="538"/>
      <c r="EF281" s="538"/>
      <c r="EG281" s="538"/>
      <c r="EH281" s="538"/>
      <c r="EI281" s="538"/>
      <c r="EJ281" s="538"/>
      <c r="EK281" s="538"/>
      <c r="EL281" s="538"/>
      <c r="EM281" s="538"/>
      <c r="EN281" s="538"/>
      <c r="EO281" s="538"/>
      <c r="EP281" s="538"/>
      <c r="EQ281" s="538"/>
      <c r="ER281" s="538"/>
      <c r="ES281" s="538"/>
      <c r="ET281" s="538"/>
      <c r="EU281" s="538"/>
      <c r="EV281" s="538"/>
      <c r="EW281" s="538"/>
      <c r="EX281" s="538"/>
      <c r="EY281" s="538"/>
      <c r="EZ281" s="538"/>
      <c r="FA281" s="538"/>
      <c r="FB281" s="538"/>
      <c r="FC281" s="538"/>
      <c r="FD281" s="538"/>
      <c r="FE281" s="538"/>
      <c r="FF281" s="538"/>
      <c r="FG281" s="538"/>
      <c r="FH281" s="538"/>
      <c r="FI281" s="538"/>
      <c r="FJ281" s="538"/>
      <c r="FK281" s="538"/>
      <c r="FL281" s="538"/>
      <c r="FM281" s="538"/>
      <c r="FN281" s="538"/>
      <c r="FO281" s="538"/>
      <c r="FP281" s="538"/>
      <c r="FQ281" s="538"/>
      <c r="FR281" s="538"/>
      <c r="FS281" s="538"/>
      <c r="FT281" s="538"/>
      <c r="FU281" s="538"/>
      <c r="FV281" s="538"/>
      <c r="FW281" s="538"/>
      <c r="FX281" s="538"/>
      <c r="FY281" s="538"/>
      <c r="FZ281" s="538"/>
      <c r="GA281" s="538"/>
      <c r="GB281" s="538"/>
      <c r="GC281" s="538"/>
      <c r="GD281" s="538"/>
      <c r="GE281" s="538"/>
      <c r="GF281" s="538"/>
      <c r="GG281" s="538"/>
      <c r="GH281" s="538"/>
      <c r="GI281" s="538"/>
      <c r="GJ281" s="538"/>
      <c r="GK281" s="538"/>
      <c r="GL281" s="538"/>
      <c r="GM281" s="538"/>
      <c r="GN281" s="538"/>
      <c r="GO281" s="538"/>
      <c r="GP281" s="538"/>
      <c r="GQ281" s="538"/>
      <c r="GR281" s="538"/>
      <c r="GS281" s="538"/>
      <c r="GT281" s="538"/>
      <c r="GU281" s="538"/>
      <c r="GV281" s="538"/>
      <c r="GW281" s="538"/>
      <c r="GX281" s="538"/>
      <c r="GY281" s="538"/>
      <c r="GZ281" s="538"/>
      <c r="HA281" s="538"/>
      <c r="HB281" s="538"/>
      <c r="HC281" s="538"/>
      <c r="HD281" s="538"/>
      <c r="HE281" s="538"/>
      <c r="HF281" s="538"/>
      <c r="HG281" s="538"/>
      <c r="HH281" s="538"/>
      <c r="HI281" s="538"/>
      <c r="HJ281" s="538"/>
      <c r="HK281" s="538"/>
      <c r="HL281" s="538"/>
      <c r="HM281" s="538"/>
      <c r="HN281" s="538"/>
      <c r="HO281" s="538"/>
      <c r="HP281" s="538"/>
      <c r="HQ281" s="538"/>
      <c r="HR281" s="538"/>
      <c r="HS281" s="538"/>
      <c r="HT281" s="538"/>
      <c r="HU281" s="538"/>
      <c r="HV281" s="538"/>
      <c r="HW281" s="538"/>
      <c r="HX281" s="538"/>
      <c r="HY281" s="538"/>
      <c r="HZ281" s="538"/>
      <c r="IA281" s="538"/>
      <c r="IB281" s="538"/>
      <c r="IC281" s="538"/>
      <c r="ID281" s="538"/>
      <c r="IE281" s="538"/>
      <c r="IF281" s="538"/>
      <c r="IG281" s="538"/>
      <c r="IH281" s="538"/>
      <c r="II281" s="538"/>
      <c r="IJ281" s="538"/>
      <c r="IK281" s="538"/>
      <c r="IL281" s="538"/>
      <c r="IM281" s="538"/>
      <c r="IN281" s="538"/>
      <c r="IO281" s="538"/>
      <c r="IP281" s="538"/>
      <c r="IQ281" s="538"/>
      <c r="IR281" s="538"/>
      <c r="IS281" s="538"/>
      <c r="IT281" s="538"/>
      <c r="IU281" s="538"/>
      <c r="IV281" s="538"/>
    </row>
    <row r="282" spans="1:256" s="466" customFormat="1">
      <c r="A282" s="486"/>
      <c r="B282" s="408"/>
      <c r="C282" s="485"/>
      <c r="D282" s="485"/>
      <c r="E282" s="484"/>
      <c r="F282" s="484"/>
      <c r="G282" s="485"/>
      <c r="H282" s="538"/>
      <c r="I282" s="538"/>
      <c r="J282" s="538"/>
      <c r="K282" s="538"/>
      <c r="L282" s="538"/>
      <c r="M282" s="538"/>
      <c r="N282" s="538"/>
      <c r="O282" s="538"/>
      <c r="P282" s="538"/>
      <c r="Q282" s="538"/>
      <c r="R282" s="538"/>
      <c r="S282" s="538"/>
      <c r="T282" s="538"/>
      <c r="U282" s="538"/>
      <c r="V282" s="538"/>
      <c r="W282" s="538"/>
      <c r="X282" s="538"/>
      <c r="Y282" s="538"/>
      <c r="Z282" s="538"/>
      <c r="AA282" s="538"/>
      <c r="AB282" s="538"/>
      <c r="AC282" s="538"/>
      <c r="AD282" s="538"/>
      <c r="AE282" s="538"/>
      <c r="AF282" s="538"/>
      <c r="AG282" s="538"/>
      <c r="AH282" s="538"/>
      <c r="AI282" s="538"/>
      <c r="AJ282" s="538"/>
      <c r="AK282" s="538"/>
      <c r="AL282" s="538"/>
      <c r="AM282" s="538"/>
      <c r="AN282" s="538"/>
      <c r="AO282" s="538"/>
      <c r="AP282" s="538"/>
      <c r="AQ282" s="538"/>
      <c r="AR282" s="538"/>
      <c r="AS282" s="538"/>
      <c r="AT282" s="538"/>
      <c r="AU282" s="538"/>
      <c r="AV282" s="538"/>
      <c r="AW282" s="538"/>
      <c r="AX282" s="538"/>
      <c r="AY282" s="538"/>
      <c r="AZ282" s="538"/>
      <c r="BA282" s="538"/>
      <c r="BB282" s="538"/>
      <c r="BC282" s="538"/>
      <c r="BD282" s="538"/>
      <c r="BE282" s="538"/>
      <c r="BF282" s="538"/>
      <c r="BG282" s="538"/>
      <c r="BH282" s="538"/>
      <c r="BI282" s="538"/>
      <c r="BJ282" s="538"/>
      <c r="BK282" s="538"/>
      <c r="BL282" s="538"/>
      <c r="BM282" s="538"/>
      <c r="BN282" s="538"/>
      <c r="BO282" s="538"/>
      <c r="BP282" s="538"/>
      <c r="BQ282" s="538"/>
      <c r="BR282" s="538"/>
      <c r="BS282" s="538"/>
      <c r="BT282" s="538"/>
      <c r="BU282" s="538"/>
      <c r="BV282" s="538"/>
      <c r="BW282" s="538"/>
      <c r="BX282" s="538"/>
      <c r="BY282" s="538"/>
      <c r="BZ282" s="538"/>
      <c r="CA282" s="538"/>
      <c r="CB282" s="538"/>
      <c r="CC282" s="538"/>
      <c r="CD282" s="538"/>
      <c r="CE282" s="538"/>
      <c r="CF282" s="538"/>
      <c r="CG282" s="538"/>
      <c r="CH282" s="538"/>
      <c r="CI282" s="538"/>
      <c r="CJ282" s="538"/>
      <c r="CK282" s="538"/>
      <c r="CL282" s="538"/>
      <c r="CM282" s="538"/>
      <c r="CN282" s="538"/>
      <c r="CO282" s="538"/>
      <c r="CP282" s="538"/>
      <c r="CQ282" s="538"/>
      <c r="CR282" s="538"/>
      <c r="CS282" s="538"/>
      <c r="CT282" s="538"/>
      <c r="CU282" s="538"/>
      <c r="CV282" s="538"/>
      <c r="CW282" s="538"/>
      <c r="CX282" s="538"/>
      <c r="CY282" s="538"/>
      <c r="CZ282" s="538"/>
      <c r="DA282" s="538"/>
      <c r="DB282" s="538"/>
      <c r="DC282" s="538"/>
      <c r="DD282" s="538"/>
      <c r="DE282" s="538"/>
      <c r="DF282" s="538"/>
      <c r="DG282" s="538"/>
      <c r="DH282" s="538"/>
      <c r="DI282" s="538"/>
      <c r="DJ282" s="538"/>
      <c r="DK282" s="538"/>
      <c r="DL282" s="538"/>
      <c r="DM282" s="538"/>
      <c r="DN282" s="538"/>
      <c r="DO282" s="538"/>
      <c r="DP282" s="538"/>
      <c r="DQ282" s="538"/>
      <c r="DR282" s="538"/>
      <c r="DS282" s="538"/>
      <c r="DT282" s="538"/>
      <c r="DU282" s="538"/>
      <c r="DV282" s="538"/>
      <c r="DW282" s="538"/>
      <c r="DX282" s="538"/>
      <c r="DY282" s="538"/>
      <c r="DZ282" s="538"/>
      <c r="EA282" s="538"/>
      <c r="EB282" s="538"/>
      <c r="EC282" s="538"/>
      <c r="ED282" s="538"/>
      <c r="EE282" s="538"/>
      <c r="EF282" s="538"/>
      <c r="EG282" s="538"/>
      <c r="EH282" s="538"/>
      <c r="EI282" s="538"/>
      <c r="EJ282" s="538"/>
      <c r="EK282" s="538"/>
      <c r="EL282" s="538"/>
      <c r="EM282" s="538"/>
      <c r="EN282" s="538"/>
      <c r="EO282" s="538"/>
      <c r="EP282" s="538"/>
      <c r="EQ282" s="538"/>
      <c r="ER282" s="538"/>
      <c r="ES282" s="538"/>
      <c r="ET282" s="538"/>
      <c r="EU282" s="538"/>
      <c r="EV282" s="538"/>
      <c r="EW282" s="538"/>
      <c r="EX282" s="538"/>
      <c r="EY282" s="538"/>
      <c r="EZ282" s="538"/>
      <c r="FA282" s="538"/>
      <c r="FB282" s="538"/>
      <c r="FC282" s="538"/>
      <c r="FD282" s="538"/>
      <c r="FE282" s="538"/>
      <c r="FF282" s="538"/>
      <c r="FG282" s="538"/>
      <c r="FH282" s="538"/>
      <c r="FI282" s="538"/>
      <c r="FJ282" s="538"/>
      <c r="FK282" s="538"/>
      <c r="FL282" s="538"/>
      <c r="FM282" s="538"/>
      <c r="FN282" s="538"/>
      <c r="FO282" s="538"/>
      <c r="FP282" s="538"/>
      <c r="FQ282" s="538"/>
      <c r="FR282" s="538"/>
      <c r="FS282" s="538"/>
      <c r="FT282" s="538"/>
      <c r="FU282" s="538"/>
      <c r="FV282" s="538"/>
      <c r="FW282" s="538"/>
      <c r="FX282" s="538"/>
      <c r="FY282" s="538"/>
      <c r="FZ282" s="538"/>
      <c r="GA282" s="538"/>
      <c r="GB282" s="538"/>
      <c r="GC282" s="538"/>
      <c r="GD282" s="538"/>
      <c r="GE282" s="538"/>
      <c r="GF282" s="538"/>
      <c r="GG282" s="538"/>
      <c r="GH282" s="538"/>
      <c r="GI282" s="538"/>
      <c r="GJ282" s="538"/>
      <c r="GK282" s="538"/>
      <c r="GL282" s="538"/>
      <c r="GM282" s="538"/>
      <c r="GN282" s="538"/>
      <c r="GO282" s="538"/>
      <c r="GP282" s="538"/>
      <c r="GQ282" s="538"/>
      <c r="GR282" s="538"/>
      <c r="GS282" s="538"/>
      <c r="GT282" s="538"/>
      <c r="GU282" s="538"/>
      <c r="GV282" s="538"/>
      <c r="GW282" s="538"/>
      <c r="GX282" s="538"/>
      <c r="GY282" s="538"/>
      <c r="GZ282" s="538"/>
      <c r="HA282" s="538"/>
      <c r="HB282" s="538"/>
      <c r="HC282" s="538"/>
      <c r="HD282" s="538"/>
      <c r="HE282" s="538"/>
      <c r="HF282" s="538"/>
      <c r="HG282" s="538"/>
      <c r="HH282" s="538"/>
      <c r="HI282" s="538"/>
      <c r="HJ282" s="538"/>
      <c r="HK282" s="538"/>
      <c r="HL282" s="538"/>
      <c r="HM282" s="538"/>
      <c r="HN282" s="538"/>
      <c r="HO282" s="538"/>
      <c r="HP282" s="538"/>
      <c r="HQ282" s="538"/>
      <c r="HR282" s="538"/>
      <c r="HS282" s="538"/>
      <c r="HT282" s="538"/>
      <c r="HU282" s="538"/>
      <c r="HV282" s="538"/>
      <c r="HW282" s="538"/>
      <c r="HX282" s="538"/>
      <c r="HY282" s="538"/>
      <c r="HZ282" s="538"/>
      <c r="IA282" s="538"/>
      <c r="IB282" s="538"/>
      <c r="IC282" s="538"/>
      <c r="ID282" s="538"/>
      <c r="IE282" s="538"/>
      <c r="IF282" s="538"/>
      <c r="IG282" s="538"/>
      <c r="IH282" s="538"/>
      <c r="II282" s="538"/>
      <c r="IJ282" s="538"/>
      <c r="IK282" s="538"/>
      <c r="IL282" s="538"/>
      <c r="IM282" s="538"/>
      <c r="IN282" s="538"/>
      <c r="IO282" s="538"/>
      <c r="IP282" s="538"/>
      <c r="IQ282" s="538"/>
      <c r="IR282" s="538"/>
      <c r="IS282" s="538"/>
      <c r="IT282" s="538"/>
      <c r="IU282" s="538"/>
      <c r="IV282" s="538"/>
    </row>
    <row r="283" spans="1:256" s="437" customFormat="1" ht="79.2">
      <c r="A283" s="817" t="s">
        <v>1320</v>
      </c>
      <c r="B283" s="489" t="s">
        <v>1697</v>
      </c>
      <c r="C283" s="485"/>
      <c r="D283" s="485"/>
      <c r="E283" s="852"/>
      <c r="F283" s="852"/>
      <c r="G283" s="484"/>
      <c r="H283" s="484"/>
    </row>
    <row r="284" spans="1:256" s="437" customFormat="1">
      <c r="A284" s="486"/>
      <c r="B284" s="408" t="s">
        <v>1486</v>
      </c>
      <c r="C284" s="485" t="s">
        <v>51</v>
      </c>
      <c r="D284" s="485">
        <v>6</v>
      </c>
      <c r="E284" s="852"/>
      <c r="F284" s="484">
        <f>SUM(D284*E284)</f>
        <v>0</v>
      </c>
      <c r="G284" s="484"/>
      <c r="H284" s="484"/>
    </row>
    <row r="285" spans="1:256" s="437" customFormat="1">
      <c r="A285" s="486"/>
      <c r="B285" s="408" t="s">
        <v>1485</v>
      </c>
      <c r="C285" s="485" t="s">
        <v>51</v>
      </c>
      <c r="D285" s="485">
        <v>2</v>
      </c>
      <c r="E285" s="852"/>
      <c r="F285" s="484">
        <f>SUM(D285*E285)</f>
        <v>0</v>
      </c>
      <c r="G285" s="484"/>
      <c r="H285" s="484"/>
    </row>
    <row r="286" spans="1:256" s="538" customFormat="1">
      <c r="A286" s="486"/>
      <c r="B286" s="408"/>
      <c r="C286" s="485"/>
      <c r="D286" s="485"/>
      <c r="E286" s="852"/>
      <c r="F286" s="484"/>
      <c r="G286" s="484"/>
      <c r="H286" s="484"/>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437"/>
      <c r="AJ286" s="437"/>
      <c r="AK286" s="437"/>
      <c r="AL286" s="437"/>
      <c r="AM286" s="437"/>
      <c r="AN286" s="437"/>
      <c r="AO286" s="437"/>
      <c r="AP286" s="437"/>
      <c r="AQ286" s="437"/>
      <c r="AR286" s="437"/>
      <c r="AS286" s="437"/>
      <c r="AT286" s="437"/>
      <c r="AU286" s="437"/>
      <c r="AV286" s="437"/>
      <c r="AW286" s="437"/>
      <c r="AX286" s="437"/>
      <c r="AY286" s="437"/>
      <c r="AZ286" s="437"/>
      <c r="BA286" s="437"/>
      <c r="BB286" s="437"/>
      <c r="BC286" s="437"/>
      <c r="BD286" s="437"/>
      <c r="BE286" s="437"/>
      <c r="BF286" s="437"/>
      <c r="BG286" s="437"/>
      <c r="BH286" s="437"/>
      <c r="BI286" s="437"/>
      <c r="BJ286" s="437"/>
      <c r="BK286" s="437"/>
      <c r="BL286" s="437"/>
      <c r="BM286" s="437"/>
      <c r="BN286" s="437"/>
      <c r="BO286" s="437"/>
      <c r="BP286" s="437"/>
      <c r="BQ286" s="437"/>
      <c r="BR286" s="437"/>
      <c r="BS286" s="437"/>
      <c r="BT286" s="437"/>
      <c r="BU286" s="437"/>
      <c r="BV286" s="437"/>
      <c r="BW286" s="437"/>
      <c r="BX286" s="437"/>
      <c r="BY286" s="437"/>
      <c r="BZ286" s="437"/>
      <c r="CA286" s="437"/>
      <c r="CB286" s="437"/>
      <c r="CC286" s="437"/>
      <c r="CD286" s="437"/>
      <c r="CE286" s="437"/>
      <c r="CF286" s="437"/>
      <c r="CG286" s="437"/>
      <c r="CH286" s="437"/>
      <c r="CI286" s="437"/>
      <c r="CJ286" s="437"/>
      <c r="CK286" s="437"/>
      <c r="CL286" s="437"/>
      <c r="CM286" s="437"/>
      <c r="CN286" s="437"/>
      <c r="CO286" s="437"/>
      <c r="CP286" s="437"/>
      <c r="CQ286" s="437"/>
      <c r="CR286" s="437"/>
      <c r="CS286" s="437"/>
      <c r="CT286" s="437"/>
      <c r="CU286" s="437"/>
      <c r="CV286" s="437"/>
      <c r="CW286" s="437"/>
      <c r="CX286" s="437"/>
      <c r="CY286" s="437"/>
      <c r="CZ286" s="437"/>
      <c r="DA286" s="437"/>
      <c r="DB286" s="437"/>
      <c r="DC286" s="437"/>
      <c r="DD286" s="437"/>
      <c r="DE286" s="437"/>
      <c r="DF286" s="437"/>
      <c r="DG286" s="437"/>
      <c r="DH286" s="437"/>
      <c r="DI286" s="437"/>
      <c r="DJ286" s="437"/>
      <c r="DK286" s="437"/>
      <c r="DL286" s="437"/>
      <c r="DM286" s="437"/>
      <c r="DN286" s="437"/>
      <c r="DO286" s="437"/>
      <c r="DP286" s="437"/>
      <c r="DQ286" s="437"/>
      <c r="DR286" s="437"/>
      <c r="DS286" s="437"/>
      <c r="DT286" s="437"/>
      <c r="DU286" s="437"/>
      <c r="DV286" s="437"/>
      <c r="DW286" s="437"/>
      <c r="DX286" s="437"/>
      <c r="DY286" s="437"/>
      <c r="DZ286" s="437"/>
      <c r="EA286" s="437"/>
      <c r="EB286" s="437"/>
      <c r="EC286" s="437"/>
      <c r="ED286" s="437"/>
      <c r="EE286" s="437"/>
      <c r="EF286" s="437"/>
      <c r="EG286" s="437"/>
      <c r="EH286" s="437"/>
      <c r="EI286" s="437"/>
      <c r="EJ286" s="437"/>
      <c r="EK286" s="437"/>
      <c r="EL286" s="437"/>
      <c r="EM286" s="437"/>
      <c r="EN286" s="437"/>
      <c r="EO286" s="437"/>
      <c r="EP286" s="437"/>
      <c r="EQ286" s="437"/>
      <c r="ER286" s="437"/>
      <c r="ES286" s="437"/>
      <c r="ET286" s="437"/>
      <c r="EU286" s="437"/>
      <c r="EV286" s="437"/>
      <c r="EW286" s="437"/>
      <c r="EX286" s="437"/>
      <c r="EY286" s="437"/>
      <c r="EZ286" s="437"/>
      <c r="FA286" s="437"/>
      <c r="FB286" s="437"/>
      <c r="FC286" s="437"/>
      <c r="FD286" s="437"/>
      <c r="FE286" s="437"/>
      <c r="FF286" s="437"/>
      <c r="FG286" s="437"/>
      <c r="FH286" s="437"/>
      <c r="FI286" s="437"/>
      <c r="FJ286" s="437"/>
      <c r="FK286" s="437"/>
      <c r="FL286" s="437"/>
      <c r="FM286" s="437"/>
      <c r="FN286" s="437"/>
      <c r="FO286" s="437"/>
      <c r="FP286" s="437"/>
      <c r="FQ286" s="437"/>
      <c r="FR286" s="437"/>
      <c r="FS286" s="437"/>
      <c r="FT286" s="437"/>
      <c r="FU286" s="437"/>
      <c r="FV286" s="437"/>
      <c r="FW286" s="437"/>
      <c r="FX286" s="437"/>
      <c r="FY286" s="437"/>
      <c r="FZ286" s="437"/>
      <c r="GA286" s="437"/>
      <c r="GB286" s="437"/>
      <c r="GC286" s="437"/>
      <c r="GD286" s="437"/>
      <c r="GE286" s="437"/>
      <c r="GF286" s="437"/>
      <c r="GG286" s="437"/>
      <c r="GH286" s="437"/>
      <c r="GI286" s="437"/>
      <c r="GJ286" s="437"/>
      <c r="GK286" s="437"/>
      <c r="GL286" s="437"/>
      <c r="GM286" s="437"/>
      <c r="GN286" s="437"/>
      <c r="GO286" s="437"/>
      <c r="GP286" s="437"/>
      <c r="GQ286" s="437"/>
      <c r="GR286" s="437"/>
      <c r="GS286" s="437"/>
      <c r="GT286" s="437"/>
      <c r="GU286" s="437"/>
      <c r="GV286" s="437"/>
      <c r="GW286" s="437"/>
      <c r="GX286" s="437"/>
      <c r="GY286" s="437"/>
      <c r="GZ286" s="437"/>
      <c r="HA286" s="437"/>
      <c r="HB286" s="437"/>
      <c r="HC286" s="437"/>
      <c r="HD286" s="437"/>
      <c r="HE286" s="437"/>
      <c r="HF286" s="437"/>
      <c r="HG286" s="437"/>
      <c r="HH286" s="437"/>
      <c r="HI286" s="437"/>
      <c r="HJ286" s="437"/>
      <c r="HK286" s="437"/>
      <c r="HL286" s="437"/>
      <c r="HM286" s="437"/>
      <c r="HN286" s="437"/>
      <c r="HO286" s="437"/>
      <c r="HP286" s="437"/>
      <c r="HQ286" s="437"/>
      <c r="HR286" s="437"/>
      <c r="HS286" s="437"/>
      <c r="HT286" s="437"/>
      <c r="HU286" s="437"/>
      <c r="HV286" s="437"/>
      <c r="HW286" s="437"/>
      <c r="HX286" s="437"/>
      <c r="HY286" s="437"/>
      <c r="HZ286" s="437"/>
      <c r="IA286" s="437"/>
      <c r="IB286" s="437"/>
      <c r="IC286" s="437"/>
      <c r="ID286" s="437"/>
      <c r="IE286" s="437"/>
      <c r="IF286" s="437"/>
      <c r="IG286" s="437"/>
      <c r="IH286" s="437"/>
      <c r="II286" s="437"/>
      <c r="IJ286" s="437"/>
      <c r="IK286" s="437"/>
      <c r="IL286" s="437"/>
      <c r="IM286" s="437"/>
      <c r="IN286" s="437"/>
      <c r="IO286" s="437"/>
      <c r="IP286" s="437"/>
      <c r="IQ286" s="437"/>
      <c r="IR286" s="437"/>
      <c r="IS286" s="437"/>
      <c r="IT286" s="437"/>
      <c r="IU286" s="437"/>
      <c r="IV286" s="437"/>
    </row>
    <row r="287" spans="1:256" s="538" customFormat="1" ht="66.75" customHeight="1">
      <c r="A287" s="817" t="s">
        <v>1479</v>
      </c>
      <c r="B287" s="489" t="s">
        <v>1696</v>
      </c>
      <c r="C287" s="489"/>
      <c r="D287" s="489"/>
      <c r="E287" s="852"/>
      <c r="F287" s="484"/>
      <c r="G287" s="854"/>
      <c r="H287" s="854"/>
      <c r="I287" s="437"/>
      <c r="J287" s="437"/>
      <c r="K287" s="437"/>
      <c r="L287" s="437"/>
      <c r="M287" s="437"/>
      <c r="N287" s="437"/>
      <c r="O287" s="437"/>
      <c r="P287" s="437"/>
      <c r="Q287" s="437"/>
      <c r="R287" s="437"/>
      <c r="S287" s="437"/>
      <c r="T287" s="437"/>
      <c r="U287" s="437"/>
      <c r="V287" s="437"/>
      <c r="W287" s="437"/>
      <c r="X287" s="437"/>
      <c r="Y287" s="437"/>
      <c r="Z287" s="437"/>
      <c r="AA287" s="437"/>
      <c r="AB287" s="437"/>
      <c r="AC287" s="437"/>
      <c r="AD287" s="437"/>
      <c r="AE287" s="437"/>
      <c r="AF287" s="437"/>
      <c r="AG287" s="437"/>
      <c r="AH287" s="437"/>
      <c r="AI287" s="437"/>
      <c r="AJ287" s="437"/>
      <c r="AK287" s="437"/>
      <c r="AL287" s="437"/>
      <c r="AM287" s="437"/>
      <c r="AN287" s="437"/>
      <c r="AO287" s="437"/>
      <c r="AP287" s="437"/>
      <c r="AQ287" s="437"/>
      <c r="AR287" s="437"/>
      <c r="AS287" s="437"/>
      <c r="AT287" s="437"/>
      <c r="AU287" s="437"/>
      <c r="AV287" s="437"/>
      <c r="AW287" s="437"/>
      <c r="AX287" s="437"/>
      <c r="AY287" s="437"/>
      <c r="AZ287" s="437"/>
      <c r="BA287" s="437"/>
      <c r="BB287" s="437"/>
      <c r="BC287" s="437"/>
      <c r="BD287" s="437"/>
      <c r="BE287" s="437"/>
      <c r="BF287" s="437"/>
      <c r="BG287" s="437"/>
      <c r="BH287" s="437"/>
      <c r="BI287" s="437"/>
      <c r="BJ287" s="437"/>
      <c r="BK287" s="437"/>
      <c r="BL287" s="437"/>
      <c r="BM287" s="437"/>
      <c r="BN287" s="437"/>
      <c r="BO287" s="437"/>
      <c r="BP287" s="437"/>
      <c r="BQ287" s="437"/>
      <c r="BR287" s="437"/>
      <c r="BS287" s="437"/>
      <c r="BT287" s="437"/>
      <c r="BU287" s="437"/>
      <c r="BV287" s="437"/>
      <c r="BW287" s="437"/>
      <c r="BX287" s="437"/>
      <c r="BY287" s="437"/>
      <c r="BZ287" s="437"/>
      <c r="CA287" s="437"/>
      <c r="CB287" s="437"/>
      <c r="CC287" s="437"/>
      <c r="CD287" s="437"/>
      <c r="CE287" s="437"/>
      <c r="CF287" s="437"/>
      <c r="CG287" s="437"/>
      <c r="CH287" s="437"/>
      <c r="CI287" s="437"/>
      <c r="CJ287" s="437"/>
      <c r="CK287" s="437"/>
      <c r="CL287" s="437"/>
      <c r="CM287" s="437"/>
      <c r="CN287" s="437"/>
      <c r="CO287" s="437"/>
      <c r="CP287" s="437"/>
      <c r="CQ287" s="437"/>
      <c r="CR287" s="437"/>
      <c r="CS287" s="437"/>
      <c r="CT287" s="437"/>
      <c r="CU287" s="437"/>
      <c r="CV287" s="437"/>
      <c r="CW287" s="437"/>
      <c r="CX287" s="437"/>
      <c r="CY287" s="437"/>
      <c r="CZ287" s="437"/>
      <c r="DA287" s="437"/>
      <c r="DB287" s="437"/>
      <c r="DC287" s="437"/>
      <c r="DD287" s="437"/>
      <c r="DE287" s="437"/>
      <c r="DF287" s="437"/>
      <c r="DG287" s="437"/>
      <c r="DH287" s="437"/>
      <c r="DI287" s="437"/>
      <c r="DJ287" s="437"/>
      <c r="DK287" s="437"/>
      <c r="DL287" s="437"/>
      <c r="DM287" s="437"/>
      <c r="DN287" s="437"/>
      <c r="DO287" s="437"/>
      <c r="DP287" s="437"/>
      <c r="DQ287" s="437"/>
      <c r="DR287" s="437"/>
      <c r="DS287" s="437"/>
      <c r="DT287" s="437"/>
      <c r="DU287" s="437"/>
      <c r="DV287" s="437"/>
      <c r="DW287" s="437"/>
      <c r="DX287" s="437"/>
      <c r="DY287" s="437"/>
      <c r="DZ287" s="437"/>
      <c r="EA287" s="437"/>
      <c r="EB287" s="437"/>
      <c r="EC287" s="437"/>
      <c r="ED287" s="437"/>
      <c r="EE287" s="437"/>
      <c r="EF287" s="437"/>
      <c r="EG287" s="437"/>
      <c r="EH287" s="437"/>
      <c r="EI287" s="437"/>
      <c r="EJ287" s="437"/>
      <c r="EK287" s="437"/>
      <c r="EL287" s="437"/>
      <c r="EM287" s="437"/>
      <c r="EN287" s="437"/>
      <c r="EO287" s="437"/>
      <c r="EP287" s="437"/>
      <c r="EQ287" s="437"/>
      <c r="ER287" s="437"/>
      <c r="ES287" s="437"/>
      <c r="ET287" s="437"/>
      <c r="EU287" s="437"/>
      <c r="EV287" s="437"/>
      <c r="EW287" s="437"/>
      <c r="EX287" s="437"/>
      <c r="EY287" s="437"/>
      <c r="EZ287" s="437"/>
      <c r="FA287" s="437"/>
      <c r="FB287" s="437"/>
      <c r="FC287" s="437"/>
      <c r="FD287" s="437"/>
      <c r="FE287" s="437"/>
      <c r="FF287" s="437"/>
      <c r="FG287" s="437"/>
      <c r="FH287" s="437"/>
      <c r="FI287" s="437"/>
      <c r="FJ287" s="437"/>
      <c r="FK287" s="437"/>
      <c r="FL287" s="437"/>
      <c r="FM287" s="437"/>
      <c r="FN287" s="437"/>
      <c r="FO287" s="437"/>
      <c r="FP287" s="437"/>
      <c r="FQ287" s="437"/>
      <c r="FR287" s="437"/>
      <c r="FS287" s="437"/>
      <c r="FT287" s="437"/>
      <c r="FU287" s="437"/>
      <c r="FV287" s="437"/>
      <c r="FW287" s="437"/>
      <c r="FX287" s="437"/>
      <c r="FY287" s="437"/>
      <c r="FZ287" s="437"/>
      <c r="GA287" s="437"/>
      <c r="GB287" s="437"/>
      <c r="GC287" s="437"/>
      <c r="GD287" s="437"/>
      <c r="GE287" s="437"/>
      <c r="GF287" s="437"/>
      <c r="GG287" s="437"/>
      <c r="GH287" s="437"/>
      <c r="GI287" s="437"/>
      <c r="GJ287" s="437"/>
      <c r="GK287" s="437"/>
      <c r="GL287" s="437"/>
      <c r="GM287" s="437"/>
      <c r="GN287" s="437"/>
      <c r="GO287" s="437"/>
      <c r="GP287" s="437"/>
      <c r="GQ287" s="437"/>
      <c r="GR287" s="437"/>
      <c r="GS287" s="437"/>
      <c r="GT287" s="437"/>
      <c r="GU287" s="437"/>
      <c r="GV287" s="437"/>
      <c r="GW287" s="437"/>
      <c r="GX287" s="437"/>
      <c r="GY287" s="437"/>
      <c r="GZ287" s="437"/>
      <c r="HA287" s="437"/>
      <c r="HB287" s="437"/>
      <c r="HC287" s="437"/>
      <c r="HD287" s="437"/>
      <c r="HE287" s="437"/>
      <c r="HF287" s="437"/>
      <c r="HG287" s="437"/>
      <c r="HH287" s="437"/>
      <c r="HI287" s="437"/>
      <c r="HJ287" s="437"/>
      <c r="HK287" s="437"/>
      <c r="HL287" s="437"/>
      <c r="HM287" s="437"/>
      <c r="HN287" s="437"/>
      <c r="HO287" s="437"/>
      <c r="HP287" s="437"/>
      <c r="HQ287" s="437"/>
      <c r="HR287" s="437"/>
      <c r="HS287" s="437"/>
      <c r="HT287" s="437"/>
      <c r="HU287" s="437"/>
      <c r="HV287" s="437"/>
      <c r="HW287" s="437"/>
      <c r="HX287" s="437"/>
      <c r="HY287" s="437"/>
      <c r="HZ287" s="437"/>
      <c r="IA287" s="437"/>
      <c r="IB287" s="437"/>
      <c r="IC287" s="437"/>
      <c r="ID287" s="437"/>
      <c r="IE287" s="437"/>
      <c r="IF287" s="437"/>
      <c r="IG287" s="437"/>
      <c r="IH287" s="437"/>
      <c r="II287" s="437"/>
      <c r="IJ287" s="437"/>
      <c r="IK287" s="437"/>
      <c r="IL287" s="437"/>
      <c r="IM287" s="437"/>
      <c r="IN287" s="437"/>
      <c r="IO287" s="437"/>
      <c r="IP287" s="437"/>
      <c r="IQ287" s="437"/>
      <c r="IR287" s="437"/>
      <c r="IS287" s="437"/>
      <c r="IT287" s="437"/>
      <c r="IU287" s="437"/>
      <c r="IV287" s="437"/>
    </row>
    <row r="288" spans="1:256" s="538" customFormat="1">
      <c r="A288" s="486"/>
      <c r="B288" s="408" t="s">
        <v>1486</v>
      </c>
      <c r="C288" s="485" t="s">
        <v>51</v>
      </c>
      <c r="D288" s="485">
        <v>10</v>
      </c>
      <c r="E288" s="852"/>
      <c r="F288" s="484">
        <f>SUM(D288*E288)</f>
        <v>0</v>
      </c>
      <c r="G288" s="484"/>
      <c r="H288" s="484"/>
      <c r="I288" s="437"/>
      <c r="J288" s="437"/>
      <c r="K288" s="437"/>
      <c r="L288" s="437"/>
      <c r="M288" s="437"/>
      <c r="N288" s="437"/>
      <c r="O288" s="437"/>
      <c r="P288" s="437"/>
      <c r="Q288" s="437"/>
      <c r="R288" s="437"/>
      <c r="S288" s="437"/>
      <c r="T288" s="437"/>
      <c r="U288" s="437"/>
      <c r="V288" s="437"/>
      <c r="W288" s="437"/>
      <c r="X288" s="437"/>
      <c r="Y288" s="437"/>
      <c r="Z288" s="437"/>
      <c r="AA288" s="437"/>
      <c r="AB288" s="437"/>
      <c r="AC288" s="437"/>
      <c r="AD288" s="437"/>
      <c r="AE288" s="437"/>
      <c r="AF288" s="437"/>
      <c r="AG288" s="437"/>
      <c r="AH288" s="437"/>
      <c r="AI288" s="437"/>
      <c r="AJ288" s="437"/>
      <c r="AK288" s="437"/>
      <c r="AL288" s="437"/>
      <c r="AM288" s="437"/>
      <c r="AN288" s="437"/>
      <c r="AO288" s="437"/>
      <c r="AP288" s="437"/>
      <c r="AQ288" s="437"/>
      <c r="AR288" s="437"/>
      <c r="AS288" s="437"/>
      <c r="AT288" s="437"/>
      <c r="AU288" s="437"/>
      <c r="AV288" s="437"/>
      <c r="AW288" s="437"/>
      <c r="AX288" s="437"/>
      <c r="AY288" s="437"/>
      <c r="AZ288" s="437"/>
      <c r="BA288" s="437"/>
      <c r="BB288" s="437"/>
      <c r="BC288" s="437"/>
      <c r="BD288" s="437"/>
      <c r="BE288" s="437"/>
      <c r="BF288" s="437"/>
      <c r="BG288" s="437"/>
      <c r="BH288" s="437"/>
      <c r="BI288" s="437"/>
      <c r="BJ288" s="437"/>
      <c r="BK288" s="437"/>
      <c r="BL288" s="437"/>
      <c r="BM288" s="437"/>
      <c r="BN288" s="437"/>
      <c r="BO288" s="437"/>
      <c r="BP288" s="437"/>
      <c r="BQ288" s="437"/>
      <c r="BR288" s="437"/>
      <c r="BS288" s="437"/>
      <c r="BT288" s="437"/>
      <c r="BU288" s="437"/>
      <c r="BV288" s="437"/>
      <c r="BW288" s="437"/>
      <c r="BX288" s="437"/>
      <c r="BY288" s="437"/>
      <c r="BZ288" s="437"/>
      <c r="CA288" s="437"/>
      <c r="CB288" s="437"/>
      <c r="CC288" s="437"/>
      <c r="CD288" s="437"/>
      <c r="CE288" s="437"/>
      <c r="CF288" s="437"/>
      <c r="CG288" s="437"/>
      <c r="CH288" s="437"/>
      <c r="CI288" s="437"/>
      <c r="CJ288" s="437"/>
      <c r="CK288" s="437"/>
      <c r="CL288" s="437"/>
      <c r="CM288" s="437"/>
      <c r="CN288" s="437"/>
      <c r="CO288" s="437"/>
      <c r="CP288" s="437"/>
      <c r="CQ288" s="437"/>
      <c r="CR288" s="437"/>
      <c r="CS288" s="437"/>
      <c r="CT288" s="437"/>
      <c r="CU288" s="437"/>
      <c r="CV288" s="437"/>
      <c r="CW288" s="437"/>
      <c r="CX288" s="437"/>
      <c r="CY288" s="437"/>
      <c r="CZ288" s="437"/>
      <c r="DA288" s="437"/>
      <c r="DB288" s="437"/>
      <c r="DC288" s="437"/>
      <c r="DD288" s="437"/>
      <c r="DE288" s="437"/>
      <c r="DF288" s="437"/>
      <c r="DG288" s="437"/>
      <c r="DH288" s="437"/>
      <c r="DI288" s="437"/>
      <c r="DJ288" s="437"/>
      <c r="DK288" s="437"/>
      <c r="DL288" s="437"/>
      <c r="DM288" s="437"/>
      <c r="DN288" s="437"/>
      <c r="DO288" s="437"/>
      <c r="DP288" s="437"/>
      <c r="DQ288" s="437"/>
      <c r="DR288" s="437"/>
      <c r="DS288" s="437"/>
      <c r="DT288" s="437"/>
      <c r="DU288" s="437"/>
      <c r="DV288" s="437"/>
      <c r="DW288" s="437"/>
      <c r="DX288" s="437"/>
      <c r="DY288" s="437"/>
      <c r="DZ288" s="437"/>
      <c r="EA288" s="437"/>
      <c r="EB288" s="437"/>
      <c r="EC288" s="437"/>
      <c r="ED288" s="437"/>
      <c r="EE288" s="437"/>
      <c r="EF288" s="437"/>
      <c r="EG288" s="437"/>
      <c r="EH288" s="437"/>
      <c r="EI288" s="437"/>
      <c r="EJ288" s="437"/>
      <c r="EK288" s="437"/>
      <c r="EL288" s="437"/>
      <c r="EM288" s="437"/>
      <c r="EN288" s="437"/>
      <c r="EO288" s="437"/>
      <c r="EP288" s="437"/>
      <c r="EQ288" s="437"/>
      <c r="ER288" s="437"/>
      <c r="ES288" s="437"/>
      <c r="ET288" s="437"/>
      <c r="EU288" s="437"/>
      <c r="EV288" s="437"/>
      <c r="EW288" s="437"/>
      <c r="EX288" s="437"/>
      <c r="EY288" s="437"/>
      <c r="EZ288" s="437"/>
      <c r="FA288" s="437"/>
      <c r="FB288" s="437"/>
      <c r="FC288" s="437"/>
      <c r="FD288" s="437"/>
      <c r="FE288" s="437"/>
      <c r="FF288" s="437"/>
      <c r="FG288" s="437"/>
      <c r="FH288" s="437"/>
      <c r="FI288" s="437"/>
      <c r="FJ288" s="437"/>
      <c r="FK288" s="437"/>
      <c r="FL288" s="437"/>
      <c r="FM288" s="437"/>
      <c r="FN288" s="437"/>
      <c r="FO288" s="437"/>
      <c r="FP288" s="437"/>
      <c r="FQ288" s="437"/>
      <c r="FR288" s="437"/>
      <c r="FS288" s="437"/>
      <c r="FT288" s="437"/>
      <c r="FU288" s="437"/>
      <c r="FV288" s="437"/>
      <c r="FW288" s="437"/>
      <c r="FX288" s="437"/>
      <c r="FY288" s="437"/>
      <c r="FZ288" s="437"/>
      <c r="GA288" s="437"/>
      <c r="GB288" s="437"/>
      <c r="GC288" s="437"/>
      <c r="GD288" s="437"/>
      <c r="GE288" s="437"/>
      <c r="GF288" s="437"/>
      <c r="GG288" s="437"/>
      <c r="GH288" s="437"/>
      <c r="GI288" s="437"/>
      <c r="GJ288" s="437"/>
      <c r="GK288" s="437"/>
      <c r="GL288" s="437"/>
      <c r="GM288" s="437"/>
      <c r="GN288" s="437"/>
      <c r="GO288" s="437"/>
      <c r="GP288" s="437"/>
      <c r="GQ288" s="437"/>
      <c r="GR288" s="437"/>
      <c r="GS288" s="437"/>
      <c r="GT288" s="437"/>
      <c r="GU288" s="437"/>
      <c r="GV288" s="437"/>
      <c r="GW288" s="437"/>
      <c r="GX288" s="437"/>
      <c r="GY288" s="437"/>
      <c r="GZ288" s="437"/>
      <c r="HA288" s="437"/>
      <c r="HB288" s="437"/>
      <c r="HC288" s="437"/>
      <c r="HD288" s="437"/>
      <c r="HE288" s="437"/>
      <c r="HF288" s="437"/>
      <c r="HG288" s="437"/>
      <c r="HH288" s="437"/>
      <c r="HI288" s="437"/>
      <c r="HJ288" s="437"/>
      <c r="HK288" s="437"/>
      <c r="HL288" s="437"/>
      <c r="HM288" s="437"/>
      <c r="HN288" s="437"/>
      <c r="HO288" s="437"/>
      <c r="HP288" s="437"/>
      <c r="HQ288" s="437"/>
      <c r="HR288" s="437"/>
      <c r="HS288" s="437"/>
      <c r="HT288" s="437"/>
      <c r="HU288" s="437"/>
      <c r="HV288" s="437"/>
      <c r="HW288" s="437"/>
      <c r="HX288" s="437"/>
      <c r="HY288" s="437"/>
      <c r="HZ288" s="437"/>
      <c r="IA288" s="437"/>
      <c r="IB288" s="437"/>
      <c r="IC288" s="437"/>
      <c r="ID288" s="437"/>
      <c r="IE288" s="437"/>
      <c r="IF288" s="437"/>
      <c r="IG288" s="437"/>
      <c r="IH288" s="437"/>
      <c r="II288" s="437"/>
      <c r="IJ288" s="437"/>
      <c r="IK288" s="437"/>
      <c r="IL288" s="437"/>
      <c r="IM288" s="437"/>
      <c r="IN288" s="437"/>
      <c r="IO288" s="437"/>
      <c r="IP288" s="437"/>
      <c r="IQ288" s="437"/>
      <c r="IR288" s="437"/>
      <c r="IS288" s="437"/>
      <c r="IT288" s="437"/>
      <c r="IU288" s="437"/>
      <c r="IV288" s="437"/>
    </row>
    <row r="289" spans="1:256" s="538" customFormat="1">
      <c r="A289" s="486"/>
      <c r="B289" s="408" t="s">
        <v>1485</v>
      </c>
      <c r="C289" s="485" t="s">
        <v>51</v>
      </c>
      <c r="D289" s="485">
        <v>8</v>
      </c>
      <c r="E289" s="852"/>
      <c r="F289" s="484">
        <f>SUM(D289*E289)</f>
        <v>0</v>
      </c>
      <c r="G289" s="484"/>
      <c r="H289" s="484"/>
      <c r="I289" s="437"/>
      <c r="J289" s="437"/>
      <c r="K289" s="437"/>
      <c r="L289" s="437"/>
      <c r="M289" s="437"/>
      <c r="N289" s="437"/>
      <c r="O289" s="437"/>
      <c r="P289" s="437"/>
      <c r="Q289" s="437"/>
      <c r="R289" s="437"/>
      <c r="S289" s="437"/>
      <c r="T289" s="437"/>
      <c r="U289" s="437"/>
      <c r="V289" s="437"/>
      <c r="W289" s="437"/>
      <c r="X289" s="437"/>
      <c r="Y289" s="437"/>
      <c r="Z289" s="437"/>
      <c r="AA289" s="437"/>
      <c r="AB289" s="437"/>
      <c r="AC289" s="437"/>
      <c r="AD289" s="437"/>
      <c r="AE289" s="437"/>
      <c r="AF289" s="437"/>
      <c r="AG289" s="437"/>
      <c r="AH289" s="437"/>
      <c r="AI289" s="437"/>
      <c r="AJ289" s="437"/>
      <c r="AK289" s="437"/>
      <c r="AL289" s="437"/>
      <c r="AM289" s="437"/>
      <c r="AN289" s="437"/>
      <c r="AO289" s="437"/>
      <c r="AP289" s="437"/>
      <c r="AQ289" s="437"/>
      <c r="AR289" s="437"/>
      <c r="AS289" s="437"/>
      <c r="AT289" s="437"/>
      <c r="AU289" s="437"/>
      <c r="AV289" s="437"/>
      <c r="AW289" s="437"/>
      <c r="AX289" s="437"/>
      <c r="AY289" s="437"/>
      <c r="AZ289" s="437"/>
      <c r="BA289" s="437"/>
      <c r="BB289" s="437"/>
      <c r="BC289" s="437"/>
      <c r="BD289" s="437"/>
      <c r="BE289" s="437"/>
      <c r="BF289" s="437"/>
      <c r="BG289" s="437"/>
      <c r="BH289" s="437"/>
      <c r="BI289" s="437"/>
      <c r="BJ289" s="437"/>
      <c r="BK289" s="437"/>
      <c r="BL289" s="437"/>
      <c r="BM289" s="437"/>
      <c r="BN289" s="437"/>
      <c r="BO289" s="437"/>
      <c r="BP289" s="437"/>
      <c r="BQ289" s="437"/>
      <c r="BR289" s="437"/>
      <c r="BS289" s="437"/>
      <c r="BT289" s="437"/>
      <c r="BU289" s="437"/>
      <c r="BV289" s="437"/>
      <c r="BW289" s="437"/>
      <c r="BX289" s="437"/>
      <c r="BY289" s="437"/>
      <c r="BZ289" s="437"/>
      <c r="CA289" s="437"/>
      <c r="CB289" s="437"/>
      <c r="CC289" s="437"/>
      <c r="CD289" s="437"/>
      <c r="CE289" s="437"/>
      <c r="CF289" s="437"/>
      <c r="CG289" s="437"/>
      <c r="CH289" s="437"/>
      <c r="CI289" s="437"/>
      <c r="CJ289" s="437"/>
      <c r="CK289" s="437"/>
      <c r="CL289" s="437"/>
      <c r="CM289" s="437"/>
      <c r="CN289" s="437"/>
      <c r="CO289" s="437"/>
      <c r="CP289" s="437"/>
      <c r="CQ289" s="437"/>
      <c r="CR289" s="437"/>
      <c r="CS289" s="437"/>
      <c r="CT289" s="437"/>
      <c r="CU289" s="437"/>
      <c r="CV289" s="437"/>
      <c r="CW289" s="437"/>
      <c r="CX289" s="437"/>
      <c r="CY289" s="437"/>
      <c r="CZ289" s="437"/>
      <c r="DA289" s="437"/>
      <c r="DB289" s="437"/>
      <c r="DC289" s="437"/>
      <c r="DD289" s="437"/>
      <c r="DE289" s="437"/>
      <c r="DF289" s="437"/>
      <c r="DG289" s="437"/>
      <c r="DH289" s="437"/>
      <c r="DI289" s="437"/>
      <c r="DJ289" s="437"/>
      <c r="DK289" s="437"/>
      <c r="DL289" s="437"/>
      <c r="DM289" s="437"/>
      <c r="DN289" s="437"/>
      <c r="DO289" s="437"/>
      <c r="DP289" s="437"/>
      <c r="DQ289" s="437"/>
      <c r="DR289" s="437"/>
      <c r="DS289" s="437"/>
      <c r="DT289" s="437"/>
      <c r="DU289" s="437"/>
      <c r="DV289" s="437"/>
      <c r="DW289" s="437"/>
      <c r="DX289" s="437"/>
      <c r="DY289" s="437"/>
      <c r="DZ289" s="437"/>
      <c r="EA289" s="437"/>
      <c r="EB289" s="437"/>
      <c r="EC289" s="437"/>
      <c r="ED289" s="437"/>
      <c r="EE289" s="437"/>
      <c r="EF289" s="437"/>
      <c r="EG289" s="437"/>
      <c r="EH289" s="437"/>
      <c r="EI289" s="437"/>
      <c r="EJ289" s="437"/>
      <c r="EK289" s="437"/>
      <c r="EL289" s="437"/>
      <c r="EM289" s="437"/>
      <c r="EN289" s="437"/>
      <c r="EO289" s="437"/>
      <c r="EP289" s="437"/>
      <c r="EQ289" s="437"/>
      <c r="ER289" s="437"/>
      <c r="ES289" s="437"/>
      <c r="ET289" s="437"/>
      <c r="EU289" s="437"/>
      <c r="EV289" s="437"/>
      <c r="EW289" s="437"/>
      <c r="EX289" s="437"/>
      <c r="EY289" s="437"/>
      <c r="EZ289" s="437"/>
      <c r="FA289" s="437"/>
      <c r="FB289" s="437"/>
      <c r="FC289" s="437"/>
      <c r="FD289" s="437"/>
      <c r="FE289" s="437"/>
      <c r="FF289" s="437"/>
      <c r="FG289" s="437"/>
      <c r="FH289" s="437"/>
      <c r="FI289" s="437"/>
      <c r="FJ289" s="437"/>
      <c r="FK289" s="437"/>
      <c r="FL289" s="437"/>
      <c r="FM289" s="437"/>
      <c r="FN289" s="437"/>
      <c r="FO289" s="437"/>
      <c r="FP289" s="437"/>
      <c r="FQ289" s="437"/>
      <c r="FR289" s="437"/>
      <c r="FS289" s="437"/>
      <c r="FT289" s="437"/>
      <c r="FU289" s="437"/>
      <c r="FV289" s="437"/>
      <c r="FW289" s="437"/>
      <c r="FX289" s="437"/>
      <c r="FY289" s="437"/>
      <c r="FZ289" s="437"/>
      <c r="GA289" s="437"/>
      <c r="GB289" s="437"/>
      <c r="GC289" s="437"/>
      <c r="GD289" s="437"/>
      <c r="GE289" s="437"/>
      <c r="GF289" s="437"/>
      <c r="GG289" s="437"/>
      <c r="GH289" s="437"/>
      <c r="GI289" s="437"/>
      <c r="GJ289" s="437"/>
      <c r="GK289" s="437"/>
      <c r="GL289" s="437"/>
      <c r="GM289" s="437"/>
      <c r="GN289" s="437"/>
      <c r="GO289" s="437"/>
      <c r="GP289" s="437"/>
      <c r="GQ289" s="437"/>
      <c r="GR289" s="437"/>
      <c r="GS289" s="437"/>
      <c r="GT289" s="437"/>
      <c r="GU289" s="437"/>
      <c r="GV289" s="437"/>
      <c r="GW289" s="437"/>
      <c r="GX289" s="437"/>
      <c r="GY289" s="437"/>
      <c r="GZ289" s="437"/>
      <c r="HA289" s="437"/>
      <c r="HB289" s="437"/>
      <c r="HC289" s="437"/>
      <c r="HD289" s="437"/>
      <c r="HE289" s="437"/>
      <c r="HF289" s="437"/>
      <c r="HG289" s="437"/>
      <c r="HH289" s="437"/>
      <c r="HI289" s="437"/>
      <c r="HJ289" s="437"/>
      <c r="HK289" s="437"/>
      <c r="HL289" s="437"/>
      <c r="HM289" s="437"/>
      <c r="HN289" s="437"/>
      <c r="HO289" s="437"/>
      <c r="HP289" s="437"/>
      <c r="HQ289" s="437"/>
      <c r="HR289" s="437"/>
      <c r="HS289" s="437"/>
      <c r="HT289" s="437"/>
      <c r="HU289" s="437"/>
      <c r="HV289" s="437"/>
      <c r="HW289" s="437"/>
      <c r="HX289" s="437"/>
      <c r="HY289" s="437"/>
      <c r="HZ289" s="437"/>
      <c r="IA289" s="437"/>
      <c r="IB289" s="437"/>
      <c r="IC289" s="437"/>
      <c r="ID289" s="437"/>
      <c r="IE289" s="437"/>
      <c r="IF289" s="437"/>
      <c r="IG289" s="437"/>
      <c r="IH289" s="437"/>
      <c r="II289" s="437"/>
      <c r="IJ289" s="437"/>
      <c r="IK289" s="437"/>
      <c r="IL289" s="437"/>
      <c r="IM289" s="437"/>
      <c r="IN289" s="437"/>
      <c r="IO289" s="437"/>
      <c r="IP289" s="437"/>
      <c r="IQ289" s="437"/>
      <c r="IR289" s="437"/>
      <c r="IS289" s="437"/>
      <c r="IT289" s="437"/>
      <c r="IU289" s="437"/>
      <c r="IV289" s="437"/>
    </row>
    <row r="290" spans="1:256" s="404" customFormat="1">
      <c r="A290" s="380"/>
      <c r="B290" s="408" t="s">
        <v>1484</v>
      </c>
      <c r="C290" s="485" t="s">
        <v>51</v>
      </c>
      <c r="D290" s="485">
        <v>4</v>
      </c>
      <c r="E290" s="853"/>
      <c r="F290" s="487">
        <f>D290*E290</f>
        <v>0</v>
      </c>
      <c r="G290" s="830"/>
      <c r="H290" s="830"/>
    </row>
    <row r="291" spans="1:256" s="404" customFormat="1">
      <c r="A291" s="380"/>
      <c r="B291" s="408" t="s">
        <v>1495</v>
      </c>
      <c r="C291" s="485" t="s">
        <v>51</v>
      </c>
      <c r="D291" s="485">
        <v>6</v>
      </c>
      <c r="E291" s="853"/>
      <c r="F291" s="487">
        <f>D291*E291</f>
        <v>0</v>
      </c>
      <c r="G291" s="830"/>
      <c r="H291" s="830"/>
    </row>
    <row r="292" spans="1:256" s="404" customFormat="1">
      <c r="A292" s="380"/>
      <c r="B292" s="408"/>
      <c r="C292" s="485"/>
      <c r="D292" s="485"/>
      <c r="E292" s="437"/>
      <c r="F292" s="437"/>
      <c r="G292" s="830"/>
      <c r="H292" s="830"/>
    </row>
    <row r="293" spans="1:256" s="538" customFormat="1">
      <c r="A293" s="486"/>
      <c r="B293" s="408"/>
      <c r="C293" s="485"/>
      <c r="D293" s="485"/>
      <c r="E293" s="852"/>
      <c r="F293" s="852"/>
      <c r="G293" s="484"/>
      <c r="H293" s="484"/>
      <c r="I293" s="437"/>
      <c r="J293" s="437"/>
      <c r="K293" s="437"/>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7"/>
      <c r="AH293" s="437"/>
      <c r="AI293" s="437"/>
      <c r="AJ293" s="437"/>
      <c r="AK293" s="437"/>
      <c r="AL293" s="437"/>
      <c r="AM293" s="437"/>
      <c r="AN293" s="437"/>
      <c r="AO293" s="437"/>
      <c r="AP293" s="437"/>
      <c r="AQ293" s="437"/>
      <c r="AR293" s="437"/>
      <c r="AS293" s="437"/>
      <c r="AT293" s="437"/>
      <c r="AU293" s="437"/>
      <c r="AV293" s="437"/>
      <c r="AW293" s="437"/>
      <c r="AX293" s="437"/>
      <c r="AY293" s="437"/>
      <c r="AZ293" s="437"/>
      <c r="BA293" s="437"/>
      <c r="BB293" s="437"/>
      <c r="BC293" s="437"/>
      <c r="BD293" s="437"/>
      <c r="BE293" s="437"/>
      <c r="BF293" s="437"/>
      <c r="BG293" s="437"/>
      <c r="BH293" s="437"/>
      <c r="BI293" s="437"/>
      <c r="BJ293" s="437"/>
      <c r="BK293" s="437"/>
      <c r="BL293" s="437"/>
      <c r="BM293" s="437"/>
      <c r="BN293" s="437"/>
      <c r="BO293" s="437"/>
      <c r="BP293" s="437"/>
      <c r="BQ293" s="437"/>
      <c r="BR293" s="437"/>
      <c r="BS293" s="437"/>
      <c r="BT293" s="437"/>
      <c r="BU293" s="437"/>
      <c r="BV293" s="437"/>
      <c r="BW293" s="437"/>
      <c r="BX293" s="437"/>
      <c r="BY293" s="437"/>
      <c r="BZ293" s="437"/>
      <c r="CA293" s="437"/>
      <c r="CB293" s="437"/>
      <c r="CC293" s="437"/>
      <c r="CD293" s="437"/>
      <c r="CE293" s="437"/>
      <c r="CF293" s="437"/>
      <c r="CG293" s="437"/>
      <c r="CH293" s="437"/>
      <c r="CI293" s="437"/>
      <c r="CJ293" s="437"/>
      <c r="CK293" s="437"/>
      <c r="CL293" s="437"/>
      <c r="CM293" s="437"/>
      <c r="CN293" s="437"/>
      <c r="CO293" s="437"/>
      <c r="CP293" s="437"/>
      <c r="CQ293" s="437"/>
      <c r="CR293" s="437"/>
      <c r="CS293" s="437"/>
      <c r="CT293" s="437"/>
      <c r="CU293" s="437"/>
      <c r="CV293" s="437"/>
      <c r="CW293" s="437"/>
      <c r="CX293" s="437"/>
      <c r="CY293" s="437"/>
      <c r="CZ293" s="437"/>
      <c r="DA293" s="437"/>
      <c r="DB293" s="437"/>
      <c r="DC293" s="437"/>
      <c r="DD293" s="437"/>
      <c r="DE293" s="437"/>
      <c r="DF293" s="437"/>
      <c r="DG293" s="437"/>
      <c r="DH293" s="437"/>
      <c r="DI293" s="437"/>
      <c r="DJ293" s="437"/>
      <c r="DK293" s="437"/>
      <c r="DL293" s="437"/>
      <c r="DM293" s="437"/>
      <c r="DN293" s="437"/>
      <c r="DO293" s="437"/>
      <c r="DP293" s="437"/>
      <c r="DQ293" s="437"/>
      <c r="DR293" s="437"/>
      <c r="DS293" s="437"/>
      <c r="DT293" s="437"/>
      <c r="DU293" s="437"/>
      <c r="DV293" s="437"/>
      <c r="DW293" s="437"/>
      <c r="DX293" s="437"/>
      <c r="DY293" s="437"/>
      <c r="DZ293" s="437"/>
      <c r="EA293" s="437"/>
      <c r="EB293" s="437"/>
      <c r="EC293" s="437"/>
      <c r="ED293" s="437"/>
      <c r="EE293" s="437"/>
      <c r="EF293" s="437"/>
      <c r="EG293" s="437"/>
      <c r="EH293" s="437"/>
      <c r="EI293" s="437"/>
      <c r="EJ293" s="437"/>
      <c r="EK293" s="437"/>
      <c r="EL293" s="437"/>
      <c r="EM293" s="437"/>
      <c r="EN293" s="437"/>
      <c r="EO293" s="437"/>
      <c r="EP293" s="437"/>
      <c r="EQ293" s="437"/>
      <c r="ER293" s="437"/>
      <c r="ES293" s="437"/>
      <c r="ET293" s="437"/>
      <c r="EU293" s="437"/>
      <c r="EV293" s="437"/>
      <c r="EW293" s="437"/>
      <c r="EX293" s="437"/>
      <c r="EY293" s="437"/>
      <c r="EZ293" s="437"/>
      <c r="FA293" s="437"/>
      <c r="FB293" s="437"/>
      <c r="FC293" s="437"/>
      <c r="FD293" s="437"/>
      <c r="FE293" s="437"/>
      <c r="FF293" s="437"/>
      <c r="FG293" s="437"/>
      <c r="FH293" s="437"/>
      <c r="FI293" s="437"/>
      <c r="FJ293" s="437"/>
      <c r="FK293" s="437"/>
      <c r="FL293" s="437"/>
      <c r="FM293" s="437"/>
      <c r="FN293" s="437"/>
      <c r="FO293" s="437"/>
      <c r="FP293" s="437"/>
      <c r="FQ293" s="437"/>
      <c r="FR293" s="437"/>
      <c r="FS293" s="437"/>
      <c r="FT293" s="437"/>
      <c r="FU293" s="437"/>
      <c r="FV293" s="437"/>
      <c r="FW293" s="437"/>
      <c r="FX293" s="437"/>
      <c r="FY293" s="437"/>
      <c r="FZ293" s="437"/>
      <c r="GA293" s="437"/>
      <c r="GB293" s="437"/>
      <c r="GC293" s="437"/>
      <c r="GD293" s="437"/>
      <c r="GE293" s="437"/>
      <c r="GF293" s="437"/>
      <c r="GG293" s="437"/>
      <c r="GH293" s="437"/>
      <c r="GI293" s="437"/>
      <c r="GJ293" s="437"/>
      <c r="GK293" s="437"/>
      <c r="GL293" s="437"/>
      <c r="GM293" s="437"/>
      <c r="GN293" s="437"/>
      <c r="GO293" s="437"/>
      <c r="GP293" s="437"/>
      <c r="GQ293" s="437"/>
      <c r="GR293" s="437"/>
      <c r="GS293" s="437"/>
      <c r="GT293" s="437"/>
      <c r="GU293" s="437"/>
      <c r="GV293" s="437"/>
      <c r="GW293" s="437"/>
      <c r="GX293" s="437"/>
      <c r="GY293" s="437"/>
      <c r="GZ293" s="437"/>
      <c r="HA293" s="437"/>
      <c r="HB293" s="437"/>
      <c r="HC293" s="437"/>
      <c r="HD293" s="437"/>
      <c r="HE293" s="437"/>
      <c r="HF293" s="437"/>
      <c r="HG293" s="437"/>
      <c r="HH293" s="437"/>
      <c r="HI293" s="437"/>
      <c r="HJ293" s="437"/>
      <c r="HK293" s="437"/>
      <c r="HL293" s="437"/>
      <c r="HM293" s="437"/>
      <c r="HN293" s="437"/>
      <c r="HO293" s="437"/>
      <c r="HP293" s="437"/>
      <c r="HQ293" s="437"/>
      <c r="HR293" s="437"/>
      <c r="HS293" s="437"/>
      <c r="HT293" s="437"/>
      <c r="HU293" s="437"/>
      <c r="HV293" s="437"/>
      <c r="HW293" s="437"/>
      <c r="HX293" s="437"/>
      <c r="HY293" s="437"/>
      <c r="HZ293" s="437"/>
      <c r="IA293" s="437"/>
      <c r="IB293" s="437"/>
      <c r="IC293" s="437"/>
      <c r="ID293" s="437"/>
      <c r="IE293" s="437"/>
      <c r="IF293" s="437"/>
      <c r="IG293" s="437"/>
      <c r="IH293" s="437"/>
      <c r="II293" s="437"/>
      <c r="IJ293" s="437"/>
      <c r="IK293" s="437"/>
      <c r="IL293" s="437"/>
      <c r="IM293" s="437"/>
      <c r="IN293" s="437"/>
      <c r="IO293" s="437"/>
      <c r="IP293" s="437"/>
      <c r="IQ293" s="437"/>
      <c r="IR293" s="437"/>
      <c r="IS293" s="437"/>
      <c r="IT293" s="437"/>
      <c r="IU293" s="437"/>
      <c r="IV293" s="437"/>
    </row>
    <row r="294" spans="1:256" s="483" customFormat="1" ht="90.75" customHeight="1">
      <c r="A294" s="851" t="s">
        <v>1474</v>
      </c>
      <c r="B294" s="715" t="s">
        <v>1695</v>
      </c>
      <c r="C294" s="644"/>
      <c r="D294" s="644"/>
      <c r="E294" s="404"/>
      <c r="F294" s="404"/>
      <c r="G294" s="830"/>
      <c r="H294" s="830"/>
    </row>
    <row r="295" spans="1:256" s="483" customFormat="1">
      <c r="A295" s="850"/>
      <c r="B295" s="489" t="s">
        <v>1694</v>
      </c>
      <c r="C295" s="644"/>
      <c r="D295" s="644"/>
      <c r="E295" s="404"/>
      <c r="F295" s="404"/>
      <c r="G295" s="830"/>
      <c r="H295" s="830"/>
    </row>
    <row r="296" spans="1:256" s="483" customFormat="1" ht="66">
      <c r="A296" s="850"/>
      <c r="B296" s="840" t="s">
        <v>1693</v>
      </c>
      <c r="C296" s="644"/>
      <c r="D296" s="644"/>
      <c r="E296" s="404"/>
      <c r="F296" s="404"/>
      <c r="G296" s="830"/>
      <c r="H296" s="830"/>
    </row>
    <row r="297" spans="1:256" s="483" customFormat="1" ht="15" customHeight="1">
      <c r="A297" s="850"/>
      <c r="B297" s="489" t="s">
        <v>1692</v>
      </c>
      <c r="C297" s="644"/>
      <c r="D297" s="644"/>
      <c r="E297" s="404"/>
      <c r="F297" s="404"/>
      <c r="G297" s="830"/>
      <c r="H297" s="830"/>
    </row>
    <row r="298" spans="1:256" s="483" customFormat="1">
      <c r="A298" s="850"/>
      <c r="B298" s="757" t="s">
        <v>1691</v>
      </c>
      <c r="C298" s="485" t="s">
        <v>51</v>
      </c>
      <c r="D298" s="485">
        <v>1</v>
      </c>
      <c r="E298" s="836"/>
      <c r="F298" s="487">
        <f>E298*D298</f>
        <v>0</v>
      </c>
      <c r="G298" s="830"/>
      <c r="H298" s="830"/>
    </row>
    <row r="299" spans="1:256" s="483" customFormat="1">
      <c r="A299" s="850"/>
      <c r="B299" s="842"/>
      <c r="C299" s="644"/>
      <c r="D299" s="644"/>
      <c r="E299" s="477"/>
      <c r="F299" s="477"/>
      <c r="G299" s="830"/>
      <c r="H299" s="830"/>
    </row>
    <row r="300" spans="1:256" s="405" customFormat="1" ht="66">
      <c r="A300" s="817" t="s">
        <v>1472</v>
      </c>
      <c r="B300" s="489" t="s">
        <v>1690</v>
      </c>
      <c r="C300" s="485"/>
      <c r="D300" s="485"/>
      <c r="E300" s="437"/>
      <c r="F300" s="437"/>
      <c r="G300" s="484"/>
      <c r="H300" s="484"/>
      <c r="I300" s="437"/>
      <c r="J300" s="437"/>
      <c r="K300" s="437"/>
      <c r="L300" s="437"/>
      <c r="M300" s="437"/>
      <c r="N300" s="437"/>
      <c r="O300" s="437"/>
      <c r="P300" s="437"/>
      <c r="Q300" s="437"/>
      <c r="R300" s="437"/>
      <c r="S300" s="437"/>
      <c r="T300" s="437"/>
      <c r="U300" s="437"/>
      <c r="V300" s="437"/>
      <c r="W300" s="437"/>
      <c r="X300" s="437"/>
      <c r="Y300" s="437"/>
      <c r="Z300" s="437"/>
      <c r="AA300" s="437"/>
      <c r="AB300" s="437"/>
      <c r="AC300" s="437"/>
      <c r="AD300" s="437"/>
      <c r="AE300" s="437"/>
      <c r="AF300" s="437"/>
      <c r="AG300" s="437"/>
      <c r="AH300" s="437"/>
      <c r="AI300" s="437"/>
      <c r="AJ300" s="437"/>
      <c r="AK300" s="437"/>
      <c r="AL300" s="437"/>
      <c r="AM300" s="437"/>
      <c r="AN300" s="437"/>
      <c r="AO300" s="437"/>
      <c r="AP300" s="437"/>
      <c r="AQ300" s="437"/>
      <c r="AR300" s="437"/>
      <c r="AS300" s="437"/>
      <c r="AT300" s="437"/>
      <c r="AU300" s="437"/>
      <c r="AV300" s="437"/>
      <c r="AW300" s="437"/>
      <c r="AX300" s="437"/>
      <c r="AY300" s="437"/>
      <c r="AZ300" s="437"/>
      <c r="BA300" s="437"/>
      <c r="BB300" s="437"/>
      <c r="BC300" s="437"/>
      <c r="BD300" s="437"/>
      <c r="BE300" s="437"/>
      <c r="BF300" s="437"/>
      <c r="BG300" s="437"/>
      <c r="BH300" s="437"/>
      <c r="BI300" s="437"/>
      <c r="BJ300" s="437"/>
      <c r="BK300" s="437"/>
      <c r="BL300" s="437"/>
      <c r="BM300" s="437"/>
      <c r="BN300" s="437"/>
      <c r="BO300" s="437"/>
      <c r="BP300" s="437"/>
      <c r="BQ300" s="437"/>
      <c r="BR300" s="437"/>
      <c r="BS300" s="437"/>
      <c r="BT300" s="437"/>
      <c r="BU300" s="437"/>
      <c r="BV300" s="437"/>
      <c r="BW300" s="437"/>
      <c r="BX300" s="437"/>
      <c r="BY300" s="437"/>
      <c r="BZ300" s="437"/>
      <c r="CA300" s="437"/>
      <c r="CB300" s="437"/>
      <c r="CC300" s="437"/>
      <c r="CD300" s="437"/>
      <c r="CE300" s="437"/>
      <c r="CF300" s="437"/>
      <c r="CG300" s="437"/>
      <c r="CH300" s="437"/>
      <c r="CI300" s="437"/>
      <c r="CJ300" s="437"/>
      <c r="CK300" s="437"/>
      <c r="CL300" s="437"/>
      <c r="CM300" s="437"/>
      <c r="CN300" s="437"/>
      <c r="CO300" s="437"/>
      <c r="CP300" s="437"/>
      <c r="CQ300" s="437"/>
      <c r="CR300" s="437"/>
      <c r="CS300" s="437"/>
      <c r="CT300" s="437"/>
      <c r="CU300" s="437"/>
      <c r="CV300" s="437"/>
      <c r="CW300" s="437"/>
      <c r="CX300" s="437"/>
      <c r="CY300" s="437"/>
      <c r="CZ300" s="437"/>
      <c r="DA300" s="437"/>
      <c r="DB300" s="437"/>
      <c r="DC300" s="437"/>
      <c r="DD300" s="437"/>
      <c r="DE300" s="437"/>
      <c r="DF300" s="437"/>
      <c r="DG300" s="437"/>
      <c r="DH300" s="437"/>
      <c r="DI300" s="437"/>
      <c r="DJ300" s="437"/>
      <c r="DK300" s="437"/>
      <c r="DL300" s="437"/>
      <c r="DM300" s="437"/>
      <c r="DN300" s="437"/>
      <c r="DO300" s="437"/>
      <c r="DP300" s="437"/>
      <c r="DQ300" s="437"/>
      <c r="DR300" s="437"/>
      <c r="DS300" s="437"/>
      <c r="DT300" s="437"/>
      <c r="DU300" s="437"/>
      <c r="DV300" s="437"/>
      <c r="DW300" s="437"/>
      <c r="DX300" s="437"/>
      <c r="DY300" s="437"/>
      <c r="DZ300" s="437"/>
      <c r="EA300" s="437"/>
      <c r="EB300" s="437"/>
      <c r="EC300" s="437"/>
      <c r="ED300" s="437"/>
      <c r="EE300" s="437"/>
      <c r="EF300" s="437"/>
      <c r="EG300" s="437"/>
      <c r="EH300" s="437"/>
      <c r="EI300" s="437"/>
      <c r="EJ300" s="437"/>
      <c r="EK300" s="437"/>
      <c r="EL300" s="437"/>
      <c r="EM300" s="437"/>
      <c r="EN300" s="437"/>
      <c r="EO300" s="437"/>
      <c r="EP300" s="437"/>
      <c r="EQ300" s="437"/>
      <c r="ER300" s="437"/>
      <c r="ES300" s="437"/>
      <c r="ET300" s="437"/>
      <c r="EU300" s="437"/>
      <c r="EV300" s="437"/>
      <c r="EW300" s="437"/>
      <c r="EX300" s="437"/>
      <c r="EY300" s="437"/>
      <c r="EZ300" s="437"/>
      <c r="FA300" s="437"/>
      <c r="FB300" s="437"/>
      <c r="FC300" s="437"/>
      <c r="FD300" s="437"/>
      <c r="FE300" s="437"/>
      <c r="FF300" s="437"/>
      <c r="FG300" s="437"/>
      <c r="FH300" s="437"/>
      <c r="FI300" s="437"/>
      <c r="FJ300" s="437"/>
      <c r="FK300" s="437"/>
      <c r="FL300" s="437"/>
      <c r="FM300" s="437"/>
      <c r="FN300" s="437"/>
      <c r="FO300" s="437"/>
      <c r="FP300" s="437"/>
      <c r="FQ300" s="437"/>
      <c r="FR300" s="437"/>
      <c r="FS300" s="437"/>
      <c r="FT300" s="437"/>
      <c r="FU300" s="437"/>
      <c r="FV300" s="437"/>
      <c r="FW300" s="437"/>
      <c r="FX300" s="437"/>
      <c r="FY300" s="437"/>
      <c r="FZ300" s="437"/>
      <c r="GA300" s="437"/>
      <c r="GB300" s="437"/>
      <c r="GC300" s="437"/>
      <c r="GD300" s="437"/>
      <c r="GE300" s="437"/>
      <c r="GF300" s="437"/>
      <c r="GG300" s="437"/>
      <c r="GH300" s="437"/>
      <c r="GI300" s="437"/>
      <c r="GJ300" s="437"/>
      <c r="GK300" s="437"/>
      <c r="GL300" s="437"/>
      <c r="GM300" s="437"/>
      <c r="GN300" s="437"/>
      <c r="GO300" s="437"/>
      <c r="GP300" s="437"/>
      <c r="GQ300" s="437"/>
      <c r="GR300" s="437"/>
      <c r="GS300" s="437"/>
      <c r="GT300" s="437"/>
      <c r="GU300" s="437"/>
      <c r="GV300" s="437"/>
      <c r="GW300" s="437"/>
      <c r="GX300" s="437"/>
      <c r="GY300" s="437"/>
      <c r="GZ300" s="437"/>
      <c r="HA300" s="437"/>
      <c r="HB300" s="437"/>
      <c r="HC300" s="437"/>
      <c r="HD300" s="437"/>
      <c r="HE300" s="437"/>
      <c r="HF300" s="437"/>
      <c r="HG300" s="437"/>
      <c r="HH300" s="437"/>
      <c r="HI300" s="437"/>
      <c r="HJ300" s="437"/>
      <c r="HK300" s="437"/>
      <c r="HL300" s="437"/>
      <c r="HM300" s="437"/>
      <c r="HN300" s="437"/>
      <c r="HO300" s="437"/>
      <c r="HP300" s="437"/>
      <c r="HQ300" s="437"/>
      <c r="HR300" s="437"/>
      <c r="HS300" s="437"/>
      <c r="HT300" s="437"/>
      <c r="HU300" s="437"/>
      <c r="HV300" s="437"/>
      <c r="HW300" s="437"/>
      <c r="HX300" s="437"/>
      <c r="HY300" s="437"/>
      <c r="HZ300" s="437"/>
      <c r="IA300" s="437"/>
      <c r="IB300" s="437"/>
      <c r="IC300" s="437"/>
      <c r="ID300" s="437"/>
      <c r="IE300" s="437"/>
      <c r="IF300" s="437"/>
      <c r="IG300" s="437"/>
      <c r="IH300" s="437"/>
      <c r="II300" s="437"/>
      <c r="IJ300" s="437"/>
      <c r="IK300" s="437"/>
      <c r="IL300" s="437"/>
      <c r="IM300" s="437"/>
      <c r="IN300" s="437"/>
      <c r="IO300" s="437"/>
      <c r="IP300" s="437"/>
      <c r="IQ300" s="437"/>
      <c r="IR300" s="437"/>
      <c r="IS300" s="437"/>
      <c r="IT300" s="437"/>
      <c r="IU300" s="437"/>
      <c r="IV300" s="437"/>
    </row>
    <row r="301" spans="1:256" s="405" customFormat="1" ht="14.4">
      <c r="A301" s="486"/>
      <c r="B301" s="408" t="s">
        <v>1486</v>
      </c>
      <c r="C301" s="485" t="s">
        <v>312</v>
      </c>
      <c r="D301" s="646">
        <v>12</v>
      </c>
      <c r="E301" s="484"/>
      <c r="F301" s="498">
        <f>E301*D301</f>
        <v>0</v>
      </c>
      <c r="G301" s="484"/>
      <c r="H301" s="484"/>
      <c r="I301" s="488"/>
      <c r="J301" s="437"/>
      <c r="K301" s="437"/>
      <c r="L301" s="437"/>
      <c r="M301" s="437"/>
      <c r="N301" s="437"/>
      <c r="O301" s="437"/>
      <c r="P301" s="437"/>
      <c r="Q301" s="437"/>
      <c r="R301" s="437"/>
      <c r="S301" s="437"/>
      <c r="T301" s="437"/>
      <c r="U301" s="437"/>
      <c r="V301" s="437"/>
      <c r="W301" s="437"/>
      <c r="X301" s="437"/>
      <c r="Y301" s="437"/>
      <c r="Z301" s="437"/>
      <c r="AA301" s="437"/>
      <c r="AB301" s="437"/>
      <c r="AC301" s="437"/>
      <c r="AD301" s="437"/>
      <c r="AE301" s="437"/>
      <c r="AF301" s="437"/>
      <c r="AG301" s="437"/>
      <c r="AH301" s="437"/>
      <c r="AI301" s="437"/>
      <c r="AJ301" s="437"/>
      <c r="AK301" s="437"/>
      <c r="AL301" s="437"/>
      <c r="AM301" s="437"/>
      <c r="AN301" s="437"/>
      <c r="AO301" s="437"/>
      <c r="AP301" s="437"/>
      <c r="AQ301" s="437"/>
      <c r="AR301" s="437"/>
      <c r="AS301" s="437"/>
      <c r="AT301" s="437"/>
      <c r="AU301" s="437"/>
      <c r="AV301" s="437"/>
      <c r="AW301" s="437"/>
      <c r="AX301" s="437"/>
      <c r="AY301" s="437"/>
      <c r="AZ301" s="437"/>
      <c r="BA301" s="437"/>
      <c r="BB301" s="437"/>
      <c r="BC301" s="437"/>
      <c r="BD301" s="437"/>
      <c r="BE301" s="437"/>
      <c r="BF301" s="437"/>
      <c r="BG301" s="437"/>
      <c r="BH301" s="437"/>
      <c r="BI301" s="437"/>
      <c r="BJ301" s="437"/>
      <c r="BK301" s="437"/>
      <c r="BL301" s="437"/>
      <c r="BM301" s="437"/>
      <c r="BN301" s="437"/>
      <c r="BO301" s="437"/>
      <c r="BP301" s="437"/>
      <c r="BQ301" s="437"/>
      <c r="BR301" s="437"/>
      <c r="BS301" s="437"/>
      <c r="BT301" s="437"/>
      <c r="BU301" s="437"/>
      <c r="BV301" s="437"/>
      <c r="BW301" s="437"/>
      <c r="BX301" s="437"/>
      <c r="BY301" s="437"/>
      <c r="BZ301" s="437"/>
      <c r="CA301" s="437"/>
      <c r="CB301" s="437"/>
      <c r="CC301" s="437"/>
      <c r="CD301" s="437"/>
      <c r="CE301" s="437"/>
      <c r="CF301" s="437"/>
      <c r="CG301" s="437"/>
      <c r="CH301" s="437"/>
      <c r="CI301" s="437"/>
      <c r="CJ301" s="437"/>
      <c r="CK301" s="437"/>
      <c r="CL301" s="437"/>
      <c r="CM301" s="437"/>
      <c r="CN301" s="437"/>
      <c r="CO301" s="437"/>
      <c r="CP301" s="437"/>
      <c r="CQ301" s="437"/>
      <c r="CR301" s="437"/>
      <c r="CS301" s="437"/>
      <c r="CT301" s="437"/>
      <c r="CU301" s="437"/>
      <c r="CV301" s="437"/>
      <c r="CW301" s="437"/>
      <c r="CX301" s="437"/>
      <c r="CY301" s="437"/>
      <c r="CZ301" s="437"/>
      <c r="DA301" s="437"/>
      <c r="DB301" s="437"/>
      <c r="DC301" s="437"/>
      <c r="DD301" s="437"/>
      <c r="DE301" s="437"/>
      <c r="DF301" s="437"/>
      <c r="DG301" s="437"/>
      <c r="DH301" s="437"/>
      <c r="DI301" s="437"/>
      <c r="DJ301" s="437"/>
      <c r="DK301" s="437"/>
      <c r="DL301" s="437"/>
      <c r="DM301" s="437"/>
      <c r="DN301" s="437"/>
      <c r="DO301" s="437"/>
      <c r="DP301" s="437"/>
      <c r="DQ301" s="437"/>
      <c r="DR301" s="437"/>
      <c r="DS301" s="437"/>
      <c r="DT301" s="437"/>
      <c r="DU301" s="437"/>
      <c r="DV301" s="437"/>
      <c r="DW301" s="437"/>
      <c r="DX301" s="437"/>
      <c r="DY301" s="437"/>
      <c r="DZ301" s="437"/>
      <c r="EA301" s="437"/>
      <c r="EB301" s="437"/>
      <c r="EC301" s="437"/>
      <c r="ED301" s="437"/>
      <c r="EE301" s="437"/>
      <c r="EF301" s="437"/>
      <c r="EG301" s="437"/>
      <c r="EH301" s="437"/>
      <c r="EI301" s="437"/>
      <c r="EJ301" s="437"/>
      <c r="EK301" s="437"/>
      <c r="EL301" s="437"/>
      <c r="EM301" s="437"/>
      <c r="EN301" s="437"/>
      <c r="EO301" s="437"/>
      <c r="EP301" s="437"/>
      <c r="EQ301" s="437"/>
      <c r="ER301" s="437"/>
      <c r="ES301" s="437"/>
      <c r="ET301" s="437"/>
      <c r="EU301" s="437"/>
      <c r="EV301" s="437"/>
      <c r="EW301" s="437"/>
      <c r="EX301" s="437"/>
      <c r="EY301" s="437"/>
      <c r="EZ301" s="437"/>
      <c r="FA301" s="437"/>
      <c r="FB301" s="437"/>
      <c r="FC301" s="437"/>
      <c r="FD301" s="437"/>
      <c r="FE301" s="437"/>
      <c r="FF301" s="437"/>
      <c r="FG301" s="437"/>
      <c r="FH301" s="437"/>
      <c r="FI301" s="437"/>
      <c r="FJ301" s="437"/>
      <c r="FK301" s="437"/>
      <c r="FL301" s="437"/>
      <c r="FM301" s="437"/>
      <c r="FN301" s="437"/>
      <c r="FO301" s="437"/>
      <c r="FP301" s="437"/>
      <c r="FQ301" s="437"/>
      <c r="FR301" s="437"/>
      <c r="FS301" s="437"/>
      <c r="FT301" s="437"/>
      <c r="FU301" s="437"/>
      <c r="FV301" s="437"/>
      <c r="FW301" s="437"/>
      <c r="FX301" s="437"/>
      <c r="FY301" s="437"/>
      <c r="FZ301" s="437"/>
      <c r="GA301" s="437"/>
      <c r="GB301" s="437"/>
      <c r="GC301" s="437"/>
      <c r="GD301" s="437"/>
      <c r="GE301" s="437"/>
      <c r="GF301" s="437"/>
      <c r="GG301" s="437"/>
      <c r="GH301" s="437"/>
      <c r="GI301" s="437"/>
      <c r="GJ301" s="437"/>
      <c r="GK301" s="437"/>
      <c r="GL301" s="437"/>
      <c r="GM301" s="437"/>
      <c r="GN301" s="437"/>
      <c r="GO301" s="437"/>
      <c r="GP301" s="437"/>
      <c r="GQ301" s="437"/>
      <c r="GR301" s="437"/>
      <c r="GS301" s="437"/>
      <c r="GT301" s="437"/>
      <c r="GU301" s="437"/>
      <c r="GV301" s="437"/>
      <c r="GW301" s="437"/>
      <c r="GX301" s="437"/>
      <c r="GY301" s="437"/>
      <c r="GZ301" s="437"/>
      <c r="HA301" s="437"/>
      <c r="HB301" s="437"/>
      <c r="HC301" s="437"/>
      <c r="HD301" s="437"/>
      <c r="HE301" s="437"/>
      <c r="HF301" s="437"/>
      <c r="HG301" s="437"/>
      <c r="HH301" s="437"/>
      <c r="HI301" s="437"/>
      <c r="HJ301" s="437"/>
      <c r="HK301" s="437"/>
      <c r="HL301" s="437"/>
      <c r="HM301" s="437"/>
      <c r="HN301" s="437"/>
      <c r="HO301" s="437"/>
      <c r="HP301" s="437"/>
      <c r="HQ301" s="437"/>
      <c r="HR301" s="437"/>
      <c r="HS301" s="437"/>
      <c r="HT301" s="437"/>
      <c r="HU301" s="437"/>
      <c r="HV301" s="437"/>
      <c r="HW301" s="437"/>
      <c r="HX301" s="437"/>
      <c r="HY301" s="437"/>
      <c r="HZ301" s="437"/>
      <c r="IA301" s="437"/>
      <c r="IB301" s="437"/>
      <c r="IC301" s="437"/>
      <c r="ID301" s="437"/>
      <c r="IE301" s="437"/>
      <c r="IF301" s="437"/>
      <c r="IG301" s="437"/>
      <c r="IH301" s="437"/>
      <c r="II301" s="437"/>
      <c r="IJ301" s="437"/>
      <c r="IK301" s="437"/>
      <c r="IL301" s="437"/>
      <c r="IM301" s="437"/>
      <c r="IN301" s="437"/>
      <c r="IO301" s="437"/>
      <c r="IP301" s="437"/>
      <c r="IQ301" s="437"/>
      <c r="IR301" s="437"/>
      <c r="IS301" s="437"/>
      <c r="IT301" s="437"/>
      <c r="IU301" s="437"/>
      <c r="IV301" s="437"/>
    </row>
    <row r="302" spans="1:256" s="405" customFormat="1" ht="14.4">
      <c r="A302" s="486"/>
      <c r="B302" s="408" t="s">
        <v>1485</v>
      </c>
      <c r="C302" s="485" t="s">
        <v>312</v>
      </c>
      <c r="D302" s="646">
        <v>6</v>
      </c>
      <c r="E302" s="484"/>
      <c r="F302" s="498">
        <f>E302*D302</f>
        <v>0</v>
      </c>
      <c r="G302" s="484"/>
      <c r="H302" s="484"/>
      <c r="I302" s="488"/>
      <c r="J302" s="437"/>
      <c r="K302" s="437"/>
      <c r="L302" s="437"/>
      <c r="M302" s="437"/>
      <c r="N302" s="437"/>
      <c r="O302" s="437"/>
      <c r="P302" s="437"/>
      <c r="Q302" s="437"/>
      <c r="R302" s="437"/>
      <c r="S302" s="437"/>
      <c r="T302" s="437"/>
      <c r="U302" s="437"/>
      <c r="V302" s="437"/>
      <c r="W302" s="437"/>
      <c r="X302" s="437"/>
      <c r="Y302" s="437"/>
      <c r="Z302" s="437"/>
      <c r="AA302" s="437"/>
      <c r="AB302" s="437"/>
      <c r="AC302" s="437"/>
      <c r="AD302" s="437"/>
      <c r="AE302" s="437"/>
      <c r="AF302" s="437"/>
      <c r="AG302" s="437"/>
      <c r="AH302" s="437"/>
      <c r="AI302" s="437"/>
      <c r="AJ302" s="437"/>
      <c r="AK302" s="437"/>
      <c r="AL302" s="437"/>
      <c r="AM302" s="437"/>
      <c r="AN302" s="437"/>
      <c r="AO302" s="437"/>
      <c r="AP302" s="437"/>
      <c r="AQ302" s="437"/>
      <c r="AR302" s="437"/>
      <c r="AS302" s="437"/>
      <c r="AT302" s="437"/>
      <c r="AU302" s="437"/>
      <c r="AV302" s="437"/>
      <c r="AW302" s="437"/>
      <c r="AX302" s="437"/>
      <c r="AY302" s="437"/>
      <c r="AZ302" s="437"/>
      <c r="BA302" s="437"/>
      <c r="BB302" s="437"/>
      <c r="BC302" s="437"/>
      <c r="BD302" s="437"/>
      <c r="BE302" s="437"/>
      <c r="BF302" s="437"/>
      <c r="BG302" s="437"/>
      <c r="BH302" s="437"/>
      <c r="BI302" s="437"/>
      <c r="BJ302" s="437"/>
      <c r="BK302" s="437"/>
      <c r="BL302" s="437"/>
      <c r="BM302" s="437"/>
      <c r="BN302" s="437"/>
      <c r="BO302" s="437"/>
      <c r="BP302" s="437"/>
      <c r="BQ302" s="437"/>
      <c r="BR302" s="437"/>
      <c r="BS302" s="437"/>
      <c r="BT302" s="437"/>
      <c r="BU302" s="437"/>
      <c r="BV302" s="437"/>
      <c r="BW302" s="437"/>
      <c r="BX302" s="437"/>
      <c r="BY302" s="437"/>
      <c r="BZ302" s="437"/>
      <c r="CA302" s="437"/>
      <c r="CB302" s="437"/>
      <c r="CC302" s="437"/>
      <c r="CD302" s="437"/>
      <c r="CE302" s="437"/>
      <c r="CF302" s="437"/>
      <c r="CG302" s="437"/>
      <c r="CH302" s="437"/>
      <c r="CI302" s="437"/>
      <c r="CJ302" s="437"/>
      <c r="CK302" s="437"/>
      <c r="CL302" s="437"/>
      <c r="CM302" s="437"/>
      <c r="CN302" s="437"/>
      <c r="CO302" s="437"/>
      <c r="CP302" s="437"/>
      <c r="CQ302" s="437"/>
      <c r="CR302" s="437"/>
      <c r="CS302" s="437"/>
      <c r="CT302" s="437"/>
      <c r="CU302" s="437"/>
      <c r="CV302" s="437"/>
      <c r="CW302" s="437"/>
      <c r="CX302" s="437"/>
      <c r="CY302" s="437"/>
      <c r="CZ302" s="437"/>
      <c r="DA302" s="437"/>
      <c r="DB302" s="437"/>
      <c r="DC302" s="437"/>
      <c r="DD302" s="437"/>
      <c r="DE302" s="437"/>
      <c r="DF302" s="437"/>
      <c r="DG302" s="437"/>
      <c r="DH302" s="437"/>
      <c r="DI302" s="437"/>
      <c r="DJ302" s="437"/>
      <c r="DK302" s="437"/>
      <c r="DL302" s="437"/>
      <c r="DM302" s="437"/>
      <c r="DN302" s="437"/>
      <c r="DO302" s="437"/>
      <c r="DP302" s="437"/>
      <c r="DQ302" s="437"/>
      <c r="DR302" s="437"/>
      <c r="DS302" s="437"/>
      <c r="DT302" s="437"/>
      <c r="DU302" s="437"/>
      <c r="DV302" s="437"/>
      <c r="DW302" s="437"/>
      <c r="DX302" s="437"/>
      <c r="DY302" s="437"/>
      <c r="DZ302" s="437"/>
      <c r="EA302" s="437"/>
      <c r="EB302" s="437"/>
      <c r="EC302" s="437"/>
      <c r="ED302" s="437"/>
      <c r="EE302" s="437"/>
      <c r="EF302" s="437"/>
      <c r="EG302" s="437"/>
      <c r="EH302" s="437"/>
      <c r="EI302" s="437"/>
      <c r="EJ302" s="437"/>
      <c r="EK302" s="437"/>
      <c r="EL302" s="437"/>
      <c r="EM302" s="437"/>
      <c r="EN302" s="437"/>
      <c r="EO302" s="437"/>
      <c r="EP302" s="437"/>
      <c r="EQ302" s="437"/>
      <c r="ER302" s="437"/>
      <c r="ES302" s="437"/>
      <c r="ET302" s="437"/>
      <c r="EU302" s="437"/>
      <c r="EV302" s="437"/>
      <c r="EW302" s="437"/>
      <c r="EX302" s="437"/>
      <c r="EY302" s="437"/>
      <c r="EZ302" s="437"/>
      <c r="FA302" s="437"/>
      <c r="FB302" s="437"/>
      <c r="FC302" s="437"/>
      <c r="FD302" s="437"/>
      <c r="FE302" s="437"/>
      <c r="FF302" s="437"/>
      <c r="FG302" s="437"/>
      <c r="FH302" s="437"/>
      <c r="FI302" s="437"/>
      <c r="FJ302" s="437"/>
      <c r="FK302" s="437"/>
      <c r="FL302" s="437"/>
      <c r="FM302" s="437"/>
      <c r="FN302" s="437"/>
      <c r="FO302" s="437"/>
      <c r="FP302" s="437"/>
      <c r="FQ302" s="437"/>
      <c r="FR302" s="437"/>
      <c r="FS302" s="437"/>
      <c r="FT302" s="437"/>
      <c r="FU302" s="437"/>
      <c r="FV302" s="437"/>
      <c r="FW302" s="437"/>
      <c r="FX302" s="437"/>
      <c r="FY302" s="437"/>
      <c r="FZ302" s="437"/>
      <c r="GA302" s="437"/>
      <c r="GB302" s="437"/>
      <c r="GC302" s="437"/>
      <c r="GD302" s="437"/>
      <c r="GE302" s="437"/>
      <c r="GF302" s="437"/>
      <c r="GG302" s="437"/>
      <c r="GH302" s="437"/>
      <c r="GI302" s="437"/>
      <c r="GJ302" s="437"/>
      <c r="GK302" s="437"/>
      <c r="GL302" s="437"/>
      <c r="GM302" s="437"/>
      <c r="GN302" s="437"/>
      <c r="GO302" s="437"/>
      <c r="GP302" s="437"/>
      <c r="GQ302" s="437"/>
      <c r="GR302" s="437"/>
      <c r="GS302" s="437"/>
      <c r="GT302" s="437"/>
      <c r="GU302" s="437"/>
      <c r="GV302" s="437"/>
      <c r="GW302" s="437"/>
      <c r="GX302" s="437"/>
      <c r="GY302" s="437"/>
      <c r="GZ302" s="437"/>
      <c r="HA302" s="437"/>
      <c r="HB302" s="437"/>
      <c r="HC302" s="437"/>
      <c r="HD302" s="437"/>
      <c r="HE302" s="437"/>
      <c r="HF302" s="437"/>
      <c r="HG302" s="437"/>
      <c r="HH302" s="437"/>
      <c r="HI302" s="437"/>
      <c r="HJ302" s="437"/>
      <c r="HK302" s="437"/>
      <c r="HL302" s="437"/>
      <c r="HM302" s="437"/>
      <c r="HN302" s="437"/>
      <c r="HO302" s="437"/>
      <c r="HP302" s="437"/>
      <c r="HQ302" s="437"/>
      <c r="HR302" s="437"/>
      <c r="HS302" s="437"/>
      <c r="HT302" s="437"/>
      <c r="HU302" s="437"/>
      <c r="HV302" s="437"/>
      <c r="HW302" s="437"/>
      <c r="HX302" s="437"/>
      <c r="HY302" s="437"/>
      <c r="HZ302" s="437"/>
      <c r="IA302" s="437"/>
      <c r="IB302" s="437"/>
      <c r="IC302" s="437"/>
      <c r="ID302" s="437"/>
      <c r="IE302" s="437"/>
      <c r="IF302" s="437"/>
      <c r="IG302" s="437"/>
      <c r="IH302" s="437"/>
      <c r="II302" s="437"/>
      <c r="IJ302" s="437"/>
      <c r="IK302" s="437"/>
      <c r="IL302" s="437"/>
      <c r="IM302" s="437"/>
      <c r="IN302" s="437"/>
      <c r="IO302" s="437"/>
      <c r="IP302" s="437"/>
      <c r="IQ302" s="437"/>
      <c r="IR302" s="437"/>
      <c r="IS302" s="437"/>
      <c r="IT302" s="437"/>
      <c r="IU302" s="437"/>
      <c r="IV302" s="437"/>
    </row>
    <row r="303" spans="1:256" s="405" customFormat="1" ht="14.4">
      <c r="A303" s="486"/>
      <c r="B303" s="408" t="s">
        <v>1495</v>
      </c>
      <c r="C303" s="485" t="s">
        <v>312</v>
      </c>
      <c r="D303" s="646">
        <v>24</v>
      </c>
      <c r="E303" s="484"/>
      <c r="F303" s="498">
        <f>E303*D303</f>
        <v>0</v>
      </c>
      <c r="G303" s="484"/>
      <c r="H303" s="484"/>
      <c r="I303" s="488"/>
      <c r="J303" s="437"/>
      <c r="K303" s="437"/>
      <c r="L303" s="437"/>
      <c r="M303" s="437"/>
      <c r="N303" s="437"/>
      <c r="O303" s="437"/>
      <c r="P303" s="437"/>
      <c r="Q303" s="437"/>
      <c r="R303" s="437"/>
      <c r="S303" s="437"/>
      <c r="T303" s="437"/>
      <c r="U303" s="437"/>
      <c r="V303" s="437"/>
      <c r="W303" s="437"/>
      <c r="X303" s="437"/>
      <c r="Y303" s="437"/>
      <c r="Z303" s="437"/>
      <c r="AA303" s="437"/>
      <c r="AB303" s="437"/>
      <c r="AC303" s="437"/>
      <c r="AD303" s="437"/>
      <c r="AE303" s="437"/>
      <c r="AF303" s="437"/>
      <c r="AG303" s="437"/>
      <c r="AH303" s="437"/>
      <c r="AI303" s="437"/>
      <c r="AJ303" s="437"/>
      <c r="AK303" s="437"/>
      <c r="AL303" s="437"/>
      <c r="AM303" s="437"/>
      <c r="AN303" s="437"/>
      <c r="AO303" s="437"/>
      <c r="AP303" s="437"/>
      <c r="AQ303" s="437"/>
      <c r="AR303" s="437"/>
      <c r="AS303" s="437"/>
      <c r="AT303" s="437"/>
      <c r="AU303" s="437"/>
      <c r="AV303" s="437"/>
      <c r="AW303" s="437"/>
      <c r="AX303" s="437"/>
      <c r="AY303" s="437"/>
      <c r="AZ303" s="437"/>
      <c r="BA303" s="437"/>
      <c r="BB303" s="437"/>
      <c r="BC303" s="437"/>
      <c r="BD303" s="437"/>
      <c r="BE303" s="437"/>
      <c r="BF303" s="437"/>
      <c r="BG303" s="437"/>
      <c r="BH303" s="437"/>
      <c r="BI303" s="437"/>
      <c r="BJ303" s="437"/>
      <c r="BK303" s="437"/>
      <c r="BL303" s="437"/>
      <c r="BM303" s="437"/>
      <c r="BN303" s="437"/>
      <c r="BO303" s="437"/>
      <c r="BP303" s="437"/>
      <c r="BQ303" s="437"/>
      <c r="BR303" s="437"/>
      <c r="BS303" s="437"/>
      <c r="BT303" s="437"/>
      <c r="BU303" s="437"/>
      <c r="BV303" s="437"/>
      <c r="BW303" s="437"/>
      <c r="BX303" s="437"/>
      <c r="BY303" s="437"/>
      <c r="BZ303" s="437"/>
      <c r="CA303" s="437"/>
      <c r="CB303" s="437"/>
      <c r="CC303" s="437"/>
      <c r="CD303" s="437"/>
      <c r="CE303" s="437"/>
      <c r="CF303" s="437"/>
      <c r="CG303" s="437"/>
      <c r="CH303" s="437"/>
      <c r="CI303" s="437"/>
      <c r="CJ303" s="437"/>
      <c r="CK303" s="437"/>
      <c r="CL303" s="437"/>
      <c r="CM303" s="437"/>
      <c r="CN303" s="437"/>
      <c r="CO303" s="437"/>
      <c r="CP303" s="437"/>
      <c r="CQ303" s="437"/>
      <c r="CR303" s="437"/>
      <c r="CS303" s="437"/>
      <c r="CT303" s="437"/>
      <c r="CU303" s="437"/>
      <c r="CV303" s="437"/>
      <c r="CW303" s="437"/>
      <c r="CX303" s="437"/>
      <c r="CY303" s="437"/>
      <c r="CZ303" s="437"/>
      <c r="DA303" s="437"/>
      <c r="DB303" s="437"/>
      <c r="DC303" s="437"/>
      <c r="DD303" s="437"/>
      <c r="DE303" s="437"/>
      <c r="DF303" s="437"/>
      <c r="DG303" s="437"/>
      <c r="DH303" s="437"/>
      <c r="DI303" s="437"/>
      <c r="DJ303" s="437"/>
      <c r="DK303" s="437"/>
      <c r="DL303" s="437"/>
      <c r="DM303" s="437"/>
      <c r="DN303" s="437"/>
      <c r="DO303" s="437"/>
      <c r="DP303" s="437"/>
      <c r="DQ303" s="437"/>
      <c r="DR303" s="437"/>
      <c r="DS303" s="437"/>
      <c r="DT303" s="437"/>
      <c r="DU303" s="437"/>
      <c r="DV303" s="437"/>
      <c r="DW303" s="437"/>
      <c r="DX303" s="437"/>
      <c r="DY303" s="437"/>
      <c r="DZ303" s="437"/>
      <c r="EA303" s="437"/>
      <c r="EB303" s="437"/>
      <c r="EC303" s="437"/>
      <c r="ED303" s="437"/>
      <c r="EE303" s="437"/>
      <c r="EF303" s="437"/>
      <c r="EG303" s="437"/>
      <c r="EH303" s="437"/>
      <c r="EI303" s="437"/>
      <c r="EJ303" s="437"/>
      <c r="EK303" s="437"/>
      <c r="EL303" s="437"/>
      <c r="EM303" s="437"/>
      <c r="EN303" s="437"/>
      <c r="EO303" s="437"/>
      <c r="EP303" s="437"/>
      <c r="EQ303" s="437"/>
      <c r="ER303" s="437"/>
      <c r="ES303" s="437"/>
      <c r="ET303" s="437"/>
      <c r="EU303" s="437"/>
      <c r="EV303" s="437"/>
      <c r="EW303" s="437"/>
      <c r="EX303" s="437"/>
      <c r="EY303" s="437"/>
      <c r="EZ303" s="437"/>
      <c r="FA303" s="437"/>
      <c r="FB303" s="437"/>
      <c r="FC303" s="437"/>
      <c r="FD303" s="437"/>
      <c r="FE303" s="437"/>
      <c r="FF303" s="437"/>
      <c r="FG303" s="437"/>
      <c r="FH303" s="437"/>
      <c r="FI303" s="437"/>
      <c r="FJ303" s="437"/>
      <c r="FK303" s="437"/>
      <c r="FL303" s="437"/>
      <c r="FM303" s="437"/>
      <c r="FN303" s="437"/>
      <c r="FO303" s="437"/>
      <c r="FP303" s="437"/>
      <c r="FQ303" s="437"/>
      <c r="FR303" s="437"/>
      <c r="FS303" s="437"/>
      <c r="FT303" s="437"/>
      <c r="FU303" s="437"/>
      <c r="FV303" s="437"/>
      <c r="FW303" s="437"/>
      <c r="FX303" s="437"/>
      <c r="FY303" s="437"/>
      <c r="FZ303" s="437"/>
      <c r="GA303" s="437"/>
      <c r="GB303" s="437"/>
      <c r="GC303" s="437"/>
      <c r="GD303" s="437"/>
      <c r="GE303" s="437"/>
      <c r="GF303" s="437"/>
      <c r="GG303" s="437"/>
      <c r="GH303" s="437"/>
      <c r="GI303" s="437"/>
      <c r="GJ303" s="437"/>
      <c r="GK303" s="437"/>
      <c r="GL303" s="437"/>
      <c r="GM303" s="437"/>
      <c r="GN303" s="437"/>
      <c r="GO303" s="437"/>
      <c r="GP303" s="437"/>
      <c r="GQ303" s="437"/>
      <c r="GR303" s="437"/>
      <c r="GS303" s="437"/>
      <c r="GT303" s="437"/>
      <c r="GU303" s="437"/>
      <c r="GV303" s="437"/>
      <c r="GW303" s="437"/>
      <c r="GX303" s="437"/>
      <c r="GY303" s="437"/>
      <c r="GZ303" s="437"/>
      <c r="HA303" s="437"/>
      <c r="HB303" s="437"/>
      <c r="HC303" s="437"/>
      <c r="HD303" s="437"/>
      <c r="HE303" s="437"/>
      <c r="HF303" s="437"/>
      <c r="HG303" s="437"/>
      <c r="HH303" s="437"/>
      <c r="HI303" s="437"/>
      <c r="HJ303" s="437"/>
      <c r="HK303" s="437"/>
      <c r="HL303" s="437"/>
      <c r="HM303" s="437"/>
      <c r="HN303" s="437"/>
      <c r="HO303" s="437"/>
      <c r="HP303" s="437"/>
      <c r="HQ303" s="437"/>
      <c r="HR303" s="437"/>
      <c r="HS303" s="437"/>
      <c r="HT303" s="437"/>
      <c r="HU303" s="437"/>
      <c r="HV303" s="437"/>
      <c r="HW303" s="437"/>
      <c r="HX303" s="437"/>
      <c r="HY303" s="437"/>
      <c r="HZ303" s="437"/>
      <c r="IA303" s="437"/>
      <c r="IB303" s="437"/>
      <c r="IC303" s="437"/>
      <c r="ID303" s="437"/>
      <c r="IE303" s="437"/>
      <c r="IF303" s="437"/>
      <c r="IG303" s="437"/>
      <c r="IH303" s="437"/>
      <c r="II303" s="437"/>
      <c r="IJ303" s="437"/>
      <c r="IK303" s="437"/>
      <c r="IL303" s="437"/>
      <c r="IM303" s="437"/>
      <c r="IN303" s="437"/>
      <c r="IO303" s="437"/>
      <c r="IP303" s="437"/>
      <c r="IQ303" s="437"/>
      <c r="IR303" s="437"/>
      <c r="IS303" s="437"/>
      <c r="IT303" s="437"/>
      <c r="IU303" s="437"/>
      <c r="IV303" s="437"/>
    </row>
    <row r="304" spans="1:256" s="405" customFormat="1" ht="14.4">
      <c r="A304" s="486"/>
      <c r="B304" s="408" t="s">
        <v>1686</v>
      </c>
      <c r="C304" s="485" t="s">
        <v>312</v>
      </c>
      <c r="D304" s="646">
        <v>24</v>
      </c>
      <c r="E304" s="484"/>
      <c r="F304" s="498">
        <f>E304*D304</f>
        <v>0</v>
      </c>
      <c r="G304" s="484"/>
      <c r="H304" s="484"/>
      <c r="I304" s="488"/>
      <c r="J304" s="437"/>
      <c r="K304" s="437"/>
      <c r="L304" s="437"/>
      <c r="M304" s="437"/>
      <c r="N304" s="437"/>
      <c r="O304" s="437"/>
      <c r="P304" s="437"/>
      <c r="Q304" s="437"/>
      <c r="R304" s="437"/>
      <c r="S304" s="437"/>
      <c r="T304" s="437"/>
      <c r="U304" s="437"/>
      <c r="V304" s="437"/>
      <c r="W304" s="437"/>
      <c r="X304" s="437"/>
      <c r="Y304" s="437"/>
      <c r="Z304" s="437"/>
      <c r="AA304" s="437"/>
      <c r="AB304" s="437"/>
      <c r="AC304" s="437"/>
      <c r="AD304" s="437"/>
      <c r="AE304" s="437"/>
      <c r="AF304" s="437"/>
      <c r="AG304" s="437"/>
      <c r="AH304" s="437"/>
      <c r="AI304" s="437"/>
      <c r="AJ304" s="437"/>
      <c r="AK304" s="437"/>
      <c r="AL304" s="437"/>
      <c r="AM304" s="437"/>
      <c r="AN304" s="437"/>
      <c r="AO304" s="437"/>
      <c r="AP304" s="437"/>
      <c r="AQ304" s="437"/>
      <c r="AR304" s="437"/>
      <c r="AS304" s="437"/>
      <c r="AT304" s="437"/>
      <c r="AU304" s="437"/>
      <c r="AV304" s="437"/>
      <c r="AW304" s="437"/>
      <c r="AX304" s="437"/>
      <c r="AY304" s="437"/>
      <c r="AZ304" s="437"/>
      <c r="BA304" s="437"/>
      <c r="BB304" s="437"/>
      <c r="BC304" s="437"/>
      <c r="BD304" s="437"/>
      <c r="BE304" s="437"/>
      <c r="BF304" s="437"/>
      <c r="BG304" s="437"/>
      <c r="BH304" s="437"/>
      <c r="BI304" s="437"/>
      <c r="BJ304" s="437"/>
      <c r="BK304" s="437"/>
      <c r="BL304" s="437"/>
      <c r="BM304" s="437"/>
      <c r="BN304" s="437"/>
      <c r="BO304" s="437"/>
      <c r="BP304" s="437"/>
      <c r="BQ304" s="437"/>
      <c r="BR304" s="437"/>
      <c r="BS304" s="437"/>
      <c r="BT304" s="437"/>
      <c r="BU304" s="437"/>
      <c r="BV304" s="437"/>
      <c r="BW304" s="437"/>
      <c r="BX304" s="437"/>
      <c r="BY304" s="437"/>
      <c r="BZ304" s="437"/>
      <c r="CA304" s="437"/>
      <c r="CB304" s="437"/>
      <c r="CC304" s="437"/>
      <c r="CD304" s="437"/>
      <c r="CE304" s="437"/>
      <c r="CF304" s="437"/>
      <c r="CG304" s="437"/>
      <c r="CH304" s="437"/>
      <c r="CI304" s="437"/>
      <c r="CJ304" s="437"/>
      <c r="CK304" s="437"/>
      <c r="CL304" s="437"/>
      <c r="CM304" s="437"/>
      <c r="CN304" s="437"/>
      <c r="CO304" s="437"/>
      <c r="CP304" s="437"/>
      <c r="CQ304" s="437"/>
      <c r="CR304" s="437"/>
      <c r="CS304" s="437"/>
      <c r="CT304" s="437"/>
      <c r="CU304" s="437"/>
      <c r="CV304" s="437"/>
      <c r="CW304" s="437"/>
      <c r="CX304" s="437"/>
      <c r="CY304" s="437"/>
      <c r="CZ304" s="437"/>
      <c r="DA304" s="437"/>
      <c r="DB304" s="437"/>
      <c r="DC304" s="437"/>
      <c r="DD304" s="437"/>
      <c r="DE304" s="437"/>
      <c r="DF304" s="437"/>
      <c r="DG304" s="437"/>
      <c r="DH304" s="437"/>
      <c r="DI304" s="437"/>
      <c r="DJ304" s="437"/>
      <c r="DK304" s="437"/>
      <c r="DL304" s="437"/>
      <c r="DM304" s="437"/>
      <c r="DN304" s="437"/>
      <c r="DO304" s="437"/>
      <c r="DP304" s="437"/>
      <c r="DQ304" s="437"/>
      <c r="DR304" s="437"/>
      <c r="DS304" s="437"/>
      <c r="DT304" s="437"/>
      <c r="DU304" s="437"/>
      <c r="DV304" s="437"/>
      <c r="DW304" s="437"/>
      <c r="DX304" s="437"/>
      <c r="DY304" s="437"/>
      <c r="DZ304" s="437"/>
      <c r="EA304" s="437"/>
      <c r="EB304" s="437"/>
      <c r="EC304" s="437"/>
      <c r="ED304" s="437"/>
      <c r="EE304" s="437"/>
      <c r="EF304" s="437"/>
      <c r="EG304" s="437"/>
      <c r="EH304" s="437"/>
      <c r="EI304" s="437"/>
      <c r="EJ304" s="437"/>
      <c r="EK304" s="437"/>
      <c r="EL304" s="437"/>
      <c r="EM304" s="437"/>
      <c r="EN304" s="437"/>
      <c r="EO304" s="437"/>
      <c r="EP304" s="437"/>
      <c r="EQ304" s="437"/>
      <c r="ER304" s="437"/>
      <c r="ES304" s="437"/>
      <c r="ET304" s="437"/>
      <c r="EU304" s="437"/>
      <c r="EV304" s="437"/>
      <c r="EW304" s="437"/>
      <c r="EX304" s="437"/>
      <c r="EY304" s="437"/>
      <c r="EZ304" s="437"/>
      <c r="FA304" s="437"/>
      <c r="FB304" s="437"/>
      <c r="FC304" s="437"/>
      <c r="FD304" s="437"/>
      <c r="FE304" s="437"/>
      <c r="FF304" s="437"/>
      <c r="FG304" s="437"/>
      <c r="FH304" s="437"/>
      <c r="FI304" s="437"/>
      <c r="FJ304" s="437"/>
      <c r="FK304" s="437"/>
      <c r="FL304" s="437"/>
      <c r="FM304" s="437"/>
      <c r="FN304" s="437"/>
      <c r="FO304" s="437"/>
      <c r="FP304" s="437"/>
      <c r="FQ304" s="437"/>
      <c r="FR304" s="437"/>
      <c r="FS304" s="437"/>
      <c r="FT304" s="437"/>
      <c r="FU304" s="437"/>
      <c r="FV304" s="437"/>
      <c r="FW304" s="437"/>
      <c r="FX304" s="437"/>
      <c r="FY304" s="437"/>
      <c r="FZ304" s="437"/>
      <c r="GA304" s="437"/>
      <c r="GB304" s="437"/>
      <c r="GC304" s="437"/>
      <c r="GD304" s="437"/>
      <c r="GE304" s="437"/>
      <c r="GF304" s="437"/>
      <c r="GG304" s="437"/>
      <c r="GH304" s="437"/>
      <c r="GI304" s="437"/>
      <c r="GJ304" s="437"/>
      <c r="GK304" s="437"/>
      <c r="GL304" s="437"/>
      <c r="GM304" s="437"/>
      <c r="GN304" s="437"/>
      <c r="GO304" s="437"/>
      <c r="GP304" s="437"/>
      <c r="GQ304" s="437"/>
      <c r="GR304" s="437"/>
      <c r="GS304" s="437"/>
      <c r="GT304" s="437"/>
      <c r="GU304" s="437"/>
      <c r="GV304" s="437"/>
      <c r="GW304" s="437"/>
      <c r="GX304" s="437"/>
      <c r="GY304" s="437"/>
      <c r="GZ304" s="437"/>
      <c r="HA304" s="437"/>
      <c r="HB304" s="437"/>
      <c r="HC304" s="437"/>
      <c r="HD304" s="437"/>
      <c r="HE304" s="437"/>
      <c r="HF304" s="437"/>
      <c r="HG304" s="437"/>
      <c r="HH304" s="437"/>
      <c r="HI304" s="437"/>
      <c r="HJ304" s="437"/>
      <c r="HK304" s="437"/>
      <c r="HL304" s="437"/>
      <c r="HM304" s="437"/>
      <c r="HN304" s="437"/>
      <c r="HO304" s="437"/>
      <c r="HP304" s="437"/>
      <c r="HQ304" s="437"/>
      <c r="HR304" s="437"/>
      <c r="HS304" s="437"/>
      <c r="HT304" s="437"/>
      <c r="HU304" s="437"/>
      <c r="HV304" s="437"/>
      <c r="HW304" s="437"/>
      <c r="HX304" s="437"/>
      <c r="HY304" s="437"/>
      <c r="HZ304" s="437"/>
      <c r="IA304" s="437"/>
      <c r="IB304" s="437"/>
      <c r="IC304" s="437"/>
      <c r="ID304" s="437"/>
      <c r="IE304" s="437"/>
      <c r="IF304" s="437"/>
      <c r="IG304" s="437"/>
      <c r="IH304" s="437"/>
      <c r="II304" s="437"/>
      <c r="IJ304" s="437"/>
      <c r="IK304" s="437"/>
      <c r="IL304" s="437"/>
      <c r="IM304" s="437"/>
      <c r="IN304" s="437"/>
      <c r="IO304" s="437"/>
      <c r="IP304" s="437"/>
      <c r="IQ304" s="437"/>
      <c r="IR304" s="437"/>
      <c r="IS304" s="437"/>
      <c r="IT304" s="437"/>
      <c r="IU304" s="437"/>
      <c r="IV304" s="437"/>
    </row>
    <row r="305" spans="1:256" s="405" customFormat="1">
      <c r="A305" s="486"/>
      <c r="B305" s="408"/>
      <c r="C305" s="485"/>
      <c r="D305" s="646"/>
      <c r="E305" s="437"/>
      <c r="F305" s="437"/>
      <c r="G305" s="484"/>
      <c r="H305" s="484"/>
      <c r="I305" s="849"/>
      <c r="J305" s="437"/>
      <c r="K305" s="437"/>
      <c r="L305" s="437"/>
      <c r="M305" s="437"/>
      <c r="N305" s="437"/>
      <c r="O305" s="437"/>
      <c r="P305" s="437"/>
      <c r="Q305" s="437"/>
      <c r="R305" s="437"/>
      <c r="S305" s="437"/>
      <c r="T305" s="437"/>
      <c r="U305" s="437"/>
      <c r="V305" s="437"/>
      <c r="W305" s="437"/>
      <c r="X305" s="437"/>
      <c r="Y305" s="437"/>
      <c r="Z305" s="437"/>
      <c r="AA305" s="437"/>
      <c r="AB305" s="437"/>
      <c r="AC305" s="437"/>
      <c r="AD305" s="437"/>
      <c r="AE305" s="437"/>
      <c r="AF305" s="437"/>
      <c r="AG305" s="437"/>
      <c r="AH305" s="437"/>
      <c r="AI305" s="437"/>
      <c r="AJ305" s="437"/>
      <c r="AK305" s="437"/>
      <c r="AL305" s="437"/>
      <c r="AM305" s="437"/>
      <c r="AN305" s="437"/>
      <c r="AO305" s="437"/>
      <c r="AP305" s="437"/>
      <c r="AQ305" s="437"/>
      <c r="AR305" s="437"/>
      <c r="AS305" s="437"/>
      <c r="AT305" s="437"/>
      <c r="AU305" s="437"/>
      <c r="AV305" s="437"/>
      <c r="AW305" s="437"/>
      <c r="AX305" s="437"/>
      <c r="AY305" s="437"/>
      <c r="AZ305" s="437"/>
      <c r="BA305" s="437"/>
      <c r="BB305" s="437"/>
      <c r="BC305" s="437"/>
      <c r="BD305" s="437"/>
      <c r="BE305" s="437"/>
      <c r="BF305" s="437"/>
      <c r="BG305" s="437"/>
      <c r="BH305" s="437"/>
      <c r="BI305" s="437"/>
      <c r="BJ305" s="437"/>
      <c r="BK305" s="437"/>
      <c r="BL305" s="437"/>
      <c r="BM305" s="437"/>
      <c r="BN305" s="437"/>
      <c r="BO305" s="437"/>
      <c r="BP305" s="437"/>
      <c r="BQ305" s="437"/>
      <c r="BR305" s="437"/>
      <c r="BS305" s="437"/>
      <c r="BT305" s="437"/>
      <c r="BU305" s="437"/>
      <c r="BV305" s="437"/>
      <c r="BW305" s="437"/>
      <c r="BX305" s="437"/>
      <c r="BY305" s="437"/>
      <c r="BZ305" s="437"/>
      <c r="CA305" s="437"/>
      <c r="CB305" s="437"/>
      <c r="CC305" s="437"/>
      <c r="CD305" s="437"/>
      <c r="CE305" s="437"/>
      <c r="CF305" s="437"/>
      <c r="CG305" s="437"/>
      <c r="CH305" s="437"/>
      <c r="CI305" s="437"/>
      <c r="CJ305" s="437"/>
      <c r="CK305" s="437"/>
      <c r="CL305" s="437"/>
      <c r="CM305" s="437"/>
      <c r="CN305" s="437"/>
      <c r="CO305" s="437"/>
      <c r="CP305" s="437"/>
      <c r="CQ305" s="437"/>
      <c r="CR305" s="437"/>
      <c r="CS305" s="437"/>
      <c r="CT305" s="437"/>
      <c r="CU305" s="437"/>
      <c r="CV305" s="437"/>
      <c r="CW305" s="437"/>
      <c r="CX305" s="437"/>
      <c r="CY305" s="437"/>
      <c r="CZ305" s="437"/>
      <c r="DA305" s="437"/>
      <c r="DB305" s="437"/>
      <c r="DC305" s="437"/>
      <c r="DD305" s="437"/>
      <c r="DE305" s="437"/>
      <c r="DF305" s="437"/>
      <c r="DG305" s="437"/>
      <c r="DH305" s="437"/>
      <c r="DI305" s="437"/>
      <c r="DJ305" s="437"/>
      <c r="DK305" s="437"/>
      <c r="DL305" s="437"/>
      <c r="DM305" s="437"/>
      <c r="DN305" s="437"/>
      <c r="DO305" s="437"/>
      <c r="DP305" s="437"/>
      <c r="DQ305" s="437"/>
      <c r="DR305" s="437"/>
      <c r="DS305" s="437"/>
      <c r="DT305" s="437"/>
      <c r="DU305" s="437"/>
      <c r="DV305" s="437"/>
      <c r="DW305" s="437"/>
      <c r="DX305" s="437"/>
      <c r="DY305" s="437"/>
      <c r="DZ305" s="437"/>
      <c r="EA305" s="437"/>
      <c r="EB305" s="437"/>
      <c r="EC305" s="437"/>
      <c r="ED305" s="437"/>
      <c r="EE305" s="437"/>
      <c r="EF305" s="437"/>
      <c r="EG305" s="437"/>
      <c r="EH305" s="437"/>
      <c r="EI305" s="437"/>
      <c r="EJ305" s="437"/>
      <c r="EK305" s="437"/>
      <c r="EL305" s="437"/>
      <c r="EM305" s="437"/>
      <c r="EN305" s="437"/>
      <c r="EO305" s="437"/>
      <c r="EP305" s="437"/>
      <c r="EQ305" s="437"/>
      <c r="ER305" s="437"/>
      <c r="ES305" s="437"/>
      <c r="ET305" s="437"/>
      <c r="EU305" s="437"/>
      <c r="EV305" s="437"/>
      <c r="EW305" s="437"/>
      <c r="EX305" s="437"/>
      <c r="EY305" s="437"/>
      <c r="EZ305" s="437"/>
      <c r="FA305" s="437"/>
      <c r="FB305" s="437"/>
      <c r="FC305" s="437"/>
      <c r="FD305" s="437"/>
      <c r="FE305" s="437"/>
      <c r="FF305" s="437"/>
      <c r="FG305" s="437"/>
      <c r="FH305" s="437"/>
      <c r="FI305" s="437"/>
      <c r="FJ305" s="437"/>
      <c r="FK305" s="437"/>
      <c r="FL305" s="437"/>
      <c r="FM305" s="437"/>
      <c r="FN305" s="437"/>
      <c r="FO305" s="437"/>
      <c r="FP305" s="437"/>
      <c r="FQ305" s="437"/>
      <c r="FR305" s="437"/>
      <c r="FS305" s="437"/>
      <c r="FT305" s="437"/>
      <c r="FU305" s="437"/>
      <c r="FV305" s="437"/>
      <c r="FW305" s="437"/>
      <c r="FX305" s="437"/>
      <c r="FY305" s="437"/>
      <c r="FZ305" s="437"/>
      <c r="GA305" s="437"/>
      <c r="GB305" s="437"/>
      <c r="GC305" s="437"/>
      <c r="GD305" s="437"/>
      <c r="GE305" s="437"/>
      <c r="GF305" s="437"/>
      <c r="GG305" s="437"/>
      <c r="GH305" s="437"/>
      <c r="GI305" s="437"/>
      <c r="GJ305" s="437"/>
      <c r="GK305" s="437"/>
      <c r="GL305" s="437"/>
      <c r="GM305" s="437"/>
      <c r="GN305" s="437"/>
      <c r="GO305" s="437"/>
      <c r="GP305" s="437"/>
      <c r="GQ305" s="437"/>
      <c r="GR305" s="437"/>
      <c r="GS305" s="437"/>
      <c r="GT305" s="437"/>
      <c r="GU305" s="437"/>
      <c r="GV305" s="437"/>
      <c r="GW305" s="437"/>
      <c r="GX305" s="437"/>
      <c r="GY305" s="437"/>
      <c r="GZ305" s="437"/>
      <c r="HA305" s="437"/>
      <c r="HB305" s="437"/>
      <c r="HC305" s="437"/>
      <c r="HD305" s="437"/>
      <c r="HE305" s="437"/>
      <c r="HF305" s="437"/>
      <c r="HG305" s="437"/>
      <c r="HH305" s="437"/>
      <c r="HI305" s="437"/>
      <c r="HJ305" s="437"/>
      <c r="HK305" s="437"/>
      <c r="HL305" s="437"/>
      <c r="HM305" s="437"/>
      <c r="HN305" s="437"/>
      <c r="HO305" s="437"/>
      <c r="HP305" s="437"/>
      <c r="HQ305" s="437"/>
      <c r="HR305" s="437"/>
      <c r="HS305" s="437"/>
      <c r="HT305" s="437"/>
      <c r="HU305" s="437"/>
      <c r="HV305" s="437"/>
      <c r="HW305" s="437"/>
      <c r="HX305" s="437"/>
      <c r="HY305" s="437"/>
      <c r="HZ305" s="437"/>
      <c r="IA305" s="437"/>
      <c r="IB305" s="437"/>
      <c r="IC305" s="437"/>
      <c r="ID305" s="437"/>
      <c r="IE305" s="437"/>
      <c r="IF305" s="437"/>
      <c r="IG305" s="437"/>
      <c r="IH305" s="437"/>
      <c r="II305" s="437"/>
      <c r="IJ305" s="437"/>
      <c r="IK305" s="437"/>
      <c r="IL305" s="437"/>
      <c r="IM305" s="437"/>
      <c r="IN305" s="437"/>
      <c r="IO305" s="437"/>
      <c r="IP305" s="437"/>
      <c r="IQ305" s="437"/>
      <c r="IR305" s="437"/>
      <c r="IS305" s="437"/>
      <c r="IT305" s="437"/>
      <c r="IU305" s="437"/>
      <c r="IV305" s="437"/>
    </row>
    <row r="306" spans="1:256" s="405" customFormat="1" ht="26.4">
      <c r="A306" s="817" t="s">
        <v>1466</v>
      </c>
      <c r="B306" s="489" t="s">
        <v>1689</v>
      </c>
      <c r="C306" s="485"/>
      <c r="D306" s="485"/>
      <c r="E306" s="490"/>
      <c r="F306" s="490"/>
      <c r="G306" s="484"/>
      <c r="H306" s="484"/>
      <c r="I306" s="490"/>
      <c r="J306" s="490"/>
      <c r="K306" s="437"/>
      <c r="L306" s="490"/>
      <c r="M306" s="490"/>
      <c r="N306" s="490"/>
      <c r="O306" s="490"/>
      <c r="P306" s="490"/>
      <c r="Q306" s="490"/>
      <c r="R306" s="490"/>
      <c r="S306" s="490"/>
      <c r="T306" s="490"/>
      <c r="U306" s="490"/>
      <c r="V306" s="490"/>
      <c r="W306" s="490"/>
      <c r="X306" s="490"/>
      <c r="Y306" s="490"/>
      <c r="Z306" s="490"/>
      <c r="AA306" s="490"/>
      <c r="AB306" s="490"/>
      <c r="AC306" s="490"/>
      <c r="AD306" s="490"/>
      <c r="AE306" s="490"/>
      <c r="AF306" s="490"/>
      <c r="AG306" s="490"/>
      <c r="AH306" s="490"/>
      <c r="AI306" s="490"/>
      <c r="AJ306" s="490"/>
      <c r="AK306" s="490"/>
      <c r="AL306" s="490"/>
      <c r="AM306" s="490"/>
      <c r="AN306" s="490"/>
      <c r="AO306" s="490"/>
      <c r="AP306" s="490"/>
      <c r="AQ306" s="490"/>
      <c r="AR306" s="490"/>
      <c r="AS306" s="490"/>
      <c r="AT306" s="490"/>
      <c r="AU306" s="490"/>
      <c r="AV306" s="490"/>
      <c r="AW306" s="490"/>
      <c r="AX306" s="490"/>
      <c r="AY306" s="490"/>
      <c r="AZ306" s="490"/>
      <c r="BA306" s="490"/>
      <c r="BB306" s="490"/>
      <c r="BC306" s="490"/>
      <c r="BD306" s="490"/>
      <c r="BE306" s="490"/>
      <c r="BF306" s="490"/>
      <c r="BG306" s="490"/>
      <c r="BH306" s="490"/>
      <c r="BI306" s="490"/>
      <c r="BJ306" s="490"/>
      <c r="BK306" s="490"/>
      <c r="BL306" s="490"/>
      <c r="BM306" s="490"/>
      <c r="BN306" s="490"/>
      <c r="BO306" s="490"/>
      <c r="BP306" s="490"/>
      <c r="BQ306" s="490"/>
      <c r="BR306" s="490"/>
      <c r="BS306" s="490"/>
      <c r="BT306" s="490"/>
      <c r="BU306" s="490"/>
      <c r="BV306" s="490"/>
      <c r="BW306" s="490"/>
      <c r="BX306" s="490"/>
      <c r="BY306" s="490"/>
      <c r="BZ306" s="490"/>
      <c r="CA306" s="490"/>
      <c r="CB306" s="490"/>
      <c r="CC306" s="490"/>
      <c r="CD306" s="490"/>
      <c r="CE306" s="490"/>
      <c r="CF306" s="490"/>
      <c r="CG306" s="490"/>
      <c r="CH306" s="490"/>
      <c r="CI306" s="490"/>
      <c r="CJ306" s="490"/>
      <c r="CK306" s="490"/>
      <c r="CL306" s="490"/>
      <c r="CM306" s="490"/>
      <c r="CN306" s="490"/>
      <c r="CO306" s="490"/>
      <c r="CP306" s="490"/>
      <c r="CQ306" s="490"/>
      <c r="CR306" s="490"/>
      <c r="CS306" s="490"/>
      <c r="CT306" s="490"/>
      <c r="CU306" s="490"/>
      <c r="CV306" s="490"/>
      <c r="CW306" s="490"/>
      <c r="CX306" s="490"/>
      <c r="CY306" s="490"/>
      <c r="CZ306" s="490"/>
      <c r="DA306" s="490"/>
      <c r="DB306" s="490"/>
      <c r="DC306" s="490"/>
      <c r="DD306" s="490"/>
      <c r="DE306" s="490"/>
      <c r="DF306" s="490"/>
      <c r="DG306" s="490"/>
      <c r="DH306" s="490"/>
      <c r="DI306" s="490"/>
      <c r="DJ306" s="490"/>
      <c r="DK306" s="490"/>
      <c r="DL306" s="490"/>
      <c r="DM306" s="490"/>
      <c r="DN306" s="490"/>
      <c r="DO306" s="490"/>
      <c r="DP306" s="490"/>
      <c r="DQ306" s="490"/>
      <c r="DR306" s="490"/>
      <c r="DS306" s="490"/>
      <c r="DT306" s="490"/>
      <c r="DU306" s="490"/>
      <c r="DV306" s="490"/>
      <c r="DW306" s="490"/>
      <c r="DX306" s="490"/>
      <c r="DY306" s="490"/>
      <c r="DZ306" s="490"/>
      <c r="EA306" s="490"/>
      <c r="EB306" s="490"/>
      <c r="EC306" s="490"/>
      <c r="ED306" s="490"/>
      <c r="EE306" s="490"/>
      <c r="EF306" s="490"/>
      <c r="EG306" s="490"/>
      <c r="EH306" s="490"/>
      <c r="EI306" s="490"/>
      <c r="EJ306" s="490"/>
      <c r="EK306" s="490"/>
      <c r="EL306" s="490"/>
      <c r="EM306" s="490"/>
      <c r="EN306" s="490"/>
      <c r="EO306" s="490"/>
      <c r="EP306" s="490"/>
      <c r="EQ306" s="490"/>
      <c r="ER306" s="490"/>
      <c r="ES306" s="490"/>
      <c r="ET306" s="490"/>
      <c r="EU306" s="490"/>
      <c r="EV306" s="490"/>
      <c r="EW306" s="490"/>
      <c r="EX306" s="490"/>
      <c r="EY306" s="490"/>
      <c r="EZ306" s="490"/>
      <c r="FA306" s="490"/>
      <c r="FB306" s="490"/>
      <c r="FC306" s="490"/>
      <c r="FD306" s="490"/>
      <c r="FE306" s="490"/>
      <c r="FF306" s="490"/>
      <c r="FG306" s="490"/>
      <c r="FH306" s="490"/>
      <c r="FI306" s="490"/>
      <c r="FJ306" s="490"/>
      <c r="FK306" s="490"/>
      <c r="FL306" s="490"/>
      <c r="FM306" s="490"/>
      <c r="FN306" s="490"/>
      <c r="FO306" s="490"/>
      <c r="FP306" s="490"/>
      <c r="FQ306" s="490"/>
      <c r="FR306" s="490"/>
      <c r="FS306" s="490"/>
      <c r="FT306" s="490"/>
      <c r="FU306" s="490"/>
      <c r="FV306" s="490"/>
      <c r="FW306" s="490"/>
      <c r="FX306" s="490"/>
      <c r="FY306" s="490"/>
      <c r="FZ306" s="490"/>
      <c r="GA306" s="490"/>
      <c r="GB306" s="490"/>
      <c r="GC306" s="490"/>
      <c r="GD306" s="490"/>
      <c r="GE306" s="490"/>
      <c r="GF306" s="490"/>
      <c r="GG306" s="490"/>
      <c r="GH306" s="490"/>
      <c r="GI306" s="490"/>
      <c r="GJ306" s="490"/>
      <c r="GK306" s="490"/>
      <c r="GL306" s="490"/>
      <c r="GM306" s="490"/>
      <c r="GN306" s="490"/>
      <c r="GO306" s="490"/>
      <c r="GP306" s="490"/>
      <c r="GQ306" s="490"/>
      <c r="GR306" s="490"/>
      <c r="GS306" s="490"/>
      <c r="GT306" s="490"/>
      <c r="GU306" s="490"/>
      <c r="GV306" s="490"/>
      <c r="GW306" s="490"/>
      <c r="GX306" s="490"/>
      <c r="GY306" s="490"/>
      <c r="GZ306" s="490"/>
      <c r="HA306" s="490"/>
      <c r="HB306" s="490"/>
      <c r="HC306" s="490"/>
      <c r="HD306" s="490"/>
      <c r="HE306" s="490"/>
      <c r="HF306" s="490"/>
      <c r="HG306" s="490"/>
      <c r="HH306" s="490"/>
      <c r="HI306" s="490"/>
      <c r="HJ306" s="490"/>
      <c r="HK306" s="490"/>
      <c r="HL306" s="490"/>
      <c r="HM306" s="490"/>
      <c r="HN306" s="490"/>
      <c r="HO306" s="490"/>
      <c r="HP306" s="490"/>
      <c r="HQ306" s="490"/>
      <c r="HR306" s="490"/>
      <c r="HS306" s="490"/>
      <c r="HT306" s="490"/>
      <c r="HU306" s="490"/>
      <c r="HV306" s="490"/>
      <c r="HW306" s="490"/>
      <c r="HX306" s="490"/>
      <c r="HY306" s="490"/>
      <c r="HZ306" s="490"/>
      <c r="IA306" s="490"/>
      <c r="IB306" s="490"/>
      <c r="IC306" s="490"/>
      <c r="ID306" s="490"/>
      <c r="IE306" s="490"/>
      <c r="IF306" s="490"/>
      <c r="IG306" s="490"/>
      <c r="IH306" s="490"/>
      <c r="II306" s="490"/>
      <c r="IJ306" s="490"/>
      <c r="IK306" s="490"/>
      <c r="IL306" s="490"/>
      <c r="IM306" s="490"/>
      <c r="IN306" s="490"/>
      <c r="IO306" s="490"/>
      <c r="IP306" s="490"/>
      <c r="IQ306" s="490"/>
      <c r="IR306" s="490"/>
      <c r="IS306" s="490"/>
      <c r="IT306" s="490"/>
      <c r="IU306" s="490"/>
      <c r="IV306" s="490"/>
    </row>
    <row r="307" spans="1:256" s="405" customFormat="1" ht="14.4">
      <c r="A307" s="486"/>
      <c r="B307" s="408" t="s">
        <v>1486</v>
      </c>
      <c r="C307" s="485" t="s">
        <v>51</v>
      </c>
      <c r="D307" s="646">
        <f>D301/2</f>
        <v>6</v>
      </c>
      <c r="E307" s="484"/>
      <c r="F307" s="498">
        <f>E307*D307</f>
        <v>0</v>
      </c>
      <c r="G307" s="484"/>
      <c r="H307" s="484"/>
      <c r="I307" s="437"/>
      <c r="J307" s="437"/>
      <c r="K307" s="490"/>
      <c r="L307" s="646"/>
      <c r="M307" s="437"/>
      <c r="N307" s="437"/>
      <c r="O307" s="437"/>
      <c r="P307" s="437"/>
      <c r="Q307" s="437"/>
      <c r="R307" s="437"/>
      <c r="S307" s="437"/>
      <c r="T307" s="437"/>
      <c r="U307" s="437"/>
      <c r="V307" s="437"/>
      <c r="W307" s="437"/>
      <c r="X307" s="437"/>
      <c r="Y307" s="437"/>
      <c r="Z307" s="437"/>
      <c r="AA307" s="437"/>
      <c r="AB307" s="437"/>
      <c r="AC307" s="437"/>
      <c r="AD307" s="437"/>
      <c r="AE307" s="437"/>
      <c r="AF307" s="437"/>
      <c r="AG307" s="437"/>
      <c r="AH307" s="437"/>
      <c r="AI307" s="437"/>
      <c r="AJ307" s="437"/>
      <c r="AK307" s="437"/>
      <c r="AL307" s="437"/>
      <c r="AM307" s="437"/>
      <c r="AN307" s="437"/>
      <c r="AO307" s="437"/>
      <c r="AP307" s="437"/>
      <c r="AQ307" s="437"/>
      <c r="AR307" s="437"/>
      <c r="AS307" s="437"/>
      <c r="AT307" s="437"/>
      <c r="AU307" s="437"/>
      <c r="AV307" s="437"/>
      <c r="AW307" s="437"/>
      <c r="AX307" s="437"/>
      <c r="AY307" s="437"/>
      <c r="AZ307" s="437"/>
      <c r="BA307" s="437"/>
      <c r="BB307" s="437"/>
      <c r="BC307" s="437"/>
      <c r="BD307" s="437"/>
      <c r="BE307" s="437"/>
      <c r="BF307" s="437"/>
      <c r="BG307" s="437"/>
      <c r="BH307" s="437"/>
      <c r="BI307" s="437"/>
      <c r="BJ307" s="437"/>
      <c r="BK307" s="437"/>
      <c r="BL307" s="437"/>
      <c r="BM307" s="437"/>
      <c r="BN307" s="437"/>
      <c r="BO307" s="437"/>
      <c r="BP307" s="437"/>
      <c r="BQ307" s="437"/>
      <c r="BR307" s="437"/>
      <c r="BS307" s="437"/>
      <c r="BT307" s="437"/>
      <c r="BU307" s="437"/>
      <c r="BV307" s="437"/>
      <c r="BW307" s="437"/>
      <c r="BX307" s="437"/>
      <c r="BY307" s="437"/>
      <c r="BZ307" s="437"/>
      <c r="CA307" s="437"/>
      <c r="CB307" s="437"/>
      <c r="CC307" s="437"/>
      <c r="CD307" s="437"/>
      <c r="CE307" s="437"/>
      <c r="CF307" s="437"/>
      <c r="CG307" s="437"/>
      <c r="CH307" s="437"/>
      <c r="CI307" s="437"/>
      <c r="CJ307" s="437"/>
      <c r="CK307" s="437"/>
      <c r="CL307" s="437"/>
      <c r="CM307" s="437"/>
      <c r="CN307" s="437"/>
      <c r="CO307" s="437"/>
      <c r="CP307" s="437"/>
      <c r="CQ307" s="437"/>
      <c r="CR307" s="437"/>
      <c r="CS307" s="437"/>
      <c r="CT307" s="437"/>
      <c r="CU307" s="437"/>
      <c r="CV307" s="437"/>
      <c r="CW307" s="437"/>
      <c r="CX307" s="437"/>
      <c r="CY307" s="437"/>
      <c r="CZ307" s="437"/>
      <c r="DA307" s="437"/>
      <c r="DB307" s="437"/>
      <c r="DC307" s="437"/>
      <c r="DD307" s="437"/>
      <c r="DE307" s="437"/>
      <c r="DF307" s="437"/>
      <c r="DG307" s="437"/>
      <c r="DH307" s="437"/>
      <c r="DI307" s="437"/>
      <c r="DJ307" s="437"/>
      <c r="DK307" s="437"/>
      <c r="DL307" s="437"/>
      <c r="DM307" s="437"/>
      <c r="DN307" s="437"/>
      <c r="DO307" s="437"/>
      <c r="DP307" s="437"/>
      <c r="DQ307" s="437"/>
      <c r="DR307" s="437"/>
      <c r="DS307" s="437"/>
      <c r="DT307" s="437"/>
      <c r="DU307" s="437"/>
      <c r="DV307" s="437"/>
      <c r="DW307" s="437"/>
      <c r="DX307" s="437"/>
      <c r="DY307" s="437"/>
      <c r="DZ307" s="437"/>
      <c r="EA307" s="437"/>
      <c r="EB307" s="437"/>
      <c r="EC307" s="437"/>
      <c r="ED307" s="437"/>
      <c r="EE307" s="437"/>
      <c r="EF307" s="437"/>
      <c r="EG307" s="437"/>
      <c r="EH307" s="437"/>
      <c r="EI307" s="437"/>
      <c r="EJ307" s="437"/>
      <c r="EK307" s="437"/>
      <c r="EL307" s="437"/>
      <c r="EM307" s="437"/>
      <c r="EN307" s="437"/>
      <c r="EO307" s="437"/>
      <c r="EP307" s="437"/>
      <c r="EQ307" s="437"/>
      <c r="ER307" s="437"/>
      <c r="ES307" s="437"/>
      <c r="ET307" s="437"/>
      <c r="EU307" s="437"/>
      <c r="EV307" s="437"/>
      <c r="EW307" s="437"/>
      <c r="EX307" s="437"/>
      <c r="EY307" s="437"/>
      <c r="EZ307" s="437"/>
      <c r="FA307" s="437"/>
      <c r="FB307" s="437"/>
      <c r="FC307" s="437"/>
      <c r="FD307" s="437"/>
      <c r="FE307" s="437"/>
      <c r="FF307" s="437"/>
      <c r="FG307" s="437"/>
      <c r="FH307" s="437"/>
      <c r="FI307" s="437"/>
      <c r="FJ307" s="437"/>
      <c r="FK307" s="437"/>
      <c r="FL307" s="437"/>
      <c r="FM307" s="437"/>
      <c r="FN307" s="437"/>
      <c r="FO307" s="437"/>
      <c r="FP307" s="437"/>
      <c r="FQ307" s="437"/>
      <c r="FR307" s="437"/>
      <c r="FS307" s="437"/>
      <c r="FT307" s="437"/>
      <c r="FU307" s="437"/>
      <c r="FV307" s="437"/>
      <c r="FW307" s="437"/>
      <c r="FX307" s="437"/>
      <c r="FY307" s="437"/>
      <c r="FZ307" s="437"/>
      <c r="GA307" s="437"/>
      <c r="GB307" s="437"/>
      <c r="GC307" s="437"/>
      <c r="GD307" s="437"/>
      <c r="GE307" s="437"/>
      <c r="GF307" s="437"/>
      <c r="GG307" s="437"/>
      <c r="GH307" s="437"/>
      <c r="GI307" s="437"/>
      <c r="GJ307" s="437"/>
      <c r="GK307" s="437"/>
      <c r="GL307" s="437"/>
      <c r="GM307" s="437"/>
      <c r="GN307" s="437"/>
      <c r="GO307" s="437"/>
      <c r="GP307" s="437"/>
      <c r="GQ307" s="437"/>
      <c r="GR307" s="437"/>
      <c r="GS307" s="437"/>
      <c r="GT307" s="437"/>
      <c r="GU307" s="437"/>
      <c r="GV307" s="437"/>
      <c r="GW307" s="437"/>
      <c r="GX307" s="437"/>
      <c r="GY307" s="437"/>
      <c r="GZ307" s="437"/>
      <c r="HA307" s="437"/>
      <c r="HB307" s="437"/>
      <c r="HC307" s="437"/>
      <c r="HD307" s="437"/>
      <c r="HE307" s="437"/>
      <c r="HF307" s="437"/>
      <c r="HG307" s="437"/>
      <c r="HH307" s="437"/>
      <c r="HI307" s="437"/>
      <c r="HJ307" s="437"/>
      <c r="HK307" s="437"/>
      <c r="HL307" s="437"/>
      <c r="HM307" s="437"/>
      <c r="HN307" s="437"/>
      <c r="HO307" s="437"/>
      <c r="HP307" s="437"/>
      <c r="HQ307" s="437"/>
      <c r="HR307" s="437"/>
      <c r="HS307" s="437"/>
      <c r="HT307" s="437"/>
      <c r="HU307" s="437"/>
      <c r="HV307" s="437"/>
      <c r="HW307" s="437"/>
      <c r="HX307" s="437"/>
      <c r="HY307" s="437"/>
      <c r="HZ307" s="437"/>
      <c r="IA307" s="437"/>
      <c r="IB307" s="437"/>
      <c r="IC307" s="437"/>
      <c r="ID307" s="437"/>
      <c r="IE307" s="437"/>
      <c r="IF307" s="437"/>
      <c r="IG307" s="437"/>
      <c r="IH307" s="437"/>
      <c r="II307" s="437"/>
      <c r="IJ307" s="437"/>
      <c r="IK307" s="437"/>
      <c r="IL307" s="437"/>
      <c r="IM307" s="437"/>
      <c r="IN307" s="437"/>
      <c r="IO307" s="437"/>
      <c r="IP307" s="437"/>
      <c r="IQ307" s="437"/>
      <c r="IR307" s="437"/>
      <c r="IS307" s="437"/>
      <c r="IT307" s="437"/>
      <c r="IU307" s="437"/>
      <c r="IV307" s="437"/>
    </row>
    <row r="308" spans="1:256" s="405" customFormat="1" ht="14.4">
      <c r="A308" s="486"/>
      <c r="B308" s="408" t="s">
        <v>1485</v>
      </c>
      <c r="C308" s="485" t="s">
        <v>51</v>
      </c>
      <c r="D308" s="646">
        <f>D302/2</f>
        <v>3</v>
      </c>
      <c r="E308" s="484"/>
      <c r="F308" s="498">
        <f>E308*D308</f>
        <v>0</v>
      </c>
      <c r="G308" s="484"/>
      <c r="H308" s="484"/>
      <c r="I308" s="437"/>
      <c r="J308" s="437"/>
      <c r="K308" s="490"/>
      <c r="L308" s="646"/>
      <c r="M308" s="437"/>
      <c r="N308" s="437"/>
      <c r="O308" s="437"/>
      <c r="P308" s="437"/>
      <c r="Q308" s="437"/>
      <c r="R308" s="437"/>
      <c r="S308" s="437"/>
      <c r="T308" s="437"/>
      <c r="U308" s="437"/>
      <c r="V308" s="437"/>
      <c r="W308" s="437"/>
      <c r="X308" s="437"/>
      <c r="Y308" s="437"/>
      <c r="Z308" s="437"/>
      <c r="AA308" s="437"/>
      <c r="AB308" s="437"/>
      <c r="AC308" s="437"/>
      <c r="AD308" s="437"/>
      <c r="AE308" s="437"/>
      <c r="AF308" s="437"/>
      <c r="AG308" s="437"/>
      <c r="AH308" s="437"/>
      <c r="AI308" s="437"/>
      <c r="AJ308" s="437"/>
      <c r="AK308" s="437"/>
      <c r="AL308" s="437"/>
      <c r="AM308" s="437"/>
      <c r="AN308" s="437"/>
      <c r="AO308" s="437"/>
      <c r="AP308" s="437"/>
      <c r="AQ308" s="437"/>
      <c r="AR308" s="437"/>
      <c r="AS308" s="437"/>
      <c r="AT308" s="437"/>
      <c r="AU308" s="437"/>
      <c r="AV308" s="437"/>
      <c r="AW308" s="437"/>
      <c r="AX308" s="437"/>
      <c r="AY308" s="437"/>
      <c r="AZ308" s="437"/>
      <c r="BA308" s="437"/>
      <c r="BB308" s="437"/>
      <c r="BC308" s="437"/>
      <c r="BD308" s="437"/>
      <c r="BE308" s="437"/>
      <c r="BF308" s="437"/>
      <c r="BG308" s="437"/>
      <c r="BH308" s="437"/>
      <c r="BI308" s="437"/>
      <c r="BJ308" s="437"/>
      <c r="BK308" s="437"/>
      <c r="BL308" s="437"/>
      <c r="BM308" s="437"/>
      <c r="BN308" s="437"/>
      <c r="BO308" s="437"/>
      <c r="BP308" s="437"/>
      <c r="BQ308" s="437"/>
      <c r="BR308" s="437"/>
      <c r="BS308" s="437"/>
      <c r="BT308" s="437"/>
      <c r="BU308" s="437"/>
      <c r="BV308" s="437"/>
      <c r="BW308" s="437"/>
      <c r="BX308" s="437"/>
      <c r="BY308" s="437"/>
      <c r="BZ308" s="437"/>
      <c r="CA308" s="437"/>
      <c r="CB308" s="437"/>
      <c r="CC308" s="437"/>
      <c r="CD308" s="437"/>
      <c r="CE308" s="437"/>
      <c r="CF308" s="437"/>
      <c r="CG308" s="437"/>
      <c r="CH308" s="437"/>
      <c r="CI308" s="437"/>
      <c r="CJ308" s="437"/>
      <c r="CK308" s="437"/>
      <c r="CL308" s="437"/>
      <c r="CM308" s="437"/>
      <c r="CN308" s="437"/>
      <c r="CO308" s="437"/>
      <c r="CP308" s="437"/>
      <c r="CQ308" s="437"/>
      <c r="CR308" s="437"/>
      <c r="CS308" s="437"/>
      <c r="CT308" s="437"/>
      <c r="CU308" s="437"/>
      <c r="CV308" s="437"/>
      <c r="CW308" s="437"/>
      <c r="CX308" s="437"/>
      <c r="CY308" s="437"/>
      <c r="CZ308" s="437"/>
      <c r="DA308" s="437"/>
      <c r="DB308" s="437"/>
      <c r="DC308" s="437"/>
      <c r="DD308" s="437"/>
      <c r="DE308" s="437"/>
      <c r="DF308" s="437"/>
      <c r="DG308" s="437"/>
      <c r="DH308" s="437"/>
      <c r="DI308" s="437"/>
      <c r="DJ308" s="437"/>
      <c r="DK308" s="437"/>
      <c r="DL308" s="437"/>
      <c r="DM308" s="437"/>
      <c r="DN308" s="437"/>
      <c r="DO308" s="437"/>
      <c r="DP308" s="437"/>
      <c r="DQ308" s="437"/>
      <c r="DR308" s="437"/>
      <c r="DS308" s="437"/>
      <c r="DT308" s="437"/>
      <c r="DU308" s="437"/>
      <c r="DV308" s="437"/>
      <c r="DW308" s="437"/>
      <c r="DX308" s="437"/>
      <c r="DY308" s="437"/>
      <c r="DZ308" s="437"/>
      <c r="EA308" s="437"/>
      <c r="EB308" s="437"/>
      <c r="EC308" s="437"/>
      <c r="ED308" s="437"/>
      <c r="EE308" s="437"/>
      <c r="EF308" s="437"/>
      <c r="EG308" s="437"/>
      <c r="EH308" s="437"/>
      <c r="EI308" s="437"/>
      <c r="EJ308" s="437"/>
      <c r="EK308" s="437"/>
      <c r="EL308" s="437"/>
      <c r="EM308" s="437"/>
      <c r="EN308" s="437"/>
      <c r="EO308" s="437"/>
      <c r="EP308" s="437"/>
      <c r="EQ308" s="437"/>
      <c r="ER308" s="437"/>
      <c r="ES308" s="437"/>
      <c r="ET308" s="437"/>
      <c r="EU308" s="437"/>
      <c r="EV308" s="437"/>
      <c r="EW308" s="437"/>
      <c r="EX308" s="437"/>
      <c r="EY308" s="437"/>
      <c r="EZ308" s="437"/>
      <c r="FA308" s="437"/>
      <c r="FB308" s="437"/>
      <c r="FC308" s="437"/>
      <c r="FD308" s="437"/>
      <c r="FE308" s="437"/>
      <c r="FF308" s="437"/>
      <c r="FG308" s="437"/>
      <c r="FH308" s="437"/>
      <c r="FI308" s="437"/>
      <c r="FJ308" s="437"/>
      <c r="FK308" s="437"/>
      <c r="FL308" s="437"/>
      <c r="FM308" s="437"/>
      <c r="FN308" s="437"/>
      <c r="FO308" s="437"/>
      <c r="FP308" s="437"/>
      <c r="FQ308" s="437"/>
      <c r="FR308" s="437"/>
      <c r="FS308" s="437"/>
      <c r="FT308" s="437"/>
      <c r="FU308" s="437"/>
      <c r="FV308" s="437"/>
      <c r="FW308" s="437"/>
      <c r="FX308" s="437"/>
      <c r="FY308" s="437"/>
      <c r="FZ308" s="437"/>
      <c r="GA308" s="437"/>
      <c r="GB308" s="437"/>
      <c r="GC308" s="437"/>
      <c r="GD308" s="437"/>
      <c r="GE308" s="437"/>
      <c r="GF308" s="437"/>
      <c r="GG308" s="437"/>
      <c r="GH308" s="437"/>
      <c r="GI308" s="437"/>
      <c r="GJ308" s="437"/>
      <c r="GK308" s="437"/>
      <c r="GL308" s="437"/>
      <c r="GM308" s="437"/>
      <c r="GN308" s="437"/>
      <c r="GO308" s="437"/>
      <c r="GP308" s="437"/>
      <c r="GQ308" s="437"/>
      <c r="GR308" s="437"/>
      <c r="GS308" s="437"/>
      <c r="GT308" s="437"/>
      <c r="GU308" s="437"/>
      <c r="GV308" s="437"/>
      <c r="GW308" s="437"/>
      <c r="GX308" s="437"/>
      <c r="GY308" s="437"/>
      <c r="GZ308" s="437"/>
      <c r="HA308" s="437"/>
      <c r="HB308" s="437"/>
      <c r="HC308" s="437"/>
      <c r="HD308" s="437"/>
      <c r="HE308" s="437"/>
      <c r="HF308" s="437"/>
      <c r="HG308" s="437"/>
      <c r="HH308" s="437"/>
      <c r="HI308" s="437"/>
      <c r="HJ308" s="437"/>
      <c r="HK308" s="437"/>
      <c r="HL308" s="437"/>
      <c r="HM308" s="437"/>
      <c r="HN308" s="437"/>
      <c r="HO308" s="437"/>
      <c r="HP308" s="437"/>
      <c r="HQ308" s="437"/>
      <c r="HR308" s="437"/>
      <c r="HS308" s="437"/>
      <c r="HT308" s="437"/>
      <c r="HU308" s="437"/>
      <c r="HV308" s="437"/>
      <c r="HW308" s="437"/>
      <c r="HX308" s="437"/>
      <c r="HY308" s="437"/>
      <c r="HZ308" s="437"/>
      <c r="IA308" s="437"/>
      <c r="IB308" s="437"/>
      <c r="IC308" s="437"/>
      <c r="ID308" s="437"/>
      <c r="IE308" s="437"/>
      <c r="IF308" s="437"/>
      <c r="IG308" s="437"/>
      <c r="IH308" s="437"/>
      <c r="II308" s="437"/>
      <c r="IJ308" s="437"/>
      <c r="IK308" s="437"/>
      <c r="IL308" s="437"/>
      <c r="IM308" s="437"/>
      <c r="IN308" s="437"/>
      <c r="IO308" s="437"/>
      <c r="IP308" s="437"/>
      <c r="IQ308" s="437"/>
      <c r="IR308" s="437"/>
      <c r="IS308" s="437"/>
      <c r="IT308" s="437"/>
      <c r="IU308" s="437"/>
      <c r="IV308" s="437"/>
    </row>
    <row r="309" spans="1:256" s="405" customFormat="1" ht="14.4">
      <c r="A309" s="486"/>
      <c r="B309" s="408" t="s">
        <v>1495</v>
      </c>
      <c r="C309" s="485" t="s">
        <v>51</v>
      </c>
      <c r="D309" s="646">
        <f>D303/2</f>
        <v>12</v>
      </c>
      <c r="E309" s="484"/>
      <c r="F309" s="498">
        <f>E309*D309</f>
        <v>0</v>
      </c>
      <c r="G309" s="484"/>
      <c r="H309" s="484"/>
      <c r="I309" s="437"/>
      <c r="J309" s="437"/>
      <c r="K309" s="437"/>
      <c r="L309" s="646"/>
      <c r="M309" s="437"/>
      <c r="N309" s="437"/>
      <c r="O309" s="437"/>
      <c r="P309" s="437"/>
      <c r="Q309" s="437"/>
      <c r="R309" s="437"/>
      <c r="S309" s="437"/>
      <c r="T309" s="437"/>
      <c r="U309" s="437"/>
      <c r="V309" s="437"/>
      <c r="W309" s="437"/>
      <c r="X309" s="437"/>
      <c r="Y309" s="437"/>
      <c r="Z309" s="437"/>
      <c r="AA309" s="437"/>
      <c r="AB309" s="437"/>
      <c r="AC309" s="437"/>
      <c r="AD309" s="437"/>
      <c r="AE309" s="437"/>
      <c r="AF309" s="437"/>
      <c r="AG309" s="437"/>
      <c r="AH309" s="437"/>
      <c r="AI309" s="437"/>
      <c r="AJ309" s="437"/>
      <c r="AK309" s="437"/>
      <c r="AL309" s="437"/>
      <c r="AM309" s="437"/>
      <c r="AN309" s="437"/>
      <c r="AO309" s="437"/>
      <c r="AP309" s="437"/>
      <c r="AQ309" s="437"/>
      <c r="AR309" s="437"/>
      <c r="AS309" s="437"/>
      <c r="AT309" s="437"/>
      <c r="AU309" s="437"/>
      <c r="AV309" s="437"/>
      <c r="AW309" s="437"/>
      <c r="AX309" s="437"/>
      <c r="AY309" s="437"/>
      <c r="AZ309" s="437"/>
      <c r="BA309" s="437"/>
      <c r="BB309" s="437"/>
      <c r="BC309" s="437"/>
      <c r="BD309" s="437"/>
      <c r="BE309" s="437"/>
      <c r="BF309" s="437"/>
      <c r="BG309" s="437"/>
      <c r="BH309" s="437"/>
      <c r="BI309" s="437"/>
      <c r="BJ309" s="437"/>
      <c r="BK309" s="437"/>
      <c r="BL309" s="437"/>
      <c r="BM309" s="437"/>
      <c r="BN309" s="437"/>
      <c r="BO309" s="437"/>
      <c r="BP309" s="437"/>
      <c r="BQ309" s="437"/>
      <c r="BR309" s="437"/>
      <c r="BS309" s="437"/>
      <c r="BT309" s="437"/>
      <c r="BU309" s="437"/>
      <c r="BV309" s="437"/>
      <c r="BW309" s="437"/>
      <c r="BX309" s="437"/>
      <c r="BY309" s="437"/>
      <c r="BZ309" s="437"/>
      <c r="CA309" s="437"/>
      <c r="CB309" s="437"/>
      <c r="CC309" s="437"/>
      <c r="CD309" s="437"/>
      <c r="CE309" s="437"/>
      <c r="CF309" s="437"/>
      <c r="CG309" s="437"/>
      <c r="CH309" s="437"/>
      <c r="CI309" s="437"/>
      <c r="CJ309" s="437"/>
      <c r="CK309" s="437"/>
      <c r="CL309" s="437"/>
      <c r="CM309" s="437"/>
      <c r="CN309" s="437"/>
      <c r="CO309" s="437"/>
      <c r="CP309" s="437"/>
      <c r="CQ309" s="437"/>
      <c r="CR309" s="437"/>
      <c r="CS309" s="437"/>
      <c r="CT309" s="437"/>
      <c r="CU309" s="437"/>
      <c r="CV309" s="437"/>
      <c r="CW309" s="437"/>
      <c r="CX309" s="437"/>
      <c r="CY309" s="437"/>
      <c r="CZ309" s="437"/>
      <c r="DA309" s="437"/>
      <c r="DB309" s="437"/>
      <c r="DC309" s="437"/>
      <c r="DD309" s="437"/>
      <c r="DE309" s="437"/>
      <c r="DF309" s="437"/>
      <c r="DG309" s="437"/>
      <c r="DH309" s="437"/>
      <c r="DI309" s="437"/>
      <c r="DJ309" s="437"/>
      <c r="DK309" s="437"/>
      <c r="DL309" s="437"/>
      <c r="DM309" s="437"/>
      <c r="DN309" s="437"/>
      <c r="DO309" s="437"/>
      <c r="DP309" s="437"/>
      <c r="DQ309" s="437"/>
      <c r="DR309" s="437"/>
      <c r="DS309" s="437"/>
      <c r="DT309" s="437"/>
      <c r="DU309" s="437"/>
      <c r="DV309" s="437"/>
      <c r="DW309" s="437"/>
      <c r="DX309" s="437"/>
      <c r="DY309" s="437"/>
      <c r="DZ309" s="437"/>
      <c r="EA309" s="437"/>
      <c r="EB309" s="437"/>
      <c r="EC309" s="437"/>
      <c r="ED309" s="437"/>
      <c r="EE309" s="437"/>
      <c r="EF309" s="437"/>
      <c r="EG309" s="437"/>
      <c r="EH309" s="437"/>
      <c r="EI309" s="437"/>
      <c r="EJ309" s="437"/>
      <c r="EK309" s="437"/>
      <c r="EL309" s="437"/>
      <c r="EM309" s="437"/>
      <c r="EN309" s="437"/>
      <c r="EO309" s="437"/>
      <c r="EP309" s="437"/>
      <c r="EQ309" s="437"/>
      <c r="ER309" s="437"/>
      <c r="ES309" s="437"/>
      <c r="ET309" s="437"/>
      <c r="EU309" s="437"/>
      <c r="EV309" s="437"/>
      <c r="EW309" s="437"/>
      <c r="EX309" s="437"/>
      <c r="EY309" s="437"/>
      <c r="EZ309" s="437"/>
      <c r="FA309" s="437"/>
      <c r="FB309" s="437"/>
      <c r="FC309" s="437"/>
      <c r="FD309" s="437"/>
      <c r="FE309" s="437"/>
      <c r="FF309" s="437"/>
      <c r="FG309" s="437"/>
      <c r="FH309" s="437"/>
      <c r="FI309" s="437"/>
      <c r="FJ309" s="437"/>
      <c r="FK309" s="437"/>
      <c r="FL309" s="437"/>
      <c r="FM309" s="437"/>
      <c r="FN309" s="437"/>
      <c r="FO309" s="437"/>
      <c r="FP309" s="437"/>
      <c r="FQ309" s="437"/>
      <c r="FR309" s="437"/>
      <c r="FS309" s="437"/>
      <c r="FT309" s="437"/>
      <c r="FU309" s="437"/>
      <c r="FV309" s="437"/>
      <c r="FW309" s="437"/>
      <c r="FX309" s="437"/>
      <c r="FY309" s="437"/>
      <c r="FZ309" s="437"/>
      <c r="GA309" s="437"/>
      <c r="GB309" s="437"/>
      <c r="GC309" s="437"/>
      <c r="GD309" s="437"/>
      <c r="GE309" s="437"/>
      <c r="GF309" s="437"/>
      <c r="GG309" s="437"/>
      <c r="GH309" s="437"/>
      <c r="GI309" s="437"/>
      <c r="GJ309" s="437"/>
      <c r="GK309" s="437"/>
      <c r="GL309" s="437"/>
      <c r="GM309" s="437"/>
      <c r="GN309" s="437"/>
      <c r="GO309" s="437"/>
      <c r="GP309" s="437"/>
      <c r="GQ309" s="437"/>
      <c r="GR309" s="437"/>
      <c r="GS309" s="437"/>
      <c r="GT309" s="437"/>
      <c r="GU309" s="437"/>
      <c r="GV309" s="437"/>
      <c r="GW309" s="437"/>
      <c r="GX309" s="437"/>
      <c r="GY309" s="437"/>
      <c r="GZ309" s="437"/>
      <c r="HA309" s="437"/>
      <c r="HB309" s="437"/>
      <c r="HC309" s="437"/>
      <c r="HD309" s="437"/>
      <c r="HE309" s="437"/>
      <c r="HF309" s="437"/>
      <c r="HG309" s="437"/>
      <c r="HH309" s="437"/>
      <c r="HI309" s="437"/>
      <c r="HJ309" s="437"/>
      <c r="HK309" s="437"/>
      <c r="HL309" s="437"/>
      <c r="HM309" s="437"/>
      <c r="HN309" s="437"/>
      <c r="HO309" s="437"/>
      <c r="HP309" s="437"/>
      <c r="HQ309" s="437"/>
      <c r="HR309" s="437"/>
      <c r="HS309" s="437"/>
      <c r="HT309" s="437"/>
      <c r="HU309" s="437"/>
      <c r="HV309" s="437"/>
      <c r="HW309" s="437"/>
      <c r="HX309" s="437"/>
      <c r="HY309" s="437"/>
      <c r="HZ309" s="437"/>
      <c r="IA309" s="437"/>
      <c r="IB309" s="437"/>
      <c r="IC309" s="437"/>
      <c r="ID309" s="437"/>
      <c r="IE309" s="437"/>
      <c r="IF309" s="437"/>
      <c r="IG309" s="437"/>
      <c r="IH309" s="437"/>
      <c r="II309" s="437"/>
      <c r="IJ309" s="437"/>
      <c r="IK309" s="437"/>
      <c r="IL309" s="437"/>
      <c r="IM309" s="437"/>
      <c r="IN309" s="437"/>
      <c r="IO309" s="437"/>
      <c r="IP309" s="437"/>
      <c r="IQ309" s="437"/>
      <c r="IR309" s="437"/>
      <c r="IS309" s="437"/>
      <c r="IT309" s="437"/>
      <c r="IU309" s="437"/>
      <c r="IV309" s="437"/>
    </row>
    <row r="310" spans="1:256" s="405" customFormat="1" ht="14.4">
      <c r="A310" s="486"/>
      <c r="B310" s="408" t="s">
        <v>1686</v>
      </c>
      <c r="C310" s="485" t="s">
        <v>51</v>
      </c>
      <c r="D310" s="646">
        <f>D304/2</f>
        <v>12</v>
      </c>
      <c r="E310" s="484"/>
      <c r="F310" s="498">
        <f>E310*D310</f>
        <v>0</v>
      </c>
      <c r="G310" s="484"/>
      <c r="H310" s="484"/>
      <c r="I310" s="437"/>
      <c r="J310" s="437"/>
      <c r="K310" s="437"/>
      <c r="L310" s="646"/>
      <c r="M310" s="437"/>
      <c r="N310" s="437"/>
      <c r="O310" s="437"/>
      <c r="P310" s="437"/>
      <c r="Q310" s="437"/>
      <c r="R310" s="437"/>
      <c r="S310" s="437"/>
      <c r="T310" s="437"/>
      <c r="U310" s="437"/>
      <c r="V310" s="437"/>
      <c r="W310" s="437"/>
      <c r="X310" s="437"/>
      <c r="Y310" s="437"/>
      <c r="Z310" s="437"/>
      <c r="AA310" s="437"/>
      <c r="AB310" s="437"/>
      <c r="AC310" s="437"/>
      <c r="AD310" s="437"/>
      <c r="AE310" s="437"/>
      <c r="AF310" s="437"/>
      <c r="AG310" s="437"/>
      <c r="AH310" s="437"/>
      <c r="AI310" s="437"/>
      <c r="AJ310" s="437"/>
      <c r="AK310" s="437"/>
      <c r="AL310" s="437"/>
      <c r="AM310" s="437"/>
      <c r="AN310" s="437"/>
      <c r="AO310" s="437"/>
      <c r="AP310" s="437"/>
      <c r="AQ310" s="437"/>
      <c r="AR310" s="437"/>
      <c r="AS310" s="437"/>
      <c r="AT310" s="437"/>
      <c r="AU310" s="437"/>
      <c r="AV310" s="437"/>
      <c r="AW310" s="437"/>
      <c r="AX310" s="437"/>
      <c r="AY310" s="437"/>
      <c r="AZ310" s="437"/>
      <c r="BA310" s="437"/>
      <c r="BB310" s="437"/>
      <c r="BC310" s="437"/>
      <c r="BD310" s="437"/>
      <c r="BE310" s="437"/>
      <c r="BF310" s="437"/>
      <c r="BG310" s="437"/>
      <c r="BH310" s="437"/>
      <c r="BI310" s="437"/>
      <c r="BJ310" s="437"/>
      <c r="BK310" s="437"/>
      <c r="BL310" s="437"/>
      <c r="BM310" s="437"/>
      <c r="BN310" s="437"/>
      <c r="BO310" s="437"/>
      <c r="BP310" s="437"/>
      <c r="BQ310" s="437"/>
      <c r="BR310" s="437"/>
      <c r="BS310" s="437"/>
      <c r="BT310" s="437"/>
      <c r="BU310" s="437"/>
      <c r="BV310" s="437"/>
      <c r="BW310" s="437"/>
      <c r="BX310" s="437"/>
      <c r="BY310" s="437"/>
      <c r="BZ310" s="437"/>
      <c r="CA310" s="437"/>
      <c r="CB310" s="437"/>
      <c r="CC310" s="437"/>
      <c r="CD310" s="437"/>
      <c r="CE310" s="437"/>
      <c r="CF310" s="437"/>
      <c r="CG310" s="437"/>
      <c r="CH310" s="437"/>
      <c r="CI310" s="437"/>
      <c r="CJ310" s="437"/>
      <c r="CK310" s="437"/>
      <c r="CL310" s="437"/>
      <c r="CM310" s="437"/>
      <c r="CN310" s="437"/>
      <c r="CO310" s="437"/>
      <c r="CP310" s="437"/>
      <c r="CQ310" s="437"/>
      <c r="CR310" s="437"/>
      <c r="CS310" s="437"/>
      <c r="CT310" s="437"/>
      <c r="CU310" s="437"/>
      <c r="CV310" s="437"/>
      <c r="CW310" s="437"/>
      <c r="CX310" s="437"/>
      <c r="CY310" s="437"/>
      <c r="CZ310" s="437"/>
      <c r="DA310" s="437"/>
      <c r="DB310" s="437"/>
      <c r="DC310" s="437"/>
      <c r="DD310" s="437"/>
      <c r="DE310" s="437"/>
      <c r="DF310" s="437"/>
      <c r="DG310" s="437"/>
      <c r="DH310" s="437"/>
      <c r="DI310" s="437"/>
      <c r="DJ310" s="437"/>
      <c r="DK310" s="437"/>
      <c r="DL310" s="437"/>
      <c r="DM310" s="437"/>
      <c r="DN310" s="437"/>
      <c r="DO310" s="437"/>
      <c r="DP310" s="437"/>
      <c r="DQ310" s="437"/>
      <c r="DR310" s="437"/>
      <c r="DS310" s="437"/>
      <c r="DT310" s="437"/>
      <c r="DU310" s="437"/>
      <c r="DV310" s="437"/>
      <c r="DW310" s="437"/>
      <c r="DX310" s="437"/>
      <c r="DY310" s="437"/>
      <c r="DZ310" s="437"/>
      <c r="EA310" s="437"/>
      <c r="EB310" s="437"/>
      <c r="EC310" s="437"/>
      <c r="ED310" s="437"/>
      <c r="EE310" s="437"/>
      <c r="EF310" s="437"/>
      <c r="EG310" s="437"/>
      <c r="EH310" s="437"/>
      <c r="EI310" s="437"/>
      <c r="EJ310" s="437"/>
      <c r="EK310" s="437"/>
      <c r="EL310" s="437"/>
      <c r="EM310" s="437"/>
      <c r="EN310" s="437"/>
      <c r="EO310" s="437"/>
      <c r="EP310" s="437"/>
      <c r="EQ310" s="437"/>
      <c r="ER310" s="437"/>
      <c r="ES310" s="437"/>
      <c r="ET310" s="437"/>
      <c r="EU310" s="437"/>
      <c r="EV310" s="437"/>
      <c r="EW310" s="437"/>
      <c r="EX310" s="437"/>
      <c r="EY310" s="437"/>
      <c r="EZ310" s="437"/>
      <c r="FA310" s="437"/>
      <c r="FB310" s="437"/>
      <c r="FC310" s="437"/>
      <c r="FD310" s="437"/>
      <c r="FE310" s="437"/>
      <c r="FF310" s="437"/>
      <c r="FG310" s="437"/>
      <c r="FH310" s="437"/>
      <c r="FI310" s="437"/>
      <c r="FJ310" s="437"/>
      <c r="FK310" s="437"/>
      <c r="FL310" s="437"/>
      <c r="FM310" s="437"/>
      <c r="FN310" s="437"/>
      <c r="FO310" s="437"/>
      <c r="FP310" s="437"/>
      <c r="FQ310" s="437"/>
      <c r="FR310" s="437"/>
      <c r="FS310" s="437"/>
      <c r="FT310" s="437"/>
      <c r="FU310" s="437"/>
      <c r="FV310" s="437"/>
      <c r="FW310" s="437"/>
      <c r="FX310" s="437"/>
      <c r="FY310" s="437"/>
      <c r="FZ310" s="437"/>
      <c r="GA310" s="437"/>
      <c r="GB310" s="437"/>
      <c r="GC310" s="437"/>
      <c r="GD310" s="437"/>
      <c r="GE310" s="437"/>
      <c r="GF310" s="437"/>
      <c r="GG310" s="437"/>
      <c r="GH310" s="437"/>
      <c r="GI310" s="437"/>
      <c r="GJ310" s="437"/>
      <c r="GK310" s="437"/>
      <c r="GL310" s="437"/>
      <c r="GM310" s="437"/>
      <c r="GN310" s="437"/>
      <c r="GO310" s="437"/>
      <c r="GP310" s="437"/>
      <c r="GQ310" s="437"/>
      <c r="GR310" s="437"/>
      <c r="GS310" s="437"/>
      <c r="GT310" s="437"/>
      <c r="GU310" s="437"/>
      <c r="GV310" s="437"/>
      <c r="GW310" s="437"/>
      <c r="GX310" s="437"/>
      <c r="GY310" s="437"/>
      <c r="GZ310" s="437"/>
      <c r="HA310" s="437"/>
      <c r="HB310" s="437"/>
      <c r="HC310" s="437"/>
      <c r="HD310" s="437"/>
      <c r="HE310" s="437"/>
      <c r="HF310" s="437"/>
      <c r="HG310" s="437"/>
      <c r="HH310" s="437"/>
      <c r="HI310" s="437"/>
      <c r="HJ310" s="437"/>
      <c r="HK310" s="437"/>
      <c r="HL310" s="437"/>
      <c r="HM310" s="437"/>
      <c r="HN310" s="437"/>
      <c r="HO310" s="437"/>
      <c r="HP310" s="437"/>
      <c r="HQ310" s="437"/>
      <c r="HR310" s="437"/>
      <c r="HS310" s="437"/>
      <c r="HT310" s="437"/>
      <c r="HU310" s="437"/>
      <c r="HV310" s="437"/>
      <c r="HW310" s="437"/>
      <c r="HX310" s="437"/>
      <c r="HY310" s="437"/>
      <c r="HZ310" s="437"/>
      <c r="IA310" s="437"/>
      <c r="IB310" s="437"/>
      <c r="IC310" s="437"/>
      <c r="ID310" s="437"/>
      <c r="IE310" s="437"/>
      <c r="IF310" s="437"/>
      <c r="IG310" s="437"/>
      <c r="IH310" s="437"/>
      <c r="II310" s="437"/>
      <c r="IJ310" s="437"/>
      <c r="IK310" s="437"/>
      <c r="IL310" s="437"/>
      <c r="IM310" s="437"/>
      <c r="IN310" s="437"/>
      <c r="IO310" s="437"/>
      <c r="IP310" s="437"/>
      <c r="IQ310" s="437"/>
      <c r="IR310" s="437"/>
      <c r="IS310" s="437"/>
      <c r="IT310" s="437"/>
      <c r="IU310" s="437"/>
      <c r="IV310" s="437"/>
    </row>
    <row r="311" spans="1:256" s="405" customFormat="1" ht="39.6">
      <c r="A311" s="486"/>
      <c r="B311" s="489" t="s">
        <v>1688</v>
      </c>
      <c r="C311" s="841"/>
      <c r="D311" s="841"/>
      <c r="E311" s="490"/>
      <c r="F311" s="490"/>
      <c r="G311" s="490"/>
      <c r="H311" s="490"/>
      <c r="I311" s="437"/>
      <c r="J311" s="437"/>
      <c r="K311" s="437"/>
      <c r="L311" s="437"/>
      <c r="M311" s="437"/>
      <c r="N311" s="437"/>
      <c r="O311" s="437"/>
      <c r="P311" s="437"/>
      <c r="Q311" s="437"/>
      <c r="R311" s="437"/>
      <c r="S311" s="437"/>
      <c r="T311" s="437"/>
      <c r="U311" s="437"/>
      <c r="V311" s="437"/>
      <c r="W311" s="437"/>
      <c r="X311" s="437"/>
      <c r="Y311" s="437"/>
      <c r="Z311" s="437"/>
      <c r="AA311" s="437"/>
      <c r="AB311" s="437"/>
      <c r="AC311" s="437"/>
      <c r="AD311" s="437"/>
      <c r="AE311" s="437"/>
      <c r="AF311" s="437"/>
      <c r="AG311" s="437"/>
      <c r="AH311" s="437"/>
      <c r="AI311" s="437"/>
      <c r="AJ311" s="437"/>
      <c r="AK311" s="437"/>
      <c r="AL311" s="437"/>
      <c r="AM311" s="437"/>
      <c r="AN311" s="437"/>
      <c r="AO311" s="437"/>
      <c r="AP311" s="437"/>
      <c r="AQ311" s="437"/>
      <c r="AR311" s="437"/>
      <c r="AS311" s="437"/>
      <c r="AT311" s="437"/>
      <c r="AU311" s="437"/>
      <c r="AV311" s="437"/>
      <c r="AW311" s="437"/>
      <c r="AX311" s="437"/>
      <c r="AY311" s="437"/>
      <c r="AZ311" s="437"/>
      <c r="BA311" s="437"/>
      <c r="BB311" s="437"/>
      <c r="BC311" s="437"/>
      <c r="BD311" s="437"/>
      <c r="BE311" s="437"/>
      <c r="BF311" s="437"/>
      <c r="BG311" s="437"/>
      <c r="BH311" s="437"/>
      <c r="BI311" s="437"/>
      <c r="BJ311" s="437"/>
      <c r="BK311" s="437"/>
      <c r="BL311" s="437"/>
      <c r="BM311" s="437"/>
      <c r="BN311" s="437"/>
      <c r="BO311" s="437"/>
      <c r="BP311" s="437"/>
      <c r="BQ311" s="437"/>
      <c r="BR311" s="437"/>
      <c r="BS311" s="437"/>
      <c r="BT311" s="437"/>
      <c r="BU311" s="437"/>
      <c r="BV311" s="437"/>
      <c r="BW311" s="437"/>
      <c r="BX311" s="437"/>
      <c r="BY311" s="437"/>
      <c r="BZ311" s="437"/>
      <c r="CA311" s="437"/>
      <c r="CB311" s="437"/>
      <c r="CC311" s="437"/>
      <c r="CD311" s="437"/>
      <c r="CE311" s="437"/>
      <c r="CF311" s="437"/>
      <c r="CG311" s="437"/>
      <c r="CH311" s="437"/>
      <c r="CI311" s="437"/>
      <c r="CJ311" s="437"/>
      <c r="CK311" s="437"/>
      <c r="CL311" s="437"/>
      <c r="CM311" s="437"/>
      <c r="CN311" s="437"/>
      <c r="CO311" s="437"/>
      <c r="CP311" s="437"/>
      <c r="CQ311" s="437"/>
      <c r="CR311" s="437"/>
      <c r="CS311" s="437"/>
      <c r="CT311" s="437"/>
      <c r="CU311" s="437"/>
      <c r="CV311" s="437"/>
      <c r="CW311" s="437"/>
      <c r="CX311" s="437"/>
      <c r="CY311" s="437"/>
      <c r="CZ311" s="437"/>
      <c r="DA311" s="437"/>
      <c r="DB311" s="437"/>
      <c r="DC311" s="437"/>
      <c r="DD311" s="437"/>
      <c r="DE311" s="437"/>
      <c r="DF311" s="437"/>
      <c r="DG311" s="437"/>
      <c r="DH311" s="437"/>
      <c r="DI311" s="437"/>
      <c r="DJ311" s="437"/>
      <c r="DK311" s="437"/>
      <c r="DL311" s="437"/>
      <c r="DM311" s="437"/>
      <c r="DN311" s="437"/>
      <c r="DO311" s="437"/>
      <c r="DP311" s="437"/>
      <c r="DQ311" s="437"/>
      <c r="DR311" s="437"/>
      <c r="DS311" s="437"/>
      <c r="DT311" s="437"/>
      <c r="DU311" s="437"/>
      <c r="DV311" s="437"/>
      <c r="DW311" s="437"/>
      <c r="DX311" s="437"/>
      <c r="DY311" s="437"/>
      <c r="DZ311" s="437"/>
      <c r="EA311" s="437"/>
      <c r="EB311" s="437"/>
      <c r="EC311" s="437"/>
      <c r="ED311" s="437"/>
      <c r="EE311" s="437"/>
      <c r="EF311" s="437"/>
      <c r="EG311" s="437"/>
      <c r="EH311" s="437"/>
      <c r="EI311" s="437"/>
      <c r="EJ311" s="437"/>
      <c r="EK311" s="437"/>
      <c r="EL311" s="437"/>
      <c r="EM311" s="437"/>
      <c r="EN311" s="437"/>
      <c r="EO311" s="437"/>
      <c r="EP311" s="437"/>
      <c r="EQ311" s="437"/>
      <c r="ER311" s="437"/>
      <c r="ES311" s="437"/>
      <c r="ET311" s="437"/>
      <c r="EU311" s="437"/>
      <c r="EV311" s="437"/>
      <c r="EW311" s="437"/>
      <c r="EX311" s="437"/>
      <c r="EY311" s="437"/>
      <c r="EZ311" s="437"/>
      <c r="FA311" s="437"/>
      <c r="FB311" s="437"/>
      <c r="FC311" s="437"/>
      <c r="FD311" s="437"/>
      <c r="FE311" s="437"/>
      <c r="FF311" s="437"/>
      <c r="FG311" s="437"/>
      <c r="FH311" s="437"/>
      <c r="FI311" s="437"/>
      <c r="FJ311" s="437"/>
      <c r="FK311" s="437"/>
      <c r="FL311" s="437"/>
      <c r="FM311" s="437"/>
      <c r="FN311" s="437"/>
      <c r="FO311" s="437"/>
      <c r="FP311" s="437"/>
      <c r="FQ311" s="437"/>
      <c r="FR311" s="437"/>
      <c r="FS311" s="437"/>
      <c r="FT311" s="437"/>
      <c r="FU311" s="437"/>
      <c r="FV311" s="437"/>
      <c r="FW311" s="437"/>
      <c r="FX311" s="437"/>
      <c r="FY311" s="437"/>
      <c r="FZ311" s="437"/>
      <c r="GA311" s="437"/>
      <c r="GB311" s="437"/>
      <c r="GC311" s="437"/>
      <c r="GD311" s="437"/>
      <c r="GE311" s="437"/>
      <c r="GF311" s="437"/>
      <c r="GG311" s="437"/>
      <c r="GH311" s="437"/>
      <c r="GI311" s="437"/>
      <c r="GJ311" s="437"/>
      <c r="GK311" s="437"/>
      <c r="GL311" s="437"/>
      <c r="GM311" s="437"/>
      <c r="GN311" s="437"/>
      <c r="GO311" s="437"/>
      <c r="GP311" s="437"/>
      <c r="GQ311" s="437"/>
      <c r="GR311" s="437"/>
      <c r="GS311" s="437"/>
      <c r="GT311" s="437"/>
      <c r="GU311" s="437"/>
      <c r="GV311" s="437"/>
      <c r="GW311" s="437"/>
      <c r="GX311" s="437"/>
      <c r="GY311" s="437"/>
      <c r="GZ311" s="437"/>
      <c r="HA311" s="437"/>
      <c r="HB311" s="437"/>
      <c r="HC311" s="437"/>
      <c r="HD311" s="437"/>
      <c r="HE311" s="437"/>
      <c r="HF311" s="437"/>
      <c r="HG311" s="437"/>
      <c r="HH311" s="437"/>
      <c r="HI311" s="437"/>
      <c r="HJ311" s="437"/>
      <c r="HK311" s="437"/>
      <c r="HL311" s="437"/>
      <c r="HM311" s="437"/>
      <c r="HN311" s="437"/>
      <c r="HO311" s="437"/>
      <c r="HP311" s="437"/>
      <c r="HQ311" s="437"/>
      <c r="HR311" s="437"/>
      <c r="HS311" s="437"/>
      <c r="HT311" s="437"/>
      <c r="HU311" s="437"/>
      <c r="HV311" s="437"/>
      <c r="HW311" s="437"/>
      <c r="HX311" s="437"/>
      <c r="HY311" s="437"/>
      <c r="HZ311" s="437"/>
      <c r="IA311" s="437"/>
      <c r="IB311" s="437"/>
      <c r="IC311" s="437"/>
      <c r="ID311" s="437"/>
      <c r="IE311" s="437"/>
      <c r="IF311" s="437"/>
      <c r="IG311" s="437"/>
      <c r="IH311" s="437"/>
      <c r="II311" s="437"/>
      <c r="IJ311" s="437"/>
      <c r="IK311" s="437"/>
      <c r="IL311" s="437"/>
      <c r="IM311" s="437"/>
      <c r="IN311" s="437"/>
      <c r="IO311" s="437"/>
      <c r="IP311" s="437"/>
      <c r="IQ311" s="437"/>
      <c r="IR311" s="437"/>
      <c r="IS311" s="437"/>
      <c r="IT311" s="437"/>
      <c r="IU311" s="437"/>
      <c r="IV311" s="437"/>
    </row>
    <row r="312" spans="1:256" s="405" customFormat="1">
      <c r="A312" s="486"/>
      <c r="B312" s="408"/>
      <c r="C312" s="485"/>
      <c r="D312" s="646"/>
      <c r="E312" s="538"/>
      <c r="F312" s="538"/>
      <c r="G312" s="484"/>
      <c r="H312" s="484"/>
      <c r="I312" s="848"/>
      <c r="J312" s="538"/>
      <c r="K312" s="538"/>
      <c r="L312" s="538"/>
      <c r="M312" s="538"/>
      <c r="N312" s="538"/>
      <c r="O312" s="538"/>
      <c r="P312" s="538"/>
      <c r="Q312" s="538"/>
      <c r="R312" s="538"/>
      <c r="S312" s="538"/>
      <c r="T312" s="538"/>
      <c r="U312" s="538"/>
      <c r="V312" s="538"/>
      <c r="W312" s="538"/>
      <c r="X312" s="538"/>
      <c r="Y312" s="538"/>
      <c r="Z312" s="538"/>
      <c r="AA312" s="538"/>
      <c r="AB312" s="538"/>
      <c r="AC312" s="538"/>
      <c r="AD312" s="538"/>
      <c r="AE312" s="538"/>
      <c r="AF312" s="538"/>
      <c r="AG312" s="538"/>
      <c r="AH312" s="538"/>
      <c r="AI312" s="538"/>
      <c r="AJ312" s="538"/>
      <c r="AK312" s="538"/>
      <c r="AL312" s="538"/>
      <c r="AM312" s="538"/>
      <c r="AN312" s="538"/>
      <c r="AO312" s="538"/>
      <c r="AP312" s="538"/>
      <c r="AQ312" s="538"/>
      <c r="AR312" s="538"/>
      <c r="AS312" s="538"/>
      <c r="AT312" s="538"/>
      <c r="AU312" s="538"/>
      <c r="AV312" s="538"/>
      <c r="AW312" s="538"/>
      <c r="AX312" s="538"/>
      <c r="AY312" s="538"/>
      <c r="AZ312" s="538"/>
      <c r="BA312" s="538"/>
      <c r="BB312" s="538"/>
      <c r="BC312" s="538"/>
      <c r="BD312" s="538"/>
      <c r="BE312" s="538"/>
      <c r="BF312" s="538"/>
      <c r="BG312" s="538"/>
      <c r="BH312" s="538"/>
      <c r="BI312" s="538"/>
      <c r="BJ312" s="538"/>
      <c r="BK312" s="538"/>
      <c r="BL312" s="538"/>
      <c r="BM312" s="538"/>
      <c r="BN312" s="538"/>
      <c r="BO312" s="538"/>
      <c r="BP312" s="538"/>
      <c r="BQ312" s="538"/>
      <c r="BR312" s="538"/>
      <c r="BS312" s="538"/>
      <c r="BT312" s="538"/>
      <c r="BU312" s="538"/>
      <c r="BV312" s="538"/>
      <c r="BW312" s="538"/>
      <c r="BX312" s="538"/>
      <c r="BY312" s="538"/>
      <c r="BZ312" s="538"/>
      <c r="CA312" s="538"/>
      <c r="CB312" s="538"/>
      <c r="CC312" s="538"/>
      <c r="CD312" s="538"/>
      <c r="CE312" s="538"/>
      <c r="CF312" s="538"/>
      <c r="CG312" s="538"/>
      <c r="CH312" s="538"/>
      <c r="CI312" s="538"/>
      <c r="CJ312" s="538"/>
      <c r="CK312" s="538"/>
      <c r="CL312" s="538"/>
      <c r="CM312" s="538"/>
      <c r="CN312" s="538"/>
      <c r="CO312" s="538"/>
      <c r="CP312" s="538"/>
      <c r="CQ312" s="538"/>
      <c r="CR312" s="538"/>
      <c r="CS312" s="538"/>
      <c r="CT312" s="538"/>
      <c r="CU312" s="538"/>
      <c r="CV312" s="538"/>
      <c r="CW312" s="538"/>
      <c r="CX312" s="538"/>
      <c r="CY312" s="538"/>
      <c r="CZ312" s="538"/>
      <c r="DA312" s="538"/>
      <c r="DB312" s="538"/>
      <c r="DC312" s="538"/>
      <c r="DD312" s="538"/>
      <c r="DE312" s="538"/>
      <c r="DF312" s="538"/>
      <c r="DG312" s="538"/>
      <c r="DH312" s="538"/>
      <c r="DI312" s="538"/>
      <c r="DJ312" s="538"/>
      <c r="DK312" s="538"/>
      <c r="DL312" s="538"/>
      <c r="DM312" s="538"/>
      <c r="DN312" s="538"/>
      <c r="DO312" s="538"/>
      <c r="DP312" s="538"/>
      <c r="DQ312" s="538"/>
      <c r="DR312" s="538"/>
      <c r="DS312" s="538"/>
      <c r="DT312" s="538"/>
      <c r="DU312" s="538"/>
      <c r="DV312" s="538"/>
      <c r="DW312" s="538"/>
      <c r="DX312" s="538"/>
      <c r="DY312" s="538"/>
      <c r="DZ312" s="538"/>
      <c r="EA312" s="538"/>
      <c r="EB312" s="538"/>
      <c r="EC312" s="538"/>
      <c r="ED312" s="538"/>
      <c r="EE312" s="538"/>
      <c r="EF312" s="538"/>
      <c r="EG312" s="538"/>
      <c r="EH312" s="538"/>
      <c r="EI312" s="538"/>
      <c r="EJ312" s="538"/>
      <c r="EK312" s="538"/>
      <c r="EL312" s="538"/>
      <c r="EM312" s="538"/>
      <c r="EN312" s="538"/>
      <c r="EO312" s="538"/>
      <c r="EP312" s="538"/>
      <c r="EQ312" s="538"/>
      <c r="ER312" s="538"/>
      <c r="ES312" s="538"/>
      <c r="ET312" s="538"/>
      <c r="EU312" s="538"/>
      <c r="EV312" s="538"/>
      <c r="EW312" s="538"/>
      <c r="EX312" s="538"/>
      <c r="EY312" s="538"/>
      <c r="EZ312" s="538"/>
      <c r="FA312" s="538"/>
      <c r="FB312" s="538"/>
      <c r="FC312" s="538"/>
      <c r="FD312" s="538"/>
      <c r="FE312" s="538"/>
      <c r="FF312" s="538"/>
      <c r="FG312" s="538"/>
      <c r="FH312" s="538"/>
      <c r="FI312" s="538"/>
      <c r="FJ312" s="538"/>
      <c r="FK312" s="538"/>
      <c r="FL312" s="538"/>
      <c r="FM312" s="538"/>
      <c r="FN312" s="538"/>
      <c r="FO312" s="538"/>
      <c r="FP312" s="538"/>
      <c r="FQ312" s="538"/>
      <c r="FR312" s="538"/>
      <c r="FS312" s="538"/>
      <c r="FT312" s="538"/>
      <c r="FU312" s="538"/>
      <c r="FV312" s="538"/>
      <c r="FW312" s="538"/>
      <c r="FX312" s="538"/>
      <c r="FY312" s="538"/>
      <c r="FZ312" s="538"/>
      <c r="GA312" s="538"/>
      <c r="GB312" s="538"/>
      <c r="GC312" s="538"/>
      <c r="GD312" s="538"/>
      <c r="GE312" s="538"/>
      <c r="GF312" s="538"/>
      <c r="GG312" s="538"/>
      <c r="GH312" s="538"/>
      <c r="GI312" s="538"/>
      <c r="GJ312" s="538"/>
      <c r="GK312" s="538"/>
      <c r="GL312" s="538"/>
      <c r="GM312" s="538"/>
      <c r="GN312" s="538"/>
      <c r="GO312" s="538"/>
      <c r="GP312" s="538"/>
      <c r="GQ312" s="538"/>
      <c r="GR312" s="538"/>
      <c r="GS312" s="538"/>
      <c r="GT312" s="538"/>
      <c r="GU312" s="538"/>
      <c r="GV312" s="538"/>
      <c r="GW312" s="538"/>
      <c r="GX312" s="538"/>
      <c r="GY312" s="538"/>
      <c r="GZ312" s="538"/>
      <c r="HA312" s="538"/>
      <c r="HB312" s="538"/>
      <c r="HC312" s="538"/>
      <c r="HD312" s="538"/>
      <c r="HE312" s="538"/>
      <c r="HF312" s="538"/>
      <c r="HG312" s="538"/>
      <c r="HH312" s="538"/>
      <c r="HI312" s="538"/>
      <c r="HJ312" s="538"/>
      <c r="HK312" s="538"/>
      <c r="HL312" s="538"/>
      <c r="HM312" s="538"/>
      <c r="HN312" s="538"/>
      <c r="HO312" s="538"/>
      <c r="HP312" s="538"/>
      <c r="HQ312" s="538"/>
      <c r="HR312" s="538"/>
      <c r="HS312" s="538"/>
      <c r="HT312" s="538"/>
      <c r="HU312" s="538"/>
      <c r="HV312" s="538"/>
      <c r="HW312" s="538"/>
      <c r="HX312" s="538"/>
      <c r="HY312" s="538"/>
      <c r="HZ312" s="538"/>
      <c r="IA312" s="538"/>
      <c r="IB312" s="538"/>
      <c r="IC312" s="538"/>
      <c r="ID312" s="538"/>
      <c r="IE312" s="538"/>
      <c r="IF312" s="538"/>
      <c r="IG312" s="538"/>
      <c r="IH312" s="538"/>
      <c r="II312" s="538"/>
      <c r="IJ312" s="538"/>
      <c r="IK312" s="538"/>
      <c r="IL312" s="538"/>
      <c r="IM312" s="538"/>
      <c r="IN312" s="538"/>
      <c r="IO312" s="538"/>
      <c r="IP312" s="538"/>
      <c r="IQ312" s="538"/>
      <c r="IR312" s="538"/>
      <c r="IS312" s="538"/>
      <c r="IT312" s="538"/>
      <c r="IU312" s="538"/>
      <c r="IV312" s="538"/>
    </row>
    <row r="313" spans="1:256" s="405" customFormat="1" ht="105.6">
      <c r="A313" s="817" t="s">
        <v>1464</v>
      </c>
      <c r="B313" s="536" t="s">
        <v>1687</v>
      </c>
      <c r="C313" s="518"/>
      <c r="D313" s="518"/>
      <c r="E313" s="490"/>
      <c r="F313" s="490"/>
      <c r="G313" s="429"/>
      <c r="H313" s="429"/>
      <c r="I313" s="848"/>
      <c r="J313" s="538"/>
      <c r="K313" s="538"/>
      <c r="L313" s="538"/>
      <c r="M313" s="538"/>
      <c r="N313" s="538"/>
      <c r="O313" s="538"/>
      <c r="P313" s="538"/>
      <c r="Q313" s="538"/>
      <c r="R313" s="538"/>
      <c r="S313" s="538"/>
      <c r="T313" s="538"/>
      <c r="U313" s="538"/>
      <c r="V313" s="538"/>
      <c r="W313" s="538"/>
      <c r="X313" s="538"/>
      <c r="Y313" s="538"/>
      <c r="Z313" s="538"/>
      <c r="AA313" s="538"/>
      <c r="AB313" s="538"/>
      <c r="AC313" s="538"/>
      <c r="AD313" s="538"/>
      <c r="AE313" s="538"/>
      <c r="AF313" s="538"/>
      <c r="AG313" s="538"/>
      <c r="AH313" s="538"/>
      <c r="AI313" s="538"/>
      <c r="AJ313" s="538"/>
      <c r="AK313" s="538"/>
      <c r="AL313" s="538"/>
      <c r="AM313" s="538"/>
      <c r="AN313" s="538"/>
      <c r="AO313" s="538"/>
      <c r="AP313" s="538"/>
      <c r="AQ313" s="538"/>
      <c r="AR313" s="538"/>
      <c r="AS313" s="538"/>
      <c r="AT313" s="538"/>
      <c r="AU313" s="538"/>
      <c r="AV313" s="538"/>
      <c r="AW313" s="538"/>
      <c r="AX313" s="538"/>
      <c r="AY313" s="538"/>
      <c r="AZ313" s="538"/>
      <c r="BA313" s="538"/>
      <c r="BB313" s="538"/>
      <c r="BC313" s="538"/>
      <c r="BD313" s="538"/>
      <c r="BE313" s="538"/>
      <c r="BF313" s="538"/>
      <c r="BG313" s="538"/>
      <c r="BH313" s="538"/>
      <c r="BI313" s="538"/>
      <c r="BJ313" s="538"/>
      <c r="BK313" s="538"/>
      <c r="BL313" s="538"/>
      <c r="BM313" s="538"/>
      <c r="BN313" s="538"/>
      <c r="BO313" s="538"/>
      <c r="BP313" s="538"/>
      <c r="BQ313" s="538"/>
      <c r="BR313" s="538"/>
      <c r="BS313" s="538"/>
      <c r="BT313" s="538"/>
      <c r="BU313" s="538"/>
      <c r="BV313" s="538"/>
      <c r="BW313" s="538"/>
      <c r="BX313" s="538"/>
      <c r="BY313" s="538"/>
      <c r="BZ313" s="538"/>
      <c r="CA313" s="538"/>
      <c r="CB313" s="538"/>
      <c r="CC313" s="538"/>
      <c r="CD313" s="538"/>
      <c r="CE313" s="538"/>
      <c r="CF313" s="538"/>
      <c r="CG313" s="538"/>
      <c r="CH313" s="538"/>
      <c r="CI313" s="538"/>
      <c r="CJ313" s="538"/>
      <c r="CK313" s="538"/>
      <c r="CL313" s="538"/>
      <c r="CM313" s="538"/>
      <c r="CN313" s="538"/>
      <c r="CO313" s="538"/>
      <c r="CP313" s="538"/>
      <c r="CQ313" s="538"/>
      <c r="CR313" s="538"/>
      <c r="CS313" s="538"/>
      <c r="CT313" s="538"/>
      <c r="CU313" s="538"/>
      <c r="CV313" s="538"/>
      <c r="CW313" s="538"/>
      <c r="CX313" s="538"/>
      <c r="CY313" s="538"/>
      <c r="CZ313" s="538"/>
      <c r="DA313" s="538"/>
      <c r="DB313" s="538"/>
      <c r="DC313" s="538"/>
      <c r="DD313" s="538"/>
      <c r="DE313" s="538"/>
      <c r="DF313" s="538"/>
      <c r="DG313" s="538"/>
      <c r="DH313" s="538"/>
      <c r="DI313" s="538"/>
      <c r="DJ313" s="538"/>
      <c r="DK313" s="538"/>
      <c r="DL313" s="538"/>
      <c r="DM313" s="538"/>
      <c r="DN313" s="538"/>
      <c r="DO313" s="538"/>
      <c r="DP313" s="538"/>
      <c r="DQ313" s="538"/>
      <c r="DR313" s="538"/>
      <c r="DS313" s="538"/>
      <c r="DT313" s="538"/>
      <c r="DU313" s="538"/>
      <c r="DV313" s="538"/>
      <c r="DW313" s="538"/>
      <c r="DX313" s="538"/>
      <c r="DY313" s="538"/>
      <c r="DZ313" s="538"/>
      <c r="EA313" s="538"/>
      <c r="EB313" s="538"/>
      <c r="EC313" s="538"/>
      <c r="ED313" s="538"/>
      <c r="EE313" s="538"/>
      <c r="EF313" s="538"/>
      <c r="EG313" s="538"/>
      <c r="EH313" s="538"/>
      <c r="EI313" s="538"/>
      <c r="EJ313" s="538"/>
      <c r="EK313" s="538"/>
      <c r="EL313" s="538"/>
      <c r="EM313" s="538"/>
      <c r="EN313" s="538"/>
      <c r="EO313" s="538"/>
      <c r="EP313" s="538"/>
      <c r="EQ313" s="538"/>
      <c r="ER313" s="538"/>
      <c r="ES313" s="538"/>
      <c r="ET313" s="538"/>
      <c r="EU313" s="538"/>
      <c r="EV313" s="538"/>
      <c r="EW313" s="538"/>
      <c r="EX313" s="538"/>
      <c r="EY313" s="538"/>
      <c r="EZ313" s="538"/>
      <c r="FA313" s="538"/>
      <c r="FB313" s="538"/>
      <c r="FC313" s="538"/>
      <c r="FD313" s="538"/>
      <c r="FE313" s="538"/>
      <c r="FF313" s="538"/>
      <c r="FG313" s="538"/>
      <c r="FH313" s="538"/>
      <c r="FI313" s="538"/>
      <c r="FJ313" s="538"/>
      <c r="FK313" s="538"/>
      <c r="FL313" s="538"/>
      <c r="FM313" s="538"/>
      <c r="FN313" s="538"/>
      <c r="FO313" s="538"/>
      <c r="FP313" s="538"/>
      <c r="FQ313" s="538"/>
      <c r="FR313" s="538"/>
      <c r="FS313" s="538"/>
      <c r="FT313" s="538"/>
      <c r="FU313" s="538"/>
      <c r="FV313" s="538"/>
      <c r="FW313" s="538"/>
      <c r="FX313" s="538"/>
      <c r="FY313" s="538"/>
      <c r="FZ313" s="538"/>
      <c r="GA313" s="538"/>
      <c r="GB313" s="538"/>
      <c r="GC313" s="538"/>
      <c r="GD313" s="538"/>
      <c r="GE313" s="538"/>
      <c r="GF313" s="538"/>
      <c r="GG313" s="538"/>
      <c r="GH313" s="538"/>
      <c r="GI313" s="538"/>
      <c r="GJ313" s="538"/>
      <c r="GK313" s="538"/>
      <c r="GL313" s="538"/>
      <c r="GM313" s="538"/>
      <c r="GN313" s="538"/>
      <c r="GO313" s="538"/>
      <c r="GP313" s="538"/>
      <c r="GQ313" s="538"/>
      <c r="GR313" s="538"/>
      <c r="GS313" s="538"/>
      <c r="GT313" s="538"/>
      <c r="GU313" s="538"/>
      <c r="GV313" s="538"/>
      <c r="GW313" s="538"/>
      <c r="GX313" s="538"/>
      <c r="GY313" s="538"/>
      <c r="GZ313" s="538"/>
      <c r="HA313" s="538"/>
      <c r="HB313" s="538"/>
      <c r="HC313" s="538"/>
      <c r="HD313" s="538"/>
      <c r="HE313" s="538"/>
      <c r="HF313" s="538"/>
      <c r="HG313" s="538"/>
      <c r="HH313" s="538"/>
      <c r="HI313" s="538"/>
      <c r="HJ313" s="538"/>
      <c r="HK313" s="538"/>
      <c r="HL313" s="538"/>
      <c r="HM313" s="538"/>
      <c r="HN313" s="538"/>
      <c r="HO313" s="538"/>
      <c r="HP313" s="538"/>
      <c r="HQ313" s="538"/>
      <c r="HR313" s="538"/>
      <c r="HS313" s="538"/>
      <c r="HT313" s="538"/>
      <c r="HU313" s="538"/>
      <c r="HV313" s="538"/>
      <c r="HW313" s="538"/>
      <c r="HX313" s="538"/>
      <c r="HY313" s="538"/>
      <c r="HZ313" s="538"/>
      <c r="IA313" s="538"/>
      <c r="IB313" s="538"/>
      <c r="IC313" s="538"/>
      <c r="ID313" s="538"/>
      <c r="IE313" s="538"/>
      <c r="IF313" s="538"/>
      <c r="IG313" s="538"/>
      <c r="IH313" s="538"/>
      <c r="II313" s="538"/>
      <c r="IJ313" s="538"/>
      <c r="IK313" s="538"/>
      <c r="IL313" s="538"/>
      <c r="IM313" s="538"/>
      <c r="IN313" s="538"/>
      <c r="IO313" s="538"/>
      <c r="IP313" s="538"/>
      <c r="IQ313" s="538"/>
      <c r="IR313" s="538"/>
      <c r="IS313" s="538"/>
      <c r="IT313" s="538"/>
      <c r="IU313" s="538"/>
      <c r="IV313" s="538"/>
    </row>
    <row r="314" spans="1:256" s="405" customFormat="1" ht="14.4">
      <c r="A314" s="486"/>
      <c r="B314" s="408" t="s">
        <v>1495</v>
      </c>
      <c r="C314" s="485" t="s">
        <v>1221</v>
      </c>
      <c r="D314" s="646">
        <f>D303</f>
        <v>24</v>
      </c>
      <c r="E314" s="484"/>
      <c r="F314" s="498">
        <f>E314*D314</f>
        <v>0</v>
      </c>
      <c r="G314" s="484"/>
      <c r="H314" s="484"/>
      <c r="I314" s="488"/>
      <c r="J314" s="437"/>
      <c r="K314" s="437"/>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7"/>
      <c r="BG314" s="437"/>
      <c r="BH314" s="437"/>
      <c r="BI314" s="437"/>
      <c r="BJ314" s="437"/>
      <c r="BK314" s="437"/>
      <c r="BL314" s="437"/>
      <c r="BM314" s="437"/>
      <c r="BN314" s="437"/>
      <c r="BO314" s="437"/>
      <c r="BP314" s="437"/>
      <c r="BQ314" s="437"/>
      <c r="BR314" s="437"/>
      <c r="BS314" s="437"/>
      <c r="BT314" s="437"/>
      <c r="BU314" s="437"/>
      <c r="BV314" s="437"/>
      <c r="BW314" s="437"/>
      <c r="BX314" s="437"/>
      <c r="BY314" s="437"/>
      <c r="BZ314" s="437"/>
      <c r="CA314" s="437"/>
      <c r="CB314" s="437"/>
      <c r="CC314" s="437"/>
      <c r="CD314" s="437"/>
      <c r="CE314" s="437"/>
      <c r="CF314" s="437"/>
      <c r="CG314" s="437"/>
      <c r="CH314" s="437"/>
      <c r="CI314" s="437"/>
      <c r="CJ314" s="437"/>
      <c r="CK314" s="437"/>
      <c r="CL314" s="437"/>
      <c r="CM314" s="437"/>
      <c r="CN314" s="437"/>
      <c r="CO314" s="437"/>
      <c r="CP314" s="437"/>
      <c r="CQ314" s="437"/>
      <c r="CR314" s="437"/>
      <c r="CS314" s="437"/>
      <c r="CT314" s="437"/>
      <c r="CU314" s="437"/>
      <c r="CV314" s="437"/>
      <c r="CW314" s="437"/>
      <c r="CX314" s="437"/>
      <c r="CY314" s="437"/>
      <c r="CZ314" s="437"/>
      <c r="DA314" s="437"/>
      <c r="DB314" s="437"/>
      <c r="DC314" s="437"/>
      <c r="DD314" s="437"/>
      <c r="DE314" s="437"/>
      <c r="DF314" s="437"/>
      <c r="DG314" s="437"/>
      <c r="DH314" s="437"/>
      <c r="DI314" s="437"/>
      <c r="DJ314" s="437"/>
      <c r="DK314" s="437"/>
      <c r="DL314" s="437"/>
      <c r="DM314" s="437"/>
      <c r="DN314" s="437"/>
      <c r="DO314" s="437"/>
      <c r="DP314" s="437"/>
      <c r="DQ314" s="437"/>
      <c r="DR314" s="437"/>
      <c r="DS314" s="437"/>
      <c r="DT314" s="437"/>
      <c r="DU314" s="437"/>
      <c r="DV314" s="437"/>
      <c r="DW314" s="437"/>
      <c r="DX314" s="437"/>
      <c r="DY314" s="437"/>
      <c r="DZ314" s="437"/>
      <c r="EA314" s="437"/>
      <c r="EB314" s="437"/>
      <c r="EC314" s="437"/>
      <c r="ED314" s="437"/>
      <c r="EE314" s="437"/>
      <c r="EF314" s="437"/>
      <c r="EG314" s="437"/>
      <c r="EH314" s="437"/>
      <c r="EI314" s="437"/>
      <c r="EJ314" s="437"/>
      <c r="EK314" s="437"/>
      <c r="EL314" s="437"/>
      <c r="EM314" s="437"/>
      <c r="EN314" s="437"/>
      <c r="EO314" s="437"/>
      <c r="EP314" s="437"/>
      <c r="EQ314" s="437"/>
      <c r="ER314" s="437"/>
      <c r="ES314" s="437"/>
      <c r="ET314" s="437"/>
      <c r="EU314" s="437"/>
      <c r="EV314" s="437"/>
      <c r="EW314" s="437"/>
      <c r="EX314" s="437"/>
      <c r="EY314" s="437"/>
      <c r="EZ314" s="437"/>
      <c r="FA314" s="437"/>
      <c r="FB314" s="437"/>
      <c r="FC314" s="437"/>
      <c r="FD314" s="437"/>
      <c r="FE314" s="437"/>
      <c r="FF314" s="437"/>
      <c r="FG314" s="437"/>
      <c r="FH314" s="437"/>
      <c r="FI314" s="437"/>
      <c r="FJ314" s="437"/>
      <c r="FK314" s="437"/>
      <c r="FL314" s="437"/>
      <c r="FM314" s="437"/>
      <c r="FN314" s="437"/>
      <c r="FO314" s="437"/>
      <c r="FP314" s="437"/>
      <c r="FQ314" s="437"/>
      <c r="FR314" s="437"/>
      <c r="FS314" s="437"/>
      <c r="FT314" s="437"/>
      <c r="FU314" s="437"/>
      <c r="FV314" s="437"/>
      <c r="FW314" s="437"/>
      <c r="FX314" s="437"/>
      <c r="FY314" s="437"/>
      <c r="FZ314" s="437"/>
      <c r="GA314" s="437"/>
      <c r="GB314" s="437"/>
      <c r="GC314" s="437"/>
      <c r="GD314" s="437"/>
      <c r="GE314" s="437"/>
      <c r="GF314" s="437"/>
      <c r="GG314" s="437"/>
      <c r="GH314" s="437"/>
      <c r="GI314" s="437"/>
      <c r="GJ314" s="437"/>
      <c r="GK314" s="437"/>
      <c r="GL314" s="437"/>
      <c r="GM314" s="437"/>
      <c r="GN314" s="437"/>
      <c r="GO314" s="437"/>
      <c r="GP314" s="437"/>
      <c r="GQ314" s="437"/>
      <c r="GR314" s="437"/>
      <c r="GS314" s="437"/>
      <c r="GT314" s="437"/>
      <c r="GU314" s="437"/>
      <c r="GV314" s="437"/>
      <c r="GW314" s="437"/>
      <c r="GX314" s="437"/>
      <c r="GY314" s="437"/>
      <c r="GZ314" s="437"/>
      <c r="HA314" s="437"/>
      <c r="HB314" s="437"/>
      <c r="HC314" s="437"/>
      <c r="HD314" s="437"/>
      <c r="HE314" s="437"/>
      <c r="HF314" s="437"/>
      <c r="HG314" s="437"/>
      <c r="HH314" s="437"/>
      <c r="HI314" s="437"/>
      <c r="HJ314" s="437"/>
      <c r="HK314" s="437"/>
      <c r="HL314" s="437"/>
      <c r="HM314" s="437"/>
      <c r="HN314" s="437"/>
      <c r="HO314" s="437"/>
      <c r="HP314" s="437"/>
      <c r="HQ314" s="437"/>
      <c r="HR314" s="437"/>
      <c r="HS314" s="437"/>
      <c r="HT314" s="437"/>
      <c r="HU314" s="437"/>
      <c r="HV314" s="437"/>
      <c r="HW314" s="437"/>
      <c r="HX314" s="437"/>
      <c r="HY314" s="437"/>
      <c r="HZ314" s="437"/>
      <c r="IA314" s="437"/>
      <c r="IB314" s="437"/>
      <c r="IC314" s="437"/>
      <c r="ID314" s="437"/>
      <c r="IE314" s="437"/>
      <c r="IF314" s="437"/>
      <c r="IG314" s="437"/>
      <c r="IH314" s="437"/>
      <c r="II314" s="437"/>
      <c r="IJ314" s="437"/>
      <c r="IK314" s="437"/>
      <c r="IL314" s="437"/>
      <c r="IM314" s="437"/>
      <c r="IN314" s="437"/>
      <c r="IO314" s="437"/>
      <c r="IP314" s="437"/>
      <c r="IQ314" s="437"/>
      <c r="IR314" s="437"/>
      <c r="IS314" s="437"/>
      <c r="IT314" s="437"/>
      <c r="IU314" s="437"/>
      <c r="IV314" s="437"/>
    </row>
    <row r="315" spans="1:256" s="405" customFormat="1" ht="14.4">
      <c r="A315" s="486"/>
      <c r="B315" s="408" t="s">
        <v>1686</v>
      </c>
      <c r="C315" s="485" t="s">
        <v>1221</v>
      </c>
      <c r="D315" s="646">
        <f>D304</f>
        <v>24</v>
      </c>
      <c r="E315" s="484"/>
      <c r="F315" s="498">
        <f>E315*D315</f>
        <v>0</v>
      </c>
      <c r="G315" s="484"/>
      <c r="H315" s="484"/>
      <c r="I315" s="488"/>
      <c r="J315" s="437"/>
      <c r="K315" s="437"/>
      <c r="L315" s="437"/>
      <c r="M315" s="437"/>
      <c r="N315" s="437"/>
      <c r="O315" s="437"/>
      <c r="P315" s="437"/>
      <c r="Q315" s="437"/>
      <c r="R315" s="437"/>
      <c r="S315" s="437"/>
      <c r="T315" s="437"/>
      <c r="U315" s="437"/>
      <c r="V315" s="437"/>
      <c r="W315" s="437"/>
      <c r="X315" s="437"/>
      <c r="Y315" s="437"/>
      <c r="Z315" s="437"/>
      <c r="AA315" s="437"/>
      <c r="AB315" s="437"/>
      <c r="AC315" s="437"/>
      <c r="AD315" s="437"/>
      <c r="AE315" s="437"/>
      <c r="AF315" s="437"/>
      <c r="AG315" s="437"/>
      <c r="AH315" s="437"/>
      <c r="AI315" s="437"/>
      <c r="AJ315" s="437"/>
      <c r="AK315" s="437"/>
      <c r="AL315" s="437"/>
      <c r="AM315" s="437"/>
      <c r="AN315" s="437"/>
      <c r="AO315" s="437"/>
      <c r="AP315" s="437"/>
      <c r="AQ315" s="437"/>
      <c r="AR315" s="437"/>
      <c r="AS315" s="437"/>
      <c r="AT315" s="437"/>
      <c r="AU315" s="437"/>
      <c r="AV315" s="437"/>
      <c r="AW315" s="437"/>
      <c r="AX315" s="437"/>
      <c r="AY315" s="437"/>
      <c r="AZ315" s="437"/>
      <c r="BA315" s="437"/>
      <c r="BB315" s="437"/>
      <c r="BC315" s="437"/>
      <c r="BD315" s="437"/>
      <c r="BE315" s="437"/>
      <c r="BF315" s="437"/>
      <c r="BG315" s="437"/>
      <c r="BH315" s="437"/>
      <c r="BI315" s="437"/>
      <c r="BJ315" s="437"/>
      <c r="BK315" s="437"/>
      <c r="BL315" s="437"/>
      <c r="BM315" s="437"/>
      <c r="BN315" s="437"/>
      <c r="BO315" s="437"/>
      <c r="BP315" s="437"/>
      <c r="BQ315" s="437"/>
      <c r="BR315" s="437"/>
      <c r="BS315" s="437"/>
      <c r="BT315" s="437"/>
      <c r="BU315" s="437"/>
      <c r="BV315" s="437"/>
      <c r="BW315" s="437"/>
      <c r="BX315" s="437"/>
      <c r="BY315" s="437"/>
      <c r="BZ315" s="437"/>
      <c r="CA315" s="437"/>
      <c r="CB315" s="437"/>
      <c r="CC315" s="437"/>
      <c r="CD315" s="437"/>
      <c r="CE315" s="437"/>
      <c r="CF315" s="437"/>
      <c r="CG315" s="437"/>
      <c r="CH315" s="437"/>
      <c r="CI315" s="437"/>
      <c r="CJ315" s="437"/>
      <c r="CK315" s="437"/>
      <c r="CL315" s="437"/>
      <c r="CM315" s="437"/>
      <c r="CN315" s="437"/>
      <c r="CO315" s="437"/>
      <c r="CP315" s="437"/>
      <c r="CQ315" s="437"/>
      <c r="CR315" s="437"/>
      <c r="CS315" s="437"/>
      <c r="CT315" s="437"/>
      <c r="CU315" s="437"/>
      <c r="CV315" s="437"/>
      <c r="CW315" s="437"/>
      <c r="CX315" s="437"/>
      <c r="CY315" s="437"/>
      <c r="CZ315" s="437"/>
      <c r="DA315" s="437"/>
      <c r="DB315" s="437"/>
      <c r="DC315" s="437"/>
      <c r="DD315" s="437"/>
      <c r="DE315" s="437"/>
      <c r="DF315" s="437"/>
      <c r="DG315" s="437"/>
      <c r="DH315" s="437"/>
      <c r="DI315" s="437"/>
      <c r="DJ315" s="437"/>
      <c r="DK315" s="437"/>
      <c r="DL315" s="437"/>
      <c r="DM315" s="437"/>
      <c r="DN315" s="437"/>
      <c r="DO315" s="437"/>
      <c r="DP315" s="437"/>
      <c r="DQ315" s="437"/>
      <c r="DR315" s="437"/>
      <c r="DS315" s="437"/>
      <c r="DT315" s="437"/>
      <c r="DU315" s="437"/>
      <c r="DV315" s="437"/>
      <c r="DW315" s="437"/>
      <c r="DX315" s="437"/>
      <c r="DY315" s="437"/>
      <c r="DZ315" s="437"/>
      <c r="EA315" s="437"/>
      <c r="EB315" s="437"/>
      <c r="EC315" s="437"/>
      <c r="ED315" s="437"/>
      <c r="EE315" s="437"/>
      <c r="EF315" s="437"/>
      <c r="EG315" s="437"/>
      <c r="EH315" s="437"/>
      <c r="EI315" s="437"/>
      <c r="EJ315" s="437"/>
      <c r="EK315" s="437"/>
      <c r="EL315" s="437"/>
      <c r="EM315" s="437"/>
      <c r="EN315" s="437"/>
      <c r="EO315" s="437"/>
      <c r="EP315" s="437"/>
      <c r="EQ315" s="437"/>
      <c r="ER315" s="437"/>
      <c r="ES315" s="437"/>
      <c r="ET315" s="437"/>
      <c r="EU315" s="437"/>
      <c r="EV315" s="437"/>
      <c r="EW315" s="437"/>
      <c r="EX315" s="437"/>
      <c r="EY315" s="437"/>
      <c r="EZ315" s="437"/>
      <c r="FA315" s="437"/>
      <c r="FB315" s="437"/>
      <c r="FC315" s="437"/>
      <c r="FD315" s="437"/>
      <c r="FE315" s="437"/>
      <c r="FF315" s="437"/>
      <c r="FG315" s="437"/>
      <c r="FH315" s="437"/>
      <c r="FI315" s="437"/>
      <c r="FJ315" s="437"/>
      <c r="FK315" s="437"/>
      <c r="FL315" s="437"/>
      <c r="FM315" s="437"/>
      <c r="FN315" s="437"/>
      <c r="FO315" s="437"/>
      <c r="FP315" s="437"/>
      <c r="FQ315" s="437"/>
      <c r="FR315" s="437"/>
      <c r="FS315" s="437"/>
      <c r="FT315" s="437"/>
      <c r="FU315" s="437"/>
      <c r="FV315" s="437"/>
      <c r="FW315" s="437"/>
      <c r="FX315" s="437"/>
      <c r="FY315" s="437"/>
      <c r="FZ315" s="437"/>
      <c r="GA315" s="437"/>
      <c r="GB315" s="437"/>
      <c r="GC315" s="437"/>
      <c r="GD315" s="437"/>
      <c r="GE315" s="437"/>
      <c r="GF315" s="437"/>
      <c r="GG315" s="437"/>
      <c r="GH315" s="437"/>
      <c r="GI315" s="437"/>
      <c r="GJ315" s="437"/>
      <c r="GK315" s="437"/>
      <c r="GL315" s="437"/>
      <c r="GM315" s="437"/>
      <c r="GN315" s="437"/>
      <c r="GO315" s="437"/>
      <c r="GP315" s="437"/>
      <c r="GQ315" s="437"/>
      <c r="GR315" s="437"/>
      <c r="GS315" s="437"/>
      <c r="GT315" s="437"/>
      <c r="GU315" s="437"/>
      <c r="GV315" s="437"/>
      <c r="GW315" s="437"/>
      <c r="GX315" s="437"/>
      <c r="GY315" s="437"/>
      <c r="GZ315" s="437"/>
      <c r="HA315" s="437"/>
      <c r="HB315" s="437"/>
      <c r="HC315" s="437"/>
      <c r="HD315" s="437"/>
      <c r="HE315" s="437"/>
      <c r="HF315" s="437"/>
      <c r="HG315" s="437"/>
      <c r="HH315" s="437"/>
      <c r="HI315" s="437"/>
      <c r="HJ315" s="437"/>
      <c r="HK315" s="437"/>
      <c r="HL315" s="437"/>
      <c r="HM315" s="437"/>
      <c r="HN315" s="437"/>
      <c r="HO315" s="437"/>
      <c r="HP315" s="437"/>
      <c r="HQ315" s="437"/>
      <c r="HR315" s="437"/>
      <c r="HS315" s="437"/>
      <c r="HT315" s="437"/>
      <c r="HU315" s="437"/>
      <c r="HV315" s="437"/>
      <c r="HW315" s="437"/>
      <c r="HX315" s="437"/>
      <c r="HY315" s="437"/>
      <c r="HZ315" s="437"/>
      <c r="IA315" s="437"/>
      <c r="IB315" s="437"/>
      <c r="IC315" s="437"/>
      <c r="ID315" s="437"/>
      <c r="IE315" s="437"/>
      <c r="IF315" s="437"/>
      <c r="IG315" s="437"/>
      <c r="IH315" s="437"/>
      <c r="II315" s="437"/>
      <c r="IJ315" s="437"/>
      <c r="IK315" s="437"/>
      <c r="IL315" s="437"/>
      <c r="IM315" s="437"/>
      <c r="IN315" s="437"/>
      <c r="IO315" s="437"/>
      <c r="IP315" s="437"/>
      <c r="IQ315" s="437"/>
      <c r="IR315" s="437"/>
      <c r="IS315" s="437"/>
      <c r="IT315" s="437"/>
      <c r="IU315" s="437"/>
      <c r="IV315" s="437"/>
    </row>
    <row r="316" spans="1:256" s="405" customFormat="1" ht="14.4">
      <c r="A316" s="486"/>
      <c r="B316" s="408"/>
      <c r="C316" s="485"/>
      <c r="D316" s="646"/>
      <c r="E316" s="499"/>
      <c r="F316" s="498"/>
      <c r="G316" s="484"/>
      <c r="H316" s="484"/>
      <c r="I316" s="488"/>
      <c r="J316" s="437"/>
      <c r="K316" s="437"/>
      <c r="L316" s="437"/>
      <c r="M316" s="437"/>
      <c r="N316" s="437"/>
      <c r="O316" s="437"/>
      <c r="P316" s="437"/>
      <c r="Q316" s="437"/>
      <c r="R316" s="437"/>
      <c r="S316" s="437"/>
      <c r="T316" s="437"/>
      <c r="U316" s="437"/>
      <c r="V316" s="437"/>
      <c r="W316" s="437"/>
      <c r="X316" s="437"/>
      <c r="Y316" s="437"/>
      <c r="Z316" s="437"/>
      <c r="AA316" s="437"/>
      <c r="AB316" s="437"/>
      <c r="AC316" s="437"/>
      <c r="AD316" s="437"/>
      <c r="AE316" s="437"/>
      <c r="AF316" s="437"/>
      <c r="AG316" s="437"/>
      <c r="AH316" s="437"/>
      <c r="AI316" s="437"/>
      <c r="AJ316" s="437"/>
      <c r="AK316" s="437"/>
      <c r="AL316" s="437"/>
      <c r="AM316" s="437"/>
      <c r="AN316" s="437"/>
      <c r="AO316" s="437"/>
      <c r="AP316" s="437"/>
      <c r="AQ316" s="437"/>
      <c r="AR316" s="437"/>
      <c r="AS316" s="437"/>
      <c r="AT316" s="437"/>
      <c r="AU316" s="437"/>
      <c r="AV316" s="437"/>
      <c r="AW316" s="437"/>
      <c r="AX316" s="437"/>
      <c r="AY316" s="437"/>
      <c r="AZ316" s="437"/>
      <c r="BA316" s="437"/>
      <c r="BB316" s="437"/>
      <c r="BC316" s="437"/>
      <c r="BD316" s="437"/>
      <c r="BE316" s="437"/>
      <c r="BF316" s="437"/>
      <c r="BG316" s="437"/>
      <c r="BH316" s="437"/>
      <c r="BI316" s="437"/>
      <c r="BJ316" s="437"/>
      <c r="BK316" s="437"/>
      <c r="BL316" s="437"/>
      <c r="BM316" s="437"/>
      <c r="BN316" s="437"/>
      <c r="BO316" s="437"/>
      <c r="BP316" s="437"/>
      <c r="BQ316" s="437"/>
      <c r="BR316" s="437"/>
      <c r="BS316" s="437"/>
      <c r="BT316" s="437"/>
      <c r="BU316" s="437"/>
      <c r="BV316" s="437"/>
      <c r="BW316" s="437"/>
      <c r="BX316" s="437"/>
      <c r="BY316" s="437"/>
      <c r="BZ316" s="437"/>
      <c r="CA316" s="437"/>
      <c r="CB316" s="437"/>
      <c r="CC316" s="437"/>
      <c r="CD316" s="437"/>
      <c r="CE316" s="437"/>
      <c r="CF316" s="437"/>
      <c r="CG316" s="437"/>
      <c r="CH316" s="437"/>
      <c r="CI316" s="437"/>
      <c r="CJ316" s="437"/>
      <c r="CK316" s="437"/>
      <c r="CL316" s="437"/>
      <c r="CM316" s="437"/>
      <c r="CN316" s="437"/>
      <c r="CO316" s="437"/>
      <c r="CP316" s="437"/>
      <c r="CQ316" s="437"/>
      <c r="CR316" s="437"/>
      <c r="CS316" s="437"/>
      <c r="CT316" s="437"/>
      <c r="CU316" s="437"/>
      <c r="CV316" s="437"/>
      <c r="CW316" s="437"/>
      <c r="CX316" s="437"/>
      <c r="CY316" s="437"/>
      <c r="CZ316" s="437"/>
      <c r="DA316" s="437"/>
      <c r="DB316" s="437"/>
      <c r="DC316" s="437"/>
      <c r="DD316" s="437"/>
      <c r="DE316" s="437"/>
      <c r="DF316" s="437"/>
      <c r="DG316" s="437"/>
      <c r="DH316" s="437"/>
      <c r="DI316" s="437"/>
      <c r="DJ316" s="437"/>
      <c r="DK316" s="437"/>
      <c r="DL316" s="437"/>
      <c r="DM316" s="437"/>
      <c r="DN316" s="437"/>
      <c r="DO316" s="437"/>
      <c r="DP316" s="437"/>
      <c r="DQ316" s="437"/>
      <c r="DR316" s="437"/>
      <c r="DS316" s="437"/>
      <c r="DT316" s="437"/>
      <c r="DU316" s="437"/>
      <c r="DV316" s="437"/>
      <c r="DW316" s="437"/>
      <c r="DX316" s="437"/>
      <c r="DY316" s="437"/>
      <c r="DZ316" s="437"/>
      <c r="EA316" s="437"/>
      <c r="EB316" s="437"/>
      <c r="EC316" s="437"/>
      <c r="ED316" s="437"/>
      <c r="EE316" s="437"/>
      <c r="EF316" s="437"/>
      <c r="EG316" s="437"/>
      <c r="EH316" s="437"/>
      <c r="EI316" s="437"/>
      <c r="EJ316" s="437"/>
      <c r="EK316" s="437"/>
      <c r="EL316" s="437"/>
      <c r="EM316" s="437"/>
      <c r="EN316" s="437"/>
      <c r="EO316" s="437"/>
      <c r="EP316" s="437"/>
      <c r="EQ316" s="437"/>
      <c r="ER316" s="437"/>
      <c r="ES316" s="437"/>
      <c r="ET316" s="437"/>
      <c r="EU316" s="437"/>
      <c r="EV316" s="437"/>
      <c r="EW316" s="437"/>
      <c r="EX316" s="437"/>
      <c r="EY316" s="437"/>
      <c r="EZ316" s="437"/>
      <c r="FA316" s="437"/>
      <c r="FB316" s="437"/>
      <c r="FC316" s="437"/>
      <c r="FD316" s="437"/>
      <c r="FE316" s="437"/>
      <c r="FF316" s="437"/>
      <c r="FG316" s="437"/>
      <c r="FH316" s="437"/>
      <c r="FI316" s="437"/>
      <c r="FJ316" s="437"/>
      <c r="FK316" s="437"/>
      <c r="FL316" s="437"/>
      <c r="FM316" s="437"/>
      <c r="FN316" s="437"/>
      <c r="FO316" s="437"/>
      <c r="FP316" s="437"/>
      <c r="FQ316" s="437"/>
      <c r="FR316" s="437"/>
      <c r="FS316" s="437"/>
      <c r="FT316" s="437"/>
      <c r="FU316" s="437"/>
      <c r="FV316" s="437"/>
      <c r="FW316" s="437"/>
      <c r="FX316" s="437"/>
      <c r="FY316" s="437"/>
      <c r="FZ316" s="437"/>
      <c r="GA316" s="437"/>
      <c r="GB316" s="437"/>
      <c r="GC316" s="437"/>
      <c r="GD316" s="437"/>
      <c r="GE316" s="437"/>
      <c r="GF316" s="437"/>
      <c r="GG316" s="437"/>
      <c r="GH316" s="437"/>
      <c r="GI316" s="437"/>
      <c r="GJ316" s="437"/>
      <c r="GK316" s="437"/>
      <c r="GL316" s="437"/>
      <c r="GM316" s="437"/>
      <c r="GN316" s="437"/>
      <c r="GO316" s="437"/>
      <c r="GP316" s="437"/>
      <c r="GQ316" s="437"/>
      <c r="GR316" s="437"/>
      <c r="GS316" s="437"/>
      <c r="GT316" s="437"/>
      <c r="GU316" s="437"/>
      <c r="GV316" s="437"/>
      <c r="GW316" s="437"/>
      <c r="GX316" s="437"/>
      <c r="GY316" s="437"/>
      <c r="GZ316" s="437"/>
      <c r="HA316" s="437"/>
      <c r="HB316" s="437"/>
      <c r="HC316" s="437"/>
      <c r="HD316" s="437"/>
      <c r="HE316" s="437"/>
      <c r="HF316" s="437"/>
      <c r="HG316" s="437"/>
      <c r="HH316" s="437"/>
      <c r="HI316" s="437"/>
      <c r="HJ316" s="437"/>
      <c r="HK316" s="437"/>
      <c r="HL316" s="437"/>
      <c r="HM316" s="437"/>
      <c r="HN316" s="437"/>
      <c r="HO316" s="437"/>
      <c r="HP316" s="437"/>
      <c r="HQ316" s="437"/>
      <c r="HR316" s="437"/>
      <c r="HS316" s="437"/>
      <c r="HT316" s="437"/>
      <c r="HU316" s="437"/>
      <c r="HV316" s="437"/>
      <c r="HW316" s="437"/>
      <c r="HX316" s="437"/>
      <c r="HY316" s="437"/>
      <c r="HZ316" s="437"/>
      <c r="IA316" s="437"/>
      <c r="IB316" s="437"/>
      <c r="IC316" s="437"/>
      <c r="ID316" s="437"/>
      <c r="IE316" s="437"/>
      <c r="IF316" s="437"/>
      <c r="IG316" s="437"/>
      <c r="IH316" s="437"/>
      <c r="II316" s="437"/>
      <c r="IJ316" s="437"/>
      <c r="IK316" s="437"/>
      <c r="IL316" s="437"/>
      <c r="IM316" s="437"/>
      <c r="IN316" s="437"/>
      <c r="IO316" s="437"/>
      <c r="IP316" s="437"/>
      <c r="IQ316" s="437"/>
      <c r="IR316" s="437"/>
      <c r="IS316" s="437"/>
      <c r="IT316" s="437"/>
      <c r="IU316" s="437"/>
      <c r="IV316" s="437"/>
    </row>
    <row r="317" spans="1:256" s="405" customFormat="1" ht="79.2">
      <c r="A317" s="817" t="s">
        <v>1685</v>
      </c>
      <c r="B317" s="489" t="s">
        <v>1625</v>
      </c>
      <c r="C317" s="485" t="s">
        <v>1309</v>
      </c>
      <c r="D317" s="485">
        <v>4</v>
      </c>
      <c r="E317" s="499"/>
      <c r="F317" s="498">
        <f>E317*D317</f>
        <v>0</v>
      </c>
      <c r="G317" s="484"/>
      <c r="H317" s="408"/>
      <c r="I317" s="466"/>
      <c r="J317" s="466"/>
      <c r="K317" s="437"/>
      <c r="L317" s="466"/>
      <c r="M317" s="466"/>
      <c r="N317" s="466"/>
      <c r="O317" s="466"/>
      <c r="P317" s="466"/>
      <c r="Q317" s="466"/>
      <c r="R317" s="466"/>
      <c r="S317" s="466"/>
      <c r="T317" s="466"/>
      <c r="U317" s="466"/>
      <c r="V317" s="466"/>
      <c r="W317" s="466"/>
      <c r="X317" s="466"/>
      <c r="Y317" s="466"/>
      <c r="Z317" s="466"/>
      <c r="AA317" s="466"/>
      <c r="AB317" s="466"/>
      <c r="AC317" s="466"/>
      <c r="AD317" s="466"/>
      <c r="AE317" s="466"/>
      <c r="AF317" s="466"/>
      <c r="AG317" s="466"/>
      <c r="AH317" s="466"/>
      <c r="AI317" s="466"/>
      <c r="AJ317" s="466"/>
      <c r="AK317" s="466"/>
      <c r="AL317" s="466"/>
      <c r="AM317" s="466"/>
      <c r="AN317" s="466"/>
      <c r="AO317" s="466"/>
      <c r="AP317" s="466"/>
      <c r="AQ317" s="466"/>
      <c r="AR317" s="466"/>
      <c r="AS317" s="466"/>
      <c r="AT317" s="466"/>
      <c r="AU317" s="466"/>
      <c r="AV317" s="466"/>
      <c r="AW317" s="466"/>
      <c r="AX317" s="466"/>
      <c r="AY317" s="466"/>
      <c r="AZ317" s="466"/>
      <c r="BA317" s="466"/>
      <c r="BB317" s="466"/>
      <c r="BC317" s="466"/>
      <c r="BD317" s="466"/>
      <c r="BE317" s="466"/>
      <c r="BF317" s="466"/>
      <c r="BG317" s="466"/>
      <c r="BH317" s="466"/>
      <c r="BI317" s="466"/>
      <c r="BJ317" s="466"/>
      <c r="BK317" s="466"/>
      <c r="BL317" s="466"/>
      <c r="BM317" s="466"/>
      <c r="BN317" s="466"/>
      <c r="BO317" s="466"/>
      <c r="BP317" s="466"/>
      <c r="BQ317" s="466"/>
      <c r="BR317" s="466"/>
      <c r="BS317" s="466"/>
      <c r="BT317" s="466"/>
      <c r="BU317" s="466"/>
      <c r="BV317" s="466"/>
      <c r="BW317" s="466"/>
      <c r="BX317" s="466"/>
      <c r="BY317" s="466"/>
      <c r="BZ317" s="466"/>
      <c r="CA317" s="466"/>
      <c r="CB317" s="466"/>
      <c r="CC317" s="466"/>
      <c r="CD317" s="466"/>
      <c r="CE317" s="466"/>
      <c r="CF317" s="466"/>
      <c r="CG317" s="466"/>
      <c r="CH317" s="466"/>
      <c r="CI317" s="466"/>
      <c r="CJ317" s="466"/>
      <c r="CK317" s="466"/>
      <c r="CL317" s="466"/>
      <c r="CM317" s="466"/>
      <c r="CN317" s="466"/>
      <c r="CO317" s="466"/>
      <c r="CP317" s="466"/>
      <c r="CQ317" s="466"/>
      <c r="CR317" s="466"/>
      <c r="CS317" s="466"/>
      <c r="CT317" s="466"/>
      <c r="CU317" s="466"/>
      <c r="CV317" s="466"/>
      <c r="CW317" s="466"/>
      <c r="CX317" s="466"/>
      <c r="CY317" s="466"/>
      <c r="CZ317" s="466"/>
      <c r="DA317" s="466"/>
      <c r="DB317" s="466"/>
      <c r="DC317" s="466"/>
      <c r="DD317" s="466"/>
      <c r="DE317" s="466"/>
      <c r="DF317" s="466"/>
      <c r="DG317" s="466"/>
      <c r="DH317" s="466"/>
      <c r="DI317" s="466"/>
      <c r="DJ317" s="466"/>
      <c r="DK317" s="466"/>
      <c r="DL317" s="466"/>
      <c r="DM317" s="466"/>
      <c r="DN317" s="466"/>
      <c r="DO317" s="466"/>
      <c r="DP317" s="466"/>
      <c r="DQ317" s="466"/>
      <c r="DR317" s="466"/>
      <c r="DS317" s="466"/>
      <c r="DT317" s="466"/>
      <c r="DU317" s="466"/>
      <c r="DV317" s="466"/>
      <c r="DW317" s="466"/>
      <c r="DX317" s="466"/>
      <c r="DY317" s="466"/>
      <c r="DZ317" s="466"/>
      <c r="EA317" s="466"/>
      <c r="EB317" s="466"/>
      <c r="EC317" s="466"/>
      <c r="ED317" s="466"/>
      <c r="EE317" s="466"/>
      <c r="EF317" s="466"/>
      <c r="EG317" s="466"/>
      <c r="EH317" s="466"/>
      <c r="EI317" s="466"/>
      <c r="EJ317" s="466"/>
      <c r="EK317" s="466"/>
      <c r="EL317" s="466"/>
      <c r="EM317" s="466"/>
      <c r="EN317" s="466"/>
      <c r="EO317" s="466"/>
      <c r="EP317" s="466"/>
      <c r="EQ317" s="466"/>
      <c r="ER317" s="466"/>
      <c r="ES317" s="466"/>
      <c r="ET317" s="466"/>
      <c r="EU317" s="466"/>
      <c r="EV317" s="466"/>
      <c r="EW317" s="466"/>
      <c r="EX317" s="466"/>
      <c r="EY317" s="466"/>
      <c r="EZ317" s="466"/>
      <c r="FA317" s="466"/>
      <c r="FB317" s="466"/>
      <c r="FC317" s="466"/>
      <c r="FD317" s="466"/>
      <c r="FE317" s="466"/>
      <c r="FF317" s="466"/>
      <c r="FG317" s="466"/>
      <c r="FH317" s="466"/>
      <c r="FI317" s="466"/>
      <c r="FJ317" s="466"/>
      <c r="FK317" s="466"/>
      <c r="FL317" s="466"/>
      <c r="FM317" s="466"/>
      <c r="FN317" s="466"/>
      <c r="FO317" s="466"/>
      <c r="FP317" s="466"/>
      <c r="FQ317" s="466"/>
      <c r="FR317" s="466"/>
      <c r="FS317" s="466"/>
      <c r="FT317" s="466"/>
      <c r="FU317" s="466"/>
      <c r="FV317" s="466"/>
      <c r="FW317" s="466"/>
      <c r="FX317" s="466"/>
      <c r="FY317" s="466"/>
      <c r="FZ317" s="466"/>
      <c r="GA317" s="466"/>
      <c r="GB317" s="466"/>
      <c r="GC317" s="466"/>
      <c r="GD317" s="466"/>
      <c r="GE317" s="466"/>
      <c r="GF317" s="466"/>
      <c r="GG317" s="466"/>
      <c r="GH317" s="466"/>
      <c r="GI317" s="466"/>
      <c r="GJ317" s="466"/>
      <c r="GK317" s="466"/>
      <c r="GL317" s="466"/>
      <c r="GM317" s="466"/>
      <c r="GN317" s="466"/>
      <c r="GO317" s="466"/>
      <c r="GP317" s="466"/>
      <c r="GQ317" s="466"/>
      <c r="GR317" s="466"/>
      <c r="GS317" s="466"/>
      <c r="GT317" s="466"/>
      <c r="GU317" s="466"/>
      <c r="GV317" s="466"/>
      <c r="GW317" s="466"/>
      <c r="GX317" s="466"/>
      <c r="GY317" s="466"/>
      <c r="GZ317" s="466"/>
      <c r="HA317" s="466"/>
      <c r="HB317" s="466"/>
      <c r="HC317" s="466"/>
      <c r="HD317" s="466"/>
      <c r="HE317" s="466"/>
      <c r="HF317" s="466"/>
      <c r="HG317" s="466"/>
      <c r="HH317" s="466"/>
      <c r="HI317" s="466"/>
      <c r="HJ317" s="466"/>
      <c r="HK317" s="466"/>
      <c r="HL317" s="466"/>
      <c r="HM317" s="466"/>
      <c r="HN317" s="466"/>
      <c r="HO317" s="466"/>
      <c r="HP317" s="466"/>
      <c r="HQ317" s="466"/>
      <c r="HR317" s="466"/>
      <c r="HS317" s="466"/>
      <c r="HT317" s="466"/>
      <c r="HU317" s="466"/>
      <c r="HV317" s="466"/>
      <c r="HW317" s="466"/>
      <c r="HX317" s="466"/>
      <c r="HY317" s="466"/>
      <c r="HZ317" s="466"/>
      <c r="IA317" s="466"/>
      <c r="IB317" s="466"/>
      <c r="IC317" s="466"/>
      <c r="ID317" s="466"/>
      <c r="IE317" s="466"/>
      <c r="IF317" s="466"/>
      <c r="IG317" s="466"/>
      <c r="IH317" s="466"/>
      <c r="II317" s="466"/>
      <c r="IJ317" s="466"/>
      <c r="IK317" s="466"/>
      <c r="IL317" s="466"/>
      <c r="IM317" s="466"/>
      <c r="IN317" s="466"/>
      <c r="IO317" s="466"/>
      <c r="IP317" s="466"/>
      <c r="IQ317" s="466"/>
      <c r="IR317" s="466"/>
      <c r="IS317" s="466"/>
      <c r="IT317" s="466"/>
      <c r="IU317" s="466"/>
      <c r="IV317" s="466"/>
    </row>
    <row r="318" spans="1:256" s="405" customFormat="1">
      <c r="A318" s="486"/>
      <c r="B318" s="408"/>
      <c r="C318" s="485"/>
      <c r="D318" s="485"/>
      <c r="E318" s="437"/>
      <c r="F318" s="437"/>
      <c r="G318" s="484"/>
      <c r="H318" s="484"/>
      <c r="I318" s="437"/>
      <c r="J318" s="437"/>
      <c r="K318" s="466"/>
      <c r="L318" s="437"/>
      <c r="M318" s="437"/>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437"/>
      <c r="AJ318" s="437"/>
      <c r="AK318" s="437"/>
      <c r="AL318" s="437"/>
      <c r="AM318" s="437"/>
      <c r="AN318" s="437"/>
      <c r="AO318" s="437"/>
      <c r="AP318" s="437"/>
      <c r="AQ318" s="437"/>
      <c r="AR318" s="437"/>
      <c r="AS318" s="437"/>
      <c r="AT318" s="437"/>
      <c r="AU318" s="437"/>
      <c r="AV318" s="437"/>
      <c r="AW318" s="437"/>
      <c r="AX318" s="437"/>
      <c r="AY318" s="437"/>
      <c r="AZ318" s="437"/>
      <c r="BA318" s="437"/>
      <c r="BB318" s="437"/>
      <c r="BC318" s="437"/>
      <c r="BD318" s="437"/>
      <c r="BE318" s="437"/>
      <c r="BF318" s="437"/>
      <c r="BG318" s="437"/>
      <c r="BH318" s="437"/>
      <c r="BI318" s="437"/>
      <c r="BJ318" s="437"/>
      <c r="BK318" s="437"/>
      <c r="BL318" s="437"/>
      <c r="BM318" s="437"/>
      <c r="BN318" s="437"/>
      <c r="BO318" s="437"/>
      <c r="BP318" s="437"/>
      <c r="BQ318" s="437"/>
      <c r="BR318" s="437"/>
      <c r="BS318" s="437"/>
      <c r="BT318" s="437"/>
      <c r="BU318" s="437"/>
      <c r="BV318" s="437"/>
      <c r="BW318" s="437"/>
      <c r="BX318" s="437"/>
      <c r="BY318" s="437"/>
      <c r="BZ318" s="437"/>
      <c r="CA318" s="437"/>
      <c r="CB318" s="437"/>
      <c r="CC318" s="437"/>
      <c r="CD318" s="437"/>
      <c r="CE318" s="437"/>
      <c r="CF318" s="437"/>
      <c r="CG318" s="437"/>
      <c r="CH318" s="437"/>
      <c r="CI318" s="437"/>
      <c r="CJ318" s="437"/>
      <c r="CK318" s="437"/>
      <c r="CL318" s="437"/>
      <c r="CM318" s="437"/>
      <c r="CN318" s="437"/>
      <c r="CO318" s="437"/>
      <c r="CP318" s="437"/>
      <c r="CQ318" s="437"/>
      <c r="CR318" s="437"/>
      <c r="CS318" s="437"/>
      <c r="CT318" s="437"/>
      <c r="CU318" s="437"/>
      <c r="CV318" s="437"/>
      <c r="CW318" s="437"/>
      <c r="CX318" s="437"/>
      <c r="CY318" s="437"/>
      <c r="CZ318" s="437"/>
      <c r="DA318" s="437"/>
      <c r="DB318" s="437"/>
      <c r="DC318" s="437"/>
      <c r="DD318" s="437"/>
      <c r="DE318" s="437"/>
      <c r="DF318" s="437"/>
      <c r="DG318" s="437"/>
      <c r="DH318" s="437"/>
      <c r="DI318" s="437"/>
      <c r="DJ318" s="437"/>
      <c r="DK318" s="437"/>
      <c r="DL318" s="437"/>
      <c r="DM318" s="437"/>
      <c r="DN318" s="437"/>
      <c r="DO318" s="437"/>
      <c r="DP318" s="437"/>
      <c r="DQ318" s="437"/>
      <c r="DR318" s="437"/>
      <c r="DS318" s="437"/>
      <c r="DT318" s="437"/>
      <c r="DU318" s="437"/>
      <c r="DV318" s="437"/>
      <c r="DW318" s="437"/>
      <c r="DX318" s="437"/>
      <c r="DY318" s="437"/>
      <c r="DZ318" s="437"/>
      <c r="EA318" s="437"/>
      <c r="EB318" s="437"/>
      <c r="EC318" s="437"/>
      <c r="ED318" s="437"/>
      <c r="EE318" s="437"/>
      <c r="EF318" s="437"/>
      <c r="EG318" s="437"/>
      <c r="EH318" s="437"/>
      <c r="EI318" s="437"/>
      <c r="EJ318" s="437"/>
      <c r="EK318" s="437"/>
      <c r="EL318" s="437"/>
      <c r="EM318" s="437"/>
      <c r="EN318" s="437"/>
      <c r="EO318" s="437"/>
      <c r="EP318" s="437"/>
      <c r="EQ318" s="437"/>
      <c r="ER318" s="437"/>
      <c r="ES318" s="437"/>
      <c r="ET318" s="437"/>
      <c r="EU318" s="437"/>
      <c r="EV318" s="437"/>
      <c r="EW318" s="437"/>
      <c r="EX318" s="437"/>
      <c r="EY318" s="437"/>
      <c r="EZ318" s="437"/>
      <c r="FA318" s="437"/>
      <c r="FB318" s="437"/>
      <c r="FC318" s="437"/>
      <c r="FD318" s="437"/>
      <c r="FE318" s="437"/>
      <c r="FF318" s="437"/>
      <c r="FG318" s="437"/>
      <c r="FH318" s="437"/>
      <c r="FI318" s="437"/>
      <c r="FJ318" s="437"/>
      <c r="FK318" s="437"/>
      <c r="FL318" s="437"/>
      <c r="FM318" s="437"/>
      <c r="FN318" s="437"/>
      <c r="FO318" s="437"/>
      <c r="FP318" s="437"/>
      <c r="FQ318" s="437"/>
      <c r="FR318" s="437"/>
      <c r="FS318" s="437"/>
      <c r="FT318" s="437"/>
      <c r="FU318" s="437"/>
      <c r="FV318" s="437"/>
      <c r="FW318" s="437"/>
      <c r="FX318" s="437"/>
      <c r="FY318" s="437"/>
      <c r="FZ318" s="437"/>
      <c r="GA318" s="437"/>
      <c r="GB318" s="437"/>
      <c r="GC318" s="437"/>
      <c r="GD318" s="437"/>
      <c r="GE318" s="437"/>
      <c r="GF318" s="437"/>
      <c r="GG318" s="437"/>
      <c r="GH318" s="437"/>
      <c r="GI318" s="437"/>
      <c r="GJ318" s="437"/>
      <c r="GK318" s="437"/>
      <c r="GL318" s="437"/>
      <c r="GM318" s="437"/>
      <c r="GN318" s="437"/>
      <c r="GO318" s="437"/>
      <c r="GP318" s="437"/>
      <c r="GQ318" s="437"/>
      <c r="GR318" s="437"/>
      <c r="GS318" s="437"/>
      <c r="GT318" s="437"/>
      <c r="GU318" s="437"/>
      <c r="GV318" s="437"/>
      <c r="GW318" s="437"/>
      <c r="GX318" s="437"/>
      <c r="GY318" s="437"/>
      <c r="GZ318" s="437"/>
      <c r="HA318" s="437"/>
      <c r="HB318" s="437"/>
      <c r="HC318" s="437"/>
      <c r="HD318" s="437"/>
      <c r="HE318" s="437"/>
      <c r="HF318" s="437"/>
      <c r="HG318" s="437"/>
      <c r="HH318" s="437"/>
      <c r="HI318" s="437"/>
      <c r="HJ318" s="437"/>
      <c r="HK318" s="437"/>
      <c r="HL318" s="437"/>
      <c r="HM318" s="437"/>
      <c r="HN318" s="437"/>
      <c r="HO318" s="437"/>
      <c r="HP318" s="437"/>
      <c r="HQ318" s="437"/>
      <c r="HR318" s="437"/>
      <c r="HS318" s="437"/>
      <c r="HT318" s="437"/>
      <c r="HU318" s="437"/>
      <c r="HV318" s="437"/>
      <c r="HW318" s="437"/>
      <c r="HX318" s="437"/>
      <c r="HY318" s="437"/>
      <c r="HZ318" s="437"/>
      <c r="IA318" s="437"/>
      <c r="IB318" s="437"/>
      <c r="IC318" s="437"/>
      <c r="ID318" s="437"/>
      <c r="IE318" s="437"/>
      <c r="IF318" s="437"/>
      <c r="IG318" s="437"/>
      <c r="IH318" s="437"/>
      <c r="II318" s="437"/>
      <c r="IJ318" s="437"/>
      <c r="IK318" s="437"/>
      <c r="IL318" s="437"/>
      <c r="IM318" s="437"/>
      <c r="IN318" s="437"/>
      <c r="IO318" s="437"/>
      <c r="IP318" s="437"/>
      <c r="IQ318" s="437"/>
      <c r="IR318" s="437"/>
      <c r="IS318" s="437"/>
      <c r="IT318" s="437"/>
      <c r="IU318" s="437"/>
      <c r="IV318" s="437"/>
    </row>
    <row r="319" spans="1:256" s="405" customFormat="1">
      <c r="A319" s="817" t="s">
        <v>1684</v>
      </c>
      <c r="B319" s="489" t="s">
        <v>1683</v>
      </c>
      <c r="C319" s="485"/>
      <c r="D319" s="485"/>
      <c r="E319" s="437"/>
      <c r="F319" s="437"/>
      <c r="G319" s="484"/>
      <c r="H319" s="484"/>
      <c r="I319" s="437"/>
      <c r="J319" s="437"/>
      <c r="K319" s="437"/>
      <c r="L319" s="437"/>
      <c r="M319" s="437"/>
      <c r="N319" s="437"/>
      <c r="O319" s="437"/>
      <c r="P319" s="437"/>
      <c r="Q319" s="437"/>
      <c r="R319" s="437"/>
      <c r="S319" s="437"/>
      <c r="T319" s="437"/>
      <c r="U319" s="437"/>
      <c r="V319" s="437"/>
      <c r="W319" s="437"/>
      <c r="X319" s="437"/>
      <c r="Y319" s="437"/>
      <c r="Z319" s="437"/>
      <c r="AA319" s="437"/>
      <c r="AB319" s="437"/>
      <c r="AC319" s="437"/>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7"/>
      <c r="AY319" s="437"/>
      <c r="AZ319" s="437"/>
      <c r="BA319" s="437"/>
      <c r="BB319" s="437"/>
      <c r="BC319" s="437"/>
      <c r="BD319" s="437"/>
      <c r="BE319" s="437"/>
      <c r="BF319" s="437"/>
      <c r="BG319" s="437"/>
      <c r="BH319" s="437"/>
      <c r="BI319" s="437"/>
      <c r="BJ319" s="437"/>
      <c r="BK319" s="437"/>
      <c r="BL319" s="437"/>
      <c r="BM319" s="437"/>
      <c r="BN319" s="437"/>
      <c r="BO319" s="437"/>
      <c r="BP319" s="437"/>
      <c r="BQ319" s="437"/>
      <c r="BR319" s="437"/>
      <c r="BS319" s="437"/>
      <c r="BT319" s="437"/>
      <c r="BU319" s="437"/>
      <c r="BV319" s="437"/>
      <c r="BW319" s="437"/>
      <c r="BX319" s="437"/>
      <c r="BY319" s="437"/>
      <c r="BZ319" s="437"/>
      <c r="CA319" s="437"/>
      <c r="CB319" s="437"/>
      <c r="CC319" s="437"/>
      <c r="CD319" s="437"/>
      <c r="CE319" s="437"/>
      <c r="CF319" s="437"/>
      <c r="CG319" s="437"/>
      <c r="CH319" s="437"/>
      <c r="CI319" s="437"/>
      <c r="CJ319" s="437"/>
      <c r="CK319" s="437"/>
      <c r="CL319" s="437"/>
      <c r="CM319" s="437"/>
      <c r="CN319" s="437"/>
      <c r="CO319" s="437"/>
      <c r="CP319" s="437"/>
      <c r="CQ319" s="437"/>
      <c r="CR319" s="437"/>
      <c r="CS319" s="437"/>
      <c r="CT319" s="437"/>
      <c r="CU319" s="437"/>
      <c r="CV319" s="437"/>
      <c r="CW319" s="437"/>
      <c r="CX319" s="437"/>
      <c r="CY319" s="437"/>
      <c r="CZ319" s="437"/>
      <c r="DA319" s="437"/>
      <c r="DB319" s="437"/>
      <c r="DC319" s="437"/>
      <c r="DD319" s="437"/>
      <c r="DE319" s="437"/>
      <c r="DF319" s="437"/>
      <c r="DG319" s="437"/>
      <c r="DH319" s="437"/>
      <c r="DI319" s="437"/>
      <c r="DJ319" s="437"/>
      <c r="DK319" s="437"/>
      <c r="DL319" s="437"/>
      <c r="DM319" s="437"/>
      <c r="DN319" s="437"/>
      <c r="DO319" s="437"/>
      <c r="DP319" s="437"/>
      <c r="DQ319" s="437"/>
      <c r="DR319" s="437"/>
      <c r="DS319" s="437"/>
      <c r="DT319" s="437"/>
      <c r="DU319" s="437"/>
      <c r="DV319" s="437"/>
      <c r="DW319" s="437"/>
      <c r="DX319" s="437"/>
      <c r="DY319" s="437"/>
      <c r="DZ319" s="437"/>
      <c r="EA319" s="437"/>
      <c r="EB319" s="437"/>
      <c r="EC319" s="437"/>
      <c r="ED319" s="437"/>
      <c r="EE319" s="437"/>
      <c r="EF319" s="437"/>
      <c r="EG319" s="437"/>
      <c r="EH319" s="437"/>
      <c r="EI319" s="437"/>
      <c r="EJ319" s="437"/>
      <c r="EK319" s="437"/>
      <c r="EL319" s="437"/>
      <c r="EM319" s="437"/>
      <c r="EN319" s="437"/>
      <c r="EO319" s="437"/>
      <c r="EP319" s="437"/>
      <c r="EQ319" s="437"/>
      <c r="ER319" s="437"/>
      <c r="ES319" s="437"/>
      <c r="ET319" s="437"/>
      <c r="EU319" s="437"/>
      <c r="EV319" s="437"/>
      <c r="EW319" s="437"/>
      <c r="EX319" s="437"/>
      <c r="EY319" s="437"/>
      <c r="EZ319" s="437"/>
      <c r="FA319" s="437"/>
      <c r="FB319" s="437"/>
      <c r="FC319" s="437"/>
      <c r="FD319" s="437"/>
      <c r="FE319" s="437"/>
      <c r="FF319" s="437"/>
      <c r="FG319" s="437"/>
      <c r="FH319" s="437"/>
      <c r="FI319" s="437"/>
      <c r="FJ319" s="437"/>
      <c r="FK319" s="437"/>
      <c r="FL319" s="437"/>
      <c r="FM319" s="437"/>
      <c r="FN319" s="437"/>
      <c r="FO319" s="437"/>
      <c r="FP319" s="437"/>
      <c r="FQ319" s="437"/>
      <c r="FR319" s="437"/>
      <c r="FS319" s="437"/>
      <c r="FT319" s="437"/>
      <c r="FU319" s="437"/>
      <c r="FV319" s="437"/>
      <c r="FW319" s="437"/>
      <c r="FX319" s="437"/>
      <c r="FY319" s="437"/>
      <c r="FZ319" s="437"/>
      <c r="GA319" s="437"/>
      <c r="GB319" s="437"/>
      <c r="GC319" s="437"/>
      <c r="GD319" s="437"/>
      <c r="GE319" s="437"/>
      <c r="GF319" s="437"/>
      <c r="GG319" s="437"/>
      <c r="GH319" s="437"/>
      <c r="GI319" s="437"/>
      <c r="GJ319" s="437"/>
      <c r="GK319" s="437"/>
      <c r="GL319" s="437"/>
      <c r="GM319" s="437"/>
      <c r="GN319" s="437"/>
      <c r="GO319" s="437"/>
      <c r="GP319" s="437"/>
      <c r="GQ319" s="437"/>
      <c r="GR319" s="437"/>
      <c r="GS319" s="437"/>
      <c r="GT319" s="437"/>
      <c r="GU319" s="437"/>
      <c r="GV319" s="437"/>
      <c r="GW319" s="437"/>
      <c r="GX319" s="437"/>
      <c r="GY319" s="437"/>
      <c r="GZ319" s="437"/>
      <c r="HA319" s="437"/>
      <c r="HB319" s="437"/>
      <c r="HC319" s="437"/>
      <c r="HD319" s="437"/>
      <c r="HE319" s="437"/>
      <c r="HF319" s="437"/>
      <c r="HG319" s="437"/>
      <c r="HH319" s="437"/>
      <c r="HI319" s="437"/>
      <c r="HJ319" s="437"/>
      <c r="HK319" s="437"/>
      <c r="HL319" s="437"/>
      <c r="HM319" s="437"/>
      <c r="HN319" s="437"/>
      <c r="HO319" s="437"/>
      <c r="HP319" s="437"/>
      <c r="HQ319" s="437"/>
      <c r="HR319" s="437"/>
      <c r="HS319" s="437"/>
      <c r="HT319" s="437"/>
      <c r="HU319" s="437"/>
      <c r="HV319" s="437"/>
      <c r="HW319" s="437"/>
      <c r="HX319" s="437"/>
      <c r="HY319" s="437"/>
      <c r="HZ319" s="437"/>
      <c r="IA319" s="437"/>
      <c r="IB319" s="437"/>
      <c r="IC319" s="437"/>
      <c r="ID319" s="437"/>
      <c r="IE319" s="437"/>
      <c r="IF319" s="437"/>
      <c r="IG319" s="437"/>
      <c r="IH319" s="437"/>
      <c r="II319" s="437"/>
      <c r="IJ319" s="437"/>
      <c r="IK319" s="437"/>
      <c r="IL319" s="437"/>
      <c r="IM319" s="437"/>
      <c r="IN319" s="437"/>
      <c r="IO319" s="437"/>
      <c r="IP319" s="437"/>
      <c r="IQ319" s="437"/>
      <c r="IR319" s="437"/>
      <c r="IS319" s="437"/>
      <c r="IT319" s="437"/>
      <c r="IU319" s="437"/>
      <c r="IV319" s="437"/>
    </row>
    <row r="320" spans="1:256" s="405" customFormat="1">
      <c r="A320" s="486" t="s">
        <v>982</v>
      </c>
      <c r="B320" s="489" t="s">
        <v>1682</v>
      </c>
      <c r="C320" s="485"/>
      <c r="D320" s="485"/>
      <c r="E320" s="437"/>
      <c r="F320" s="437"/>
      <c r="G320" s="484"/>
      <c r="H320" s="484"/>
      <c r="I320" s="437"/>
      <c r="J320" s="437"/>
      <c r="K320" s="437"/>
      <c r="L320" s="437"/>
      <c r="M320" s="437"/>
      <c r="N320" s="437"/>
      <c r="O320" s="437"/>
      <c r="P320" s="437"/>
      <c r="Q320" s="437"/>
      <c r="R320" s="437"/>
      <c r="S320" s="437"/>
      <c r="T320" s="437"/>
      <c r="U320" s="437"/>
      <c r="V320" s="437"/>
      <c r="W320" s="437"/>
      <c r="X320" s="437"/>
      <c r="Y320" s="437"/>
      <c r="Z320" s="437"/>
      <c r="AA320" s="437"/>
      <c r="AB320" s="437"/>
      <c r="AC320" s="437"/>
      <c r="AD320" s="437"/>
      <c r="AE320" s="437"/>
      <c r="AF320" s="437"/>
      <c r="AG320" s="437"/>
      <c r="AH320" s="437"/>
      <c r="AI320" s="437"/>
      <c r="AJ320" s="437"/>
      <c r="AK320" s="437"/>
      <c r="AL320" s="437"/>
      <c r="AM320" s="437"/>
      <c r="AN320" s="437"/>
      <c r="AO320" s="437"/>
      <c r="AP320" s="437"/>
      <c r="AQ320" s="437"/>
      <c r="AR320" s="437"/>
      <c r="AS320" s="437"/>
      <c r="AT320" s="437"/>
      <c r="AU320" s="437"/>
      <c r="AV320" s="437"/>
      <c r="AW320" s="437"/>
      <c r="AX320" s="437"/>
      <c r="AY320" s="437"/>
      <c r="AZ320" s="437"/>
      <c r="BA320" s="437"/>
      <c r="BB320" s="437"/>
      <c r="BC320" s="437"/>
      <c r="BD320" s="437"/>
      <c r="BE320" s="437"/>
      <c r="BF320" s="437"/>
      <c r="BG320" s="437"/>
      <c r="BH320" s="437"/>
      <c r="BI320" s="437"/>
      <c r="BJ320" s="437"/>
      <c r="BK320" s="437"/>
      <c r="BL320" s="437"/>
      <c r="BM320" s="437"/>
      <c r="BN320" s="437"/>
      <c r="BO320" s="437"/>
      <c r="BP320" s="437"/>
      <c r="BQ320" s="437"/>
      <c r="BR320" s="437"/>
      <c r="BS320" s="437"/>
      <c r="BT320" s="437"/>
      <c r="BU320" s="437"/>
      <c r="BV320" s="437"/>
      <c r="BW320" s="437"/>
      <c r="BX320" s="437"/>
      <c r="BY320" s="437"/>
      <c r="BZ320" s="437"/>
      <c r="CA320" s="437"/>
      <c r="CB320" s="437"/>
      <c r="CC320" s="437"/>
      <c r="CD320" s="437"/>
      <c r="CE320" s="437"/>
      <c r="CF320" s="437"/>
      <c r="CG320" s="437"/>
      <c r="CH320" s="437"/>
      <c r="CI320" s="437"/>
      <c r="CJ320" s="437"/>
      <c r="CK320" s="437"/>
      <c r="CL320" s="437"/>
      <c r="CM320" s="437"/>
      <c r="CN320" s="437"/>
      <c r="CO320" s="437"/>
      <c r="CP320" s="437"/>
      <c r="CQ320" s="437"/>
      <c r="CR320" s="437"/>
      <c r="CS320" s="437"/>
      <c r="CT320" s="437"/>
      <c r="CU320" s="437"/>
      <c r="CV320" s="437"/>
      <c r="CW320" s="437"/>
      <c r="CX320" s="437"/>
      <c r="CY320" s="437"/>
      <c r="CZ320" s="437"/>
      <c r="DA320" s="437"/>
      <c r="DB320" s="437"/>
      <c r="DC320" s="437"/>
      <c r="DD320" s="437"/>
      <c r="DE320" s="437"/>
      <c r="DF320" s="437"/>
      <c r="DG320" s="437"/>
      <c r="DH320" s="437"/>
      <c r="DI320" s="437"/>
      <c r="DJ320" s="437"/>
      <c r="DK320" s="437"/>
      <c r="DL320" s="437"/>
      <c r="DM320" s="437"/>
      <c r="DN320" s="437"/>
      <c r="DO320" s="437"/>
      <c r="DP320" s="437"/>
      <c r="DQ320" s="437"/>
      <c r="DR320" s="437"/>
      <c r="DS320" s="437"/>
      <c r="DT320" s="437"/>
      <c r="DU320" s="437"/>
      <c r="DV320" s="437"/>
      <c r="DW320" s="437"/>
      <c r="DX320" s="437"/>
      <c r="DY320" s="437"/>
      <c r="DZ320" s="437"/>
      <c r="EA320" s="437"/>
      <c r="EB320" s="437"/>
      <c r="EC320" s="437"/>
      <c r="ED320" s="437"/>
      <c r="EE320" s="437"/>
      <c r="EF320" s="437"/>
      <c r="EG320" s="437"/>
      <c r="EH320" s="437"/>
      <c r="EI320" s="437"/>
      <c r="EJ320" s="437"/>
      <c r="EK320" s="437"/>
      <c r="EL320" s="437"/>
      <c r="EM320" s="437"/>
      <c r="EN320" s="437"/>
      <c r="EO320" s="437"/>
      <c r="EP320" s="437"/>
      <c r="EQ320" s="437"/>
      <c r="ER320" s="437"/>
      <c r="ES320" s="437"/>
      <c r="ET320" s="437"/>
      <c r="EU320" s="437"/>
      <c r="EV320" s="437"/>
      <c r="EW320" s="437"/>
      <c r="EX320" s="437"/>
      <c r="EY320" s="437"/>
      <c r="EZ320" s="437"/>
      <c r="FA320" s="437"/>
      <c r="FB320" s="437"/>
      <c r="FC320" s="437"/>
      <c r="FD320" s="437"/>
      <c r="FE320" s="437"/>
      <c r="FF320" s="437"/>
      <c r="FG320" s="437"/>
      <c r="FH320" s="437"/>
      <c r="FI320" s="437"/>
      <c r="FJ320" s="437"/>
      <c r="FK320" s="437"/>
      <c r="FL320" s="437"/>
      <c r="FM320" s="437"/>
      <c r="FN320" s="437"/>
      <c r="FO320" s="437"/>
      <c r="FP320" s="437"/>
      <c r="FQ320" s="437"/>
      <c r="FR320" s="437"/>
      <c r="FS320" s="437"/>
      <c r="FT320" s="437"/>
      <c r="FU320" s="437"/>
      <c r="FV320" s="437"/>
      <c r="FW320" s="437"/>
      <c r="FX320" s="437"/>
      <c r="FY320" s="437"/>
      <c r="FZ320" s="437"/>
      <c r="GA320" s="437"/>
      <c r="GB320" s="437"/>
      <c r="GC320" s="437"/>
      <c r="GD320" s="437"/>
      <c r="GE320" s="437"/>
      <c r="GF320" s="437"/>
      <c r="GG320" s="437"/>
      <c r="GH320" s="437"/>
      <c r="GI320" s="437"/>
      <c r="GJ320" s="437"/>
      <c r="GK320" s="437"/>
      <c r="GL320" s="437"/>
      <c r="GM320" s="437"/>
      <c r="GN320" s="437"/>
      <c r="GO320" s="437"/>
      <c r="GP320" s="437"/>
      <c r="GQ320" s="437"/>
      <c r="GR320" s="437"/>
      <c r="GS320" s="437"/>
      <c r="GT320" s="437"/>
      <c r="GU320" s="437"/>
      <c r="GV320" s="437"/>
      <c r="GW320" s="437"/>
      <c r="GX320" s="437"/>
      <c r="GY320" s="437"/>
      <c r="GZ320" s="437"/>
      <c r="HA320" s="437"/>
      <c r="HB320" s="437"/>
      <c r="HC320" s="437"/>
      <c r="HD320" s="437"/>
      <c r="HE320" s="437"/>
      <c r="HF320" s="437"/>
      <c r="HG320" s="437"/>
      <c r="HH320" s="437"/>
      <c r="HI320" s="437"/>
      <c r="HJ320" s="437"/>
      <c r="HK320" s="437"/>
      <c r="HL320" s="437"/>
      <c r="HM320" s="437"/>
      <c r="HN320" s="437"/>
      <c r="HO320" s="437"/>
      <c r="HP320" s="437"/>
      <c r="HQ320" s="437"/>
      <c r="HR320" s="437"/>
      <c r="HS320" s="437"/>
      <c r="HT320" s="437"/>
      <c r="HU320" s="437"/>
      <c r="HV320" s="437"/>
      <c r="HW320" s="437"/>
      <c r="HX320" s="437"/>
      <c r="HY320" s="437"/>
      <c r="HZ320" s="437"/>
      <c r="IA320" s="437"/>
      <c r="IB320" s="437"/>
      <c r="IC320" s="437"/>
      <c r="ID320" s="437"/>
      <c r="IE320" s="437"/>
      <c r="IF320" s="437"/>
      <c r="IG320" s="437"/>
      <c r="IH320" s="437"/>
      <c r="II320" s="437"/>
      <c r="IJ320" s="437"/>
      <c r="IK320" s="437"/>
      <c r="IL320" s="437"/>
      <c r="IM320" s="437"/>
      <c r="IN320" s="437"/>
      <c r="IO320" s="437"/>
      <c r="IP320" s="437"/>
      <c r="IQ320" s="437"/>
      <c r="IR320" s="437"/>
      <c r="IS320" s="437"/>
      <c r="IT320" s="437"/>
      <c r="IU320" s="437"/>
      <c r="IV320" s="437"/>
    </row>
    <row r="321" spans="1:256" s="405" customFormat="1">
      <c r="A321" s="486" t="s">
        <v>982</v>
      </c>
      <c r="B321" s="489" t="s">
        <v>1681</v>
      </c>
      <c r="C321" s="485"/>
      <c r="D321" s="485"/>
      <c r="E321" s="437"/>
      <c r="F321" s="437"/>
      <c r="G321" s="484"/>
      <c r="H321" s="484"/>
      <c r="I321" s="437"/>
      <c r="J321" s="437"/>
      <c r="K321" s="437"/>
      <c r="L321" s="437"/>
      <c r="M321" s="437"/>
      <c r="N321" s="437"/>
      <c r="O321" s="437"/>
      <c r="P321" s="437"/>
      <c r="Q321" s="437"/>
      <c r="R321" s="437"/>
      <c r="S321" s="437"/>
      <c r="T321" s="437"/>
      <c r="U321" s="437"/>
      <c r="V321" s="437"/>
      <c r="W321" s="437"/>
      <c r="X321" s="437"/>
      <c r="Y321" s="437"/>
      <c r="Z321" s="437"/>
      <c r="AA321" s="437"/>
      <c r="AB321" s="437"/>
      <c r="AC321" s="437"/>
      <c r="AD321" s="437"/>
      <c r="AE321" s="437"/>
      <c r="AF321" s="437"/>
      <c r="AG321" s="437"/>
      <c r="AH321" s="437"/>
      <c r="AI321" s="437"/>
      <c r="AJ321" s="437"/>
      <c r="AK321" s="437"/>
      <c r="AL321" s="437"/>
      <c r="AM321" s="437"/>
      <c r="AN321" s="437"/>
      <c r="AO321" s="437"/>
      <c r="AP321" s="437"/>
      <c r="AQ321" s="437"/>
      <c r="AR321" s="437"/>
      <c r="AS321" s="437"/>
      <c r="AT321" s="437"/>
      <c r="AU321" s="437"/>
      <c r="AV321" s="437"/>
      <c r="AW321" s="437"/>
      <c r="AX321" s="437"/>
      <c r="AY321" s="437"/>
      <c r="AZ321" s="437"/>
      <c r="BA321" s="437"/>
      <c r="BB321" s="437"/>
      <c r="BC321" s="437"/>
      <c r="BD321" s="437"/>
      <c r="BE321" s="437"/>
      <c r="BF321" s="437"/>
      <c r="BG321" s="437"/>
      <c r="BH321" s="437"/>
      <c r="BI321" s="437"/>
      <c r="BJ321" s="437"/>
      <c r="BK321" s="437"/>
      <c r="BL321" s="437"/>
      <c r="BM321" s="437"/>
      <c r="BN321" s="437"/>
      <c r="BO321" s="437"/>
      <c r="BP321" s="437"/>
      <c r="BQ321" s="437"/>
      <c r="BR321" s="437"/>
      <c r="BS321" s="437"/>
      <c r="BT321" s="437"/>
      <c r="BU321" s="437"/>
      <c r="BV321" s="437"/>
      <c r="BW321" s="437"/>
      <c r="BX321" s="437"/>
      <c r="BY321" s="437"/>
      <c r="BZ321" s="437"/>
      <c r="CA321" s="437"/>
      <c r="CB321" s="437"/>
      <c r="CC321" s="437"/>
      <c r="CD321" s="437"/>
      <c r="CE321" s="437"/>
      <c r="CF321" s="437"/>
      <c r="CG321" s="437"/>
      <c r="CH321" s="437"/>
      <c r="CI321" s="437"/>
      <c r="CJ321" s="437"/>
      <c r="CK321" s="437"/>
      <c r="CL321" s="437"/>
      <c r="CM321" s="437"/>
      <c r="CN321" s="437"/>
      <c r="CO321" s="437"/>
      <c r="CP321" s="437"/>
      <c r="CQ321" s="437"/>
      <c r="CR321" s="437"/>
      <c r="CS321" s="437"/>
      <c r="CT321" s="437"/>
      <c r="CU321" s="437"/>
      <c r="CV321" s="437"/>
      <c r="CW321" s="437"/>
      <c r="CX321" s="437"/>
      <c r="CY321" s="437"/>
      <c r="CZ321" s="437"/>
      <c r="DA321" s="437"/>
      <c r="DB321" s="437"/>
      <c r="DC321" s="437"/>
      <c r="DD321" s="437"/>
      <c r="DE321" s="437"/>
      <c r="DF321" s="437"/>
      <c r="DG321" s="437"/>
      <c r="DH321" s="437"/>
      <c r="DI321" s="437"/>
      <c r="DJ321" s="437"/>
      <c r="DK321" s="437"/>
      <c r="DL321" s="437"/>
      <c r="DM321" s="437"/>
      <c r="DN321" s="437"/>
      <c r="DO321" s="437"/>
      <c r="DP321" s="437"/>
      <c r="DQ321" s="437"/>
      <c r="DR321" s="437"/>
      <c r="DS321" s="437"/>
      <c r="DT321" s="437"/>
      <c r="DU321" s="437"/>
      <c r="DV321" s="437"/>
      <c r="DW321" s="437"/>
      <c r="DX321" s="437"/>
      <c r="DY321" s="437"/>
      <c r="DZ321" s="437"/>
      <c r="EA321" s="437"/>
      <c r="EB321" s="437"/>
      <c r="EC321" s="437"/>
      <c r="ED321" s="437"/>
      <c r="EE321" s="437"/>
      <c r="EF321" s="437"/>
      <c r="EG321" s="437"/>
      <c r="EH321" s="437"/>
      <c r="EI321" s="437"/>
      <c r="EJ321" s="437"/>
      <c r="EK321" s="437"/>
      <c r="EL321" s="437"/>
      <c r="EM321" s="437"/>
      <c r="EN321" s="437"/>
      <c r="EO321" s="437"/>
      <c r="EP321" s="437"/>
      <c r="EQ321" s="437"/>
      <c r="ER321" s="437"/>
      <c r="ES321" s="437"/>
      <c r="ET321" s="437"/>
      <c r="EU321" s="437"/>
      <c r="EV321" s="437"/>
      <c r="EW321" s="437"/>
      <c r="EX321" s="437"/>
      <c r="EY321" s="437"/>
      <c r="EZ321" s="437"/>
      <c r="FA321" s="437"/>
      <c r="FB321" s="437"/>
      <c r="FC321" s="437"/>
      <c r="FD321" s="437"/>
      <c r="FE321" s="437"/>
      <c r="FF321" s="437"/>
      <c r="FG321" s="437"/>
      <c r="FH321" s="437"/>
      <c r="FI321" s="437"/>
      <c r="FJ321" s="437"/>
      <c r="FK321" s="437"/>
      <c r="FL321" s="437"/>
      <c r="FM321" s="437"/>
      <c r="FN321" s="437"/>
      <c r="FO321" s="437"/>
      <c r="FP321" s="437"/>
      <c r="FQ321" s="437"/>
      <c r="FR321" s="437"/>
      <c r="FS321" s="437"/>
      <c r="FT321" s="437"/>
      <c r="FU321" s="437"/>
      <c r="FV321" s="437"/>
      <c r="FW321" s="437"/>
      <c r="FX321" s="437"/>
      <c r="FY321" s="437"/>
      <c r="FZ321" s="437"/>
      <c r="GA321" s="437"/>
      <c r="GB321" s="437"/>
      <c r="GC321" s="437"/>
      <c r="GD321" s="437"/>
      <c r="GE321" s="437"/>
      <c r="GF321" s="437"/>
      <c r="GG321" s="437"/>
      <c r="GH321" s="437"/>
      <c r="GI321" s="437"/>
      <c r="GJ321" s="437"/>
      <c r="GK321" s="437"/>
      <c r="GL321" s="437"/>
      <c r="GM321" s="437"/>
      <c r="GN321" s="437"/>
      <c r="GO321" s="437"/>
      <c r="GP321" s="437"/>
      <c r="GQ321" s="437"/>
      <c r="GR321" s="437"/>
      <c r="GS321" s="437"/>
      <c r="GT321" s="437"/>
      <c r="GU321" s="437"/>
      <c r="GV321" s="437"/>
      <c r="GW321" s="437"/>
      <c r="GX321" s="437"/>
      <c r="GY321" s="437"/>
      <c r="GZ321" s="437"/>
      <c r="HA321" s="437"/>
      <c r="HB321" s="437"/>
      <c r="HC321" s="437"/>
      <c r="HD321" s="437"/>
      <c r="HE321" s="437"/>
      <c r="HF321" s="437"/>
      <c r="HG321" s="437"/>
      <c r="HH321" s="437"/>
      <c r="HI321" s="437"/>
      <c r="HJ321" s="437"/>
      <c r="HK321" s="437"/>
      <c r="HL321" s="437"/>
      <c r="HM321" s="437"/>
      <c r="HN321" s="437"/>
      <c r="HO321" s="437"/>
      <c r="HP321" s="437"/>
      <c r="HQ321" s="437"/>
      <c r="HR321" s="437"/>
      <c r="HS321" s="437"/>
      <c r="HT321" s="437"/>
      <c r="HU321" s="437"/>
      <c r="HV321" s="437"/>
      <c r="HW321" s="437"/>
      <c r="HX321" s="437"/>
      <c r="HY321" s="437"/>
      <c r="HZ321" s="437"/>
      <c r="IA321" s="437"/>
      <c r="IB321" s="437"/>
      <c r="IC321" s="437"/>
      <c r="ID321" s="437"/>
      <c r="IE321" s="437"/>
      <c r="IF321" s="437"/>
      <c r="IG321" s="437"/>
      <c r="IH321" s="437"/>
      <c r="II321" s="437"/>
      <c r="IJ321" s="437"/>
      <c r="IK321" s="437"/>
      <c r="IL321" s="437"/>
      <c r="IM321" s="437"/>
      <c r="IN321" s="437"/>
      <c r="IO321" s="437"/>
      <c r="IP321" s="437"/>
      <c r="IQ321" s="437"/>
      <c r="IR321" s="437"/>
      <c r="IS321" s="437"/>
      <c r="IT321" s="437"/>
      <c r="IU321" s="437"/>
      <c r="IV321" s="437"/>
    </row>
    <row r="322" spans="1:256" s="405" customFormat="1" ht="16.2">
      <c r="A322" s="486" t="s">
        <v>982</v>
      </c>
      <c r="B322" s="489" t="s">
        <v>1680</v>
      </c>
      <c r="C322" s="485" t="s">
        <v>51</v>
      </c>
      <c r="D322" s="485">
        <v>6</v>
      </c>
      <c r="E322" s="499"/>
      <c r="F322" s="498">
        <f>E322*D322</f>
        <v>0</v>
      </c>
      <c r="G322" s="484"/>
      <c r="H322" s="484"/>
      <c r="I322" s="437"/>
      <c r="J322" s="437"/>
      <c r="K322" s="437"/>
      <c r="L322" s="437"/>
      <c r="M322" s="437"/>
      <c r="N322" s="437"/>
      <c r="O322" s="437"/>
      <c r="P322" s="437"/>
      <c r="Q322" s="437"/>
      <c r="R322" s="437"/>
      <c r="S322" s="437"/>
      <c r="T322" s="437"/>
      <c r="U322" s="437"/>
      <c r="V322" s="437"/>
      <c r="W322" s="437"/>
      <c r="X322" s="437"/>
      <c r="Y322" s="437"/>
      <c r="Z322" s="437"/>
      <c r="AA322" s="437"/>
      <c r="AB322" s="437"/>
      <c r="AC322" s="437"/>
      <c r="AD322" s="437"/>
      <c r="AE322" s="437"/>
      <c r="AF322" s="437"/>
      <c r="AG322" s="437"/>
      <c r="AH322" s="437"/>
      <c r="AI322" s="437"/>
      <c r="AJ322" s="437"/>
      <c r="AK322" s="437"/>
      <c r="AL322" s="437"/>
      <c r="AM322" s="437"/>
      <c r="AN322" s="437"/>
      <c r="AO322" s="437"/>
      <c r="AP322" s="437"/>
      <c r="AQ322" s="437"/>
      <c r="AR322" s="437"/>
      <c r="AS322" s="437"/>
      <c r="AT322" s="437"/>
      <c r="AU322" s="437"/>
      <c r="AV322" s="437"/>
      <c r="AW322" s="437"/>
      <c r="AX322" s="437"/>
      <c r="AY322" s="437"/>
      <c r="AZ322" s="437"/>
      <c r="BA322" s="437"/>
      <c r="BB322" s="437"/>
      <c r="BC322" s="437"/>
      <c r="BD322" s="437"/>
      <c r="BE322" s="437"/>
      <c r="BF322" s="437"/>
      <c r="BG322" s="437"/>
      <c r="BH322" s="437"/>
      <c r="BI322" s="437"/>
      <c r="BJ322" s="437"/>
      <c r="BK322" s="437"/>
      <c r="BL322" s="437"/>
      <c r="BM322" s="437"/>
      <c r="BN322" s="437"/>
      <c r="BO322" s="437"/>
      <c r="BP322" s="437"/>
      <c r="BQ322" s="437"/>
      <c r="BR322" s="437"/>
      <c r="BS322" s="437"/>
      <c r="BT322" s="437"/>
      <c r="BU322" s="437"/>
      <c r="BV322" s="437"/>
      <c r="BW322" s="437"/>
      <c r="BX322" s="437"/>
      <c r="BY322" s="437"/>
      <c r="BZ322" s="437"/>
      <c r="CA322" s="437"/>
      <c r="CB322" s="437"/>
      <c r="CC322" s="437"/>
      <c r="CD322" s="437"/>
      <c r="CE322" s="437"/>
      <c r="CF322" s="437"/>
      <c r="CG322" s="437"/>
      <c r="CH322" s="437"/>
      <c r="CI322" s="437"/>
      <c r="CJ322" s="437"/>
      <c r="CK322" s="437"/>
      <c r="CL322" s="437"/>
      <c r="CM322" s="437"/>
      <c r="CN322" s="437"/>
      <c r="CO322" s="437"/>
      <c r="CP322" s="437"/>
      <c r="CQ322" s="437"/>
      <c r="CR322" s="437"/>
      <c r="CS322" s="437"/>
      <c r="CT322" s="437"/>
      <c r="CU322" s="437"/>
      <c r="CV322" s="437"/>
      <c r="CW322" s="437"/>
      <c r="CX322" s="437"/>
      <c r="CY322" s="437"/>
      <c r="CZ322" s="437"/>
      <c r="DA322" s="437"/>
      <c r="DB322" s="437"/>
      <c r="DC322" s="437"/>
      <c r="DD322" s="437"/>
      <c r="DE322" s="437"/>
      <c r="DF322" s="437"/>
      <c r="DG322" s="437"/>
      <c r="DH322" s="437"/>
      <c r="DI322" s="437"/>
      <c r="DJ322" s="437"/>
      <c r="DK322" s="437"/>
      <c r="DL322" s="437"/>
      <c r="DM322" s="437"/>
      <c r="DN322" s="437"/>
      <c r="DO322" s="437"/>
      <c r="DP322" s="437"/>
      <c r="DQ322" s="437"/>
      <c r="DR322" s="437"/>
      <c r="DS322" s="437"/>
      <c r="DT322" s="437"/>
      <c r="DU322" s="437"/>
      <c r="DV322" s="437"/>
      <c r="DW322" s="437"/>
      <c r="DX322" s="437"/>
      <c r="DY322" s="437"/>
      <c r="DZ322" s="437"/>
      <c r="EA322" s="437"/>
      <c r="EB322" s="437"/>
      <c r="EC322" s="437"/>
      <c r="ED322" s="437"/>
      <c r="EE322" s="437"/>
      <c r="EF322" s="437"/>
      <c r="EG322" s="437"/>
      <c r="EH322" s="437"/>
      <c r="EI322" s="437"/>
      <c r="EJ322" s="437"/>
      <c r="EK322" s="437"/>
      <c r="EL322" s="437"/>
      <c r="EM322" s="437"/>
      <c r="EN322" s="437"/>
      <c r="EO322" s="437"/>
      <c r="EP322" s="437"/>
      <c r="EQ322" s="437"/>
      <c r="ER322" s="437"/>
      <c r="ES322" s="437"/>
      <c r="ET322" s="437"/>
      <c r="EU322" s="437"/>
      <c r="EV322" s="437"/>
      <c r="EW322" s="437"/>
      <c r="EX322" s="437"/>
      <c r="EY322" s="437"/>
      <c r="EZ322" s="437"/>
      <c r="FA322" s="437"/>
      <c r="FB322" s="437"/>
      <c r="FC322" s="437"/>
      <c r="FD322" s="437"/>
      <c r="FE322" s="437"/>
      <c r="FF322" s="437"/>
      <c r="FG322" s="437"/>
      <c r="FH322" s="437"/>
      <c r="FI322" s="437"/>
      <c r="FJ322" s="437"/>
      <c r="FK322" s="437"/>
      <c r="FL322" s="437"/>
      <c r="FM322" s="437"/>
      <c r="FN322" s="437"/>
      <c r="FO322" s="437"/>
      <c r="FP322" s="437"/>
      <c r="FQ322" s="437"/>
      <c r="FR322" s="437"/>
      <c r="FS322" s="437"/>
      <c r="FT322" s="437"/>
      <c r="FU322" s="437"/>
      <c r="FV322" s="437"/>
      <c r="FW322" s="437"/>
      <c r="FX322" s="437"/>
      <c r="FY322" s="437"/>
      <c r="FZ322" s="437"/>
      <c r="GA322" s="437"/>
      <c r="GB322" s="437"/>
      <c r="GC322" s="437"/>
      <c r="GD322" s="437"/>
      <c r="GE322" s="437"/>
      <c r="GF322" s="437"/>
      <c r="GG322" s="437"/>
      <c r="GH322" s="437"/>
      <c r="GI322" s="437"/>
      <c r="GJ322" s="437"/>
      <c r="GK322" s="437"/>
      <c r="GL322" s="437"/>
      <c r="GM322" s="437"/>
      <c r="GN322" s="437"/>
      <c r="GO322" s="437"/>
      <c r="GP322" s="437"/>
      <c r="GQ322" s="437"/>
      <c r="GR322" s="437"/>
      <c r="GS322" s="437"/>
      <c r="GT322" s="437"/>
      <c r="GU322" s="437"/>
      <c r="GV322" s="437"/>
      <c r="GW322" s="437"/>
      <c r="GX322" s="437"/>
      <c r="GY322" s="437"/>
      <c r="GZ322" s="437"/>
      <c r="HA322" s="437"/>
      <c r="HB322" s="437"/>
      <c r="HC322" s="437"/>
      <c r="HD322" s="437"/>
      <c r="HE322" s="437"/>
      <c r="HF322" s="437"/>
      <c r="HG322" s="437"/>
      <c r="HH322" s="437"/>
      <c r="HI322" s="437"/>
      <c r="HJ322" s="437"/>
      <c r="HK322" s="437"/>
      <c r="HL322" s="437"/>
      <c r="HM322" s="437"/>
      <c r="HN322" s="437"/>
      <c r="HO322" s="437"/>
      <c r="HP322" s="437"/>
      <c r="HQ322" s="437"/>
      <c r="HR322" s="437"/>
      <c r="HS322" s="437"/>
      <c r="HT322" s="437"/>
      <c r="HU322" s="437"/>
      <c r="HV322" s="437"/>
      <c r="HW322" s="437"/>
      <c r="HX322" s="437"/>
      <c r="HY322" s="437"/>
      <c r="HZ322" s="437"/>
      <c r="IA322" s="437"/>
      <c r="IB322" s="437"/>
      <c r="IC322" s="437"/>
      <c r="ID322" s="437"/>
      <c r="IE322" s="437"/>
      <c r="IF322" s="437"/>
      <c r="IG322" s="437"/>
      <c r="IH322" s="437"/>
      <c r="II322" s="437"/>
      <c r="IJ322" s="437"/>
      <c r="IK322" s="437"/>
      <c r="IL322" s="437"/>
      <c r="IM322" s="437"/>
      <c r="IN322" s="437"/>
      <c r="IO322" s="437"/>
      <c r="IP322" s="437"/>
      <c r="IQ322" s="437"/>
      <c r="IR322" s="437"/>
      <c r="IS322" s="437"/>
      <c r="IT322" s="437"/>
      <c r="IU322" s="437"/>
      <c r="IV322" s="437"/>
    </row>
    <row r="323" spans="1:256" s="405" customFormat="1">
      <c r="A323" s="486"/>
      <c r="B323" s="489"/>
      <c r="G323" s="484"/>
      <c r="H323" s="484"/>
      <c r="I323" s="466"/>
      <c r="J323" s="466"/>
      <c r="K323" s="437"/>
      <c r="L323" s="466"/>
      <c r="M323" s="466"/>
      <c r="N323" s="466"/>
      <c r="O323" s="466"/>
      <c r="P323" s="466"/>
      <c r="Q323" s="466"/>
      <c r="R323" s="466"/>
      <c r="S323" s="466"/>
      <c r="T323" s="466"/>
      <c r="U323" s="466"/>
      <c r="V323" s="466"/>
      <c r="W323" s="466"/>
      <c r="X323" s="466"/>
      <c r="Y323" s="466"/>
      <c r="Z323" s="466"/>
      <c r="AA323" s="466"/>
      <c r="AB323" s="466"/>
      <c r="AC323" s="466"/>
      <c r="AD323" s="466"/>
      <c r="AE323" s="466"/>
      <c r="AF323" s="466"/>
      <c r="AG323" s="466"/>
      <c r="AH323" s="466"/>
      <c r="AI323" s="466"/>
      <c r="AJ323" s="466"/>
      <c r="AK323" s="466"/>
      <c r="AL323" s="466"/>
      <c r="AM323" s="466"/>
      <c r="AN323" s="466"/>
      <c r="AO323" s="466"/>
      <c r="AP323" s="466"/>
      <c r="AQ323" s="466"/>
      <c r="AR323" s="466"/>
      <c r="AS323" s="466"/>
      <c r="AT323" s="466"/>
      <c r="AU323" s="466"/>
      <c r="AV323" s="466"/>
      <c r="AW323" s="466"/>
      <c r="AX323" s="466"/>
      <c r="AY323" s="466"/>
      <c r="AZ323" s="466"/>
      <c r="BA323" s="466"/>
      <c r="BB323" s="466"/>
      <c r="BC323" s="466"/>
      <c r="BD323" s="466"/>
      <c r="BE323" s="466"/>
      <c r="BF323" s="466"/>
      <c r="BG323" s="466"/>
      <c r="BH323" s="466"/>
      <c r="BI323" s="466"/>
      <c r="BJ323" s="466"/>
      <c r="BK323" s="466"/>
      <c r="BL323" s="466"/>
      <c r="BM323" s="466"/>
      <c r="BN323" s="466"/>
      <c r="BO323" s="466"/>
      <c r="BP323" s="466"/>
      <c r="BQ323" s="466"/>
      <c r="BR323" s="466"/>
      <c r="BS323" s="466"/>
      <c r="BT323" s="466"/>
      <c r="BU323" s="466"/>
      <c r="BV323" s="466"/>
      <c r="BW323" s="466"/>
      <c r="BX323" s="466"/>
      <c r="BY323" s="466"/>
      <c r="BZ323" s="466"/>
      <c r="CA323" s="466"/>
      <c r="CB323" s="466"/>
      <c r="CC323" s="466"/>
      <c r="CD323" s="466"/>
      <c r="CE323" s="466"/>
      <c r="CF323" s="466"/>
      <c r="CG323" s="466"/>
      <c r="CH323" s="466"/>
      <c r="CI323" s="466"/>
      <c r="CJ323" s="466"/>
      <c r="CK323" s="466"/>
      <c r="CL323" s="466"/>
      <c r="CM323" s="466"/>
      <c r="CN323" s="466"/>
      <c r="CO323" s="466"/>
      <c r="CP323" s="466"/>
      <c r="CQ323" s="466"/>
      <c r="CR323" s="466"/>
      <c r="CS323" s="466"/>
      <c r="CT323" s="466"/>
      <c r="CU323" s="466"/>
      <c r="CV323" s="466"/>
      <c r="CW323" s="466"/>
      <c r="CX323" s="466"/>
      <c r="CY323" s="466"/>
      <c r="CZ323" s="466"/>
      <c r="DA323" s="466"/>
      <c r="DB323" s="466"/>
      <c r="DC323" s="466"/>
      <c r="DD323" s="466"/>
      <c r="DE323" s="466"/>
      <c r="DF323" s="466"/>
      <c r="DG323" s="466"/>
      <c r="DH323" s="466"/>
      <c r="DI323" s="466"/>
      <c r="DJ323" s="466"/>
      <c r="DK323" s="466"/>
      <c r="DL323" s="466"/>
      <c r="DM323" s="466"/>
      <c r="DN323" s="466"/>
      <c r="DO323" s="466"/>
      <c r="DP323" s="466"/>
      <c r="DQ323" s="466"/>
      <c r="DR323" s="466"/>
      <c r="DS323" s="466"/>
      <c r="DT323" s="466"/>
      <c r="DU323" s="466"/>
      <c r="DV323" s="466"/>
      <c r="DW323" s="466"/>
      <c r="DX323" s="466"/>
      <c r="DY323" s="466"/>
      <c r="DZ323" s="466"/>
      <c r="EA323" s="466"/>
      <c r="EB323" s="466"/>
      <c r="EC323" s="466"/>
      <c r="ED323" s="466"/>
      <c r="EE323" s="466"/>
      <c r="EF323" s="466"/>
      <c r="EG323" s="466"/>
      <c r="EH323" s="466"/>
      <c r="EI323" s="466"/>
      <c r="EJ323" s="466"/>
      <c r="EK323" s="466"/>
      <c r="EL323" s="466"/>
      <c r="EM323" s="466"/>
      <c r="EN323" s="466"/>
      <c r="EO323" s="466"/>
      <c r="EP323" s="466"/>
      <c r="EQ323" s="466"/>
      <c r="ER323" s="466"/>
      <c r="ES323" s="466"/>
      <c r="ET323" s="466"/>
      <c r="EU323" s="466"/>
      <c r="EV323" s="466"/>
      <c r="EW323" s="466"/>
      <c r="EX323" s="466"/>
      <c r="EY323" s="466"/>
      <c r="EZ323" s="466"/>
      <c r="FA323" s="466"/>
      <c r="FB323" s="466"/>
      <c r="FC323" s="466"/>
      <c r="FD323" s="466"/>
      <c r="FE323" s="466"/>
      <c r="FF323" s="466"/>
      <c r="FG323" s="466"/>
      <c r="FH323" s="466"/>
      <c r="FI323" s="466"/>
      <c r="FJ323" s="466"/>
      <c r="FK323" s="466"/>
      <c r="FL323" s="466"/>
      <c r="FM323" s="466"/>
      <c r="FN323" s="466"/>
      <c r="FO323" s="466"/>
      <c r="FP323" s="466"/>
      <c r="FQ323" s="466"/>
      <c r="FR323" s="466"/>
      <c r="FS323" s="466"/>
      <c r="FT323" s="466"/>
      <c r="FU323" s="466"/>
      <c r="FV323" s="466"/>
      <c r="FW323" s="466"/>
      <c r="FX323" s="466"/>
      <c r="FY323" s="466"/>
      <c r="FZ323" s="466"/>
      <c r="GA323" s="466"/>
      <c r="GB323" s="466"/>
      <c r="GC323" s="466"/>
      <c r="GD323" s="466"/>
      <c r="GE323" s="466"/>
      <c r="GF323" s="466"/>
      <c r="GG323" s="466"/>
      <c r="GH323" s="466"/>
      <c r="GI323" s="466"/>
      <c r="GJ323" s="466"/>
      <c r="GK323" s="466"/>
      <c r="GL323" s="466"/>
      <c r="GM323" s="466"/>
      <c r="GN323" s="466"/>
      <c r="GO323" s="466"/>
      <c r="GP323" s="466"/>
      <c r="GQ323" s="466"/>
      <c r="GR323" s="466"/>
      <c r="GS323" s="466"/>
      <c r="GT323" s="466"/>
      <c r="GU323" s="466"/>
      <c r="GV323" s="466"/>
      <c r="GW323" s="466"/>
      <c r="GX323" s="466"/>
      <c r="GY323" s="466"/>
      <c r="GZ323" s="466"/>
      <c r="HA323" s="466"/>
      <c r="HB323" s="466"/>
      <c r="HC323" s="466"/>
      <c r="HD323" s="466"/>
      <c r="HE323" s="466"/>
      <c r="HF323" s="466"/>
      <c r="HG323" s="466"/>
      <c r="HH323" s="466"/>
      <c r="HI323" s="466"/>
      <c r="HJ323" s="466"/>
      <c r="HK323" s="466"/>
      <c r="HL323" s="466"/>
      <c r="HM323" s="466"/>
      <c r="HN323" s="466"/>
      <c r="HO323" s="466"/>
      <c r="HP323" s="466"/>
      <c r="HQ323" s="466"/>
      <c r="HR323" s="466"/>
      <c r="HS323" s="466"/>
      <c r="HT323" s="466"/>
      <c r="HU323" s="466"/>
      <c r="HV323" s="466"/>
      <c r="HW323" s="466"/>
      <c r="HX323" s="466"/>
      <c r="HY323" s="466"/>
      <c r="HZ323" s="466"/>
      <c r="IA323" s="466"/>
      <c r="IB323" s="466"/>
      <c r="IC323" s="466"/>
      <c r="ID323" s="466"/>
      <c r="IE323" s="466"/>
      <c r="IF323" s="466"/>
      <c r="IG323" s="466"/>
      <c r="IH323" s="466"/>
      <c r="II323" s="466"/>
      <c r="IJ323" s="466"/>
      <c r="IK323" s="466"/>
      <c r="IL323" s="466"/>
      <c r="IM323" s="466"/>
      <c r="IN323" s="466"/>
      <c r="IO323" s="466"/>
      <c r="IP323" s="466"/>
      <c r="IQ323" s="466"/>
      <c r="IR323" s="466"/>
      <c r="IS323" s="466"/>
      <c r="IT323" s="466"/>
      <c r="IU323" s="466"/>
      <c r="IV323" s="466"/>
    </row>
    <row r="324" spans="1:256" s="405" customFormat="1" ht="26.4">
      <c r="A324" s="817" t="s">
        <v>1679</v>
      </c>
      <c r="B324" s="489" t="s">
        <v>1678</v>
      </c>
      <c r="C324" s="485"/>
      <c r="D324" s="485"/>
      <c r="E324" s="437"/>
      <c r="F324" s="437"/>
      <c r="G324" s="484"/>
      <c r="H324" s="484"/>
      <c r="I324" s="437"/>
      <c r="J324" s="437"/>
      <c r="K324" s="466"/>
      <c r="L324" s="437"/>
      <c r="M324" s="437"/>
      <c r="N324" s="437"/>
      <c r="O324" s="437"/>
      <c r="P324" s="437"/>
      <c r="Q324" s="437"/>
      <c r="R324" s="437"/>
      <c r="S324" s="437"/>
      <c r="T324" s="437"/>
      <c r="U324" s="437"/>
      <c r="V324" s="437"/>
      <c r="W324" s="437"/>
      <c r="X324" s="437"/>
      <c r="Y324" s="437"/>
      <c r="Z324" s="437"/>
      <c r="AA324" s="437"/>
      <c r="AB324" s="437"/>
      <c r="AC324" s="437"/>
      <c r="AD324" s="437"/>
      <c r="AE324" s="437"/>
      <c r="AF324" s="437"/>
      <c r="AG324" s="437"/>
      <c r="AH324" s="437"/>
      <c r="AI324" s="437"/>
      <c r="AJ324" s="437"/>
      <c r="AK324" s="437"/>
      <c r="AL324" s="437"/>
      <c r="AM324" s="437"/>
      <c r="AN324" s="437"/>
      <c r="AO324" s="437"/>
      <c r="AP324" s="437"/>
      <c r="AQ324" s="437"/>
      <c r="AR324" s="437"/>
      <c r="AS324" s="437"/>
      <c r="AT324" s="437"/>
      <c r="AU324" s="437"/>
      <c r="AV324" s="437"/>
      <c r="AW324" s="437"/>
      <c r="AX324" s="437"/>
      <c r="AY324" s="437"/>
      <c r="AZ324" s="437"/>
      <c r="BA324" s="437"/>
      <c r="BB324" s="437"/>
      <c r="BC324" s="437"/>
      <c r="BD324" s="437"/>
      <c r="BE324" s="437"/>
      <c r="BF324" s="437"/>
      <c r="BG324" s="437"/>
      <c r="BH324" s="437"/>
      <c r="BI324" s="437"/>
      <c r="BJ324" s="437"/>
      <c r="BK324" s="437"/>
      <c r="BL324" s="437"/>
      <c r="BM324" s="437"/>
      <c r="BN324" s="437"/>
      <c r="BO324" s="437"/>
      <c r="BP324" s="437"/>
      <c r="BQ324" s="437"/>
      <c r="BR324" s="437"/>
      <c r="BS324" s="437"/>
      <c r="BT324" s="437"/>
      <c r="BU324" s="437"/>
      <c r="BV324" s="437"/>
      <c r="BW324" s="437"/>
      <c r="BX324" s="437"/>
      <c r="BY324" s="437"/>
      <c r="BZ324" s="437"/>
      <c r="CA324" s="437"/>
      <c r="CB324" s="437"/>
      <c r="CC324" s="437"/>
      <c r="CD324" s="437"/>
      <c r="CE324" s="437"/>
      <c r="CF324" s="437"/>
      <c r="CG324" s="437"/>
      <c r="CH324" s="437"/>
      <c r="CI324" s="437"/>
      <c r="CJ324" s="437"/>
      <c r="CK324" s="437"/>
      <c r="CL324" s="437"/>
      <c r="CM324" s="437"/>
      <c r="CN324" s="437"/>
      <c r="CO324" s="437"/>
      <c r="CP324" s="437"/>
      <c r="CQ324" s="437"/>
      <c r="CR324" s="437"/>
      <c r="CS324" s="437"/>
      <c r="CT324" s="437"/>
      <c r="CU324" s="437"/>
      <c r="CV324" s="437"/>
      <c r="CW324" s="437"/>
      <c r="CX324" s="437"/>
      <c r="CY324" s="437"/>
      <c r="CZ324" s="437"/>
      <c r="DA324" s="437"/>
      <c r="DB324" s="437"/>
      <c r="DC324" s="437"/>
      <c r="DD324" s="437"/>
      <c r="DE324" s="437"/>
      <c r="DF324" s="437"/>
      <c r="DG324" s="437"/>
      <c r="DH324" s="437"/>
      <c r="DI324" s="437"/>
      <c r="DJ324" s="437"/>
      <c r="DK324" s="437"/>
      <c r="DL324" s="437"/>
      <c r="DM324" s="437"/>
      <c r="DN324" s="437"/>
      <c r="DO324" s="437"/>
      <c r="DP324" s="437"/>
      <c r="DQ324" s="437"/>
      <c r="DR324" s="437"/>
      <c r="DS324" s="437"/>
      <c r="DT324" s="437"/>
      <c r="DU324" s="437"/>
      <c r="DV324" s="437"/>
      <c r="DW324" s="437"/>
      <c r="DX324" s="437"/>
      <c r="DY324" s="437"/>
      <c r="DZ324" s="437"/>
      <c r="EA324" s="437"/>
      <c r="EB324" s="437"/>
      <c r="EC324" s="437"/>
      <c r="ED324" s="437"/>
      <c r="EE324" s="437"/>
      <c r="EF324" s="437"/>
      <c r="EG324" s="437"/>
      <c r="EH324" s="437"/>
      <c r="EI324" s="437"/>
      <c r="EJ324" s="437"/>
      <c r="EK324" s="437"/>
      <c r="EL324" s="437"/>
      <c r="EM324" s="437"/>
      <c r="EN324" s="437"/>
      <c r="EO324" s="437"/>
      <c r="EP324" s="437"/>
      <c r="EQ324" s="437"/>
      <c r="ER324" s="437"/>
      <c r="ES324" s="437"/>
      <c r="ET324" s="437"/>
      <c r="EU324" s="437"/>
      <c r="EV324" s="437"/>
      <c r="EW324" s="437"/>
      <c r="EX324" s="437"/>
      <c r="EY324" s="437"/>
      <c r="EZ324" s="437"/>
      <c r="FA324" s="437"/>
      <c r="FB324" s="437"/>
      <c r="FC324" s="437"/>
      <c r="FD324" s="437"/>
      <c r="FE324" s="437"/>
      <c r="FF324" s="437"/>
      <c r="FG324" s="437"/>
      <c r="FH324" s="437"/>
      <c r="FI324" s="437"/>
      <c r="FJ324" s="437"/>
      <c r="FK324" s="437"/>
      <c r="FL324" s="437"/>
      <c r="FM324" s="437"/>
      <c r="FN324" s="437"/>
      <c r="FO324" s="437"/>
      <c r="FP324" s="437"/>
      <c r="FQ324" s="437"/>
      <c r="FR324" s="437"/>
      <c r="FS324" s="437"/>
      <c r="FT324" s="437"/>
      <c r="FU324" s="437"/>
      <c r="FV324" s="437"/>
      <c r="FW324" s="437"/>
      <c r="FX324" s="437"/>
      <c r="FY324" s="437"/>
      <c r="FZ324" s="437"/>
      <c r="GA324" s="437"/>
      <c r="GB324" s="437"/>
      <c r="GC324" s="437"/>
      <c r="GD324" s="437"/>
      <c r="GE324" s="437"/>
      <c r="GF324" s="437"/>
      <c r="GG324" s="437"/>
      <c r="GH324" s="437"/>
      <c r="GI324" s="437"/>
      <c r="GJ324" s="437"/>
      <c r="GK324" s="437"/>
      <c r="GL324" s="437"/>
      <c r="GM324" s="437"/>
      <c r="GN324" s="437"/>
      <c r="GO324" s="437"/>
      <c r="GP324" s="437"/>
      <c r="GQ324" s="437"/>
      <c r="GR324" s="437"/>
      <c r="GS324" s="437"/>
      <c r="GT324" s="437"/>
      <c r="GU324" s="437"/>
      <c r="GV324" s="437"/>
      <c r="GW324" s="437"/>
      <c r="GX324" s="437"/>
      <c r="GY324" s="437"/>
      <c r="GZ324" s="437"/>
      <c r="HA324" s="437"/>
      <c r="HB324" s="437"/>
      <c r="HC324" s="437"/>
      <c r="HD324" s="437"/>
      <c r="HE324" s="437"/>
      <c r="HF324" s="437"/>
      <c r="HG324" s="437"/>
      <c r="HH324" s="437"/>
      <c r="HI324" s="437"/>
      <c r="HJ324" s="437"/>
      <c r="HK324" s="437"/>
      <c r="HL324" s="437"/>
      <c r="HM324" s="437"/>
      <c r="HN324" s="437"/>
      <c r="HO324" s="437"/>
      <c r="HP324" s="437"/>
      <c r="HQ324" s="437"/>
      <c r="HR324" s="437"/>
      <c r="HS324" s="437"/>
      <c r="HT324" s="437"/>
      <c r="HU324" s="437"/>
      <c r="HV324" s="437"/>
      <c r="HW324" s="437"/>
      <c r="HX324" s="437"/>
      <c r="HY324" s="437"/>
      <c r="HZ324" s="437"/>
      <c r="IA324" s="437"/>
      <c r="IB324" s="437"/>
      <c r="IC324" s="437"/>
      <c r="ID324" s="437"/>
      <c r="IE324" s="437"/>
      <c r="IF324" s="437"/>
      <c r="IG324" s="437"/>
      <c r="IH324" s="437"/>
      <c r="II324" s="437"/>
      <c r="IJ324" s="437"/>
      <c r="IK324" s="437"/>
      <c r="IL324" s="437"/>
      <c r="IM324" s="437"/>
      <c r="IN324" s="437"/>
      <c r="IO324" s="437"/>
      <c r="IP324" s="437"/>
      <c r="IQ324" s="437"/>
      <c r="IR324" s="437"/>
      <c r="IS324" s="437"/>
      <c r="IT324" s="437"/>
      <c r="IU324" s="437"/>
      <c r="IV324" s="437"/>
    </row>
    <row r="325" spans="1:256" s="405" customFormat="1" ht="14.4">
      <c r="A325" s="486" t="s">
        <v>982</v>
      </c>
      <c r="B325" s="489" t="s">
        <v>1677</v>
      </c>
      <c r="C325" s="485" t="s">
        <v>51</v>
      </c>
      <c r="D325" s="485">
        <v>4</v>
      </c>
      <c r="E325" s="499"/>
      <c r="F325" s="498">
        <f>E325*D325</f>
        <v>0</v>
      </c>
      <c r="G325" s="484"/>
      <c r="H325" s="484"/>
      <c r="I325" s="437"/>
      <c r="J325" s="437"/>
      <c r="K325" s="437"/>
      <c r="L325" s="437"/>
      <c r="M325" s="437"/>
      <c r="N325" s="437"/>
      <c r="O325" s="437"/>
      <c r="P325" s="437"/>
      <c r="Q325" s="437"/>
      <c r="R325" s="437"/>
      <c r="S325" s="437"/>
      <c r="T325" s="437"/>
      <c r="U325" s="437"/>
      <c r="V325" s="437"/>
      <c r="W325" s="437"/>
      <c r="X325" s="437"/>
      <c r="Y325" s="437"/>
      <c r="Z325" s="437"/>
      <c r="AA325" s="437"/>
      <c r="AB325" s="437"/>
      <c r="AC325" s="437"/>
      <c r="AD325" s="437"/>
      <c r="AE325" s="437"/>
      <c r="AF325" s="437"/>
      <c r="AG325" s="437"/>
      <c r="AH325" s="437"/>
      <c r="AI325" s="437"/>
      <c r="AJ325" s="437"/>
      <c r="AK325" s="437"/>
      <c r="AL325" s="437"/>
      <c r="AM325" s="437"/>
      <c r="AN325" s="437"/>
      <c r="AO325" s="437"/>
      <c r="AP325" s="437"/>
      <c r="AQ325" s="437"/>
      <c r="AR325" s="437"/>
      <c r="AS325" s="437"/>
      <c r="AT325" s="437"/>
      <c r="AU325" s="437"/>
      <c r="AV325" s="437"/>
      <c r="AW325" s="437"/>
      <c r="AX325" s="437"/>
      <c r="AY325" s="437"/>
      <c r="AZ325" s="437"/>
      <c r="BA325" s="437"/>
      <c r="BB325" s="437"/>
      <c r="BC325" s="437"/>
      <c r="BD325" s="437"/>
      <c r="BE325" s="437"/>
      <c r="BF325" s="437"/>
      <c r="BG325" s="437"/>
      <c r="BH325" s="437"/>
      <c r="BI325" s="437"/>
      <c r="BJ325" s="437"/>
      <c r="BK325" s="437"/>
      <c r="BL325" s="437"/>
      <c r="BM325" s="437"/>
      <c r="BN325" s="437"/>
      <c r="BO325" s="437"/>
      <c r="BP325" s="437"/>
      <c r="BQ325" s="437"/>
      <c r="BR325" s="437"/>
      <c r="BS325" s="437"/>
      <c r="BT325" s="437"/>
      <c r="BU325" s="437"/>
      <c r="BV325" s="437"/>
      <c r="BW325" s="437"/>
      <c r="BX325" s="437"/>
      <c r="BY325" s="437"/>
      <c r="BZ325" s="437"/>
      <c r="CA325" s="437"/>
      <c r="CB325" s="437"/>
      <c r="CC325" s="437"/>
      <c r="CD325" s="437"/>
      <c r="CE325" s="437"/>
      <c r="CF325" s="437"/>
      <c r="CG325" s="437"/>
      <c r="CH325" s="437"/>
      <c r="CI325" s="437"/>
      <c r="CJ325" s="437"/>
      <c r="CK325" s="437"/>
      <c r="CL325" s="437"/>
      <c r="CM325" s="437"/>
      <c r="CN325" s="437"/>
      <c r="CO325" s="437"/>
      <c r="CP325" s="437"/>
      <c r="CQ325" s="437"/>
      <c r="CR325" s="437"/>
      <c r="CS325" s="437"/>
      <c r="CT325" s="437"/>
      <c r="CU325" s="437"/>
      <c r="CV325" s="437"/>
      <c r="CW325" s="437"/>
      <c r="CX325" s="437"/>
      <c r="CY325" s="437"/>
      <c r="CZ325" s="437"/>
      <c r="DA325" s="437"/>
      <c r="DB325" s="437"/>
      <c r="DC325" s="437"/>
      <c r="DD325" s="437"/>
      <c r="DE325" s="437"/>
      <c r="DF325" s="437"/>
      <c r="DG325" s="437"/>
      <c r="DH325" s="437"/>
      <c r="DI325" s="437"/>
      <c r="DJ325" s="437"/>
      <c r="DK325" s="437"/>
      <c r="DL325" s="437"/>
      <c r="DM325" s="437"/>
      <c r="DN325" s="437"/>
      <c r="DO325" s="437"/>
      <c r="DP325" s="437"/>
      <c r="DQ325" s="437"/>
      <c r="DR325" s="437"/>
      <c r="DS325" s="437"/>
      <c r="DT325" s="437"/>
      <c r="DU325" s="437"/>
      <c r="DV325" s="437"/>
      <c r="DW325" s="437"/>
      <c r="DX325" s="437"/>
      <c r="DY325" s="437"/>
      <c r="DZ325" s="437"/>
      <c r="EA325" s="437"/>
      <c r="EB325" s="437"/>
      <c r="EC325" s="437"/>
      <c r="ED325" s="437"/>
      <c r="EE325" s="437"/>
      <c r="EF325" s="437"/>
      <c r="EG325" s="437"/>
      <c r="EH325" s="437"/>
      <c r="EI325" s="437"/>
      <c r="EJ325" s="437"/>
      <c r="EK325" s="437"/>
      <c r="EL325" s="437"/>
      <c r="EM325" s="437"/>
      <c r="EN325" s="437"/>
      <c r="EO325" s="437"/>
      <c r="EP325" s="437"/>
      <c r="EQ325" s="437"/>
      <c r="ER325" s="437"/>
      <c r="ES325" s="437"/>
      <c r="ET325" s="437"/>
      <c r="EU325" s="437"/>
      <c r="EV325" s="437"/>
      <c r="EW325" s="437"/>
      <c r="EX325" s="437"/>
      <c r="EY325" s="437"/>
      <c r="EZ325" s="437"/>
      <c r="FA325" s="437"/>
      <c r="FB325" s="437"/>
      <c r="FC325" s="437"/>
      <c r="FD325" s="437"/>
      <c r="FE325" s="437"/>
      <c r="FF325" s="437"/>
      <c r="FG325" s="437"/>
      <c r="FH325" s="437"/>
      <c r="FI325" s="437"/>
      <c r="FJ325" s="437"/>
      <c r="FK325" s="437"/>
      <c r="FL325" s="437"/>
      <c r="FM325" s="437"/>
      <c r="FN325" s="437"/>
      <c r="FO325" s="437"/>
      <c r="FP325" s="437"/>
      <c r="FQ325" s="437"/>
      <c r="FR325" s="437"/>
      <c r="FS325" s="437"/>
      <c r="FT325" s="437"/>
      <c r="FU325" s="437"/>
      <c r="FV325" s="437"/>
      <c r="FW325" s="437"/>
      <c r="FX325" s="437"/>
      <c r="FY325" s="437"/>
      <c r="FZ325" s="437"/>
      <c r="GA325" s="437"/>
      <c r="GB325" s="437"/>
      <c r="GC325" s="437"/>
      <c r="GD325" s="437"/>
      <c r="GE325" s="437"/>
      <c r="GF325" s="437"/>
      <c r="GG325" s="437"/>
      <c r="GH325" s="437"/>
      <c r="GI325" s="437"/>
      <c r="GJ325" s="437"/>
      <c r="GK325" s="437"/>
      <c r="GL325" s="437"/>
      <c r="GM325" s="437"/>
      <c r="GN325" s="437"/>
      <c r="GO325" s="437"/>
      <c r="GP325" s="437"/>
      <c r="GQ325" s="437"/>
      <c r="GR325" s="437"/>
      <c r="GS325" s="437"/>
      <c r="GT325" s="437"/>
      <c r="GU325" s="437"/>
      <c r="GV325" s="437"/>
      <c r="GW325" s="437"/>
      <c r="GX325" s="437"/>
      <c r="GY325" s="437"/>
      <c r="GZ325" s="437"/>
      <c r="HA325" s="437"/>
      <c r="HB325" s="437"/>
      <c r="HC325" s="437"/>
      <c r="HD325" s="437"/>
      <c r="HE325" s="437"/>
      <c r="HF325" s="437"/>
      <c r="HG325" s="437"/>
      <c r="HH325" s="437"/>
      <c r="HI325" s="437"/>
      <c r="HJ325" s="437"/>
      <c r="HK325" s="437"/>
      <c r="HL325" s="437"/>
      <c r="HM325" s="437"/>
      <c r="HN325" s="437"/>
      <c r="HO325" s="437"/>
      <c r="HP325" s="437"/>
      <c r="HQ325" s="437"/>
      <c r="HR325" s="437"/>
      <c r="HS325" s="437"/>
      <c r="HT325" s="437"/>
      <c r="HU325" s="437"/>
      <c r="HV325" s="437"/>
      <c r="HW325" s="437"/>
      <c r="HX325" s="437"/>
      <c r="HY325" s="437"/>
      <c r="HZ325" s="437"/>
      <c r="IA325" s="437"/>
      <c r="IB325" s="437"/>
      <c r="IC325" s="437"/>
      <c r="ID325" s="437"/>
      <c r="IE325" s="437"/>
      <c r="IF325" s="437"/>
      <c r="IG325" s="437"/>
      <c r="IH325" s="437"/>
      <c r="II325" s="437"/>
      <c r="IJ325" s="437"/>
      <c r="IK325" s="437"/>
      <c r="IL325" s="437"/>
      <c r="IM325" s="437"/>
      <c r="IN325" s="437"/>
      <c r="IO325" s="437"/>
      <c r="IP325" s="437"/>
      <c r="IQ325" s="437"/>
      <c r="IR325" s="437"/>
      <c r="IS325" s="437"/>
      <c r="IT325" s="437"/>
      <c r="IU325" s="437"/>
      <c r="IV325" s="437"/>
    </row>
    <row r="326" spans="1:256" s="405" customFormat="1">
      <c r="A326" s="486"/>
      <c r="B326" s="408"/>
      <c r="G326" s="484"/>
      <c r="H326" s="484"/>
      <c r="I326" s="437"/>
      <c r="J326" s="437"/>
      <c r="K326" s="437"/>
      <c r="L326" s="437"/>
      <c r="M326" s="437"/>
      <c r="N326" s="437"/>
      <c r="O326" s="437"/>
      <c r="P326" s="437"/>
      <c r="Q326" s="437"/>
      <c r="R326" s="437"/>
      <c r="S326" s="437"/>
      <c r="T326" s="437"/>
      <c r="U326" s="437"/>
      <c r="V326" s="437"/>
      <c r="W326" s="437"/>
      <c r="X326" s="437"/>
      <c r="Y326" s="437"/>
      <c r="Z326" s="437"/>
      <c r="AA326" s="437"/>
      <c r="AB326" s="437"/>
      <c r="AC326" s="437"/>
      <c r="AD326" s="437"/>
      <c r="AE326" s="437"/>
      <c r="AF326" s="437"/>
      <c r="AG326" s="437"/>
      <c r="AH326" s="437"/>
      <c r="AI326" s="437"/>
      <c r="AJ326" s="437"/>
      <c r="AK326" s="437"/>
      <c r="AL326" s="437"/>
      <c r="AM326" s="437"/>
      <c r="AN326" s="437"/>
      <c r="AO326" s="437"/>
      <c r="AP326" s="437"/>
      <c r="AQ326" s="437"/>
      <c r="AR326" s="437"/>
      <c r="AS326" s="437"/>
      <c r="AT326" s="437"/>
      <c r="AU326" s="437"/>
      <c r="AV326" s="437"/>
      <c r="AW326" s="437"/>
      <c r="AX326" s="437"/>
      <c r="AY326" s="437"/>
      <c r="AZ326" s="437"/>
      <c r="BA326" s="437"/>
      <c r="BB326" s="437"/>
      <c r="BC326" s="437"/>
      <c r="BD326" s="437"/>
      <c r="BE326" s="437"/>
      <c r="BF326" s="437"/>
      <c r="BG326" s="437"/>
      <c r="BH326" s="437"/>
      <c r="BI326" s="437"/>
      <c r="BJ326" s="437"/>
      <c r="BK326" s="437"/>
      <c r="BL326" s="437"/>
      <c r="BM326" s="437"/>
      <c r="BN326" s="437"/>
      <c r="BO326" s="437"/>
      <c r="BP326" s="437"/>
      <c r="BQ326" s="437"/>
      <c r="BR326" s="437"/>
      <c r="BS326" s="437"/>
      <c r="BT326" s="437"/>
      <c r="BU326" s="437"/>
      <c r="BV326" s="437"/>
      <c r="BW326" s="437"/>
      <c r="BX326" s="437"/>
      <c r="BY326" s="437"/>
      <c r="BZ326" s="437"/>
      <c r="CA326" s="437"/>
      <c r="CB326" s="437"/>
      <c r="CC326" s="437"/>
      <c r="CD326" s="437"/>
      <c r="CE326" s="437"/>
      <c r="CF326" s="437"/>
      <c r="CG326" s="437"/>
      <c r="CH326" s="437"/>
      <c r="CI326" s="437"/>
      <c r="CJ326" s="437"/>
      <c r="CK326" s="437"/>
      <c r="CL326" s="437"/>
      <c r="CM326" s="437"/>
      <c r="CN326" s="437"/>
      <c r="CO326" s="437"/>
      <c r="CP326" s="437"/>
      <c r="CQ326" s="437"/>
      <c r="CR326" s="437"/>
      <c r="CS326" s="437"/>
      <c r="CT326" s="437"/>
      <c r="CU326" s="437"/>
      <c r="CV326" s="437"/>
      <c r="CW326" s="437"/>
      <c r="CX326" s="437"/>
      <c r="CY326" s="437"/>
      <c r="CZ326" s="437"/>
      <c r="DA326" s="437"/>
      <c r="DB326" s="437"/>
      <c r="DC326" s="437"/>
      <c r="DD326" s="437"/>
      <c r="DE326" s="437"/>
      <c r="DF326" s="437"/>
      <c r="DG326" s="437"/>
      <c r="DH326" s="437"/>
      <c r="DI326" s="437"/>
      <c r="DJ326" s="437"/>
      <c r="DK326" s="437"/>
      <c r="DL326" s="437"/>
      <c r="DM326" s="437"/>
      <c r="DN326" s="437"/>
      <c r="DO326" s="437"/>
      <c r="DP326" s="437"/>
      <c r="DQ326" s="437"/>
      <c r="DR326" s="437"/>
      <c r="DS326" s="437"/>
      <c r="DT326" s="437"/>
      <c r="DU326" s="437"/>
      <c r="DV326" s="437"/>
      <c r="DW326" s="437"/>
      <c r="DX326" s="437"/>
      <c r="DY326" s="437"/>
      <c r="DZ326" s="437"/>
      <c r="EA326" s="437"/>
      <c r="EB326" s="437"/>
      <c r="EC326" s="437"/>
      <c r="ED326" s="437"/>
      <c r="EE326" s="437"/>
      <c r="EF326" s="437"/>
      <c r="EG326" s="437"/>
      <c r="EH326" s="437"/>
      <c r="EI326" s="437"/>
      <c r="EJ326" s="437"/>
      <c r="EK326" s="437"/>
      <c r="EL326" s="437"/>
      <c r="EM326" s="437"/>
      <c r="EN326" s="437"/>
      <c r="EO326" s="437"/>
      <c r="EP326" s="437"/>
      <c r="EQ326" s="437"/>
      <c r="ER326" s="437"/>
      <c r="ES326" s="437"/>
      <c r="ET326" s="437"/>
      <c r="EU326" s="437"/>
      <c r="EV326" s="437"/>
      <c r="EW326" s="437"/>
      <c r="EX326" s="437"/>
      <c r="EY326" s="437"/>
      <c r="EZ326" s="437"/>
      <c r="FA326" s="437"/>
      <c r="FB326" s="437"/>
      <c r="FC326" s="437"/>
      <c r="FD326" s="437"/>
      <c r="FE326" s="437"/>
      <c r="FF326" s="437"/>
      <c r="FG326" s="437"/>
      <c r="FH326" s="437"/>
      <c r="FI326" s="437"/>
      <c r="FJ326" s="437"/>
      <c r="FK326" s="437"/>
      <c r="FL326" s="437"/>
      <c r="FM326" s="437"/>
      <c r="FN326" s="437"/>
      <c r="FO326" s="437"/>
      <c r="FP326" s="437"/>
      <c r="FQ326" s="437"/>
      <c r="FR326" s="437"/>
      <c r="FS326" s="437"/>
      <c r="FT326" s="437"/>
      <c r="FU326" s="437"/>
      <c r="FV326" s="437"/>
      <c r="FW326" s="437"/>
      <c r="FX326" s="437"/>
      <c r="FY326" s="437"/>
      <c r="FZ326" s="437"/>
      <c r="GA326" s="437"/>
      <c r="GB326" s="437"/>
      <c r="GC326" s="437"/>
      <c r="GD326" s="437"/>
      <c r="GE326" s="437"/>
      <c r="GF326" s="437"/>
      <c r="GG326" s="437"/>
      <c r="GH326" s="437"/>
      <c r="GI326" s="437"/>
      <c r="GJ326" s="437"/>
      <c r="GK326" s="437"/>
      <c r="GL326" s="437"/>
      <c r="GM326" s="437"/>
      <c r="GN326" s="437"/>
      <c r="GO326" s="437"/>
      <c r="GP326" s="437"/>
      <c r="GQ326" s="437"/>
      <c r="GR326" s="437"/>
      <c r="GS326" s="437"/>
      <c r="GT326" s="437"/>
      <c r="GU326" s="437"/>
      <c r="GV326" s="437"/>
      <c r="GW326" s="437"/>
      <c r="GX326" s="437"/>
      <c r="GY326" s="437"/>
      <c r="GZ326" s="437"/>
      <c r="HA326" s="437"/>
      <c r="HB326" s="437"/>
      <c r="HC326" s="437"/>
      <c r="HD326" s="437"/>
      <c r="HE326" s="437"/>
      <c r="HF326" s="437"/>
      <c r="HG326" s="437"/>
      <c r="HH326" s="437"/>
      <c r="HI326" s="437"/>
      <c r="HJ326" s="437"/>
      <c r="HK326" s="437"/>
      <c r="HL326" s="437"/>
      <c r="HM326" s="437"/>
      <c r="HN326" s="437"/>
      <c r="HO326" s="437"/>
      <c r="HP326" s="437"/>
      <c r="HQ326" s="437"/>
      <c r="HR326" s="437"/>
      <c r="HS326" s="437"/>
      <c r="HT326" s="437"/>
      <c r="HU326" s="437"/>
      <c r="HV326" s="437"/>
      <c r="HW326" s="437"/>
      <c r="HX326" s="437"/>
      <c r="HY326" s="437"/>
      <c r="HZ326" s="437"/>
      <c r="IA326" s="437"/>
      <c r="IB326" s="437"/>
      <c r="IC326" s="437"/>
      <c r="ID326" s="437"/>
      <c r="IE326" s="437"/>
      <c r="IF326" s="437"/>
      <c r="IG326" s="437"/>
      <c r="IH326" s="437"/>
      <c r="II326" s="437"/>
      <c r="IJ326" s="437"/>
      <c r="IK326" s="437"/>
      <c r="IL326" s="437"/>
      <c r="IM326" s="437"/>
      <c r="IN326" s="437"/>
      <c r="IO326" s="437"/>
      <c r="IP326" s="437"/>
      <c r="IQ326" s="437"/>
      <c r="IR326" s="437"/>
      <c r="IS326" s="437"/>
      <c r="IT326" s="437"/>
      <c r="IU326" s="437"/>
      <c r="IV326" s="437"/>
    </row>
    <row r="327" spans="1:256" s="405" customFormat="1" ht="14.4">
      <c r="A327" s="817" t="s">
        <v>1676</v>
      </c>
      <c r="B327" s="489" t="s">
        <v>1675</v>
      </c>
      <c r="C327" s="485" t="s">
        <v>51</v>
      </c>
      <c r="D327" s="485">
        <v>6</v>
      </c>
      <c r="E327" s="499"/>
      <c r="F327" s="498">
        <f>E327*D327</f>
        <v>0</v>
      </c>
      <c r="G327" s="484"/>
      <c r="H327" s="484"/>
      <c r="I327" s="437"/>
      <c r="J327" s="437"/>
      <c r="K327" s="466"/>
      <c r="L327" s="437"/>
      <c r="M327" s="437"/>
      <c r="N327" s="437"/>
      <c r="O327" s="437"/>
      <c r="P327" s="437"/>
      <c r="Q327" s="437"/>
      <c r="R327" s="437"/>
      <c r="S327" s="437"/>
      <c r="T327" s="437"/>
      <c r="U327" s="437"/>
      <c r="V327" s="437"/>
      <c r="W327" s="437"/>
      <c r="X327" s="437"/>
      <c r="Y327" s="437"/>
      <c r="Z327" s="437"/>
      <c r="AA327" s="437"/>
      <c r="AB327" s="437"/>
      <c r="AC327" s="437"/>
      <c r="AD327" s="437"/>
      <c r="AE327" s="437"/>
      <c r="AF327" s="437"/>
      <c r="AG327" s="437"/>
      <c r="AH327" s="437"/>
      <c r="AI327" s="437"/>
      <c r="AJ327" s="437"/>
      <c r="AK327" s="437"/>
      <c r="AL327" s="437"/>
      <c r="AM327" s="437"/>
      <c r="AN327" s="437"/>
      <c r="AO327" s="437"/>
      <c r="AP327" s="437"/>
      <c r="AQ327" s="437"/>
      <c r="AR327" s="437"/>
      <c r="AS327" s="437"/>
      <c r="AT327" s="437"/>
      <c r="AU327" s="437"/>
      <c r="AV327" s="437"/>
      <c r="AW327" s="437"/>
      <c r="AX327" s="437"/>
      <c r="AY327" s="437"/>
      <c r="AZ327" s="437"/>
      <c r="BA327" s="437"/>
      <c r="BB327" s="437"/>
      <c r="BC327" s="437"/>
      <c r="BD327" s="437"/>
      <c r="BE327" s="437"/>
      <c r="BF327" s="437"/>
      <c r="BG327" s="437"/>
      <c r="BH327" s="437"/>
      <c r="BI327" s="437"/>
      <c r="BJ327" s="437"/>
      <c r="BK327" s="437"/>
      <c r="BL327" s="437"/>
      <c r="BM327" s="437"/>
      <c r="BN327" s="437"/>
      <c r="BO327" s="437"/>
      <c r="BP327" s="437"/>
      <c r="BQ327" s="437"/>
      <c r="BR327" s="437"/>
      <c r="BS327" s="437"/>
      <c r="BT327" s="437"/>
      <c r="BU327" s="437"/>
      <c r="BV327" s="437"/>
      <c r="BW327" s="437"/>
      <c r="BX327" s="437"/>
      <c r="BY327" s="437"/>
      <c r="BZ327" s="437"/>
      <c r="CA327" s="437"/>
      <c r="CB327" s="437"/>
      <c r="CC327" s="437"/>
      <c r="CD327" s="437"/>
      <c r="CE327" s="437"/>
      <c r="CF327" s="437"/>
      <c r="CG327" s="437"/>
      <c r="CH327" s="437"/>
      <c r="CI327" s="437"/>
      <c r="CJ327" s="437"/>
      <c r="CK327" s="437"/>
      <c r="CL327" s="437"/>
      <c r="CM327" s="437"/>
      <c r="CN327" s="437"/>
      <c r="CO327" s="437"/>
      <c r="CP327" s="437"/>
      <c r="CQ327" s="437"/>
      <c r="CR327" s="437"/>
      <c r="CS327" s="437"/>
      <c r="CT327" s="437"/>
      <c r="CU327" s="437"/>
      <c r="CV327" s="437"/>
      <c r="CW327" s="437"/>
      <c r="CX327" s="437"/>
      <c r="CY327" s="437"/>
      <c r="CZ327" s="437"/>
      <c r="DA327" s="437"/>
      <c r="DB327" s="437"/>
      <c r="DC327" s="437"/>
      <c r="DD327" s="437"/>
      <c r="DE327" s="437"/>
      <c r="DF327" s="437"/>
      <c r="DG327" s="437"/>
      <c r="DH327" s="437"/>
      <c r="DI327" s="437"/>
      <c r="DJ327" s="437"/>
      <c r="DK327" s="437"/>
      <c r="DL327" s="437"/>
      <c r="DM327" s="437"/>
      <c r="DN327" s="437"/>
      <c r="DO327" s="437"/>
      <c r="DP327" s="437"/>
      <c r="DQ327" s="437"/>
      <c r="DR327" s="437"/>
      <c r="DS327" s="437"/>
      <c r="DT327" s="437"/>
      <c r="DU327" s="437"/>
      <c r="DV327" s="437"/>
      <c r="DW327" s="437"/>
      <c r="DX327" s="437"/>
      <c r="DY327" s="437"/>
      <c r="DZ327" s="437"/>
      <c r="EA327" s="437"/>
      <c r="EB327" s="437"/>
      <c r="EC327" s="437"/>
      <c r="ED327" s="437"/>
      <c r="EE327" s="437"/>
      <c r="EF327" s="437"/>
      <c r="EG327" s="437"/>
      <c r="EH327" s="437"/>
      <c r="EI327" s="437"/>
      <c r="EJ327" s="437"/>
      <c r="EK327" s="437"/>
      <c r="EL327" s="437"/>
      <c r="EM327" s="437"/>
      <c r="EN327" s="437"/>
      <c r="EO327" s="437"/>
      <c r="EP327" s="437"/>
      <c r="EQ327" s="437"/>
      <c r="ER327" s="437"/>
      <c r="ES327" s="437"/>
      <c r="ET327" s="437"/>
      <c r="EU327" s="437"/>
      <c r="EV327" s="437"/>
      <c r="EW327" s="437"/>
      <c r="EX327" s="437"/>
      <c r="EY327" s="437"/>
      <c r="EZ327" s="437"/>
      <c r="FA327" s="437"/>
      <c r="FB327" s="437"/>
      <c r="FC327" s="437"/>
      <c r="FD327" s="437"/>
      <c r="FE327" s="437"/>
      <c r="FF327" s="437"/>
      <c r="FG327" s="437"/>
      <c r="FH327" s="437"/>
      <c r="FI327" s="437"/>
      <c r="FJ327" s="437"/>
      <c r="FK327" s="437"/>
      <c r="FL327" s="437"/>
      <c r="FM327" s="437"/>
      <c r="FN327" s="437"/>
      <c r="FO327" s="437"/>
      <c r="FP327" s="437"/>
      <c r="FQ327" s="437"/>
      <c r="FR327" s="437"/>
      <c r="FS327" s="437"/>
      <c r="FT327" s="437"/>
      <c r="FU327" s="437"/>
      <c r="FV327" s="437"/>
      <c r="FW327" s="437"/>
      <c r="FX327" s="437"/>
      <c r="FY327" s="437"/>
      <c r="FZ327" s="437"/>
      <c r="GA327" s="437"/>
      <c r="GB327" s="437"/>
      <c r="GC327" s="437"/>
      <c r="GD327" s="437"/>
      <c r="GE327" s="437"/>
      <c r="GF327" s="437"/>
      <c r="GG327" s="437"/>
      <c r="GH327" s="437"/>
      <c r="GI327" s="437"/>
      <c r="GJ327" s="437"/>
      <c r="GK327" s="437"/>
      <c r="GL327" s="437"/>
      <c r="GM327" s="437"/>
      <c r="GN327" s="437"/>
      <c r="GO327" s="437"/>
      <c r="GP327" s="437"/>
      <c r="GQ327" s="437"/>
      <c r="GR327" s="437"/>
      <c r="GS327" s="437"/>
      <c r="GT327" s="437"/>
      <c r="GU327" s="437"/>
      <c r="GV327" s="437"/>
      <c r="GW327" s="437"/>
      <c r="GX327" s="437"/>
      <c r="GY327" s="437"/>
      <c r="GZ327" s="437"/>
      <c r="HA327" s="437"/>
      <c r="HB327" s="437"/>
      <c r="HC327" s="437"/>
      <c r="HD327" s="437"/>
      <c r="HE327" s="437"/>
      <c r="HF327" s="437"/>
      <c r="HG327" s="437"/>
      <c r="HH327" s="437"/>
      <c r="HI327" s="437"/>
      <c r="HJ327" s="437"/>
      <c r="HK327" s="437"/>
      <c r="HL327" s="437"/>
      <c r="HM327" s="437"/>
      <c r="HN327" s="437"/>
      <c r="HO327" s="437"/>
      <c r="HP327" s="437"/>
      <c r="HQ327" s="437"/>
      <c r="HR327" s="437"/>
      <c r="HS327" s="437"/>
      <c r="HT327" s="437"/>
      <c r="HU327" s="437"/>
      <c r="HV327" s="437"/>
      <c r="HW327" s="437"/>
      <c r="HX327" s="437"/>
      <c r="HY327" s="437"/>
      <c r="HZ327" s="437"/>
      <c r="IA327" s="437"/>
      <c r="IB327" s="437"/>
      <c r="IC327" s="437"/>
      <c r="ID327" s="437"/>
      <c r="IE327" s="437"/>
      <c r="IF327" s="437"/>
      <c r="IG327" s="437"/>
      <c r="IH327" s="437"/>
      <c r="II327" s="437"/>
      <c r="IJ327" s="437"/>
      <c r="IK327" s="437"/>
      <c r="IL327" s="437"/>
      <c r="IM327" s="437"/>
      <c r="IN327" s="437"/>
      <c r="IO327" s="437"/>
      <c r="IP327" s="437"/>
      <c r="IQ327" s="437"/>
      <c r="IR327" s="437"/>
      <c r="IS327" s="437"/>
      <c r="IT327" s="437"/>
      <c r="IU327" s="437"/>
      <c r="IV327" s="437"/>
    </row>
    <row r="328" spans="1:256" s="405" customFormat="1">
      <c r="A328" s="486"/>
      <c r="B328" s="408"/>
      <c r="G328" s="484"/>
      <c r="H328" s="484"/>
      <c r="I328" s="437"/>
      <c r="J328" s="437"/>
      <c r="K328" s="437"/>
      <c r="L328" s="437"/>
      <c r="M328" s="437"/>
      <c r="N328" s="437"/>
      <c r="O328" s="437"/>
      <c r="P328" s="437"/>
      <c r="Q328" s="437"/>
      <c r="R328" s="437"/>
      <c r="S328" s="437"/>
      <c r="T328" s="437"/>
      <c r="U328" s="437"/>
      <c r="V328" s="437"/>
      <c r="W328" s="437"/>
      <c r="X328" s="437"/>
      <c r="Y328" s="437"/>
      <c r="Z328" s="437"/>
      <c r="AA328" s="437"/>
      <c r="AB328" s="437"/>
      <c r="AC328" s="437"/>
      <c r="AD328" s="437"/>
      <c r="AE328" s="437"/>
      <c r="AF328" s="437"/>
      <c r="AG328" s="437"/>
      <c r="AH328" s="437"/>
      <c r="AI328" s="437"/>
      <c r="AJ328" s="437"/>
      <c r="AK328" s="437"/>
      <c r="AL328" s="437"/>
      <c r="AM328" s="437"/>
      <c r="AN328" s="437"/>
      <c r="AO328" s="437"/>
      <c r="AP328" s="437"/>
      <c r="AQ328" s="437"/>
      <c r="AR328" s="437"/>
      <c r="AS328" s="437"/>
      <c r="AT328" s="437"/>
      <c r="AU328" s="437"/>
      <c r="AV328" s="437"/>
      <c r="AW328" s="437"/>
      <c r="AX328" s="437"/>
      <c r="AY328" s="437"/>
      <c r="AZ328" s="437"/>
      <c r="BA328" s="437"/>
      <c r="BB328" s="437"/>
      <c r="BC328" s="437"/>
      <c r="BD328" s="437"/>
      <c r="BE328" s="437"/>
      <c r="BF328" s="437"/>
      <c r="BG328" s="437"/>
      <c r="BH328" s="437"/>
      <c r="BI328" s="437"/>
      <c r="BJ328" s="437"/>
      <c r="BK328" s="437"/>
      <c r="BL328" s="437"/>
      <c r="BM328" s="437"/>
      <c r="BN328" s="437"/>
      <c r="BO328" s="437"/>
      <c r="BP328" s="437"/>
      <c r="BQ328" s="437"/>
      <c r="BR328" s="437"/>
      <c r="BS328" s="437"/>
      <c r="BT328" s="437"/>
      <c r="BU328" s="437"/>
      <c r="BV328" s="437"/>
      <c r="BW328" s="437"/>
      <c r="BX328" s="437"/>
      <c r="BY328" s="437"/>
      <c r="BZ328" s="437"/>
      <c r="CA328" s="437"/>
      <c r="CB328" s="437"/>
      <c r="CC328" s="437"/>
      <c r="CD328" s="437"/>
      <c r="CE328" s="437"/>
      <c r="CF328" s="437"/>
      <c r="CG328" s="437"/>
      <c r="CH328" s="437"/>
      <c r="CI328" s="437"/>
      <c r="CJ328" s="437"/>
      <c r="CK328" s="437"/>
      <c r="CL328" s="437"/>
      <c r="CM328" s="437"/>
      <c r="CN328" s="437"/>
      <c r="CO328" s="437"/>
      <c r="CP328" s="437"/>
      <c r="CQ328" s="437"/>
      <c r="CR328" s="437"/>
      <c r="CS328" s="437"/>
      <c r="CT328" s="437"/>
      <c r="CU328" s="437"/>
      <c r="CV328" s="437"/>
      <c r="CW328" s="437"/>
      <c r="CX328" s="437"/>
      <c r="CY328" s="437"/>
      <c r="CZ328" s="437"/>
      <c r="DA328" s="437"/>
      <c r="DB328" s="437"/>
      <c r="DC328" s="437"/>
      <c r="DD328" s="437"/>
      <c r="DE328" s="437"/>
      <c r="DF328" s="437"/>
      <c r="DG328" s="437"/>
      <c r="DH328" s="437"/>
      <c r="DI328" s="437"/>
      <c r="DJ328" s="437"/>
      <c r="DK328" s="437"/>
      <c r="DL328" s="437"/>
      <c r="DM328" s="437"/>
      <c r="DN328" s="437"/>
      <c r="DO328" s="437"/>
      <c r="DP328" s="437"/>
      <c r="DQ328" s="437"/>
      <c r="DR328" s="437"/>
      <c r="DS328" s="437"/>
      <c r="DT328" s="437"/>
      <c r="DU328" s="437"/>
      <c r="DV328" s="437"/>
      <c r="DW328" s="437"/>
      <c r="DX328" s="437"/>
      <c r="DY328" s="437"/>
      <c r="DZ328" s="437"/>
      <c r="EA328" s="437"/>
      <c r="EB328" s="437"/>
      <c r="EC328" s="437"/>
      <c r="ED328" s="437"/>
      <c r="EE328" s="437"/>
      <c r="EF328" s="437"/>
      <c r="EG328" s="437"/>
      <c r="EH328" s="437"/>
      <c r="EI328" s="437"/>
      <c r="EJ328" s="437"/>
      <c r="EK328" s="437"/>
      <c r="EL328" s="437"/>
      <c r="EM328" s="437"/>
      <c r="EN328" s="437"/>
      <c r="EO328" s="437"/>
      <c r="EP328" s="437"/>
      <c r="EQ328" s="437"/>
      <c r="ER328" s="437"/>
      <c r="ES328" s="437"/>
      <c r="ET328" s="437"/>
      <c r="EU328" s="437"/>
      <c r="EV328" s="437"/>
      <c r="EW328" s="437"/>
      <c r="EX328" s="437"/>
      <c r="EY328" s="437"/>
      <c r="EZ328" s="437"/>
      <c r="FA328" s="437"/>
      <c r="FB328" s="437"/>
      <c r="FC328" s="437"/>
      <c r="FD328" s="437"/>
      <c r="FE328" s="437"/>
      <c r="FF328" s="437"/>
      <c r="FG328" s="437"/>
      <c r="FH328" s="437"/>
      <c r="FI328" s="437"/>
      <c r="FJ328" s="437"/>
      <c r="FK328" s="437"/>
      <c r="FL328" s="437"/>
      <c r="FM328" s="437"/>
      <c r="FN328" s="437"/>
      <c r="FO328" s="437"/>
      <c r="FP328" s="437"/>
      <c r="FQ328" s="437"/>
      <c r="FR328" s="437"/>
      <c r="FS328" s="437"/>
      <c r="FT328" s="437"/>
      <c r="FU328" s="437"/>
      <c r="FV328" s="437"/>
      <c r="FW328" s="437"/>
      <c r="FX328" s="437"/>
      <c r="FY328" s="437"/>
      <c r="FZ328" s="437"/>
      <c r="GA328" s="437"/>
      <c r="GB328" s="437"/>
      <c r="GC328" s="437"/>
      <c r="GD328" s="437"/>
      <c r="GE328" s="437"/>
      <c r="GF328" s="437"/>
      <c r="GG328" s="437"/>
      <c r="GH328" s="437"/>
      <c r="GI328" s="437"/>
      <c r="GJ328" s="437"/>
      <c r="GK328" s="437"/>
      <c r="GL328" s="437"/>
      <c r="GM328" s="437"/>
      <c r="GN328" s="437"/>
      <c r="GO328" s="437"/>
      <c r="GP328" s="437"/>
      <c r="GQ328" s="437"/>
      <c r="GR328" s="437"/>
      <c r="GS328" s="437"/>
      <c r="GT328" s="437"/>
      <c r="GU328" s="437"/>
      <c r="GV328" s="437"/>
      <c r="GW328" s="437"/>
      <c r="GX328" s="437"/>
      <c r="GY328" s="437"/>
      <c r="GZ328" s="437"/>
      <c r="HA328" s="437"/>
      <c r="HB328" s="437"/>
      <c r="HC328" s="437"/>
      <c r="HD328" s="437"/>
      <c r="HE328" s="437"/>
      <c r="HF328" s="437"/>
      <c r="HG328" s="437"/>
      <c r="HH328" s="437"/>
      <c r="HI328" s="437"/>
      <c r="HJ328" s="437"/>
      <c r="HK328" s="437"/>
      <c r="HL328" s="437"/>
      <c r="HM328" s="437"/>
      <c r="HN328" s="437"/>
      <c r="HO328" s="437"/>
      <c r="HP328" s="437"/>
      <c r="HQ328" s="437"/>
      <c r="HR328" s="437"/>
      <c r="HS328" s="437"/>
      <c r="HT328" s="437"/>
      <c r="HU328" s="437"/>
      <c r="HV328" s="437"/>
      <c r="HW328" s="437"/>
      <c r="HX328" s="437"/>
      <c r="HY328" s="437"/>
      <c r="HZ328" s="437"/>
      <c r="IA328" s="437"/>
      <c r="IB328" s="437"/>
      <c r="IC328" s="437"/>
      <c r="ID328" s="437"/>
      <c r="IE328" s="437"/>
      <c r="IF328" s="437"/>
      <c r="IG328" s="437"/>
      <c r="IH328" s="437"/>
      <c r="II328" s="437"/>
      <c r="IJ328" s="437"/>
      <c r="IK328" s="437"/>
      <c r="IL328" s="437"/>
      <c r="IM328" s="437"/>
      <c r="IN328" s="437"/>
      <c r="IO328" s="437"/>
      <c r="IP328" s="437"/>
      <c r="IQ328" s="437"/>
      <c r="IR328" s="437"/>
      <c r="IS328" s="437"/>
      <c r="IT328" s="437"/>
      <c r="IU328" s="437"/>
      <c r="IV328" s="437"/>
    </row>
    <row r="329" spans="1:256" s="405" customFormat="1" ht="40.5" customHeight="1">
      <c r="A329" s="817" t="s">
        <v>1674</v>
      </c>
      <c r="B329" s="489" t="s">
        <v>1673</v>
      </c>
      <c r="C329" s="485" t="s">
        <v>194</v>
      </c>
      <c r="D329" s="485">
        <v>125</v>
      </c>
      <c r="E329" s="499"/>
      <c r="F329" s="498">
        <f>E329*D329</f>
        <v>0</v>
      </c>
      <c r="G329" s="484"/>
      <c r="H329" s="484"/>
      <c r="I329" s="486"/>
      <c r="J329" s="847"/>
      <c r="K329" s="490"/>
      <c r="L329" s="437"/>
      <c r="M329" s="437"/>
      <c r="N329" s="437"/>
      <c r="O329" s="437"/>
      <c r="P329" s="437"/>
      <c r="Q329" s="437"/>
      <c r="R329" s="437"/>
      <c r="S329" s="437"/>
      <c r="T329" s="437"/>
      <c r="U329" s="437"/>
      <c r="V329" s="437"/>
      <c r="W329" s="437"/>
      <c r="X329" s="437"/>
      <c r="Y329" s="437"/>
      <c r="Z329" s="437"/>
      <c r="AA329" s="437"/>
      <c r="AB329" s="437"/>
      <c r="AC329" s="437"/>
      <c r="AD329" s="437"/>
      <c r="AE329" s="437"/>
      <c r="AF329" s="437"/>
      <c r="AG329" s="437"/>
      <c r="AH329" s="437"/>
      <c r="AI329" s="437"/>
      <c r="AJ329" s="437"/>
      <c r="AK329" s="437"/>
      <c r="AL329" s="437"/>
      <c r="AM329" s="437"/>
      <c r="AN329" s="437"/>
      <c r="AO329" s="437"/>
      <c r="AP329" s="437"/>
      <c r="AQ329" s="437"/>
      <c r="AR329" s="437"/>
      <c r="AS329" s="437"/>
      <c r="AT329" s="437"/>
      <c r="AU329" s="437"/>
      <c r="AV329" s="437"/>
      <c r="AW329" s="437"/>
      <c r="AX329" s="437"/>
      <c r="AY329" s="437"/>
      <c r="AZ329" s="437"/>
      <c r="BA329" s="437"/>
      <c r="BB329" s="437"/>
      <c r="BC329" s="437"/>
      <c r="BD329" s="437"/>
      <c r="BE329" s="437"/>
      <c r="BF329" s="437"/>
      <c r="BG329" s="437"/>
      <c r="BH329" s="437"/>
      <c r="BI329" s="437"/>
      <c r="BJ329" s="437"/>
      <c r="BK329" s="437"/>
      <c r="BL329" s="437"/>
      <c r="BM329" s="437"/>
      <c r="BN329" s="437"/>
      <c r="BO329" s="437"/>
      <c r="BP329" s="437"/>
      <c r="BQ329" s="437"/>
      <c r="BR329" s="437"/>
      <c r="BS329" s="437"/>
      <c r="BT329" s="437"/>
      <c r="BU329" s="437"/>
      <c r="BV329" s="437"/>
      <c r="BW329" s="437"/>
      <c r="BX329" s="437"/>
      <c r="BY329" s="437"/>
      <c r="BZ329" s="437"/>
      <c r="CA329" s="437"/>
      <c r="CB329" s="437"/>
      <c r="CC329" s="437"/>
      <c r="CD329" s="437"/>
      <c r="CE329" s="437"/>
      <c r="CF329" s="437"/>
      <c r="CG329" s="437"/>
      <c r="CH329" s="437"/>
      <c r="CI329" s="437"/>
      <c r="CJ329" s="437"/>
      <c r="CK329" s="437"/>
      <c r="CL329" s="437"/>
      <c r="CM329" s="437"/>
      <c r="CN329" s="437"/>
      <c r="CO329" s="437"/>
      <c r="CP329" s="437"/>
      <c r="CQ329" s="437"/>
      <c r="CR329" s="437"/>
      <c r="CS329" s="437"/>
      <c r="CT329" s="437"/>
      <c r="CU329" s="437"/>
      <c r="CV329" s="437"/>
      <c r="CW329" s="437"/>
      <c r="CX329" s="437"/>
      <c r="CY329" s="437"/>
      <c r="CZ329" s="437"/>
      <c r="DA329" s="437"/>
      <c r="DB329" s="437"/>
      <c r="DC329" s="437"/>
      <c r="DD329" s="437"/>
      <c r="DE329" s="437"/>
      <c r="DF329" s="437"/>
      <c r="DG329" s="437"/>
      <c r="DH329" s="437"/>
      <c r="DI329" s="437"/>
      <c r="DJ329" s="437"/>
      <c r="DK329" s="437"/>
      <c r="DL329" s="437"/>
      <c r="DM329" s="437"/>
      <c r="DN329" s="437"/>
      <c r="DO329" s="437"/>
      <c r="DP329" s="437"/>
      <c r="DQ329" s="437"/>
      <c r="DR329" s="437"/>
      <c r="DS329" s="437"/>
      <c r="DT329" s="437"/>
      <c r="DU329" s="437"/>
      <c r="DV329" s="437"/>
      <c r="DW329" s="437"/>
      <c r="DX329" s="437"/>
      <c r="DY329" s="437"/>
      <c r="DZ329" s="437"/>
      <c r="EA329" s="437"/>
      <c r="EB329" s="437"/>
      <c r="EC329" s="437"/>
      <c r="ED329" s="437"/>
      <c r="EE329" s="437"/>
      <c r="EF329" s="437"/>
      <c r="EG329" s="437"/>
      <c r="EH329" s="437"/>
      <c r="EI329" s="437"/>
      <c r="EJ329" s="437"/>
      <c r="EK329" s="437"/>
      <c r="EL329" s="437"/>
      <c r="EM329" s="437"/>
      <c r="EN329" s="437"/>
      <c r="EO329" s="437"/>
      <c r="EP329" s="437"/>
      <c r="EQ329" s="437"/>
      <c r="ER329" s="437"/>
      <c r="ES329" s="437"/>
      <c r="ET329" s="437"/>
      <c r="EU329" s="437"/>
      <c r="EV329" s="437"/>
      <c r="EW329" s="437"/>
      <c r="EX329" s="437"/>
      <c r="EY329" s="437"/>
      <c r="EZ329" s="437"/>
      <c r="FA329" s="437"/>
      <c r="FB329" s="437"/>
      <c r="FC329" s="437"/>
      <c r="FD329" s="437"/>
      <c r="FE329" s="437"/>
      <c r="FF329" s="437"/>
      <c r="FG329" s="437"/>
      <c r="FH329" s="437"/>
      <c r="FI329" s="437"/>
      <c r="FJ329" s="437"/>
      <c r="FK329" s="437"/>
      <c r="FL329" s="437"/>
      <c r="FM329" s="437"/>
      <c r="FN329" s="437"/>
      <c r="FO329" s="437"/>
      <c r="FP329" s="437"/>
      <c r="FQ329" s="437"/>
      <c r="FR329" s="437"/>
      <c r="FS329" s="437"/>
      <c r="FT329" s="437"/>
      <c r="FU329" s="437"/>
      <c r="FV329" s="437"/>
      <c r="FW329" s="437"/>
      <c r="FX329" s="437"/>
      <c r="FY329" s="437"/>
      <c r="FZ329" s="437"/>
      <c r="GA329" s="437"/>
      <c r="GB329" s="437"/>
      <c r="GC329" s="437"/>
      <c r="GD329" s="437"/>
      <c r="GE329" s="437"/>
      <c r="GF329" s="437"/>
      <c r="GG329" s="437"/>
      <c r="GH329" s="437"/>
      <c r="GI329" s="437"/>
      <c r="GJ329" s="437"/>
      <c r="GK329" s="437"/>
      <c r="GL329" s="437"/>
      <c r="GM329" s="437"/>
      <c r="GN329" s="437"/>
      <c r="GO329" s="437"/>
      <c r="GP329" s="437"/>
      <c r="GQ329" s="437"/>
      <c r="GR329" s="437"/>
      <c r="GS329" s="437"/>
      <c r="GT329" s="437"/>
      <c r="GU329" s="437"/>
      <c r="GV329" s="437"/>
      <c r="GW329" s="437"/>
      <c r="GX329" s="437"/>
      <c r="GY329" s="437"/>
      <c r="GZ329" s="437"/>
      <c r="HA329" s="437"/>
      <c r="HB329" s="437"/>
      <c r="HC329" s="437"/>
      <c r="HD329" s="437"/>
      <c r="HE329" s="437"/>
      <c r="HF329" s="437"/>
      <c r="HG329" s="437"/>
      <c r="HH329" s="437"/>
      <c r="HI329" s="437"/>
      <c r="HJ329" s="437"/>
      <c r="HK329" s="437"/>
      <c r="HL329" s="437"/>
      <c r="HM329" s="437"/>
      <c r="HN329" s="437"/>
      <c r="HO329" s="437"/>
      <c r="HP329" s="437"/>
      <c r="HQ329" s="437"/>
      <c r="HR329" s="437"/>
      <c r="HS329" s="437"/>
      <c r="HT329" s="437"/>
      <c r="HU329" s="437"/>
      <c r="HV329" s="437"/>
      <c r="HW329" s="437"/>
      <c r="HX329" s="437"/>
      <c r="HY329" s="437"/>
      <c r="HZ329" s="437"/>
      <c r="IA329" s="437"/>
      <c r="IB329" s="437"/>
      <c r="IC329" s="437"/>
      <c r="ID329" s="437"/>
      <c r="IE329" s="437"/>
      <c r="IF329" s="437"/>
      <c r="IG329" s="437"/>
      <c r="IH329" s="437"/>
      <c r="II329" s="437"/>
      <c r="IJ329" s="437"/>
      <c r="IK329" s="437"/>
      <c r="IL329" s="437"/>
      <c r="IM329" s="437"/>
      <c r="IN329" s="437"/>
      <c r="IO329" s="437"/>
      <c r="IP329" s="437"/>
      <c r="IQ329" s="437"/>
      <c r="IR329" s="437"/>
      <c r="IS329" s="437"/>
      <c r="IT329" s="437"/>
      <c r="IU329" s="437"/>
      <c r="IV329" s="437"/>
    </row>
    <row r="330" spans="1:256" s="405" customFormat="1">
      <c r="A330" s="486"/>
      <c r="B330" s="408"/>
      <c r="C330" s="485"/>
      <c r="D330" s="485"/>
      <c r="E330" s="437"/>
      <c r="F330" s="437"/>
      <c r="G330" s="484"/>
      <c r="H330" s="484"/>
      <c r="I330" s="437"/>
      <c r="J330" s="437"/>
      <c r="K330" s="437"/>
      <c r="L330" s="437"/>
      <c r="M330" s="437"/>
      <c r="N330" s="437"/>
      <c r="O330" s="437"/>
      <c r="P330" s="437"/>
      <c r="Q330" s="437"/>
      <c r="R330" s="437"/>
      <c r="S330" s="437"/>
      <c r="T330" s="437"/>
      <c r="U330" s="437"/>
      <c r="V330" s="437"/>
      <c r="W330" s="437"/>
      <c r="X330" s="437"/>
      <c r="Y330" s="437"/>
      <c r="Z330" s="437"/>
      <c r="AA330" s="437"/>
      <c r="AB330" s="437"/>
      <c r="AC330" s="437"/>
      <c r="AD330" s="437"/>
      <c r="AE330" s="437"/>
      <c r="AF330" s="437"/>
      <c r="AG330" s="437"/>
      <c r="AH330" s="437"/>
      <c r="AI330" s="437"/>
      <c r="AJ330" s="437"/>
      <c r="AK330" s="437"/>
      <c r="AL330" s="437"/>
      <c r="AM330" s="437"/>
      <c r="AN330" s="437"/>
      <c r="AO330" s="437"/>
      <c r="AP330" s="437"/>
      <c r="AQ330" s="437"/>
      <c r="AR330" s="437"/>
      <c r="AS330" s="437"/>
      <c r="AT330" s="437"/>
      <c r="AU330" s="437"/>
      <c r="AV330" s="437"/>
      <c r="AW330" s="437"/>
      <c r="AX330" s="437"/>
      <c r="AY330" s="437"/>
      <c r="AZ330" s="437"/>
      <c r="BA330" s="437"/>
      <c r="BB330" s="437"/>
      <c r="BC330" s="437"/>
      <c r="BD330" s="437"/>
      <c r="BE330" s="437"/>
      <c r="BF330" s="437"/>
      <c r="BG330" s="437"/>
      <c r="BH330" s="437"/>
      <c r="BI330" s="437"/>
      <c r="BJ330" s="437"/>
      <c r="BK330" s="437"/>
      <c r="BL330" s="437"/>
      <c r="BM330" s="437"/>
      <c r="BN330" s="437"/>
      <c r="BO330" s="437"/>
      <c r="BP330" s="437"/>
      <c r="BQ330" s="437"/>
      <c r="BR330" s="437"/>
      <c r="BS330" s="437"/>
      <c r="BT330" s="437"/>
      <c r="BU330" s="437"/>
      <c r="BV330" s="437"/>
      <c r="BW330" s="437"/>
      <c r="BX330" s="437"/>
      <c r="BY330" s="437"/>
      <c r="BZ330" s="437"/>
      <c r="CA330" s="437"/>
      <c r="CB330" s="437"/>
      <c r="CC330" s="437"/>
      <c r="CD330" s="437"/>
      <c r="CE330" s="437"/>
      <c r="CF330" s="437"/>
      <c r="CG330" s="437"/>
      <c r="CH330" s="437"/>
      <c r="CI330" s="437"/>
      <c r="CJ330" s="437"/>
      <c r="CK330" s="437"/>
      <c r="CL330" s="437"/>
      <c r="CM330" s="437"/>
      <c r="CN330" s="437"/>
      <c r="CO330" s="437"/>
      <c r="CP330" s="437"/>
      <c r="CQ330" s="437"/>
      <c r="CR330" s="437"/>
      <c r="CS330" s="437"/>
      <c r="CT330" s="437"/>
      <c r="CU330" s="437"/>
      <c r="CV330" s="437"/>
      <c r="CW330" s="437"/>
      <c r="CX330" s="437"/>
      <c r="CY330" s="437"/>
      <c r="CZ330" s="437"/>
      <c r="DA330" s="437"/>
      <c r="DB330" s="437"/>
      <c r="DC330" s="437"/>
      <c r="DD330" s="437"/>
      <c r="DE330" s="437"/>
      <c r="DF330" s="437"/>
      <c r="DG330" s="437"/>
      <c r="DH330" s="437"/>
      <c r="DI330" s="437"/>
      <c r="DJ330" s="437"/>
      <c r="DK330" s="437"/>
      <c r="DL330" s="437"/>
      <c r="DM330" s="437"/>
      <c r="DN330" s="437"/>
      <c r="DO330" s="437"/>
      <c r="DP330" s="437"/>
      <c r="DQ330" s="437"/>
      <c r="DR330" s="437"/>
      <c r="DS330" s="437"/>
      <c r="DT330" s="437"/>
      <c r="DU330" s="437"/>
      <c r="DV330" s="437"/>
      <c r="DW330" s="437"/>
      <c r="DX330" s="437"/>
      <c r="DY330" s="437"/>
      <c r="DZ330" s="437"/>
      <c r="EA330" s="437"/>
      <c r="EB330" s="437"/>
      <c r="EC330" s="437"/>
      <c r="ED330" s="437"/>
      <c r="EE330" s="437"/>
      <c r="EF330" s="437"/>
      <c r="EG330" s="437"/>
      <c r="EH330" s="437"/>
      <c r="EI330" s="437"/>
      <c r="EJ330" s="437"/>
      <c r="EK330" s="437"/>
      <c r="EL330" s="437"/>
      <c r="EM330" s="437"/>
      <c r="EN330" s="437"/>
      <c r="EO330" s="437"/>
      <c r="EP330" s="437"/>
      <c r="EQ330" s="437"/>
      <c r="ER330" s="437"/>
      <c r="ES330" s="437"/>
      <c r="ET330" s="437"/>
      <c r="EU330" s="437"/>
      <c r="EV330" s="437"/>
      <c r="EW330" s="437"/>
      <c r="EX330" s="437"/>
      <c r="EY330" s="437"/>
      <c r="EZ330" s="437"/>
      <c r="FA330" s="437"/>
      <c r="FB330" s="437"/>
      <c r="FC330" s="437"/>
      <c r="FD330" s="437"/>
      <c r="FE330" s="437"/>
      <c r="FF330" s="437"/>
      <c r="FG330" s="437"/>
      <c r="FH330" s="437"/>
      <c r="FI330" s="437"/>
      <c r="FJ330" s="437"/>
      <c r="FK330" s="437"/>
      <c r="FL330" s="437"/>
      <c r="FM330" s="437"/>
      <c r="FN330" s="437"/>
      <c r="FO330" s="437"/>
      <c r="FP330" s="437"/>
      <c r="FQ330" s="437"/>
      <c r="FR330" s="437"/>
      <c r="FS330" s="437"/>
      <c r="FT330" s="437"/>
      <c r="FU330" s="437"/>
      <c r="FV330" s="437"/>
      <c r="FW330" s="437"/>
      <c r="FX330" s="437"/>
      <c r="FY330" s="437"/>
      <c r="FZ330" s="437"/>
      <c r="GA330" s="437"/>
      <c r="GB330" s="437"/>
      <c r="GC330" s="437"/>
      <c r="GD330" s="437"/>
      <c r="GE330" s="437"/>
      <c r="GF330" s="437"/>
      <c r="GG330" s="437"/>
      <c r="GH330" s="437"/>
      <c r="GI330" s="437"/>
      <c r="GJ330" s="437"/>
      <c r="GK330" s="437"/>
      <c r="GL330" s="437"/>
      <c r="GM330" s="437"/>
      <c r="GN330" s="437"/>
      <c r="GO330" s="437"/>
      <c r="GP330" s="437"/>
      <c r="GQ330" s="437"/>
      <c r="GR330" s="437"/>
      <c r="GS330" s="437"/>
      <c r="GT330" s="437"/>
      <c r="GU330" s="437"/>
      <c r="GV330" s="437"/>
      <c r="GW330" s="437"/>
      <c r="GX330" s="437"/>
      <c r="GY330" s="437"/>
      <c r="GZ330" s="437"/>
      <c r="HA330" s="437"/>
      <c r="HB330" s="437"/>
      <c r="HC330" s="437"/>
      <c r="HD330" s="437"/>
      <c r="HE330" s="437"/>
      <c r="HF330" s="437"/>
      <c r="HG330" s="437"/>
      <c r="HH330" s="437"/>
      <c r="HI330" s="437"/>
      <c r="HJ330" s="437"/>
      <c r="HK330" s="437"/>
      <c r="HL330" s="437"/>
      <c r="HM330" s="437"/>
      <c r="HN330" s="437"/>
      <c r="HO330" s="437"/>
      <c r="HP330" s="437"/>
      <c r="HQ330" s="437"/>
      <c r="HR330" s="437"/>
      <c r="HS330" s="437"/>
      <c r="HT330" s="437"/>
      <c r="HU330" s="437"/>
      <c r="HV330" s="437"/>
      <c r="HW330" s="437"/>
      <c r="HX330" s="437"/>
      <c r="HY330" s="437"/>
      <c r="HZ330" s="437"/>
      <c r="IA330" s="437"/>
      <c r="IB330" s="437"/>
      <c r="IC330" s="437"/>
      <c r="ID330" s="437"/>
      <c r="IE330" s="437"/>
      <c r="IF330" s="437"/>
      <c r="IG330" s="437"/>
      <c r="IH330" s="437"/>
      <c r="II330" s="437"/>
      <c r="IJ330" s="437"/>
      <c r="IK330" s="437"/>
      <c r="IL330" s="437"/>
      <c r="IM330" s="437"/>
      <c r="IN330" s="437"/>
      <c r="IO330" s="437"/>
      <c r="IP330" s="437"/>
      <c r="IQ330" s="437"/>
      <c r="IR330" s="437"/>
      <c r="IS330" s="437"/>
      <c r="IT330" s="437"/>
      <c r="IU330" s="437"/>
      <c r="IV330" s="437"/>
    </row>
    <row r="331" spans="1:256" s="405" customFormat="1" ht="39.6">
      <c r="A331" s="817" t="s">
        <v>1672</v>
      </c>
      <c r="B331" s="489" t="s">
        <v>1671</v>
      </c>
      <c r="C331" s="485" t="s">
        <v>1221</v>
      </c>
      <c r="D331" s="646">
        <f>SUM(D301:D304)</f>
        <v>66</v>
      </c>
      <c r="E331" s="499"/>
      <c r="F331" s="498">
        <f>E331*D331</f>
        <v>0</v>
      </c>
      <c r="G331" s="484"/>
      <c r="H331" s="408"/>
      <c r="I331" s="466"/>
      <c r="J331" s="466"/>
      <c r="K331" s="437"/>
      <c r="L331" s="466"/>
      <c r="M331" s="466"/>
      <c r="N331" s="466"/>
      <c r="O331" s="466"/>
      <c r="P331" s="466"/>
      <c r="Q331" s="466"/>
      <c r="R331" s="466"/>
      <c r="S331" s="466"/>
      <c r="T331" s="466"/>
      <c r="U331" s="466"/>
      <c r="V331" s="466"/>
      <c r="W331" s="466"/>
      <c r="X331" s="466"/>
      <c r="Y331" s="466"/>
      <c r="Z331" s="466"/>
      <c r="AA331" s="466"/>
      <c r="AB331" s="466"/>
      <c r="AC331" s="466"/>
      <c r="AD331" s="466"/>
      <c r="AE331" s="466"/>
      <c r="AF331" s="466"/>
      <c r="AG331" s="466"/>
      <c r="AH331" s="466"/>
      <c r="AI331" s="466"/>
      <c r="AJ331" s="466"/>
      <c r="AK331" s="466"/>
      <c r="AL331" s="466"/>
      <c r="AM331" s="466"/>
      <c r="AN331" s="466"/>
      <c r="AO331" s="466"/>
      <c r="AP331" s="466"/>
      <c r="AQ331" s="466"/>
      <c r="AR331" s="466"/>
      <c r="AS331" s="466"/>
      <c r="AT331" s="466"/>
      <c r="AU331" s="466"/>
      <c r="AV331" s="466"/>
      <c r="AW331" s="466"/>
      <c r="AX331" s="466"/>
      <c r="AY331" s="466"/>
      <c r="AZ331" s="466"/>
      <c r="BA331" s="466"/>
      <c r="BB331" s="466"/>
      <c r="BC331" s="466"/>
      <c r="BD331" s="466"/>
      <c r="BE331" s="466"/>
      <c r="BF331" s="466"/>
      <c r="BG331" s="466"/>
      <c r="BH331" s="466"/>
      <c r="BI331" s="466"/>
      <c r="BJ331" s="466"/>
      <c r="BK331" s="466"/>
      <c r="BL331" s="466"/>
      <c r="BM331" s="466"/>
      <c r="BN331" s="466"/>
      <c r="BO331" s="466"/>
      <c r="BP331" s="466"/>
      <c r="BQ331" s="466"/>
      <c r="BR331" s="466"/>
      <c r="BS331" s="466"/>
      <c r="BT331" s="466"/>
      <c r="BU331" s="466"/>
      <c r="BV331" s="466"/>
      <c r="BW331" s="466"/>
      <c r="BX331" s="466"/>
      <c r="BY331" s="466"/>
      <c r="BZ331" s="466"/>
      <c r="CA331" s="466"/>
      <c r="CB331" s="466"/>
      <c r="CC331" s="466"/>
      <c r="CD331" s="466"/>
      <c r="CE331" s="466"/>
      <c r="CF331" s="466"/>
      <c r="CG331" s="466"/>
      <c r="CH331" s="466"/>
      <c r="CI331" s="466"/>
      <c r="CJ331" s="466"/>
      <c r="CK331" s="466"/>
      <c r="CL331" s="466"/>
      <c r="CM331" s="466"/>
      <c r="CN331" s="466"/>
      <c r="CO331" s="466"/>
      <c r="CP331" s="466"/>
      <c r="CQ331" s="466"/>
      <c r="CR331" s="466"/>
      <c r="CS331" s="466"/>
      <c r="CT331" s="466"/>
      <c r="CU331" s="466"/>
      <c r="CV331" s="466"/>
      <c r="CW331" s="466"/>
      <c r="CX331" s="466"/>
      <c r="CY331" s="466"/>
      <c r="CZ331" s="466"/>
      <c r="DA331" s="466"/>
      <c r="DB331" s="466"/>
      <c r="DC331" s="466"/>
      <c r="DD331" s="466"/>
      <c r="DE331" s="466"/>
      <c r="DF331" s="466"/>
      <c r="DG331" s="466"/>
      <c r="DH331" s="466"/>
      <c r="DI331" s="466"/>
      <c r="DJ331" s="466"/>
      <c r="DK331" s="466"/>
      <c r="DL331" s="466"/>
      <c r="DM331" s="466"/>
      <c r="DN331" s="466"/>
      <c r="DO331" s="466"/>
      <c r="DP331" s="466"/>
      <c r="DQ331" s="466"/>
      <c r="DR331" s="466"/>
      <c r="DS331" s="466"/>
      <c r="DT331" s="466"/>
      <c r="DU331" s="466"/>
      <c r="DV331" s="466"/>
      <c r="DW331" s="466"/>
      <c r="DX331" s="466"/>
      <c r="DY331" s="466"/>
      <c r="DZ331" s="466"/>
      <c r="EA331" s="466"/>
      <c r="EB331" s="466"/>
      <c r="EC331" s="466"/>
      <c r="ED331" s="466"/>
      <c r="EE331" s="466"/>
      <c r="EF331" s="466"/>
      <c r="EG331" s="466"/>
      <c r="EH331" s="466"/>
      <c r="EI331" s="466"/>
      <c r="EJ331" s="466"/>
      <c r="EK331" s="466"/>
      <c r="EL331" s="466"/>
      <c r="EM331" s="466"/>
      <c r="EN331" s="466"/>
      <c r="EO331" s="466"/>
      <c r="EP331" s="466"/>
      <c r="EQ331" s="466"/>
      <c r="ER331" s="466"/>
      <c r="ES331" s="466"/>
      <c r="ET331" s="466"/>
      <c r="EU331" s="466"/>
      <c r="EV331" s="466"/>
      <c r="EW331" s="466"/>
      <c r="EX331" s="466"/>
      <c r="EY331" s="466"/>
      <c r="EZ331" s="466"/>
      <c r="FA331" s="466"/>
      <c r="FB331" s="466"/>
      <c r="FC331" s="466"/>
      <c r="FD331" s="466"/>
      <c r="FE331" s="466"/>
      <c r="FF331" s="466"/>
      <c r="FG331" s="466"/>
      <c r="FH331" s="466"/>
      <c r="FI331" s="466"/>
      <c r="FJ331" s="466"/>
      <c r="FK331" s="466"/>
      <c r="FL331" s="466"/>
      <c r="FM331" s="466"/>
      <c r="FN331" s="466"/>
      <c r="FO331" s="466"/>
      <c r="FP331" s="466"/>
      <c r="FQ331" s="466"/>
      <c r="FR331" s="466"/>
      <c r="FS331" s="466"/>
      <c r="FT331" s="466"/>
      <c r="FU331" s="466"/>
      <c r="FV331" s="466"/>
      <c r="FW331" s="466"/>
      <c r="FX331" s="466"/>
      <c r="FY331" s="466"/>
      <c r="FZ331" s="466"/>
      <c r="GA331" s="466"/>
      <c r="GB331" s="466"/>
      <c r="GC331" s="466"/>
      <c r="GD331" s="466"/>
      <c r="GE331" s="466"/>
      <c r="GF331" s="466"/>
      <c r="GG331" s="466"/>
      <c r="GH331" s="466"/>
      <c r="GI331" s="466"/>
      <c r="GJ331" s="466"/>
      <c r="GK331" s="466"/>
      <c r="GL331" s="466"/>
      <c r="GM331" s="466"/>
      <c r="GN331" s="466"/>
      <c r="GO331" s="466"/>
      <c r="GP331" s="466"/>
      <c r="GQ331" s="466"/>
      <c r="GR331" s="466"/>
      <c r="GS331" s="466"/>
      <c r="GT331" s="466"/>
      <c r="GU331" s="466"/>
      <c r="GV331" s="466"/>
      <c r="GW331" s="466"/>
      <c r="GX331" s="466"/>
      <c r="GY331" s="466"/>
      <c r="GZ331" s="466"/>
      <c r="HA331" s="466"/>
      <c r="HB331" s="466"/>
      <c r="HC331" s="466"/>
      <c r="HD331" s="466"/>
      <c r="HE331" s="466"/>
      <c r="HF331" s="466"/>
      <c r="HG331" s="466"/>
      <c r="HH331" s="466"/>
      <c r="HI331" s="466"/>
      <c r="HJ331" s="466"/>
      <c r="HK331" s="466"/>
      <c r="HL331" s="466"/>
      <c r="HM331" s="466"/>
      <c r="HN331" s="466"/>
      <c r="HO331" s="466"/>
      <c r="HP331" s="466"/>
      <c r="HQ331" s="466"/>
      <c r="HR331" s="466"/>
      <c r="HS331" s="466"/>
      <c r="HT331" s="466"/>
      <c r="HU331" s="466"/>
      <c r="HV331" s="466"/>
      <c r="HW331" s="466"/>
      <c r="HX331" s="466"/>
      <c r="HY331" s="466"/>
      <c r="HZ331" s="466"/>
      <c r="IA331" s="466"/>
      <c r="IB331" s="466"/>
      <c r="IC331" s="466"/>
      <c r="ID331" s="466"/>
      <c r="IE331" s="466"/>
      <c r="IF331" s="466"/>
      <c r="IG331" s="466"/>
      <c r="IH331" s="466"/>
      <c r="II331" s="466"/>
      <c r="IJ331" s="466"/>
      <c r="IK331" s="466"/>
      <c r="IL331" s="466"/>
      <c r="IM331" s="466"/>
      <c r="IN331" s="466"/>
      <c r="IO331" s="466"/>
      <c r="IP331" s="466"/>
      <c r="IQ331" s="466"/>
      <c r="IR331" s="466"/>
      <c r="IS331" s="466"/>
      <c r="IT331" s="466"/>
      <c r="IU331" s="466"/>
      <c r="IV331" s="466"/>
    </row>
    <row r="332" spans="1:256" s="405" customFormat="1" ht="14.4">
      <c r="A332" s="486"/>
      <c r="B332" s="408"/>
      <c r="C332" s="485"/>
      <c r="D332" s="646"/>
      <c r="E332" s="499"/>
      <c r="F332" s="498"/>
      <c r="G332" s="484"/>
      <c r="H332" s="484"/>
      <c r="I332" s="437"/>
      <c r="J332" s="437"/>
      <c r="K332" s="466"/>
      <c r="L332" s="437"/>
      <c r="M332" s="437"/>
      <c r="N332" s="437"/>
      <c r="O332" s="437"/>
      <c r="P332" s="437"/>
      <c r="Q332" s="437"/>
      <c r="R332" s="437"/>
      <c r="S332" s="437"/>
      <c r="T332" s="437"/>
      <c r="U332" s="437"/>
      <c r="V332" s="437"/>
      <c r="W332" s="437"/>
      <c r="X332" s="437"/>
      <c r="Y332" s="437"/>
      <c r="Z332" s="437"/>
      <c r="AA332" s="437"/>
      <c r="AB332" s="437"/>
      <c r="AC332" s="437"/>
      <c r="AD332" s="437"/>
      <c r="AE332" s="437"/>
      <c r="AF332" s="437"/>
      <c r="AG332" s="437"/>
      <c r="AH332" s="437"/>
      <c r="AI332" s="437"/>
      <c r="AJ332" s="437"/>
      <c r="AK332" s="437"/>
      <c r="AL332" s="437"/>
      <c r="AM332" s="437"/>
      <c r="AN332" s="437"/>
      <c r="AO332" s="437"/>
      <c r="AP332" s="437"/>
      <c r="AQ332" s="437"/>
      <c r="AR332" s="437"/>
      <c r="AS332" s="437"/>
      <c r="AT332" s="437"/>
      <c r="AU332" s="437"/>
      <c r="AV332" s="437"/>
      <c r="AW332" s="437"/>
      <c r="AX332" s="437"/>
      <c r="AY332" s="437"/>
      <c r="AZ332" s="437"/>
      <c r="BA332" s="437"/>
      <c r="BB332" s="437"/>
      <c r="BC332" s="437"/>
      <c r="BD332" s="437"/>
      <c r="BE332" s="437"/>
      <c r="BF332" s="437"/>
      <c r="BG332" s="437"/>
      <c r="BH332" s="437"/>
      <c r="BI332" s="437"/>
      <c r="BJ332" s="437"/>
      <c r="BK332" s="437"/>
      <c r="BL332" s="437"/>
      <c r="BM332" s="437"/>
      <c r="BN332" s="437"/>
      <c r="BO332" s="437"/>
      <c r="BP332" s="437"/>
      <c r="BQ332" s="437"/>
      <c r="BR332" s="437"/>
      <c r="BS332" s="437"/>
      <c r="BT332" s="437"/>
      <c r="BU332" s="437"/>
      <c r="BV332" s="437"/>
      <c r="BW332" s="437"/>
      <c r="BX332" s="437"/>
      <c r="BY332" s="437"/>
      <c r="BZ332" s="437"/>
      <c r="CA332" s="437"/>
      <c r="CB332" s="437"/>
      <c r="CC332" s="437"/>
      <c r="CD332" s="437"/>
      <c r="CE332" s="437"/>
      <c r="CF332" s="437"/>
      <c r="CG332" s="437"/>
      <c r="CH332" s="437"/>
      <c r="CI332" s="437"/>
      <c r="CJ332" s="437"/>
      <c r="CK332" s="437"/>
      <c r="CL332" s="437"/>
      <c r="CM332" s="437"/>
      <c r="CN332" s="437"/>
      <c r="CO332" s="437"/>
      <c r="CP332" s="437"/>
      <c r="CQ332" s="437"/>
      <c r="CR332" s="437"/>
      <c r="CS332" s="437"/>
      <c r="CT332" s="437"/>
      <c r="CU332" s="437"/>
      <c r="CV332" s="437"/>
      <c r="CW332" s="437"/>
      <c r="CX332" s="437"/>
      <c r="CY332" s="437"/>
      <c r="CZ332" s="437"/>
      <c r="DA332" s="437"/>
      <c r="DB332" s="437"/>
      <c r="DC332" s="437"/>
      <c r="DD332" s="437"/>
      <c r="DE332" s="437"/>
      <c r="DF332" s="437"/>
      <c r="DG332" s="437"/>
      <c r="DH332" s="437"/>
      <c r="DI332" s="437"/>
      <c r="DJ332" s="437"/>
      <c r="DK332" s="437"/>
      <c r="DL332" s="437"/>
      <c r="DM332" s="437"/>
      <c r="DN332" s="437"/>
      <c r="DO332" s="437"/>
      <c r="DP332" s="437"/>
      <c r="DQ332" s="437"/>
      <c r="DR332" s="437"/>
      <c r="DS332" s="437"/>
      <c r="DT332" s="437"/>
      <c r="DU332" s="437"/>
      <c r="DV332" s="437"/>
      <c r="DW332" s="437"/>
      <c r="DX332" s="437"/>
      <c r="DY332" s="437"/>
      <c r="DZ332" s="437"/>
      <c r="EA332" s="437"/>
      <c r="EB332" s="437"/>
      <c r="EC332" s="437"/>
      <c r="ED332" s="437"/>
      <c r="EE332" s="437"/>
      <c r="EF332" s="437"/>
      <c r="EG332" s="437"/>
      <c r="EH332" s="437"/>
      <c r="EI332" s="437"/>
      <c r="EJ332" s="437"/>
      <c r="EK332" s="437"/>
      <c r="EL332" s="437"/>
      <c r="EM332" s="437"/>
      <c r="EN332" s="437"/>
      <c r="EO332" s="437"/>
      <c r="EP332" s="437"/>
      <c r="EQ332" s="437"/>
      <c r="ER332" s="437"/>
      <c r="ES332" s="437"/>
      <c r="ET332" s="437"/>
      <c r="EU332" s="437"/>
      <c r="EV332" s="437"/>
      <c r="EW332" s="437"/>
      <c r="EX332" s="437"/>
      <c r="EY332" s="437"/>
      <c r="EZ332" s="437"/>
      <c r="FA332" s="437"/>
      <c r="FB332" s="437"/>
      <c r="FC332" s="437"/>
      <c r="FD332" s="437"/>
      <c r="FE332" s="437"/>
      <c r="FF332" s="437"/>
      <c r="FG332" s="437"/>
      <c r="FH332" s="437"/>
      <c r="FI332" s="437"/>
      <c r="FJ332" s="437"/>
      <c r="FK332" s="437"/>
      <c r="FL332" s="437"/>
      <c r="FM332" s="437"/>
      <c r="FN332" s="437"/>
      <c r="FO332" s="437"/>
      <c r="FP332" s="437"/>
      <c r="FQ332" s="437"/>
      <c r="FR332" s="437"/>
      <c r="FS332" s="437"/>
      <c r="FT332" s="437"/>
      <c r="FU332" s="437"/>
      <c r="FV332" s="437"/>
      <c r="FW332" s="437"/>
      <c r="FX332" s="437"/>
      <c r="FY332" s="437"/>
      <c r="FZ332" s="437"/>
      <c r="GA332" s="437"/>
      <c r="GB332" s="437"/>
      <c r="GC332" s="437"/>
      <c r="GD332" s="437"/>
      <c r="GE332" s="437"/>
      <c r="GF332" s="437"/>
      <c r="GG332" s="437"/>
      <c r="GH332" s="437"/>
      <c r="GI332" s="437"/>
      <c r="GJ332" s="437"/>
      <c r="GK332" s="437"/>
      <c r="GL332" s="437"/>
      <c r="GM332" s="437"/>
      <c r="GN332" s="437"/>
      <c r="GO332" s="437"/>
      <c r="GP332" s="437"/>
      <c r="GQ332" s="437"/>
      <c r="GR332" s="437"/>
      <c r="GS332" s="437"/>
      <c r="GT332" s="437"/>
      <c r="GU332" s="437"/>
      <c r="GV332" s="437"/>
      <c r="GW332" s="437"/>
      <c r="GX332" s="437"/>
      <c r="GY332" s="437"/>
      <c r="GZ332" s="437"/>
      <c r="HA332" s="437"/>
      <c r="HB332" s="437"/>
      <c r="HC332" s="437"/>
      <c r="HD332" s="437"/>
      <c r="HE332" s="437"/>
      <c r="HF332" s="437"/>
      <c r="HG332" s="437"/>
      <c r="HH332" s="437"/>
      <c r="HI332" s="437"/>
      <c r="HJ332" s="437"/>
      <c r="HK332" s="437"/>
      <c r="HL332" s="437"/>
      <c r="HM332" s="437"/>
      <c r="HN332" s="437"/>
      <c r="HO332" s="437"/>
      <c r="HP332" s="437"/>
      <c r="HQ332" s="437"/>
      <c r="HR332" s="437"/>
      <c r="HS332" s="437"/>
      <c r="HT332" s="437"/>
      <c r="HU332" s="437"/>
      <c r="HV332" s="437"/>
      <c r="HW332" s="437"/>
      <c r="HX332" s="437"/>
      <c r="HY332" s="437"/>
      <c r="HZ332" s="437"/>
      <c r="IA332" s="437"/>
      <c r="IB332" s="437"/>
      <c r="IC332" s="437"/>
      <c r="ID332" s="437"/>
      <c r="IE332" s="437"/>
      <c r="IF332" s="437"/>
      <c r="IG332" s="437"/>
      <c r="IH332" s="437"/>
      <c r="II332" s="437"/>
      <c r="IJ332" s="437"/>
      <c r="IK332" s="437"/>
      <c r="IL332" s="437"/>
      <c r="IM332" s="437"/>
      <c r="IN332" s="437"/>
      <c r="IO332" s="437"/>
      <c r="IP332" s="437"/>
      <c r="IQ332" s="437"/>
      <c r="IR332" s="437"/>
      <c r="IS332" s="437"/>
      <c r="IT332" s="437"/>
      <c r="IU332" s="437"/>
      <c r="IV332" s="437"/>
    </row>
    <row r="333" spans="1:256" s="405" customFormat="1" ht="26.4">
      <c r="A333" s="817" t="s">
        <v>1670</v>
      </c>
      <c r="B333" s="489" t="s">
        <v>1669</v>
      </c>
      <c r="C333" s="833" t="s">
        <v>51</v>
      </c>
      <c r="D333" s="485">
        <v>5</v>
      </c>
      <c r="E333" s="499"/>
      <c r="F333" s="498">
        <f>E333*D333</f>
        <v>0</v>
      </c>
      <c r="G333" s="484"/>
      <c r="H333" s="484"/>
      <c r="I333" s="437"/>
      <c r="J333" s="437"/>
      <c r="K333" s="437"/>
      <c r="L333" s="437"/>
      <c r="M333" s="437"/>
      <c r="N333" s="437"/>
      <c r="O333" s="437"/>
      <c r="P333" s="437"/>
      <c r="Q333" s="437"/>
      <c r="R333" s="437"/>
      <c r="S333" s="437"/>
      <c r="T333" s="437"/>
      <c r="U333" s="437"/>
      <c r="V333" s="437"/>
      <c r="W333" s="437"/>
      <c r="X333" s="437"/>
      <c r="Y333" s="437"/>
      <c r="Z333" s="437"/>
      <c r="AA333" s="437"/>
      <c r="AB333" s="437"/>
      <c r="AC333" s="437"/>
      <c r="AD333" s="437"/>
      <c r="AE333" s="437"/>
      <c r="AF333" s="437"/>
      <c r="AG333" s="437"/>
      <c r="AH333" s="437"/>
      <c r="AI333" s="437"/>
      <c r="AJ333" s="437"/>
      <c r="AK333" s="437"/>
      <c r="AL333" s="437"/>
      <c r="AM333" s="437"/>
      <c r="AN333" s="437"/>
      <c r="AO333" s="437"/>
      <c r="AP333" s="437"/>
      <c r="AQ333" s="437"/>
      <c r="AR333" s="437"/>
      <c r="AS333" s="437"/>
      <c r="AT333" s="437"/>
      <c r="AU333" s="437"/>
      <c r="AV333" s="437"/>
      <c r="AW333" s="437"/>
      <c r="AX333" s="437"/>
      <c r="AY333" s="437"/>
      <c r="AZ333" s="437"/>
      <c r="BA333" s="437"/>
      <c r="BB333" s="437"/>
      <c r="BC333" s="437"/>
      <c r="BD333" s="437"/>
      <c r="BE333" s="437"/>
      <c r="BF333" s="437"/>
      <c r="BG333" s="437"/>
      <c r="BH333" s="437"/>
      <c r="BI333" s="437"/>
      <c r="BJ333" s="437"/>
      <c r="BK333" s="437"/>
      <c r="BL333" s="437"/>
      <c r="BM333" s="437"/>
      <c r="BN333" s="437"/>
      <c r="BO333" s="437"/>
      <c r="BP333" s="437"/>
      <c r="BQ333" s="437"/>
      <c r="BR333" s="437"/>
      <c r="BS333" s="437"/>
      <c r="BT333" s="437"/>
      <c r="BU333" s="437"/>
      <c r="BV333" s="437"/>
      <c r="BW333" s="437"/>
      <c r="BX333" s="437"/>
      <c r="BY333" s="437"/>
      <c r="BZ333" s="437"/>
      <c r="CA333" s="437"/>
      <c r="CB333" s="437"/>
      <c r="CC333" s="437"/>
      <c r="CD333" s="437"/>
      <c r="CE333" s="437"/>
      <c r="CF333" s="437"/>
      <c r="CG333" s="437"/>
      <c r="CH333" s="437"/>
      <c r="CI333" s="437"/>
      <c r="CJ333" s="437"/>
      <c r="CK333" s="437"/>
      <c r="CL333" s="437"/>
      <c r="CM333" s="437"/>
      <c r="CN333" s="437"/>
      <c r="CO333" s="437"/>
      <c r="CP333" s="437"/>
      <c r="CQ333" s="437"/>
      <c r="CR333" s="437"/>
      <c r="CS333" s="437"/>
      <c r="CT333" s="437"/>
      <c r="CU333" s="437"/>
      <c r="CV333" s="437"/>
      <c r="CW333" s="437"/>
      <c r="CX333" s="437"/>
      <c r="CY333" s="437"/>
      <c r="CZ333" s="437"/>
      <c r="DA333" s="437"/>
      <c r="DB333" s="437"/>
      <c r="DC333" s="437"/>
      <c r="DD333" s="437"/>
      <c r="DE333" s="437"/>
      <c r="DF333" s="437"/>
      <c r="DG333" s="437"/>
      <c r="DH333" s="437"/>
      <c r="DI333" s="437"/>
      <c r="DJ333" s="437"/>
      <c r="DK333" s="437"/>
      <c r="DL333" s="437"/>
      <c r="DM333" s="437"/>
      <c r="DN333" s="437"/>
      <c r="DO333" s="437"/>
      <c r="DP333" s="437"/>
      <c r="DQ333" s="437"/>
      <c r="DR333" s="437"/>
      <c r="DS333" s="437"/>
      <c r="DT333" s="437"/>
      <c r="DU333" s="437"/>
      <c r="DV333" s="437"/>
      <c r="DW333" s="437"/>
      <c r="DX333" s="437"/>
      <c r="DY333" s="437"/>
      <c r="DZ333" s="437"/>
      <c r="EA333" s="437"/>
      <c r="EB333" s="437"/>
      <c r="EC333" s="437"/>
      <c r="ED333" s="437"/>
      <c r="EE333" s="437"/>
      <c r="EF333" s="437"/>
      <c r="EG333" s="437"/>
      <c r="EH333" s="437"/>
      <c r="EI333" s="437"/>
      <c r="EJ333" s="437"/>
      <c r="EK333" s="437"/>
      <c r="EL333" s="437"/>
      <c r="EM333" s="437"/>
      <c r="EN333" s="437"/>
      <c r="EO333" s="437"/>
      <c r="EP333" s="437"/>
      <c r="EQ333" s="437"/>
      <c r="ER333" s="437"/>
      <c r="ES333" s="437"/>
      <c r="ET333" s="437"/>
      <c r="EU333" s="437"/>
      <c r="EV333" s="437"/>
      <c r="EW333" s="437"/>
      <c r="EX333" s="437"/>
      <c r="EY333" s="437"/>
      <c r="EZ333" s="437"/>
      <c r="FA333" s="437"/>
      <c r="FB333" s="437"/>
      <c r="FC333" s="437"/>
      <c r="FD333" s="437"/>
      <c r="FE333" s="437"/>
      <c r="FF333" s="437"/>
      <c r="FG333" s="437"/>
      <c r="FH333" s="437"/>
      <c r="FI333" s="437"/>
      <c r="FJ333" s="437"/>
      <c r="FK333" s="437"/>
      <c r="FL333" s="437"/>
      <c r="FM333" s="437"/>
      <c r="FN333" s="437"/>
      <c r="FO333" s="437"/>
      <c r="FP333" s="437"/>
      <c r="FQ333" s="437"/>
      <c r="FR333" s="437"/>
      <c r="FS333" s="437"/>
      <c r="FT333" s="437"/>
      <c r="FU333" s="437"/>
      <c r="FV333" s="437"/>
      <c r="FW333" s="437"/>
      <c r="FX333" s="437"/>
      <c r="FY333" s="437"/>
      <c r="FZ333" s="437"/>
      <c r="GA333" s="437"/>
      <c r="GB333" s="437"/>
      <c r="GC333" s="437"/>
      <c r="GD333" s="437"/>
      <c r="GE333" s="437"/>
      <c r="GF333" s="437"/>
      <c r="GG333" s="437"/>
      <c r="GH333" s="437"/>
      <c r="GI333" s="437"/>
      <c r="GJ333" s="437"/>
      <c r="GK333" s="437"/>
      <c r="GL333" s="437"/>
      <c r="GM333" s="437"/>
      <c r="GN333" s="437"/>
      <c r="GO333" s="437"/>
      <c r="GP333" s="437"/>
      <c r="GQ333" s="437"/>
      <c r="GR333" s="437"/>
      <c r="GS333" s="437"/>
      <c r="GT333" s="437"/>
      <c r="GU333" s="437"/>
      <c r="GV333" s="437"/>
      <c r="GW333" s="437"/>
      <c r="GX333" s="437"/>
      <c r="GY333" s="437"/>
      <c r="GZ333" s="437"/>
      <c r="HA333" s="437"/>
      <c r="HB333" s="437"/>
      <c r="HC333" s="437"/>
      <c r="HD333" s="437"/>
      <c r="HE333" s="437"/>
      <c r="HF333" s="437"/>
      <c r="HG333" s="437"/>
      <c r="HH333" s="437"/>
      <c r="HI333" s="437"/>
      <c r="HJ333" s="437"/>
      <c r="HK333" s="437"/>
      <c r="HL333" s="437"/>
      <c r="HM333" s="437"/>
      <c r="HN333" s="437"/>
      <c r="HO333" s="437"/>
      <c r="HP333" s="437"/>
      <c r="HQ333" s="437"/>
      <c r="HR333" s="437"/>
      <c r="HS333" s="437"/>
      <c r="HT333" s="437"/>
      <c r="HU333" s="437"/>
      <c r="HV333" s="437"/>
      <c r="HW333" s="437"/>
      <c r="HX333" s="437"/>
      <c r="HY333" s="437"/>
      <c r="HZ333" s="437"/>
      <c r="IA333" s="437"/>
      <c r="IB333" s="437"/>
      <c r="IC333" s="437"/>
      <c r="ID333" s="437"/>
      <c r="IE333" s="437"/>
      <c r="IF333" s="437"/>
      <c r="IG333" s="437"/>
      <c r="IH333" s="437"/>
      <c r="II333" s="437"/>
      <c r="IJ333" s="437"/>
      <c r="IK333" s="437"/>
      <c r="IL333" s="437"/>
      <c r="IM333" s="437"/>
      <c r="IN333" s="437"/>
      <c r="IO333" s="437"/>
      <c r="IP333" s="437"/>
      <c r="IQ333" s="437"/>
      <c r="IR333" s="437"/>
      <c r="IS333" s="437"/>
      <c r="IT333" s="437"/>
      <c r="IU333" s="437"/>
      <c r="IV333" s="437"/>
    </row>
    <row r="334" spans="1:256" s="405" customFormat="1">
      <c r="A334" s="486"/>
      <c r="B334" s="408"/>
      <c r="C334" s="485"/>
      <c r="D334" s="485"/>
      <c r="E334" s="437"/>
      <c r="F334" s="437"/>
      <c r="G334" s="484"/>
      <c r="H334" s="484"/>
      <c r="I334" s="437"/>
      <c r="J334" s="437"/>
      <c r="K334" s="437"/>
      <c r="L334" s="437"/>
      <c r="M334" s="437"/>
      <c r="N334" s="437"/>
      <c r="O334" s="437"/>
      <c r="P334" s="437"/>
      <c r="Q334" s="437"/>
      <c r="R334" s="437"/>
      <c r="S334" s="437"/>
      <c r="T334" s="437"/>
      <c r="U334" s="437"/>
      <c r="V334" s="437"/>
      <c r="W334" s="437"/>
      <c r="X334" s="437"/>
      <c r="Y334" s="437"/>
      <c r="Z334" s="437"/>
      <c r="AA334" s="437"/>
      <c r="AB334" s="437"/>
      <c r="AC334" s="437"/>
      <c r="AD334" s="437"/>
      <c r="AE334" s="437"/>
      <c r="AF334" s="437"/>
      <c r="AG334" s="437"/>
      <c r="AH334" s="437"/>
      <c r="AI334" s="437"/>
      <c r="AJ334" s="437"/>
      <c r="AK334" s="437"/>
      <c r="AL334" s="437"/>
      <c r="AM334" s="437"/>
      <c r="AN334" s="437"/>
      <c r="AO334" s="437"/>
      <c r="AP334" s="437"/>
      <c r="AQ334" s="437"/>
      <c r="AR334" s="437"/>
      <c r="AS334" s="437"/>
      <c r="AT334" s="437"/>
      <c r="AU334" s="437"/>
      <c r="AV334" s="437"/>
      <c r="AW334" s="437"/>
      <c r="AX334" s="437"/>
      <c r="AY334" s="437"/>
      <c r="AZ334" s="437"/>
      <c r="BA334" s="437"/>
      <c r="BB334" s="437"/>
      <c r="BC334" s="437"/>
      <c r="BD334" s="437"/>
      <c r="BE334" s="437"/>
      <c r="BF334" s="437"/>
      <c r="BG334" s="437"/>
      <c r="BH334" s="437"/>
      <c r="BI334" s="437"/>
      <c r="BJ334" s="437"/>
      <c r="BK334" s="437"/>
      <c r="BL334" s="437"/>
      <c r="BM334" s="437"/>
      <c r="BN334" s="437"/>
      <c r="BO334" s="437"/>
      <c r="BP334" s="437"/>
      <c r="BQ334" s="437"/>
      <c r="BR334" s="437"/>
      <c r="BS334" s="437"/>
      <c r="BT334" s="437"/>
      <c r="BU334" s="437"/>
      <c r="BV334" s="437"/>
      <c r="BW334" s="437"/>
      <c r="BX334" s="437"/>
      <c r="BY334" s="437"/>
      <c r="BZ334" s="437"/>
      <c r="CA334" s="437"/>
      <c r="CB334" s="437"/>
      <c r="CC334" s="437"/>
      <c r="CD334" s="437"/>
      <c r="CE334" s="437"/>
      <c r="CF334" s="437"/>
      <c r="CG334" s="437"/>
      <c r="CH334" s="437"/>
      <c r="CI334" s="437"/>
      <c r="CJ334" s="437"/>
      <c r="CK334" s="437"/>
      <c r="CL334" s="437"/>
      <c r="CM334" s="437"/>
      <c r="CN334" s="437"/>
      <c r="CO334" s="437"/>
      <c r="CP334" s="437"/>
      <c r="CQ334" s="437"/>
      <c r="CR334" s="437"/>
      <c r="CS334" s="437"/>
      <c r="CT334" s="437"/>
      <c r="CU334" s="437"/>
      <c r="CV334" s="437"/>
      <c r="CW334" s="437"/>
      <c r="CX334" s="437"/>
      <c r="CY334" s="437"/>
      <c r="CZ334" s="437"/>
      <c r="DA334" s="437"/>
      <c r="DB334" s="437"/>
      <c r="DC334" s="437"/>
      <c r="DD334" s="437"/>
      <c r="DE334" s="437"/>
      <c r="DF334" s="437"/>
      <c r="DG334" s="437"/>
      <c r="DH334" s="437"/>
      <c r="DI334" s="437"/>
      <c r="DJ334" s="437"/>
      <c r="DK334" s="437"/>
      <c r="DL334" s="437"/>
      <c r="DM334" s="437"/>
      <c r="DN334" s="437"/>
      <c r="DO334" s="437"/>
      <c r="DP334" s="437"/>
      <c r="DQ334" s="437"/>
      <c r="DR334" s="437"/>
      <c r="DS334" s="437"/>
      <c r="DT334" s="437"/>
      <c r="DU334" s="437"/>
      <c r="DV334" s="437"/>
      <c r="DW334" s="437"/>
      <c r="DX334" s="437"/>
      <c r="DY334" s="437"/>
      <c r="DZ334" s="437"/>
      <c r="EA334" s="437"/>
      <c r="EB334" s="437"/>
      <c r="EC334" s="437"/>
      <c r="ED334" s="437"/>
      <c r="EE334" s="437"/>
      <c r="EF334" s="437"/>
      <c r="EG334" s="437"/>
      <c r="EH334" s="437"/>
      <c r="EI334" s="437"/>
      <c r="EJ334" s="437"/>
      <c r="EK334" s="437"/>
      <c r="EL334" s="437"/>
      <c r="EM334" s="437"/>
      <c r="EN334" s="437"/>
      <c r="EO334" s="437"/>
      <c r="EP334" s="437"/>
      <c r="EQ334" s="437"/>
      <c r="ER334" s="437"/>
      <c r="ES334" s="437"/>
      <c r="ET334" s="437"/>
      <c r="EU334" s="437"/>
      <c r="EV334" s="437"/>
      <c r="EW334" s="437"/>
      <c r="EX334" s="437"/>
      <c r="EY334" s="437"/>
      <c r="EZ334" s="437"/>
      <c r="FA334" s="437"/>
      <c r="FB334" s="437"/>
      <c r="FC334" s="437"/>
      <c r="FD334" s="437"/>
      <c r="FE334" s="437"/>
      <c r="FF334" s="437"/>
      <c r="FG334" s="437"/>
      <c r="FH334" s="437"/>
      <c r="FI334" s="437"/>
      <c r="FJ334" s="437"/>
      <c r="FK334" s="437"/>
      <c r="FL334" s="437"/>
      <c r="FM334" s="437"/>
      <c r="FN334" s="437"/>
      <c r="FO334" s="437"/>
      <c r="FP334" s="437"/>
      <c r="FQ334" s="437"/>
      <c r="FR334" s="437"/>
      <c r="FS334" s="437"/>
      <c r="FT334" s="437"/>
      <c r="FU334" s="437"/>
      <c r="FV334" s="437"/>
      <c r="FW334" s="437"/>
      <c r="FX334" s="437"/>
      <c r="FY334" s="437"/>
      <c r="FZ334" s="437"/>
      <c r="GA334" s="437"/>
      <c r="GB334" s="437"/>
      <c r="GC334" s="437"/>
      <c r="GD334" s="437"/>
      <c r="GE334" s="437"/>
      <c r="GF334" s="437"/>
      <c r="GG334" s="437"/>
      <c r="GH334" s="437"/>
      <c r="GI334" s="437"/>
      <c r="GJ334" s="437"/>
      <c r="GK334" s="437"/>
      <c r="GL334" s="437"/>
      <c r="GM334" s="437"/>
      <c r="GN334" s="437"/>
      <c r="GO334" s="437"/>
      <c r="GP334" s="437"/>
      <c r="GQ334" s="437"/>
      <c r="GR334" s="437"/>
      <c r="GS334" s="437"/>
      <c r="GT334" s="437"/>
      <c r="GU334" s="437"/>
      <c r="GV334" s="437"/>
      <c r="GW334" s="437"/>
      <c r="GX334" s="437"/>
      <c r="GY334" s="437"/>
      <c r="GZ334" s="437"/>
      <c r="HA334" s="437"/>
      <c r="HB334" s="437"/>
      <c r="HC334" s="437"/>
      <c r="HD334" s="437"/>
      <c r="HE334" s="437"/>
      <c r="HF334" s="437"/>
      <c r="HG334" s="437"/>
      <c r="HH334" s="437"/>
      <c r="HI334" s="437"/>
      <c r="HJ334" s="437"/>
      <c r="HK334" s="437"/>
      <c r="HL334" s="437"/>
      <c r="HM334" s="437"/>
      <c r="HN334" s="437"/>
      <c r="HO334" s="437"/>
      <c r="HP334" s="437"/>
      <c r="HQ334" s="437"/>
      <c r="HR334" s="437"/>
      <c r="HS334" s="437"/>
      <c r="HT334" s="437"/>
      <c r="HU334" s="437"/>
      <c r="HV334" s="437"/>
      <c r="HW334" s="437"/>
      <c r="HX334" s="437"/>
      <c r="HY334" s="437"/>
      <c r="HZ334" s="437"/>
      <c r="IA334" s="437"/>
      <c r="IB334" s="437"/>
      <c r="IC334" s="437"/>
      <c r="ID334" s="437"/>
      <c r="IE334" s="437"/>
      <c r="IF334" s="437"/>
      <c r="IG334" s="437"/>
      <c r="IH334" s="437"/>
      <c r="II334" s="437"/>
      <c r="IJ334" s="437"/>
      <c r="IK334" s="437"/>
      <c r="IL334" s="437"/>
      <c r="IM334" s="437"/>
      <c r="IN334" s="437"/>
      <c r="IO334" s="437"/>
      <c r="IP334" s="437"/>
      <c r="IQ334" s="437"/>
      <c r="IR334" s="437"/>
      <c r="IS334" s="437"/>
      <c r="IT334" s="437"/>
      <c r="IU334" s="437"/>
      <c r="IV334" s="437"/>
    </row>
    <row r="335" spans="1:256" s="405" customFormat="1" ht="26.4">
      <c r="A335" s="559" t="s">
        <v>1668</v>
      </c>
      <c r="B335" s="536" t="s">
        <v>1667</v>
      </c>
      <c r="C335" s="485" t="s">
        <v>1309</v>
      </c>
      <c r="D335" s="485">
        <v>4</v>
      </c>
      <c r="E335" s="499"/>
      <c r="F335" s="498">
        <f>E335*D335</f>
        <v>0</v>
      </c>
      <c r="G335" s="484"/>
      <c r="H335" s="484"/>
      <c r="I335" s="490"/>
      <c r="J335" s="490"/>
      <c r="K335" s="437"/>
      <c r="L335" s="490"/>
      <c r="M335" s="490"/>
      <c r="N335" s="490"/>
      <c r="O335" s="490"/>
      <c r="P335" s="490"/>
      <c r="Q335" s="490"/>
      <c r="R335" s="490"/>
      <c r="S335" s="490"/>
      <c r="T335" s="490"/>
      <c r="U335" s="490"/>
      <c r="V335" s="490"/>
      <c r="W335" s="490"/>
      <c r="X335" s="490"/>
      <c r="Y335" s="490"/>
      <c r="Z335" s="490"/>
      <c r="AA335" s="490"/>
      <c r="AB335" s="490"/>
      <c r="AC335" s="490"/>
      <c r="AD335" s="490"/>
      <c r="AE335" s="490"/>
      <c r="AF335" s="490"/>
      <c r="AG335" s="490"/>
      <c r="AH335" s="490"/>
      <c r="AI335" s="490"/>
      <c r="AJ335" s="490"/>
      <c r="AK335" s="490"/>
      <c r="AL335" s="490"/>
      <c r="AM335" s="490"/>
      <c r="AN335" s="490"/>
      <c r="AO335" s="490"/>
      <c r="AP335" s="490"/>
      <c r="AQ335" s="490"/>
      <c r="AR335" s="490"/>
      <c r="AS335" s="490"/>
      <c r="AT335" s="490"/>
      <c r="AU335" s="490"/>
      <c r="AV335" s="490"/>
      <c r="AW335" s="490"/>
      <c r="AX335" s="490"/>
      <c r="AY335" s="490"/>
      <c r="AZ335" s="490"/>
      <c r="BA335" s="490"/>
      <c r="BB335" s="490"/>
      <c r="BC335" s="490"/>
      <c r="BD335" s="490"/>
      <c r="BE335" s="490"/>
      <c r="BF335" s="490"/>
      <c r="BG335" s="490"/>
      <c r="BH335" s="490"/>
      <c r="BI335" s="490"/>
      <c r="BJ335" s="490"/>
      <c r="BK335" s="490"/>
      <c r="BL335" s="490"/>
      <c r="BM335" s="490"/>
      <c r="BN335" s="490"/>
      <c r="BO335" s="490"/>
      <c r="BP335" s="490"/>
      <c r="BQ335" s="490"/>
      <c r="BR335" s="490"/>
      <c r="BS335" s="490"/>
      <c r="BT335" s="490"/>
      <c r="BU335" s="490"/>
      <c r="BV335" s="490"/>
      <c r="BW335" s="490"/>
      <c r="BX335" s="490"/>
      <c r="BY335" s="490"/>
      <c r="BZ335" s="490"/>
      <c r="CA335" s="490"/>
      <c r="CB335" s="490"/>
      <c r="CC335" s="490"/>
      <c r="CD335" s="490"/>
      <c r="CE335" s="490"/>
      <c r="CF335" s="490"/>
      <c r="CG335" s="490"/>
      <c r="CH335" s="490"/>
      <c r="CI335" s="490"/>
      <c r="CJ335" s="490"/>
      <c r="CK335" s="490"/>
      <c r="CL335" s="490"/>
      <c r="CM335" s="490"/>
      <c r="CN335" s="490"/>
      <c r="CO335" s="490"/>
      <c r="CP335" s="490"/>
      <c r="CQ335" s="490"/>
      <c r="CR335" s="490"/>
      <c r="CS335" s="490"/>
      <c r="CT335" s="490"/>
      <c r="CU335" s="490"/>
      <c r="CV335" s="490"/>
      <c r="CW335" s="490"/>
      <c r="CX335" s="490"/>
      <c r="CY335" s="490"/>
      <c r="CZ335" s="490"/>
      <c r="DA335" s="490"/>
      <c r="DB335" s="490"/>
      <c r="DC335" s="490"/>
      <c r="DD335" s="490"/>
      <c r="DE335" s="490"/>
      <c r="DF335" s="490"/>
      <c r="DG335" s="490"/>
      <c r="DH335" s="490"/>
      <c r="DI335" s="490"/>
      <c r="DJ335" s="490"/>
      <c r="DK335" s="490"/>
      <c r="DL335" s="490"/>
      <c r="DM335" s="490"/>
      <c r="DN335" s="490"/>
      <c r="DO335" s="490"/>
      <c r="DP335" s="490"/>
      <c r="DQ335" s="490"/>
      <c r="DR335" s="490"/>
      <c r="DS335" s="490"/>
      <c r="DT335" s="490"/>
      <c r="DU335" s="490"/>
      <c r="DV335" s="490"/>
      <c r="DW335" s="490"/>
      <c r="DX335" s="490"/>
      <c r="DY335" s="490"/>
      <c r="DZ335" s="490"/>
      <c r="EA335" s="490"/>
      <c r="EB335" s="490"/>
      <c r="EC335" s="490"/>
      <c r="ED335" s="490"/>
      <c r="EE335" s="490"/>
      <c r="EF335" s="490"/>
      <c r="EG335" s="490"/>
      <c r="EH335" s="490"/>
      <c r="EI335" s="490"/>
      <c r="EJ335" s="490"/>
      <c r="EK335" s="490"/>
      <c r="EL335" s="490"/>
      <c r="EM335" s="490"/>
      <c r="EN335" s="490"/>
      <c r="EO335" s="490"/>
      <c r="EP335" s="490"/>
      <c r="EQ335" s="490"/>
      <c r="ER335" s="490"/>
      <c r="ES335" s="490"/>
      <c r="ET335" s="490"/>
      <c r="EU335" s="490"/>
      <c r="EV335" s="490"/>
      <c r="EW335" s="490"/>
      <c r="EX335" s="490"/>
      <c r="EY335" s="490"/>
      <c r="EZ335" s="490"/>
      <c r="FA335" s="490"/>
      <c r="FB335" s="490"/>
      <c r="FC335" s="490"/>
      <c r="FD335" s="490"/>
      <c r="FE335" s="490"/>
      <c r="FF335" s="490"/>
      <c r="FG335" s="490"/>
      <c r="FH335" s="490"/>
      <c r="FI335" s="490"/>
      <c r="FJ335" s="490"/>
      <c r="FK335" s="490"/>
      <c r="FL335" s="490"/>
      <c r="FM335" s="490"/>
      <c r="FN335" s="490"/>
      <c r="FO335" s="490"/>
      <c r="FP335" s="490"/>
      <c r="FQ335" s="490"/>
      <c r="FR335" s="490"/>
      <c r="FS335" s="490"/>
      <c r="FT335" s="490"/>
      <c r="FU335" s="490"/>
      <c r="FV335" s="490"/>
      <c r="FW335" s="490"/>
      <c r="FX335" s="490"/>
      <c r="FY335" s="490"/>
      <c r="FZ335" s="490"/>
      <c r="GA335" s="490"/>
      <c r="GB335" s="490"/>
      <c r="GC335" s="490"/>
      <c r="GD335" s="490"/>
      <c r="GE335" s="490"/>
      <c r="GF335" s="490"/>
      <c r="GG335" s="490"/>
      <c r="GH335" s="490"/>
      <c r="GI335" s="490"/>
      <c r="GJ335" s="490"/>
      <c r="GK335" s="490"/>
      <c r="GL335" s="490"/>
      <c r="GM335" s="490"/>
      <c r="GN335" s="490"/>
      <c r="GO335" s="490"/>
      <c r="GP335" s="490"/>
      <c r="GQ335" s="490"/>
      <c r="GR335" s="490"/>
      <c r="GS335" s="490"/>
      <c r="GT335" s="490"/>
      <c r="GU335" s="490"/>
      <c r="GV335" s="490"/>
      <c r="GW335" s="490"/>
      <c r="GX335" s="490"/>
      <c r="GY335" s="490"/>
      <c r="GZ335" s="490"/>
      <c r="HA335" s="490"/>
      <c r="HB335" s="490"/>
      <c r="HC335" s="490"/>
      <c r="HD335" s="490"/>
      <c r="HE335" s="490"/>
      <c r="HF335" s="490"/>
      <c r="HG335" s="490"/>
      <c r="HH335" s="490"/>
      <c r="HI335" s="490"/>
      <c r="HJ335" s="490"/>
      <c r="HK335" s="490"/>
      <c r="HL335" s="490"/>
      <c r="HM335" s="490"/>
      <c r="HN335" s="490"/>
      <c r="HO335" s="490"/>
      <c r="HP335" s="490"/>
      <c r="HQ335" s="490"/>
      <c r="HR335" s="490"/>
      <c r="HS335" s="490"/>
      <c r="HT335" s="490"/>
      <c r="HU335" s="490"/>
      <c r="HV335" s="490"/>
      <c r="HW335" s="490"/>
      <c r="HX335" s="490"/>
      <c r="HY335" s="490"/>
      <c r="HZ335" s="490"/>
      <c r="IA335" s="490"/>
      <c r="IB335" s="490"/>
      <c r="IC335" s="490"/>
      <c r="ID335" s="490"/>
      <c r="IE335" s="490"/>
      <c r="IF335" s="490"/>
      <c r="IG335" s="490"/>
      <c r="IH335" s="490"/>
      <c r="II335" s="490"/>
      <c r="IJ335" s="490"/>
      <c r="IK335" s="490"/>
      <c r="IL335" s="490"/>
      <c r="IM335" s="490"/>
      <c r="IN335" s="490"/>
      <c r="IO335" s="490"/>
      <c r="IP335" s="490"/>
      <c r="IQ335" s="490"/>
      <c r="IR335" s="490"/>
      <c r="IS335" s="490"/>
      <c r="IT335" s="490"/>
      <c r="IU335" s="490"/>
      <c r="IV335" s="490"/>
    </row>
    <row r="336" spans="1:256" s="405" customFormat="1">
      <c r="A336" s="486"/>
      <c r="B336" s="408"/>
      <c r="C336" s="485"/>
      <c r="D336" s="485"/>
      <c r="E336" s="490"/>
      <c r="F336" s="490"/>
      <c r="G336" s="484"/>
      <c r="H336" s="484"/>
      <c r="I336" s="490"/>
      <c r="J336" s="490"/>
      <c r="K336" s="437"/>
      <c r="L336" s="490"/>
      <c r="M336" s="490"/>
      <c r="N336" s="490"/>
      <c r="O336" s="490"/>
      <c r="P336" s="490"/>
      <c r="Q336" s="490"/>
      <c r="R336" s="490"/>
      <c r="S336" s="490"/>
      <c r="T336" s="490"/>
      <c r="U336" s="490"/>
      <c r="V336" s="490"/>
      <c r="W336" s="490"/>
      <c r="X336" s="490"/>
      <c r="Y336" s="490"/>
      <c r="Z336" s="490"/>
      <c r="AA336" s="490"/>
      <c r="AB336" s="490"/>
      <c r="AC336" s="490"/>
      <c r="AD336" s="490"/>
      <c r="AE336" s="490"/>
      <c r="AF336" s="490"/>
      <c r="AG336" s="490"/>
      <c r="AH336" s="490"/>
      <c r="AI336" s="490"/>
      <c r="AJ336" s="490"/>
      <c r="AK336" s="490"/>
      <c r="AL336" s="490"/>
      <c r="AM336" s="490"/>
      <c r="AN336" s="490"/>
      <c r="AO336" s="490"/>
      <c r="AP336" s="490"/>
      <c r="AQ336" s="490"/>
      <c r="AR336" s="490"/>
      <c r="AS336" s="490"/>
      <c r="AT336" s="490"/>
      <c r="AU336" s="490"/>
      <c r="AV336" s="490"/>
      <c r="AW336" s="490"/>
      <c r="AX336" s="490"/>
      <c r="AY336" s="490"/>
      <c r="AZ336" s="490"/>
      <c r="BA336" s="490"/>
      <c r="BB336" s="490"/>
      <c r="BC336" s="490"/>
      <c r="BD336" s="490"/>
      <c r="BE336" s="490"/>
      <c r="BF336" s="490"/>
      <c r="BG336" s="490"/>
      <c r="BH336" s="490"/>
      <c r="BI336" s="490"/>
      <c r="BJ336" s="490"/>
      <c r="BK336" s="490"/>
      <c r="BL336" s="490"/>
      <c r="BM336" s="490"/>
      <c r="BN336" s="490"/>
      <c r="BO336" s="490"/>
      <c r="BP336" s="490"/>
      <c r="BQ336" s="490"/>
      <c r="BR336" s="490"/>
      <c r="BS336" s="490"/>
      <c r="BT336" s="490"/>
      <c r="BU336" s="490"/>
      <c r="BV336" s="490"/>
      <c r="BW336" s="490"/>
      <c r="BX336" s="490"/>
      <c r="BY336" s="490"/>
      <c r="BZ336" s="490"/>
      <c r="CA336" s="490"/>
      <c r="CB336" s="490"/>
      <c r="CC336" s="490"/>
      <c r="CD336" s="490"/>
      <c r="CE336" s="490"/>
      <c r="CF336" s="490"/>
      <c r="CG336" s="490"/>
      <c r="CH336" s="490"/>
      <c r="CI336" s="490"/>
      <c r="CJ336" s="490"/>
      <c r="CK336" s="490"/>
      <c r="CL336" s="490"/>
      <c r="CM336" s="490"/>
      <c r="CN336" s="490"/>
      <c r="CO336" s="490"/>
      <c r="CP336" s="490"/>
      <c r="CQ336" s="490"/>
      <c r="CR336" s="490"/>
      <c r="CS336" s="490"/>
      <c r="CT336" s="490"/>
      <c r="CU336" s="490"/>
      <c r="CV336" s="490"/>
      <c r="CW336" s="490"/>
      <c r="CX336" s="490"/>
      <c r="CY336" s="490"/>
      <c r="CZ336" s="490"/>
      <c r="DA336" s="490"/>
      <c r="DB336" s="490"/>
      <c r="DC336" s="490"/>
      <c r="DD336" s="490"/>
      <c r="DE336" s="490"/>
      <c r="DF336" s="490"/>
      <c r="DG336" s="490"/>
      <c r="DH336" s="490"/>
      <c r="DI336" s="490"/>
      <c r="DJ336" s="490"/>
      <c r="DK336" s="490"/>
      <c r="DL336" s="490"/>
      <c r="DM336" s="490"/>
      <c r="DN336" s="490"/>
      <c r="DO336" s="490"/>
      <c r="DP336" s="490"/>
      <c r="DQ336" s="490"/>
      <c r="DR336" s="490"/>
      <c r="DS336" s="490"/>
      <c r="DT336" s="490"/>
      <c r="DU336" s="490"/>
      <c r="DV336" s="490"/>
      <c r="DW336" s="490"/>
      <c r="DX336" s="490"/>
      <c r="DY336" s="490"/>
      <c r="DZ336" s="490"/>
      <c r="EA336" s="490"/>
      <c r="EB336" s="490"/>
      <c r="EC336" s="490"/>
      <c r="ED336" s="490"/>
      <c r="EE336" s="490"/>
      <c r="EF336" s="490"/>
      <c r="EG336" s="490"/>
      <c r="EH336" s="490"/>
      <c r="EI336" s="490"/>
      <c r="EJ336" s="490"/>
      <c r="EK336" s="490"/>
      <c r="EL336" s="490"/>
      <c r="EM336" s="490"/>
      <c r="EN336" s="490"/>
      <c r="EO336" s="490"/>
      <c r="EP336" s="490"/>
      <c r="EQ336" s="490"/>
      <c r="ER336" s="490"/>
      <c r="ES336" s="490"/>
      <c r="ET336" s="490"/>
      <c r="EU336" s="490"/>
      <c r="EV336" s="490"/>
      <c r="EW336" s="490"/>
      <c r="EX336" s="490"/>
      <c r="EY336" s="490"/>
      <c r="EZ336" s="490"/>
      <c r="FA336" s="490"/>
      <c r="FB336" s="490"/>
      <c r="FC336" s="490"/>
      <c r="FD336" s="490"/>
      <c r="FE336" s="490"/>
      <c r="FF336" s="490"/>
      <c r="FG336" s="490"/>
      <c r="FH336" s="490"/>
      <c r="FI336" s="490"/>
      <c r="FJ336" s="490"/>
      <c r="FK336" s="490"/>
      <c r="FL336" s="490"/>
      <c r="FM336" s="490"/>
      <c r="FN336" s="490"/>
      <c r="FO336" s="490"/>
      <c r="FP336" s="490"/>
      <c r="FQ336" s="490"/>
      <c r="FR336" s="490"/>
      <c r="FS336" s="490"/>
      <c r="FT336" s="490"/>
      <c r="FU336" s="490"/>
      <c r="FV336" s="490"/>
      <c r="FW336" s="490"/>
      <c r="FX336" s="490"/>
      <c r="FY336" s="490"/>
      <c r="FZ336" s="490"/>
      <c r="GA336" s="490"/>
      <c r="GB336" s="490"/>
      <c r="GC336" s="490"/>
      <c r="GD336" s="490"/>
      <c r="GE336" s="490"/>
      <c r="GF336" s="490"/>
      <c r="GG336" s="490"/>
      <c r="GH336" s="490"/>
      <c r="GI336" s="490"/>
      <c r="GJ336" s="490"/>
      <c r="GK336" s="490"/>
      <c r="GL336" s="490"/>
      <c r="GM336" s="490"/>
      <c r="GN336" s="490"/>
      <c r="GO336" s="490"/>
      <c r="GP336" s="490"/>
      <c r="GQ336" s="490"/>
      <c r="GR336" s="490"/>
      <c r="GS336" s="490"/>
      <c r="GT336" s="490"/>
      <c r="GU336" s="490"/>
      <c r="GV336" s="490"/>
      <c r="GW336" s="490"/>
      <c r="GX336" s="490"/>
      <c r="GY336" s="490"/>
      <c r="GZ336" s="490"/>
      <c r="HA336" s="490"/>
      <c r="HB336" s="490"/>
      <c r="HC336" s="490"/>
      <c r="HD336" s="490"/>
      <c r="HE336" s="490"/>
      <c r="HF336" s="490"/>
      <c r="HG336" s="490"/>
      <c r="HH336" s="490"/>
      <c r="HI336" s="490"/>
      <c r="HJ336" s="490"/>
      <c r="HK336" s="490"/>
      <c r="HL336" s="490"/>
      <c r="HM336" s="490"/>
      <c r="HN336" s="490"/>
      <c r="HO336" s="490"/>
      <c r="HP336" s="490"/>
      <c r="HQ336" s="490"/>
      <c r="HR336" s="490"/>
      <c r="HS336" s="490"/>
      <c r="HT336" s="490"/>
      <c r="HU336" s="490"/>
      <c r="HV336" s="490"/>
      <c r="HW336" s="490"/>
      <c r="HX336" s="490"/>
      <c r="HY336" s="490"/>
      <c r="HZ336" s="490"/>
      <c r="IA336" s="490"/>
      <c r="IB336" s="490"/>
      <c r="IC336" s="490"/>
      <c r="ID336" s="490"/>
      <c r="IE336" s="490"/>
      <c r="IF336" s="490"/>
      <c r="IG336" s="490"/>
      <c r="IH336" s="490"/>
      <c r="II336" s="490"/>
      <c r="IJ336" s="490"/>
      <c r="IK336" s="490"/>
      <c r="IL336" s="490"/>
      <c r="IM336" s="490"/>
      <c r="IN336" s="490"/>
      <c r="IO336" s="490"/>
      <c r="IP336" s="490"/>
      <c r="IQ336" s="490"/>
      <c r="IR336" s="490"/>
      <c r="IS336" s="490"/>
      <c r="IT336" s="490"/>
      <c r="IU336" s="490"/>
      <c r="IV336" s="490"/>
    </row>
    <row r="337" spans="1:256" s="754" customFormat="1" ht="67.5" customHeight="1">
      <c r="A337" s="559" t="s">
        <v>1666</v>
      </c>
      <c r="B337" s="536" t="s">
        <v>1665</v>
      </c>
      <c r="C337" s="531"/>
      <c r="D337" s="531"/>
      <c r="E337" s="429"/>
      <c r="F337" s="846"/>
    </row>
    <row r="338" spans="1:256" s="754" customFormat="1" ht="15.6">
      <c r="A338" s="555"/>
      <c r="B338" s="544" t="s">
        <v>1664</v>
      </c>
      <c r="C338" s="518" t="s">
        <v>51</v>
      </c>
      <c r="D338" s="518">
        <v>4</v>
      </c>
      <c r="E338" s="429"/>
      <c r="F338" s="846">
        <f>E338*D338</f>
        <v>0</v>
      </c>
    </row>
    <row r="339" spans="1:256" s="754" customFormat="1">
      <c r="A339" s="555"/>
      <c r="B339" s="544"/>
      <c r="C339" s="518"/>
      <c r="D339" s="518"/>
      <c r="E339" s="429"/>
      <c r="F339" s="846"/>
    </row>
    <row r="340" spans="1:256" s="405" customFormat="1" ht="28.8">
      <c r="A340" s="817" t="s">
        <v>1663</v>
      </c>
      <c r="B340" s="834" t="s">
        <v>1620</v>
      </c>
      <c r="C340" s="833" t="s">
        <v>51</v>
      </c>
      <c r="D340" s="832">
        <v>15</v>
      </c>
      <c r="E340" s="710"/>
      <c r="F340" s="710">
        <f>D340*E340</f>
        <v>0</v>
      </c>
      <c r="G340" s="685"/>
      <c r="H340" s="685"/>
      <c r="I340" s="685"/>
      <c r="J340" s="685"/>
      <c r="K340" s="685"/>
      <c r="L340" s="685"/>
      <c r="M340" s="685"/>
      <c r="N340" s="685"/>
      <c r="O340" s="685"/>
      <c r="P340" s="685"/>
      <c r="Q340" s="685"/>
      <c r="R340" s="685"/>
      <c r="S340" s="685"/>
      <c r="T340" s="685"/>
      <c r="U340" s="685"/>
      <c r="V340" s="685"/>
      <c r="W340" s="685"/>
      <c r="X340" s="685"/>
      <c r="Y340" s="685"/>
      <c r="Z340" s="685"/>
      <c r="AA340" s="685"/>
      <c r="AB340" s="685"/>
      <c r="AC340" s="685"/>
      <c r="AD340" s="685"/>
      <c r="AE340" s="685"/>
      <c r="AF340" s="685"/>
      <c r="AG340" s="685"/>
      <c r="AH340" s="685"/>
      <c r="AI340" s="685"/>
      <c r="AJ340" s="685"/>
      <c r="AK340" s="685"/>
      <c r="AL340" s="685"/>
      <c r="AM340" s="685"/>
      <c r="AN340" s="685"/>
      <c r="AO340" s="685"/>
      <c r="AP340" s="685"/>
      <c r="AQ340" s="685"/>
      <c r="AR340" s="685"/>
      <c r="AS340" s="685"/>
      <c r="AT340" s="685"/>
      <c r="AU340" s="685"/>
      <c r="AV340" s="685"/>
      <c r="AW340" s="685"/>
      <c r="AX340" s="685"/>
      <c r="AY340" s="685"/>
      <c r="AZ340" s="685"/>
      <c r="BA340" s="685"/>
      <c r="BB340" s="685"/>
      <c r="BC340" s="685"/>
      <c r="BD340" s="685"/>
      <c r="BE340" s="685"/>
      <c r="BF340" s="685"/>
      <c r="BG340" s="685"/>
      <c r="BH340" s="685"/>
      <c r="BI340" s="685"/>
      <c r="BJ340" s="685"/>
      <c r="BK340" s="685"/>
      <c r="BL340" s="685"/>
      <c r="BM340" s="685"/>
      <c r="BN340" s="685"/>
      <c r="BO340" s="685"/>
      <c r="BP340" s="685"/>
      <c r="BQ340" s="685"/>
      <c r="BR340" s="685"/>
      <c r="BS340" s="685"/>
      <c r="BT340" s="685"/>
      <c r="BU340" s="685"/>
      <c r="BV340" s="685"/>
      <c r="BW340" s="685"/>
      <c r="BX340" s="685"/>
      <c r="BY340" s="685"/>
      <c r="BZ340" s="685"/>
      <c r="CA340" s="685"/>
      <c r="CB340" s="685"/>
      <c r="CC340" s="685"/>
      <c r="CD340" s="685"/>
      <c r="CE340" s="685"/>
      <c r="CF340" s="685"/>
      <c r="CG340" s="685"/>
      <c r="CH340" s="685"/>
      <c r="CI340" s="685"/>
      <c r="CJ340" s="685"/>
      <c r="CK340" s="685"/>
      <c r="CL340" s="685"/>
      <c r="CM340" s="685"/>
      <c r="CN340" s="685"/>
      <c r="CO340" s="685"/>
      <c r="CP340" s="685"/>
      <c r="CQ340" s="685"/>
      <c r="CR340" s="685"/>
      <c r="CS340" s="685"/>
      <c r="CT340" s="685"/>
      <c r="CU340" s="685"/>
      <c r="CV340" s="685"/>
      <c r="CW340" s="685"/>
      <c r="CX340" s="685"/>
      <c r="CY340" s="685"/>
      <c r="CZ340" s="685"/>
      <c r="DA340" s="685"/>
      <c r="DB340" s="685"/>
      <c r="DC340" s="685"/>
      <c r="DD340" s="685"/>
      <c r="DE340" s="685"/>
      <c r="DF340" s="685"/>
      <c r="DG340" s="685"/>
      <c r="DH340" s="685"/>
      <c r="DI340" s="685"/>
      <c r="DJ340" s="685"/>
      <c r="DK340" s="685"/>
      <c r="DL340" s="685"/>
      <c r="DM340" s="685"/>
      <c r="DN340" s="685"/>
      <c r="DO340" s="685"/>
      <c r="DP340" s="685"/>
      <c r="DQ340" s="685"/>
      <c r="DR340" s="685"/>
      <c r="DS340" s="685"/>
      <c r="DT340" s="685"/>
      <c r="DU340" s="685"/>
      <c r="DV340" s="685"/>
      <c r="DW340" s="685"/>
      <c r="DX340" s="685"/>
      <c r="DY340" s="685"/>
      <c r="DZ340" s="685"/>
      <c r="EA340" s="685"/>
      <c r="EB340" s="685"/>
      <c r="EC340" s="685"/>
      <c r="ED340" s="685"/>
      <c r="EE340" s="685"/>
      <c r="EF340" s="685"/>
      <c r="EG340" s="685"/>
      <c r="EH340" s="685"/>
      <c r="EI340" s="685"/>
      <c r="EJ340" s="685"/>
      <c r="EK340" s="685"/>
      <c r="EL340" s="685"/>
      <c r="EM340" s="685"/>
      <c r="EN340" s="685"/>
      <c r="EO340" s="685"/>
      <c r="EP340" s="685"/>
      <c r="EQ340" s="685"/>
      <c r="ER340" s="685"/>
      <c r="ES340" s="685"/>
      <c r="ET340" s="685"/>
      <c r="EU340" s="685"/>
      <c r="EV340" s="685"/>
      <c r="EW340" s="685"/>
      <c r="EX340" s="685"/>
      <c r="EY340" s="685"/>
      <c r="EZ340" s="685"/>
      <c r="FA340" s="685"/>
      <c r="FB340" s="685"/>
      <c r="FC340" s="685"/>
      <c r="FD340" s="685"/>
      <c r="FE340" s="685"/>
      <c r="FF340" s="685"/>
      <c r="FG340" s="685"/>
      <c r="FH340" s="685"/>
      <c r="FI340" s="685"/>
      <c r="FJ340" s="685"/>
      <c r="FK340" s="685"/>
      <c r="FL340" s="685"/>
      <c r="FM340" s="685"/>
      <c r="FN340" s="685"/>
      <c r="FO340" s="685"/>
      <c r="FP340" s="685"/>
      <c r="FQ340" s="685"/>
      <c r="FR340" s="685"/>
      <c r="FS340" s="685"/>
      <c r="FT340" s="685"/>
      <c r="FU340" s="685"/>
      <c r="FV340" s="685"/>
      <c r="FW340" s="685"/>
      <c r="FX340" s="685"/>
      <c r="FY340" s="685"/>
      <c r="FZ340" s="685"/>
      <c r="GA340" s="685"/>
      <c r="GB340" s="685"/>
      <c r="GC340" s="685"/>
      <c r="GD340" s="685"/>
      <c r="GE340" s="685"/>
      <c r="GF340" s="685"/>
      <c r="GG340" s="685"/>
      <c r="GH340" s="685"/>
      <c r="GI340" s="685"/>
      <c r="GJ340" s="685"/>
      <c r="GK340" s="685"/>
      <c r="GL340" s="685"/>
      <c r="GM340" s="685"/>
      <c r="GN340" s="685"/>
      <c r="GO340" s="685"/>
      <c r="GP340" s="685"/>
      <c r="GQ340" s="685"/>
      <c r="GR340" s="685"/>
      <c r="GS340" s="685"/>
      <c r="GT340" s="685"/>
      <c r="GU340" s="685"/>
      <c r="GV340" s="685"/>
      <c r="GW340" s="685"/>
      <c r="GX340" s="685"/>
      <c r="GY340" s="685"/>
      <c r="GZ340" s="685"/>
      <c r="HA340" s="685"/>
      <c r="HB340" s="685"/>
      <c r="HC340" s="685"/>
      <c r="HD340" s="685"/>
      <c r="HE340" s="685"/>
      <c r="HF340" s="685"/>
      <c r="HG340" s="685"/>
      <c r="HH340" s="685"/>
      <c r="HI340" s="685"/>
      <c r="HJ340" s="685"/>
      <c r="HK340" s="685"/>
      <c r="HL340" s="685"/>
      <c r="HM340" s="685"/>
      <c r="HN340" s="685"/>
      <c r="HO340" s="685"/>
      <c r="HP340" s="685"/>
      <c r="HQ340" s="685"/>
      <c r="HR340" s="685"/>
      <c r="HS340" s="685"/>
      <c r="HT340" s="685"/>
      <c r="HU340" s="685"/>
      <c r="HV340" s="685"/>
      <c r="HW340" s="685"/>
      <c r="HX340" s="685"/>
      <c r="HY340" s="685"/>
      <c r="HZ340" s="685"/>
      <c r="IA340" s="685"/>
      <c r="IB340" s="685"/>
      <c r="IC340" s="685"/>
      <c r="ID340" s="685"/>
      <c r="IE340" s="685"/>
      <c r="IF340" s="685"/>
      <c r="IG340" s="685"/>
      <c r="IH340" s="685"/>
      <c r="II340" s="685"/>
      <c r="IJ340" s="685"/>
      <c r="IK340" s="685"/>
      <c r="IL340" s="685"/>
      <c r="IM340" s="685"/>
      <c r="IN340" s="685"/>
      <c r="IO340" s="685"/>
      <c r="IP340" s="685"/>
      <c r="IQ340" s="685"/>
      <c r="IR340" s="685"/>
      <c r="IS340" s="685"/>
    </row>
    <row r="341" spans="1:256" s="405" customFormat="1">
      <c r="A341" s="451"/>
      <c r="B341" s="489"/>
      <c r="C341" s="485"/>
      <c r="D341" s="485"/>
      <c r="E341" s="375"/>
      <c r="F341" s="845"/>
      <c r="G341" s="437"/>
      <c r="H341" s="437"/>
      <c r="I341" s="437"/>
      <c r="J341" s="437"/>
      <c r="K341" s="437"/>
      <c r="M341" s="377"/>
      <c r="N341" s="377"/>
      <c r="O341" s="377"/>
      <c r="P341" s="377"/>
      <c r="Q341" s="377"/>
      <c r="R341" s="377"/>
      <c r="S341" s="377"/>
      <c r="T341" s="377"/>
      <c r="U341" s="377"/>
      <c r="V341" s="377"/>
      <c r="W341" s="377"/>
      <c r="X341" s="377"/>
      <c r="Y341" s="377"/>
      <c r="Z341" s="377"/>
      <c r="AA341" s="377"/>
      <c r="AB341" s="377"/>
      <c r="AC341" s="377"/>
      <c r="AD341" s="377"/>
      <c r="AE341" s="377"/>
      <c r="AF341" s="377"/>
      <c r="AG341" s="377"/>
      <c r="AH341" s="377"/>
      <c r="AI341" s="377"/>
      <c r="AJ341" s="377"/>
      <c r="AK341" s="377"/>
      <c r="AL341" s="377"/>
      <c r="AM341" s="377"/>
      <c r="AN341" s="377"/>
      <c r="AO341" s="377"/>
      <c r="AP341" s="377"/>
      <c r="AQ341" s="377"/>
      <c r="AR341" s="377"/>
      <c r="AS341" s="377"/>
      <c r="AT341" s="377"/>
      <c r="AU341" s="377"/>
      <c r="AV341" s="377"/>
      <c r="AW341" s="377"/>
      <c r="AX341" s="377"/>
      <c r="AY341" s="377"/>
      <c r="AZ341" s="377"/>
      <c r="BA341" s="377"/>
      <c r="BB341" s="377"/>
      <c r="BC341" s="377"/>
      <c r="BD341" s="377"/>
      <c r="BE341" s="377"/>
      <c r="BF341" s="377"/>
      <c r="BG341" s="377"/>
      <c r="BH341" s="377"/>
      <c r="BI341" s="377"/>
      <c r="BJ341" s="377"/>
      <c r="BK341" s="377"/>
      <c r="BL341" s="377"/>
      <c r="BM341" s="377"/>
      <c r="BN341" s="377"/>
      <c r="BO341" s="377"/>
      <c r="BP341" s="377"/>
      <c r="BQ341" s="377"/>
      <c r="BR341" s="377"/>
      <c r="BS341" s="377"/>
      <c r="BT341" s="377"/>
      <c r="BU341" s="377"/>
      <c r="BV341" s="377"/>
      <c r="BW341" s="377"/>
      <c r="BX341" s="377"/>
      <c r="BY341" s="377"/>
      <c r="BZ341" s="377"/>
      <c r="CA341" s="377"/>
      <c r="CB341" s="377"/>
      <c r="CC341" s="377"/>
      <c r="CD341" s="377"/>
      <c r="CE341" s="377"/>
      <c r="CF341" s="377"/>
      <c r="CG341" s="377"/>
      <c r="CH341" s="377"/>
      <c r="CI341" s="377"/>
      <c r="CJ341" s="377"/>
      <c r="CK341" s="377"/>
      <c r="CL341" s="377"/>
      <c r="CM341" s="377"/>
      <c r="CN341" s="377"/>
      <c r="CO341" s="377"/>
      <c r="CP341" s="377"/>
      <c r="CQ341" s="377"/>
      <c r="CR341" s="377"/>
      <c r="CS341" s="377"/>
      <c r="CT341" s="377"/>
      <c r="CU341" s="377"/>
      <c r="CV341" s="377"/>
      <c r="CW341" s="377"/>
      <c r="CX341" s="377"/>
      <c r="CY341" s="377"/>
      <c r="CZ341" s="377"/>
      <c r="DA341" s="377"/>
      <c r="DB341" s="377"/>
      <c r="DC341" s="377"/>
      <c r="DD341" s="377"/>
      <c r="DE341" s="377"/>
      <c r="DF341" s="377"/>
      <c r="DG341" s="377"/>
      <c r="DH341" s="377"/>
      <c r="DI341" s="377"/>
      <c r="DJ341" s="377"/>
      <c r="DK341" s="377"/>
      <c r="DL341" s="377"/>
      <c r="DM341" s="377"/>
      <c r="DN341" s="377"/>
      <c r="DO341" s="377"/>
      <c r="DP341" s="377"/>
      <c r="DQ341" s="377"/>
      <c r="DR341" s="377"/>
      <c r="DS341" s="377"/>
      <c r="DT341" s="377"/>
      <c r="DU341" s="377"/>
      <c r="DV341" s="377"/>
      <c r="DW341" s="377"/>
      <c r="DX341" s="377"/>
      <c r="DY341" s="377"/>
      <c r="DZ341" s="377"/>
      <c r="EA341" s="377"/>
      <c r="EB341" s="377"/>
      <c r="EC341" s="377"/>
      <c r="ED341" s="377"/>
      <c r="EE341" s="377"/>
      <c r="EF341" s="377"/>
      <c r="EG341" s="377"/>
      <c r="EH341" s="377"/>
      <c r="EI341" s="377"/>
      <c r="EJ341" s="377"/>
      <c r="EK341" s="377"/>
      <c r="EL341" s="377"/>
      <c r="EM341" s="377"/>
      <c r="EN341" s="377"/>
      <c r="EO341" s="377"/>
      <c r="EP341" s="377"/>
      <c r="EQ341" s="377"/>
      <c r="ER341" s="377"/>
      <c r="ES341" s="377"/>
      <c r="ET341" s="377"/>
      <c r="EU341" s="377"/>
      <c r="EV341" s="377"/>
      <c r="EW341" s="377"/>
      <c r="EX341" s="377"/>
      <c r="EY341" s="377"/>
      <c r="EZ341" s="377"/>
      <c r="FA341" s="377"/>
      <c r="FB341" s="377"/>
      <c r="FC341" s="377"/>
      <c r="FD341" s="377"/>
      <c r="FE341" s="377"/>
      <c r="FF341" s="377"/>
      <c r="FG341" s="377"/>
      <c r="FH341" s="377"/>
      <c r="FI341" s="377"/>
      <c r="FJ341" s="377"/>
      <c r="FK341" s="377"/>
      <c r="FL341" s="377"/>
      <c r="FM341" s="377"/>
      <c r="FN341" s="377"/>
      <c r="FO341" s="377"/>
      <c r="FP341" s="377"/>
      <c r="FQ341" s="377"/>
      <c r="FR341" s="377"/>
      <c r="FS341" s="377"/>
      <c r="FT341" s="377"/>
      <c r="FU341" s="377"/>
      <c r="FV341" s="377"/>
      <c r="FW341" s="377"/>
      <c r="FX341" s="377"/>
      <c r="FY341" s="377"/>
      <c r="FZ341" s="377"/>
      <c r="GA341" s="377"/>
      <c r="GB341" s="377"/>
      <c r="GC341" s="377"/>
      <c r="GD341" s="377"/>
      <c r="GE341" s="377"/>
      <c r="GF341" s="377"/>
      <c r="GG341" s="377"/>
      <c r="GH341" s="377"/>
      <c r="GI341" s="377"/>
      <c r="GJ341" s="377"/>
      <c r="GK341" s="377"/>
      <c r="GL341" s="377"/>
      <c r="GM341" s="377"/>
      <c r="GN341" s="377"/>
      <c r="GO341" s="377"/>
      <c r="GP341" s="377"/>
      <c r="GQ341" s="377"/>
      <c r="GR341" s="377"/>
      <c r="GS341" s="377"/>
      <c r="GT341" s="377"/>
      <c r="GU341" s="377"/>
      <c r="GV341" s="377"/>
      <c r="GW341" s="377"/>
      <c r="GX341" s="377"/>
      <c r="GY341" s="377"/>
      <c r="GZ341" s="377"/>
      <c r="HA341" s="377"/>
      <c r="HB341" s="377"/>
      <c r="HC341" s="377"/>
      <c r="HD341" s="377"/>
      <c r="HE341" s="377"/>
      <c r="HF341" s="377"/>
      <c r="HG341" s="377"/>
      <c r="HH341" s="377"/>
      <c r="HI341" s="377"/>
      <c r="HJ341" s="377"/>
      <c r="HK341" s="377"/>
      <c r="HL341" s="377"/>
      <c r="HM341" s="377"/>
      <c r="HN341" s="377"/>
      <c r="HO341" s="377"/>
      <c r="HP341" s="377"/>
      <c r="HQ341" s="377"/>
      <c r="HR341" s="377"/>
      <c r="HS341" s="377"/>
      <c r="HT341" s="377"/>
      <c r="HU341" s="377"/>
      <c r="HV341" s="377"/>
      <c r="HW341" s="377"/>
      <c r="HX341" s="377"/>
      <c r="HY341" s="377"/>
      <c r="HZ341" s="377"/>
      <c r="IA341" s="377"/>
      <c r="IB341" s="377"/>
      <c r="IC341" s="377"/>
      <c r="ID341" s="377"/>
      <c r="IE341" s="377"/>
      <c r="IF341" s="377"/>
      <c r="IG341" s="377"/>
      <c r="IH341" s="377"/>
      <c r="II341" s="377"/>
      <c r="IJ341" s="377"/>
      <c r="IK341" s="377"/>
      <c r="IL341" s="377"/>
      <c r="IM341" s="377"/>
      <c r="IN341" s="377"/>
      <c r="IO341" s="377"/>
      <c r="IP341" s="377"/>
      <c r="IQ341" s="377"/>
      <c r="IR341" s="377"/>
      <c r="IS341" s="844"/>
      <c r="IT341" s="844"/>
      <c r="IU341" s="844"/>
      <c r="IV341" s="543"/>
    </row>
    <row r="342" spans="1:256" s="405" customFormat="1">
      <c r="A342" s="482"/>
      <c r="B342" s="481" t="str">
        <f>B208</f>
        <v>SEKUNDARNI DEL POSTAJE OGREVANJA</v>
      </c>
      <c r="C342" s="480"/>
      <c r="D342" s="479" t="s">
        <v>1306</v>
      </c>
      <c r="E342" s="479"/>
      <c r="F342" s="478">
        <f>SUM(F210:G341)</f>
        <v>0</v>
      </c>
      <c r="G342" s="843"/>
      <c r="H342" s="466"/>
      <c r="I342" s="466"/>
      <c r="J342" s="466"/>
      <c r="K342" s="466"/>
      <c r="L342" s="466"/>
      <c r="M342" s="466"/>
      <c r="N342" s="466"/>
      <c r="O342" s="466"/>
      <c r="P342" s="466"/>
      <c r="Q342" s="466"/>
      <c r="R342" s="466"/>
      <c r="S342" s="466"/>
      <c r="T342" s="466"/>
      <c r="U342" s="466"/>
      <c r="V342" s="466"/>
      <c r="W342" s="466"/>
      <c r="X342" s="466"/>
      <c r="Y342" s="466"/>
      <c r="Z342" s="466"/>
      <c r="AA342" s="466"/>
      <c r="AB342" s="466"/>
      <c r="AC342" s="466"/>
      <c r="AD342" s="466"/>
      <c r="AE342" s="466"/>
      <c r="AF342" s="466"/>
      <c r="AG342" s="466"/>
      <c r="AH342" s="466"/>
      <c r="AI342" s="466"/>
      <c r="AJ342" s="466"/>
      <c r="AK342" s="466"/>
      <c r="AL342" s="466"/>
      <c r="AM342" s="466"/>
      <c r="AN342" s="466"/>
      <c r="AO342" s="466"/>
      <c r="AP342" s="466"/>
      <c r="AQ342" s="466"/>
      <c r="AR342" s="466"/>
      <c r="AS342" s="466"/>
      <c r="AT342" s="466"/>
      <c r="AU342" s="466"/>
      <c r="AV342" s="466"/>
      <c r="AW342" s="466"/>
      <c r="AX342" s="466"/>
      <c r="AY342" s="466"/>
      <c r="AZ342" s="466"/>
      <c r="BA342" s="466"/>
      <c r="BB342" s="466"/>
      <c r="BC342" s="466"/>
      <c r="BD342" s="466"/>
      <c r="BE342" s="466"/>
      <c r="BF342" s="466"/>
      <c r="BG342" s="466"/>
      <c r="BH342" s="466"/>
      <c r="BI342" s="466"/>
      <c r="BJ342" s="466"/>
      <c r="BK342" s="466"/>
      <c r="BL342" s="466"/>
      <c r="BM342" s="466"/>
      <c r="BN342" s="466"/>
      <c r="BO342" s="466"/>
      <c r="BP342" s="466"/>
      <c r="BQ342" s="466"/>
      <c r="BR342" s="466"/>
      <c r="BS342" s="466"/>
      <c r="BT342" s="466"/>
      <c r="BU342" s="466"/>
      <c r="BV342" s="466"/>
      <c r="BW342" s="466"/>
      <c r="BX342" s="466"/>
      <c r="BY342" s="466"/>
      <c r="BZ342" s="466"/>
      <c r="CA342" s="466"/>
      <c r="CB342" s="466"/>
      <c r="CC342" s="466"/>
      <c r="CD342" s="466"/>
      <c r="CE342" s="466"/>
      <c r="CF342" s="466"/>
      <c r="CG342" s="466"/>
      <c r="CH342" s="466"/>
      <c r="CI342" s="466"/>
      <c r="CJ342" s="466"/>
      <c r="CK342" s="466"/>
      <c r="CL342" s="466"/>
      <c r="CM342" s="466"/>
      <c r="CN342" s="466"/>
      <c r="CO342" s="466"/>
      <c r="CP342" s="466"/>
      <c r="CQ342" s="466"/>
      <c r="CR342" s="466"/>
      <c r="CS342" s="466"/>
      <c r="CT342" s="466"/>
      <c r="CU342" s="466"/>
      <c r="CV342" s="466"/>
      <c r="CW342" s="466"/>
      <c r="CX342" s="466"/>
      <c r="CY342" s="466"/>
      <c r="CZ342" s="466"/>
      <c r="DA342" s="466"/>
      <c r="DB342" s="466"/>
      <c r="DC342" s="466"/>
      <c r="DD342" s="466"/>
      <c r="DE342" s="466"/>
      <c r="DF342" s="466"/>
      <c r="DG342" s="466"/>
      <c r="DH342" s="466"/>
      <c r="DI342" s="466"/>
      <c r="DJ342" s="466"/>
      <c r="DK342" s="466"/>
      <c r="DL342" s="466"/>
      <c r="DM342" s="466"/>
      <c r="DN342" s="466"/>
      <c r="DO342" s="466"/>
      <c r="DP342" s="466"/>
      <c r="DQ342" s="466"/>
      <c r="DR342" s="466"/>
      <c r="DS342" s="466"/>
      <c r="DT342" s="466"/>
      <c r="DU342" s="466"/>
      <c r="DV342" s="466"/>
      <c r="DW342" s="466"/>
      <c r="DX342" s="466"/>
      <c r="DY342" s="466"/>
      <c r="DZ342" s="466"/>
      <c r="EA342" s="466"/>
      <c r="EB342" s="466"/>
      <c r="EC342" s="466"/>
      <c r="ED342" s="466"/>
      <c r="EE342" s="466"/>
      <c r="EF342" s="466"/>
      <c r="EG342" s="466"/>
      <c r="EH342" s="466"/>
      <c r="EI342" s="466"/>
      <c r="EJ342" s="466"/>
      <c r="EK342" s="466"/>
      <c r="EL342" s="466"/>
      <c r="EM342" s="466"/>
      <c r="EN342" s="466"/>
      <c r="EO342" s="466"/>
      <c r="EP342" s="466"/>
      <c r="EQ342" s="466"/>
      <c r="ER342" s="466"/>
      <c r="ES342" s="466"/>
      <c r="ET342" s="466"/>
      <c r="EU342" s="466"/>
      <c r="EV342" s="466"/>
      <c r="EW342" s="466"/>
      <c r="EX342" s="466"/>
      <c r="EY342" s="466"/>
      <c r="EZ342" s="466"/>
      <c r="FA342" s="466"/>
      <c r="FB342" s="466"/>
      <c r="FC342" s="466"/>
      <c r="FD342" s="466"/>
      <c r="FE342" s="466"/>
      <c r="FF342" s="466"/>
      <c r="FG342" s="466"/>
      <c r="FH342" s="466"/>
      <c r="FI342" s="466"/>
      <c r="FJ342" s="466"/>
      <c r="FK342" s="466"/>
      <c r="FL342" s="466"/>
      <c r="FM342" s="466"/>
      <c r="FN342" s="466"/>
      <c r="FO342" s="466"/>
      <c r="FP342" s="466"/>
      <c r="FQ342" s="466"/>
      <c r="FR342" s="466"/>
      <c r="FS342" s="466"/>
      <c r="FT342" s="466"/>
      <c r="FU342" s="466"/>
      <c r="FV342" s="466"/>
      <c r="FW342" s="466"/>
      <c r="FX342" s="466"/>
      <c r="FY342" s="466"/>
      <c r="FZ342" s="466"/>
      <c r="GA342" s="466"/>
      <c r="GB342" s="466"/>
      <c r="GC342" s="466"/>
      <c r="GD342" s="466"/>
      <c r="GE342" s="466"/>
      <c r="GF342" s="466"/>
      <c r="GG342" s="466"/>
      <c r="GH342" s="466"/>
      <c r="GI342" s="466"/>
      <c r="GJ342" s="466"/>
      <c r="GK342" s="466"/>
      <c r="GL342" s="466"/>
      <c r="GM342" s="466"/>
      <c r="GN342" s="466"/>
      <c r="GO342" s="466"/>
      <c r="GP342" s="466"/>
      <c r="GQ342" s="466"/>
      <c r="GR342" s="466"/>
      <c r="GS342" s="466"/>
      <c r="GT342" s="466"/>
      <c r="GU342" s="466"/>
      <c r="GV342" s="466"/>
      <c r="GW342" s="466"/>
      <c r="GX342" s="466"/>
      <c r="GY342" s="466"/>
      <c r="GZ342" s="466"/>
      <c r="HA342" s="466"/>
      <c r="HB342" s="466"/>
      <c r="HC342" s="466"/>
      <c r="HD342" s="466"/>
      <c r="HE342" s="466"/>
      <c r="HF342" s="466"/>
      <c r="HG342" s="466"/>
      <c r="HH342" s="466"/>
      <c r="HI342" s="466"/>
      <c r="HJ342" s="466"/>
      <c r="HK342" s="466"/>
      <c r="HL342" s="466"/>
      <c r="HM342" s="466"/>
      <c r="HN342" s="466"/>
      <c r="HO342" s="466"/>
      <c r="HP342" s="466"/>
      <c r="HQ342" s="466"/>
      <c r="HR342" s="466"/>
      <c r="HS342" s="466"/>
      <c r="HT342" s="466"/>
      <c r="HU342" s="466"/>
      <c r="HV342" s="466"/>
      <c r="HW342" s="466"/>
      <c r="HX342" s="466"/>
      <c r="HY342" s="466"/>
      <c r="HZ342" s="466"/>
      <c r="IA342" s="466"/>
      <c r="IB342" s="466"/>
      <c r="IC342" s="466"/>
      <c r="ID342" s="466"/>
      <c r="IE342" s="466"/>
      <c r="IF342" s="466"/>
      <c r="IG342" s="466"/>
      <c r="IH342" s="466"/>
      <c r="II342" s="466"/>
      <c r="IJ342" s="466"/>
      <c r="IK342" s="466"/>
      <c r="IL342" s="466"/>
      <c r="IM342" s="466"/>
      <c r="IN342" s="466"/>
      <c r="IO342" s="466"/>
      <c r="IP342" s="466"/>
      <c r="IQ342" s="466"/>
      <c r="IR342" s="466"/>
      <c r="IS342" s="490"/>
      <c r="IT342" s="490"/>
      <c r="IU342" s="490"/>
      <c r="IV342" s="490"/>
    </row>
    <row r="343" spans="1:256">
      <c r="B343" s="842"/>
      <c r="C343" s="644"/>
      <c r="D343" s="644"/>
      <c r="E343" s="830"/>
      <c r="F343" s="830"/>
      <c r="G343" s="477"/>
      <c r="H343" s="477"/>
      <c r="I343" s="477"/>
      <c r="J343" s="477"/>
      <c r="K343" s="477"/>
      <c r="L343" s="477"/>
      <c r="M343" s="477"/>
      <c r="N343" s="477"/>
      <c r="O343" s="477"/>
      <c r="P343" s="477"/>
      <c r="Q343" s="477"/>
      <c r="R343" s="477"/>
      <c r="S343" s="477"/>
      <c r="T343" s="477"/>
      <c r="U343" s="477"/>
      <c r="V343" s="477"/>
      <c r="W343" s="477"/>
      <c r="X343" s="477"/>
      <c r="Y343" s="477"/>
      <c r="Z343" s="477"/>
      <c r="AA343" s="477"/>
      <c r="AB343" s="477"/>
      <c r="AC343" s="477"/>
      <c r="AD343" s="477"/>
      <c r="AE343" s="477"/>
      <c r="AF343" s="477"/>
      <c r="AG343" s="477"/>
      <c r="AH343" s="477"/>
      <c r="AI343" s="477"/>
      <c r="AJ343" s="477"/>
      <c r="AK343" s="477"/>
      <c r="AL343" s="477"/>
      <c r="AM343" s="477"/>
      <c r="AN343" s="477"/>
      <c r="AO343" s="477"/>
      <c r="AP343" s="477"/>
      <c r="AQ343" s="477"/>
      <c r="AR343" s="477"/>
      <c r="AS343" s="477"/>
      <c r="AT343" s="477"/>
      <c r="AU343" s="477"/>
      <c r="AV343" s="477"/>
      <c r="AW343" s="477"/>
      <c r="AX343" s="477"/>
      <c r="AY343" s="477"/>
      <c r="AZ343" s="477"/>
      <c r="BA343" s="477"/>
      <c r="BB343" s="477"/>
      <c r="BC343" s="477"/>
      <c r="BD343" s="477"/>
      <c r="BE343" s="477"/>
      <c r="BF343" s="477"/>
      <c r="BG343" s="477"/>
      <c r="BH343" s="477"/>
      <c r="BI343" s="477"/>
      <c r="BJ343" s="477"/>
      <c r="BK343" s="477"/>
      <c r="BL343" s="477"/>
      <c r="BM343" s="477"/>
      <c r="BN343" s="477"/>
      <c r="BO343" s="477"/>
      <c r="BP343" s="477"/>
      <c r="BQ343" s="477"/>
      <c r="BR343" s="477"/>
      <c r="BS343" s="477"/>
      <c r="BT343" s="477"/>
      <c r="BU343" s="477"/>
      <c r="BV343" s="477"/>
      <c r="BW343" s="477"/>
      <c r="BX343" s="477"/>
      <c r="BY343" s="477"/>
      <c r="BZ343" s="477"/>
      <c r="CA343" s="477"/>
      <c r="CB343" s="477"/>
      <c r="CC343" s="477"/>
      <c r="CD343" s="477"/>
      <c r="CE343" s="477"/>
      <c r="CF343" s="477"/>
      <c r="CG343" s="477"/>
      <c r="CH343" s="477"/>
      <c r="CI343" s="477"/>
      <c r="CJ343" s="477"/>
      <c r="CK343" s="477"/>
      <c r="CL343" s="477"/>
      <c r="CM343" s="477"/>
      <c r="CN343" s="477"/>
      <c r="CO343" s="477"/>
      <c r="CP343" s="477"/>
      <c r="CQ343" s="477"/>
      <c r="CR343" s="477"/>
      <c r="CS343" s="477"/>
      <c r="CT343" s="477"/>
      <c r="CU343" s="477"/>
      <c r="CV343" s="477"/>
      <c r="CW343" s="477"/>
      <c r="CX343" s="477"/>
      <c r="CY343" s="477"/>
      <c r="CZ343" s="477"/>
      <c r="DA343" s="477"/>
      <c r="DB343" s="477"/>
      <c r="DC343" s="477"/>
      <c r="DD343" s="477"/>
      <c r="DE343" s="477"/>
      <c r="DF343" s="477"/>
      <c r="DG343" s="477"/>
      <c r="DH343" s="477"/>
      <c r="DI343" s="477"/>
      <c r="DJ343" s="477"/>
      <c r="DK343" s="477"/>
      <c r="DL343" s="477"/>
      <c r="DM343" s="477"/>
      <c r="DN343" s="477"/>
      <c r="DO343" s="477"/>
      <c r="DP343" s="477"/>
      <c r="DQ343" s="477"/>
      <c r="DR343" s="477"/>
      <c r="DS343" s="477"/>
      <c r="DT343" s="477"/>
      <c r="DU343" s="477"/>
      <c r="DV343" s="477"/>
      <c r="DW343" s="477"/>
      <c r="DX343" s="477"/>
      <c r="DY343" s="477"/>
      <c r="DZ343" s="477"/>
      <c r="EA343" s="477"/>
      <c r="EB343" s="477"/>
      <c r="EC343" s="477"/>
      <c r="ED343" s="477"/>
      <c r="EE343" s="477"/>
      <c r="EF343" s="477"/>
      <c r="EG343" s="477"/>
      <c r="EH343" s="477"/>
      <c r="EI343" s="477"/>
      <c r="EJ343" s="477"/>
      <c r="EK343" s="477"/>
      <c r="EL343" s="477"/>
      <c r="EM343" s="477"/>
      <c r="EN343" s="477"/>
      <c r="EO343" s="477"/>
      <c r="EP343" s="477"/>
      <c r="EQ343" s="477"/>
      <c r="ER343" s="477"/>
      <c r="ES343" s="477"/>
      <c r="ET343" s="477"/>
      <c r="EU343" s="477"/>
      <c r="EV343" s="477"/>
      <c r="EW343" s="477"/>
      <c r="EX343" s="477"/>
      <c r="EY343" s="477"/>
      <c r="EZ343" s="477"/>
      <c r="FA343" s="477"/>
      <c r="FB343" s="477"/>
      <c r="FC343" s="477"/>
      <c r="FD343" s="477"/>
      <c r="FE343" s="477"/>
      <c r="FF343" s="477"/>
      <c r="FG343" s="477"/>
      <c r="FH343" s="477"/>
      <c r="FI343" s="477"/>
      <c r="FJ343" s="477"/>
      <c r="FK343" s="477"/>
      <c r="FL343" s="477"/>
      <c r="FM343" s="477"/>
      <c r="FN343" s="477"/>
      <c r="FO343" s="477"/>
      <c r="FP343" s="477"/>
      <c r="FQ343" s="477"/>
      <c r="FR343" s="477"/>
      <c r="FS343" s="477"/>
      <c r="FT343" s="477"/>
      <c r="FU343" s="477"/>
      <c r="FV343" s="477"/>
      <c r="FW343" s="477"/>
      <c r="FX343" s="477"/>
      <c r="FY343" s="477"/>
      <c r="FZ343" s="477"/>
      <c r="GA343" s="477"/>
      <c r="GB343" s="477"/>
      <c r="GC343" s="477"/>
      <c r="GD343" s="477"/>
      <c r="GE343" s="477"/>
      <c r="GF343" s="477"/>
      <c r="GG343" s="477"/>
      <c r="GH343" s="477"/>
      <c r="GI343" s="477"/>
      <c r="GJ343" s="477"/>
      <c r="GK343" s="477"/>
      <c r="GL343" s="477"/>
      <c r="GM343" s="477"/>
      <c r="GN343" s="477"/>
      <c r="GO343" s="477"/>
      <c r="GP343" s="477"/>
      <c r="GQ343" s="477"/>
      <c r="GR343" s="477"/>
      <c r="GS343" s="477"/>
      <c r="GT343" s="477"/>
      <c r="GU343" s="477"/>
      <c r="GV343" s="477"/>
      <c r="GW343" s="477"/>
      <c r="GX343" s="477"/>
      <c r="GY343" s="477"/>
      <c r="GZ343" s="477"/>
      <c r="HA343" s="477"/>
      <c r="HB343" s="477"/>
      <c r="HC343" s="477"/>
      <c r="HD343" s="477"/>
      <c r="HE343" s="477"/>
      <c r="HF343" s="477"/>
      <c r="HG343" s="477"/>
      <c r="HH343" s="477"/>
      <c r="HI343" s="477"/>
      <c r="HJ343" s="477"/>
      <c r="HK343" s="477"/>
      <c r="HL343" s="477"/>
      <c r="HM343" s="477"/>
      <c r="HN343" s="477"/>
      <c r="HO343" s="477"/>
      <c r="HP343" s="477"/>
      <c r="HQ343" s="477"/>
      <c r="HR343" s="477"/>
      <c r="HS343" s="477"/>
      <c r="HT343" s="477"/>
      <c r="HU343" s="477"/>
      <c r="HV343" s="477"/>
      <c r="HW343" s="477"/>
      <c r="HX343" s="477"/>
      <c r="HY343" s="477"/>
      <c r="HZ343" s="477"/>
      <c r="IA343" s="477"/>
      <c r="IB343" s="477"/>
      <c r="IC343" s="477"/>
      <c r="ID343" s="477"/>
      <c r="IE343" s="477"/>
      <c r="IF343" s="477"/>
      <c r="IG343" s="477"/>
      <c r="IH343" s="477"/>
      <c r="II343" s="477"/>
      <c r="IJ343" s="477"/>
      <c r="IK343" s="477"/>
      <c r="IL343" s="477"/>
      <c r="IM343" s="477"/>
      <c r="IN343" s="477"/>
      <c r="IO343" s="477"/>
      <c r="IP343" s="477"/>
      <c r="IQ343" s="477"/>
      <c r="IR343" s="477"/>
      <c r="IS343" s="477"/>
      <c r="IT343" s="477"/>
      <c r="IU343" s="477"/>
      <c r="IV343" s="477"/>
    </row>
    <row r="344" spans="1:256">
      <c r="B344" s="842"/>
      <c r="C344" s="644"/>
      <c r="D344" s="644"/>
      <c r="E344" s="830"/>
      <c r="F344" s="830"/>
      <c r="G344" s="477"/>
      <c r="H344" s="477"/>
      <c r="I344" s="477"/>
      <c r="J344" s="477"/>
      <c r="K344" s="477"/>
      <c r="L344" s="477"/>
      <c r="M344" s="477"/>
      <c r="N344" s="477"/>
      <c r="O344" s="477"/>
      <c r="P344" s="477"/>
      <c r="Q344" s="477"/>
      <c r="R344" s="477"/>
      <c r="S344" s="477"/>
      <c r="T344" s="477"/>
      <c r="U344" s="477"/>
      <c r="V344" s="477"/>
      <c r="W344" s="477"/>
      <c r="X344" s="477"/>
      <c r="Y344" s="477"/>
      <c r="Z344" s="477"/>
      <c r="AA344" s="477"/>
      <c r="AB344" s="477"/>
      <c r="AC344" s="477"/>
      <c r="AD344" s="477"/>
      <c r="AE344" s="477"/>
      <c r="AF344" s="477"/>
      <c r="AG344" s="477"/>
      <c r="AH344" s="477"/>
      <c r="AI344" s="477"/>
      <c r="AJ344" s="477"/>
      <c r="AK344" s="477"/>
      <c r="AL344" s="477"/>
      <c r="AM344" s="477"/>
      <c r="AN344" s="477"/>
      <c r="AO344" s="477"/>
      <c r="AP344" s="477"/>
      <c r="AQ344" s="477"/>
      <c r="AR344" s="477"/>
      <c r="AS344" s="477"/>
      <c r="AT344" s="477"/>
      <c r="AU344" s="477"/>
      <c r="AV344" s="477"/>
      <c r="AW344" s="477"/>
      <c r="AX344" s="477"/>
      <c r="AY344" s="477"/>
      <c r="AZ344" s="477"/>
      <c r="BA344" s="477"/>
      <c r="BB344" s="477"/>
      <c r="BC344" s="477"/>
      <c r="BD344" s="477"/>
      <c r="BE344" s="477"/>
      <c r="BF344" s="477"/>
      <c r="BG344" s="477"/>
      <c r="BH344" s="477"/>
      <c r="BI344" s="477"/>
      <c r="BJ344" s="477"/>
      <c r="BK344" s="477"/>
      <c r="BL344" s="477"/>
      <c r="BM344" s="477"/>
      <c r="BN344" s="477"/>
      <c r="BO344" s="477"/>
      <c r="BP344" s="477"/>
      <c r="BQ344" s="477"/>
      <c r="BR344" s="477"/>
      <c r="BS344" s="477"/>
      <c r="BT344" s="477"/>
      <c r="BU344" s="477"/>
      <c r="BV344" s="477"/>
      <c r="BW344" s="477"/>
      <c r="BX344" s="477"/>
      <c r="BY344" s="477"/>
      <c r="BZ344" s="477"/>
      <c r="CA344" s="477"/>
      <c r="CB344" s="477"/>
      <c r="CC344" s="477"/>
      <c r="CD344" s="477"/>
      <c r="CE344" s="477"/>
      <c r="CF344" s="477"/>
      <c r="CG344" s="477"/>
      <c r="CH344" s="477"/>
      <c r="CI344" s="477"/>
      <c r="CJ344" s="477"/>
      <c r="CK344" s="477"/>
      <c r="CL344" s="477"/>
      <c r="CM344" s="477"/>
      <c r="CN344" s="477"/>
      <c r="CO344" s="477"/>
      <c r="CP344" s="477"/>
      <c r="CQ344" s="477"/>
      <c r="CR344" s="477"/>
      <c r="CS344" s="477"/>
      <c r="CT344" s="477"/>
      <c r="CU344" s="477"/>
      <c r="CV344" s="477"/>
      <c r="CW344" s="477"/>
      <c r="CX344" s="477"/>
      <c r="CY344" s="477"/>
      <c r="CZ344" s="477"/>
      <c r="DA344" s="477"/>
      <c r="DB344" s="477"/>
      <c r="DC344" s="477"/>
      <c r="DD344" s="477"/>
      <c r="DE344" s="477"/>
      <c r="DF344" s="477"/>
      <c r="DG344" s="477"/>
      <c r="DH344" s="477"/>
      <c r="DI344" s="477"/>
      <c r="DJ344" s="477"/>
      <c r="DK344" s="477"/>
      <c r="DL344" s="477"/>
      <c r="DM344" s="477"/>
      <c r="DN344" s="477"/>
      <c r="DO344" s="477"/>
      <c r="DP344" s="477"/>
      <c r="DQ344" s="477"/>
      <c r="DR344" s="477"/>
      <c r="DS344" s="477"/>
      <c r="DT344" s="477"/>
      <c r="DU344" s="477"/>
      <c r="DV344" s="477"/>
      <c r="DW344" s="477"/>
      <c r="DX344" s="477"/>
      <c r="DY344" s="477"/>
      <c r="DZ344" s="477"/>
      <c r="EA344" s="477"/>
      <c r="EB344" s="477"/>
      <c r="EC344" s="477"/>
      <c r="ED344" s="477"/>
      <c r="EE344" s="477"/>
      <c r="EF344" s="477"/>
      <c r="EG344" s="477"/>
      <c r="EH344" s="477"/>
      <c r="EI344" s="477"/>
      <c r="EJ344" s="477"/>
      <c r="EK344" s="477"/>
      <c r="EL344" s="477"/>
      <c r="EM344" s="477"/>
      <c r="EN344" s="477"/>
      <c r="EO344" s="477"/>
      <c r="EP344" s="477"/>
      <c r="EQ344" s="477"/>
      <c r="ER344" s="477"/>
      <c r="ES344" s="477"/>
      <c r="ET344" s="477"/>
      <c r="EU344" s="477"/>
      <c r="EV344" s="477"/>
      <c r="EW344" s="477"/>
      <c r="EX344" s="477"/>
      <c r="EY344" s="477"/>
      <c r="EZ344" s="477"/>
      <c r="FA344" s="477"/>
      <c r="FB344" s="477"/>
      <c r="FC344" s="477"/>
      <c r="FD344" s="477"/>
      <c r="FE344" s="477"/>
      <c r="FF344" s="477"/>
      <c r="FG344" s="477"/>
      <c r="FH344" s="477"/>
      <c r="FI344" s="477"/>
      <c r="FJ344" s="477"/>
      <c r="FK344" s="477"/>
      <c r="FL344" s="477"/>
      <c r="FM344" s="477"/>
      <c r="FN344" s="477"/>
      <c r="FO344" s="477"/>
      <c r="FP344" s="477"/>
      <c r="FQ344" s="477"/>
      <c r="FR344" s="477"/>
      <c r="FS344" s="477"/>
      <c r="FT344" s="477"/>
      <c r="FU344" s="477"/>
      <c r="FV344" s="477"/>
      <c r="FW344" s="477"/>
      <c r="FX344" s="477"/>
      <c r="FY344" s="477"/>
      <c r="FZ344" s="477"/>
      <c r="GA344" s="477"/>
      <c r="GB344" s="477"/>
      <c r="GC344" s="477"/>
      <c r="GD344" s="477"/>
      <c r="GE344" s="477"/>
      <c r="GF344" s="477"/>
      <c r="GG344" s="477"/>
      <c r="GH344" s="477"/>
      <c r="GI344" s="477"/>
      <c r="GJ344" s="477"/>
      <c r="GK344" s="477"/>
      <c r="GL344" s="477"/>
      <c r="GM344" s="477"/>
      <c r="GN344" s="477"/>
      <c r="GO344" s="477"/>
      <c r="GP344" s="477"/>
      <c r="GQ344" s="477"/>
      <c r="GR344" s="477"/>
      <c r="GS344" s="477"/>
      <c r="GT344" s="477"/>
      <c r="GU344" s="477"/>
      <c r="GV344" s="477"/>
      <c r="GW344" s="477"/>
      <c r="GX344" s="477"/>
      <c r="GY344" s="477"/>
      <c r="GZ344" s="477"/>
      <c r="HA344" s="477"/>
      <c r="HB344" s="477"/>
      <c r="HC344" s="477"/>
      <c r="HD344" s="477"/>
      <c r="HE344" s="477"/>
      <c r="HF344" s="477"/>
      <c r="HG344" s="477"/>
      <c r="HH344" s="477"/>
      <c r="HI344" s="477"/>
      <c r="HJ344" s="477"/>
      <c r="HK344" s="477"/>
      <c r="HL344" s="477"/>
      <c r="HM344" s="477"/>
      <c r="HN344" s="477"/>
      <c r="HO344" s="477"/>
      <c r="HP344" s="477"/>
      <c r="HQ344" s="477"/>
      <c r="HR344" s="477"/>
      <c r="HS344" s="477"/>
      <c r="HT344" s="477"/>
      <c r="HU344" s="477"/>
      <c r="HV344" s="477"/>
      <c r="HW344" s="477"/>
      <c r="HX344" s="477"/>
      <c r="HY344" s="477"/>
      <c r="HZ344" s="477"/>
      <c r="IA344" s="477"/>
      <c r="IB344" s="477"/>
      <c r="IC344" s="477"/>
      <c r="ID344" s="477"/>
      <c r="IE344" s="477"/>
      <c r="IF344" s="477"/>
      <c r="IG344" s="477"/>
      <c r="IH344" s="477"/>
      <c r="II344" s="477"/>
      <c r="IJ344" s="477"/>
      <c r="IK344" s="477"/>
      <c r="IL344" s="477"/>
      <c r="IM344" s="477"/>
      <c r="IN344" s="477"/>
      <c r="IO344" s="477"/>
      <c r="IP344" s="477"/>
      <c r="IQ344" s="477"/>
      <c r="IR344" s="477"/>
      <c r="IS344" s="477"/>
      <c r="IT344" s="477"/>
      <c r="IU344" s="477"/>
      <c r="IV344" s="477"/>
    </row>
    <row r="345" spans="1:256">
      <c r="B345" s="808"/>
      <c r="C345" s="644"/>
      <c r="D345" s="644"/>
      <c r="E345" s="740"/>
      <c r="F345" s="740"/>
      <c r="G345" s="739"/>
      <c r="H345" s="739"/>
      <c r="I345" s="739"/>
      <c r="J345" s="739"/>
      <c r="K345" s="739"/>
      <c r="L345" s="739"/>
      <c r="M345" s="739"/>
      <c r="N345" s="739"/>
      <c r="O345" s="739"/>
      <c r="P345" s="739"/>
      <c r="Q345" s="739"/>
      <c r="R345" s="739"/>
      <c r="S345" s="739"/>
      <c r="T345" s="739"/>
      <c r="U345" s="739"/>
      <c r="V345" s="739"/>
      <c r="W345" s="739"/>
      <c r="X345" s="739"/>
      <c r="Y345" s="739"/>
      <c r="Z345" s="739"/>
      <c r="AA345" s="739"/>
      <c r="AB345" s="739"/>
      <c r="AC345" s="739"/>
      <c r="AD345" s="739"/>
      <c r="AE345" s="739"/>
      <c r="AF345" s="739"/>
      <c r="AG345" s="739"/>
      <c r="AH345" s="739"/>
      <c r="AI345" s="739"/>
      <c r="AJ345" s="739"/>
      <c r="AK345" s="739"/>
      <c r="AL345" s="739"/>
      <c r="AM345" s="739"/>
      <c r="AN345" s="739"/>
      <c r="AO345" s="739"/>
      <c r="AP345" s="739"/>
      <c r="AQ345" s="739"/>
      <c r="AR345" s="739"/>
      <c r="AS345" s="739"/>
      <c r="AT345" s="739"/>
      <c r="AU345" s="739"/>
      <c r="AV345" s="739"/>
      <c r="AW345" s="739"/>
      <c r="AX345" s="739"/>
      <c r="AY345" s="739"/>
      <c r="AZ345" s="739"/>
      <c r="BA345" s="739"/>
      <c r="BB345" s="739"/>
      <c r="BC345" s="739"/>
      <c r="BD345" s="739"/>
      <c r="BE345" s="739"/>
      <c r="BF345" s="739"/>
      <c r="BG345" s="739"/>
      <c r="BH345" s="739"/>
      <c r="BI345" s="739"/>
      <c r="BJ345" s="739"/>
      <c r="BK345" s="739"/>
      <c r="BL345" s="739"/>
      <c r="BM345" s="739"/>
      <c r="BN345" s="739"/>
      <c r="BO345" s="739"/>
      <c r="BP345" s="739"/>
      <c r="BQ345" s="739"/>
      <c r="BR345" s="739"/>
      <c r="BS345" s="739"/>
      <c r="BT345" s="739"/>
      <c r="BU345" s="739"/>
      <c r="BV345" s="739"/>
      <c r="BW345" s="739"/>
      <c r="BX345" s="739"/>
      <c r="BY345" s="739"/>
      <c r="BZ345" s="739"/>
      <c r="CA345" s="739"/>
      <c r="CB345" s="739"/>
      <c r="CC345" s="739"/>
      <c r="CD345" s="739"/>
      <c r="CE345" s="739"/>
      <c r="CF345" s="739"/>
      <c r="CG345" s="739"/>
      <c r="CH345" s="739"/>
      <c r="CI345" s="739"/>
      <c r="CJ345" s="739"/>
      <c r="CK345" s="739"/>
      <c r="CL345" s="739"/>
      <c r="CM345" s="739"/>
      <c r="CN345" s="739"/>
      <c r="CO345" s="739"/>
      <c r="CP345" s="739"/>
      <c r="CQ345" s="739"/>
      <c r="CR345" s="739"/>
      <c r="CS345" s="739"/>
      <c r="CT345" s="739"/>
      <c r="CU345" s="739"/>
      <c r="CV345" s="739"/>
      <c r="CW345" s="739"/>
      <c r="CX345" s="739"/>
      <c r="CY345" s="739"/>
      <c r="CZ345" s="739"/>
      <c r="DA345" s="739"/>
      <c r="DB345" s="739"/>
      <c r="DC345" s="739"/>
      <c r="DD345" s="739"/>
      <c r="DE345" s="739"/>
      <c r="DF345" s="739"/>
      <c r="DG345" s="739"/>
      <c r="DH345" s="739"/>
      <c r="DI345" s="739"/>
      <c r="DJ345" s="739"/>
      <c r="DK345" s="739"/>
      <c r="DL345" s="739"/>
      <c r="DM345" s="739"/>
      <c r="DN345" s="739"/>
      <c r="DO345" s="739"/>
      <c r="DP345" s="739"/>
      <c r="DQ345" s="739"/>
      <c r="DR345" s="739"/>
      <c r="DS345" s="739"/>
      <c r="DT345" s="739"/>
      <c r="DU345" s="739"/>
      <c r="DV345" s="739"/>
      <c r="DW345" s="739"/>
      <c r="DX345" s="739"/>
      <c r="DY345" s="739"/>
      <c r="DZ345" s="739"/>
      <c r="EA345" s="739"/>
      <c r="EB345" s="739"/>
      <c r="EC345" s="739"/>
      <c r="ED345" s="739"/>
      <c r="EE345" s="739"/>
      <c r="EF345" s="739"/>
      <c r="EG345" s="739"/>
      <c r="EH345" s="739"/>
      <c r="EI345" s="739"/>
      <c r="EJ345" s="739"/>
      <c r="EK345" s="739"/>
      <c r="EL345" s="739"/>
      <c r="EM345" s="739"/>
      <c r="EN345" s="739"/>
      <c r="EO345" s="739"/>
      <c r="EP345" s="739"/>
      <c r="EQ345" s="739"/>
      <c r="ER345" s="739"/>
      <c r="ES345" s="739"/>
      <c r="ET345" s="739"/>
      <c r="EU345" s="739"/>
      <c r="EV345" s="739"/>
      <c r="EW345" s="739"/>
      <c r="EX345" s="739"/>
      <c r="EY345" s="739"/>
      <c r="EZ345" s="739"/>
      <c r="FA345" s="739"/>
      <c r="FB345" s="739"/>
      <c r="FC345" s="739"/>
      <c r="FD345" s="739"/>
      <c r="FE345" s="739"/>
      <c r="FF345" s="739"/>
      <c r="FG345" s="739"/>
      <c r="FH345" s="739"/>
      <c r="FI345" s="739"/>
      <c r="FJ345" s="739"/>
      <c r="FK345" s="739"/>
      <c r="FL345" s="739"/>
      <c r="FM345" s="739"/>
      <c r="FN345" s="739"/>
      <c r="FO345" s="739"/>
      <c r="FP345" s="739"/>
      <c r="FQ345" s="739"/>
      <c r="FR345" s="739"/>
      <c r="FS345" s="739"/>
      <c r="FT345" s="739"/>
      <c r="FU345" s="739"/>
      <c r="FV345" s="739"/>
      <c r="FW345" s="739"/>
      <c r="FX345" s="739"/>
      <c r="FY345" s="739"/>
      <c r="FZ345" s="739"/>
      <c r="GA345" s="739"/>
      <c r="GB345" s="739"/>
      <c r="GC345" s="739"/>
      <c r="GD345" s="739"/>
      <c r="GE345" s="739"/>
      <c r="GF345" s="739"/>
      <c r="GG345" s="739"/>
      <c r="GH345" s="739"/>
      <c r="GI345" s="739"/>
      <c r="GJ345" s="739"/>
      <c r="GK345" s="739"/>
      <c r="GL345" s="739"/>
      <c r="GM345" s="739"/>
      <c r="GN345" s="739"/>
      <c r="GO345" s="739"/>
      <c r="GP345" s="739"/>
      <c r="GQ345" s="739"/>
      <c r="GR345" s="739"/>
      <c r="GS345" s="739"/>
      <c r="GT345" s="739"/>
      <c r="GU345" s="739"/>
      <c r="GV345" s="739"/>
      <c r="GW345" s="739"/>
      <c r="GX345" s="739"/>
      <c r="GY345" s="739"/>
      <c r="GZ345" s="739"/>
      <c r="HA345" s="739"/>
      <c r="HB345" s="739"/>
      <c r="HC345" s="739"/>
      <c r="HD345" s="739"/>
      <c r="HE345" s="739"/>
      <c r="HF345" s="739"/>
      <c r="HG345" s="739"/>
      <c r="HH345" s="739"/>
      <c r="HI345" s="739"/>
      <c r="HJ345" s="739"/>
      <c r="HK345" s="739"/>
      <c r="HL345" s="739"/>
      <c r="HM345" s="739"/>
      <c r="HN345" s="739"/>
      <c r="HO345" s="739"/>
      <c r="HP345" s="739"/>
      <c r="HQ345" s="739"/>
      <c r="HR345" s="739"/>
      <c r="HS345" s="739"/>
      <c r="HT345" s="739"/>
      <c r="HU345" s="739"/>
      <c r="HV345" s="739"/>
      <c r="HW345" s="739"/>
      <c r="HX345" s="739"/>
      <c r="HY345" s="739"/>
      <c r="HZ345" s="739"/>
      <c r="IA345" s="739"/>
      <c r="IB345" s="739"/>
      <c r="IC345" s="739"/>
      <c r="ID345" s="739"/>
      <c r="IE345" s="739"/>
      <c r="IF345" s="739"/>
      <c r="IG345" s="739"/>
      <c r="IH345" s="739"/>
      <c r="II345" s="739"/>
      <c r="IJ345" s="739"/>
      <c r="IK345" s="739"/>
      <c r="IL345" s="739"/>
      <c r="IM345" s="739"/>
      <c r="IN345" s="739"/>
      <c r="IO345" s="739"/>
      <c r="IP345" s="739"/>
      <c r="IQ345" s="739"/>
      <c r="IR345" s="739"/>
      <c r="IS345" s="739"/>
    </row>
    <row r="346" spans="1:256" s="405" customFormat="1">
      <c r="A346" s="647" t="s">
        <v>976</v>
      </c>
      <c r="B346" s="513" t="s">
        <v>1662</v>
      </c>
      <c r="C346" s="407"/>
      <c r="D346" s="407"/>
      <c r="E346" s="406"/>
      <c r="F346" s="406"/>
      <c r="G346" s="437"/>
      <c r="H346" s="437"/>
      <c r="I346" s="437"/>
      <c r="J346" s="437"/>
      <c r="K346" s="437"/>
      <c r="L346" s="437"/>
      <c r="M346" s="437"/>
      <c r="N346" s="437"/>
      <c r="O346" s="437"/>
      <c r="P346" s="437"/>
      <c r="Q346" s="437"/>
      <c r="R346" s="437"/>
      <c r="S346" s="437"/>
      <c r="T346" s="437"/>
      <c r="U346" s="437"/>
      <c r="V346" s="437"/>
      <c r="W346" s="437"/>
      <c r="X346" s="437"/>
      <c r="Y346" s="437"/>
      <c r="Z346" s="437"/>
      <c r="AA346" s="437"/>
      <c r="AB346" s="437"/>
      <c r="AC346" s="437"/>
      <c r="AD346" s="437"/>
      <c r="AE346" s="437"/>
      <c r="AF346" s="437"/>
      <c r="AG346" s="437"/>
      <c r="AH346" s="437"/>
      <c r="AI346" s="437"/>
      <c r="AJ346" s="437"/>
      <c r="AK346" s="437"/>
      <c r="AL346" s="437"/>
      <c r="AM346" s="437"/>
      <c r="AN346" s="437"/>
      <c r="AO346" s="437"/>
      <c r="AP346" s="437"/>
      <c r="AQ346" s="437"/>
      <c r="AR346" s="437"/>
      <c r="AS346" s="437"/>
      <c r="AT346" s="437"/>
      <c r="AU346" s="437"/>
      <c r="AV346" s="437"/>
      <c r="AW346" s="437"/>
      <c r="AX346" s="437"/>
      <c r="AY346" s="437"/>
      <c r="AZ346" s="437"/>
      <c r="BA346" s="437"/>
      <c r="BB346" s="437"/>
      <c r="BC346" s="437"/>
      <c r="BD346" s="437"/>
      <c r="BE346" s="437"/>
      <c r="BF346" s="437"/>
      <c r="BG346" s="437"/>
      <c r="BH346" s="437"/>
      <c r="BI346" s="437"/>
      <c r="BJ346" s="437"/>
      <c r="BK346" s="437"/>
      <c r="BL346" s="437"/>
      <c r="BM346" s="437"/>
      <c r="BN346" s="437"/>
      <c r="BO346" s="437"/>
      <c r="BP346" s="437"/>
      <c r="BQ346" s="437"/>
      <c r="BR346" s="437"/>
      <c r="BS346" s="437"/>
      <c r="BT346" s="437"/>
      <c r="BU346" s="437"/>
      <c r="BV346" s="437"/>
      <c r="BW346" s="437"/>
      <c r="BX346" s="437"/>
      <c r="BY346" s="437"/>
      <c r="BZ346" s="437"/>
      <c r="CA346" s="437"/>
      <c r="CB346" s="437"/>
      <c r="CC346" s="437"/>
      <c r="CD346" s="437"/>
      <c r="CE346" s="437"/>
      <c r="CF346" s="437"/>
      <c r="CG346" s="437"/>
      <c r="CH346" s="437"/>
      <c r="CI346" s="437"/>
      <c r="CJ346" s="437"/>
      <c r="CK346" s="437"/>
      <c r="CL346" s="437"/>
      <c r="CM346" s="437"/>
      <c r="CN346" s="437"/>
      <c r="CO346" s="437"/>
      <c r="CP346" s="437"/>
      <c r="CQ346" s="437"/>
      <c r="CR346" s="437"/>
      <c r="CS346" s="437"/>
      <c r="CT346" s="437"/>
      <c r="CU346" s="437"/>
      <c r="CV346" s="437"/>
      <c r="CW346" s="437"/>
      <c r="CX346" s="437"/>
      <c r="CY346" s="437"/>
      <c r="CZ346" s="437"/>
      <c r="DA346" s="437"/>
      <c r="DB346" s="437"/>
      <c r="DC346" s="437"/>
      <c r="DD346" s="437"/>
      <c r="DE346" s="437"/>
      <c r="DF346" s="437"/>
      <c r="DG346" s="437"/>
      <c r="DH346" s="437"/>
      <c r="DI346" s="437"/>
      <c r="DJ346" s="437"/>
      <c r="DK346" s="437"/>
      <c r="DL346" s="437"/>
      <c r="DM346" s="437"/>
      <c r="DN346" s="437"/>
      <c r="DO346" s="437"/>
      <c r="DP346" s="437"/>
      <c r="DQ346" s="437"/>
      <c r="DR346" s="437"/>
      <c r="DS346" s="437"/>
      <c r="DT346" s="437"/>
      <c r="DU346" s="437"/>
      <c r="DV346" s="437"/>
      <c r="DW346" s="437"/>
      <c r="DX346" s="437"/>
      <c r="DY346" s="437"/>
      <c r="DZ346" s="437"/>
      <c r="EA346" s="437"/>
      <c r="EB346" s="437"/>
      <c r="EC346" s="437"/>
      <c r="ED346" s="437"/>
      <c r="EE346" s="437"/>
      <c r="EF346" s="437"/>
      <c r="EG346" s="437"/>
      <c r="EH346" s="437"/>
      <c r="EI346" s="437"/>
      <c r="EJ346" s="437"/>
      <c r="EK346" s="437"/>
      <c r="EL346" s="437"/>
      <c r="EM346" s="437"/>
      <c r="EN346" s="437"/>
      <c r="EO346" s="437"/>
      <c r="EP346" s="437"/>
      <c r="EQ346" s="437"/>
      <c r="ER346" s="437"/>
      <c r="ES346" s="437"/>
      <c r="ET346" s="437"/>
      <c r="EU346" s="437"/>
      <c r="EV346" s="437"/>
      <c r="EW346" s="437"/>
      <c r="EX346" s="437"/>
      <c r="EY346" s="437"/>
      <c r="EZ346" s="437"/>
      <c r="FA346" s="437"/>
      <c r="FB346" s="437"/>
      <c r="FC346" s="437"/>
      <c r="FD346" s="437"/>
      <c r="FE346" s="437"/>
      <c r="FF346" s="437"/>
      <c r="FG346" s="437"/>
      <c r="FH346" s="437"/>
      <c r="FI346" s="437"/>
      <c r="FJ346" s="437"/>
      <c r="FK346" s="437"/>
      <c r="FL346" s="437"/>
      <c r="FM346" s="437"/>
      <c r="FN346" s="437"/>
      <c r="FO346" s="437"/>
      <c r="FP346" s="437"/>
      <c r="FQ346" s="437"/>
      <c r="FR346" s="437"/>
      <c r="FS346" s="437"/>
      <c r="FT346" s="437"/>
      <c r="FU346" s="437"/>
      <c r="FV346" s="437"/>
      <c r="FW346" s="437"/>
      <c r="FX346" s="437"/>
      <c r="FY346" s="437"/>
      <c r="FZ346" s="437"/>
      <c r="GA346" s="437"/>
      <c r="GB346" s="437"/>
      <c r="GC346" s="437"/>
      <c r="GD346" s="437"/>
      <c r="GE346" s="437"/>
      <c r="GF346" s="437"/>
      <c r="GG346" s="437"/>
      <c r="GH346" s="437"/>
      <c r="GI346" s="437"/>
      <c r="GJ346" s="437"/>
      <c r="GK346" s="437"/>
      <c r="GL346" s="437"/>
      <c r="GM346" s="437"/>
      <c r="GN346" s="437"/>
      <c r="GO346" s="437"/>
      <c r="GP346" s="437"/>
      <c r="GQ346" s="437"/>
      <c r="GR346" s="437"/>
      <c r="GS346" s="437"/>
      <c r="GT346" s="437"/>
      <c r="GU346" s="437"/>
      <c r="GV346" s="437"/>
      <c r="GW346" s="437"/>
      <c r="GX346" s="437"/>
      <c r="GY346" s="437"/>
      <c r="GZ346" s="437"/>
      <c r="HA346" s="437"/>
      <c r="HB346" s="437"/>
      <c r="HC346" s="437"/>
      <c r="HD346" s="437"/>
      <c r="HE346" s="437"/>
      <c r="HF346" s="437"/>
      <c r="HG346" s="437"/>
      <c r="HH346" s="437"/>
      <c r="HI346" s="437"/>
      <c r="HJ346" s="437"/>
      <c r="HK346" s="437"/>
      <c r="HL346" s="437"/>
      <c r="HM346" s="437"/>
      <c r="HN346" s="437"/>
      <c r="HO346" s="437"/>
      <c r="HP346" s="437"/>
      <c r="HQ346" s="437"/>
      <c r="HR346" s="437"/>
      <c r="HS346" s="437"/>
      <c r="HT346" s="437"/>
      <c r="HU346" s="437"/>
      <c r="HV346" s="437"/>
      <c r="HW346" s="437"/>
      <c r="HX346" s="437"/>
      <c r="HY346" s="437"/>
      <c r="HZ346" s="437"/>
      <c r="IA346" s="437"/>
      <c r="IB346" s="437"/>
      <c r="IC346" s="437"/>
      <c r="ID346" s="437"/>
      <c r="IE346" s="437"/>
      <c r="IF346" s="437"/>
      <c r="IG346" s="437"/>
      <c r="IH346" s="437"/>
      <c r="II346" s="437"/>
      <c r="IJ346" s="437"/>
      <c r="IK346" s="437"/>
      <c r="IL346" s="437"/>
      <c r="IM346" s="437"/>
      <c r="IN346" s="437"/>
      <c r="IO346" s="437"/>
      <c r="IP346" s="437"/>
      <c r="IQ346" s="437"/>
      <c r="IR346" s="437"/>
      <c r="IS346" s="437"/>
      <c r="IT346" s="437"/>
      <c r="IU346" s="437"/>
      <c r="IV346" s="437"/>
    </row>
    <row r="347" spans="1:256" s="405" customFormat="1">
      <c r="A347" s="486"/>
      <c r="B347" s="512"/>
      <c r="C347" s="407"/>
      <c r="D347" s="407"/>
      <c r="E347" s="406"/>
      <c r="F347" s="406"/>
      <c r="G347" s="437"/>
      <c r="H347" s="437"/>
      <c r="I347" s="437"/>
      <c r="J347" s="437"/>
      <c r="K347" s="437"/>
      <c r="L347" s="437"/>
      <c r="M347" s="437"/>
      <c r="N347" s="437"/>
      <c r="O347" s="437"/>
      <c r="P347" s="437"/>
      <c r="Q347" s="437"/>
      <c r="R347" s="437"/>
      <c r="S347" s="437"/>
      <c r="T347" s="437"/>
      <c r="U347" s="437"/>
      <c r="V347" s="437"/>
      <c r="W347" s="437"/>
      <c r="X347" s="437"/>
      <c r="Y347" s="437"/>
      <c r="Z347" s="437"/>
      <c r="AA347" s="437"/>
      <c r="AB347" s="437"/>
      <c r="AC347" s="437"/>
      <c r="AD347" s="437"/>
      <c r="AE347" s="437"/>
      <c r="AF347" s="437"/>
      <c r="AG347" s="437"/>
      <c r="AH347" s="437"/>
      <c r="AI347" s="437"/>
      <c r="AJ347" s="437"/>
      <c r="AK347" s="437"/>
      <c r="AL347" s="437"/>
      <c r="AM347" s="437"/>
      <c r="AN347" s="437"/>
      <c r="AO347" s="437"/>
      <c r="AP347" s="437"/>
      <c r="AQ347" s="437"/>
      <c r="AR347" s="437"/>
      <c r="AS347" s="437"/>
      <c r="AT347" s="437"/>
      <c r="AU347" s="437"/>
      <c r="AV347" s="437"/>
      <c r="AW347" s="437"/>
      <c r="AX347" s="437"/>
      <c r="AY347" s="437"/>
      <c r="AZ347" s="437"/>
      <c r="BA347" s="437"/>
      <c r="BB347" s="437"/>
      <c r="BC347" s="437"/>
      <c r="BD347" s="437"/>
      <c r="BE347" s="437"/>
      <c r="BF347" s="437"/>
      <c r="BG347" s="437"/>
      <c r="BH347" s="437"/>
      <c r="BI347" s="437"/>
      <c r="BJ347" s="437"/>
      <c r="BK347" s="437"/>
      <c r="BL347" s="437"/>
      <c r="BM347" s="437"/>
      <c r="BN347" s="437"/>
      <c r="BO347" s="437"/>
      <c r="BP347" s="437"/>
      <c r="BQ347" s="437"/>
      <c r="BR347" s="437"/>
      <c r="BS347" s="437"/>
      <c r="BT347" s="437"/>
      <c r="BU347" s="437"/>
      <c r="BV347" s="437"/>
      <c r="BW347" s="437"/>
      <c r="BX347" s="437"/>
      <c r="BY347" s="437"/>
      <c r="BZ347" s="437"/>
      <c r="CA347" s="437"/>
      <c r="CB347" s="437"/>
      <c r="CC347" s="437"/>
      <c r="CD347" s="437"/>
      <c r="CE347" s="437"/>
      <c r="CF347" s="437"/>
      <c r="CG347" s="437"/>
      <c r="CH347" s="437"/>
      <c r="CI347" s="437"/>
      <c r="CJ347" s="437"/>
      <c r="CK347" s="437"/>
      <c r="CL347" s="437"/>
      <c r="CM347" s="437"/>
      <c r="CN347" s="437"/>
      <c r="CO347" s="437"/>
      <c r="CP347" s="437"/>
      <c r="CQ347" s="437"/>
      <c r="CR347" s="437"/>
      <c r="CS347" s="437"/>
      <c r="CT347" s="437"/>
      <c r="CU347" s="437"/>
      <c r="CV347" s="437"/>
      <c r="CW347" s="437"/>
      <c r="CX347" s="437"/>
      <c r="CY347" s="437"/>
      <c r="CZ347" s="437"/>
      <c r="DA347" s="437"/>
      <c r="DB347" s="437"/>
      <c r="DC347" s="437"/>
      <c r="DD347" s="437"/>
      <c r="DE347" s="437"/>
      <c r="DF347" s="437"/>
      <c r="DG347" s="437"/>
      <c r="DH347" s="437"/>
      <c r="DI347" s="437"/>
      <c r="DJ347" s="437"/>
      <c r="DK347" s="437"/>
      <c r="DL347" s="437"/>
      <c r="DM347" s="437"/>
      <c r="DN347" s="437"/>
      <c r="DO347" s="437"/>
      <c r="DP347" s="437"/>
      <c r="DQ347" s="437"/>
      <c r="DR347" s="437"/>
      <c r="DS347" s="437"/>
      <c r="DT347" s="437"/>
      <c r="DU347" s="437"/>
      <c r="DV347" s="437"/>
      <c r="DW347" s="437"/>
      <c r="DX347" s="437"/>
      <c r="DY347" s="437"/>
      <c r="DZ347" s="437"/>
      <c r="EA347" s="437"/>
      <c r="EB347" s="437"/>
      <c r="EC347" s="437"/>
      <c r="ED347" s="437"/>
      <c r="EE347" s="437"/>
      <c r="EF347" s="437"/>
      <c r="EG347" s="437"/>
      <c r="EH347" s="437"/>
      <c r="EI347" s="437"/>
      <c r="EJ347" s="437"/>
      <c r="EK347" s="437"/>
      <c r="EL347" s="437"/>
      <c r="EM347" s="437"/>
      <c r="EN347" s="437"/>
      <c r="EO347" s="437"/>
      <c r="EP347" s="437"/>
      <c r="EQ347" s="437"/>
      <c r="ER347" s="437"/>
      <c r="ES347" s="437"/>
      <c r="ET347" s="437"/>
      <c r="EU347" s="437"/>
      <c r="EV347" s="437"/>
      <c r="EW347" s="437"/>
      <c r="EX347" s="437"/>
      <c r="EY347" s="437"/>
      <c r="EZ347" s="437"/>
      <c r="FA347" s="437"/>
      <c r="FB347" s="437"/>
      <c r="FC347" s="437"/>
      <c r="FD347" s="437"/>
      <c r="FE347" s="437"/>
      <c r="FF347" s="437"/>
      <c r="FG347" s="437"/>
      <c r="FH347" s="437"/>
      <c r="FI347" s="437"/>
      <c r="FJ347" s="437"/>
      <c r="FK347" s="437"/>
      <c r="FL347" s="437"/>
      <c r="FM347" s="437"/>
      <c r="FN347" s="437"/>
      <c r="FO347" s="437"/>
      <c r="FP347" s="437"/>
      <c r="FQ347" s="437"/>
      <c r="FR347" s="437"/>
      <c r="FS347" s="437"/>
      <c r="FT347" s="437"/>
      <c r="FU347" s="437"/>
      <c r="FV347" s="437"/>
      <c r="FW347" s="437"/>
      <c r="FX347" s="437"/>
      <c r="FY347" s="437"/>
      <c r="FZ347" s="437"/>
      <c r="GA347" s="437"/>
      <c r="GB347" s="437"/>
      <c r="GC347" s="437"/>
      <c r="GD347" s="437"/>
      <c r="GE347" s="437"/>
      <c r="GF347" s="437"/>
      <c r="GG347" s="437"/>
      <c r="GH347" s="437"/>
      <c r="GI347" s="437"/>
      <c r="GJ347" s="437"/>
      <c r="GK347" s="437"/>
      <c r="GL347" s="437"/>
      <c r="GM347" s="437"/>
      <c r="GN347" s="437"/>
      <c r="GO347" s="437"/>
      <c r="GP347" s="437"/>
      <c r="GQ347" s="437"/>
      <c r="GR347" s="437"/>
      <c r="GS347" s="437"/>
      <c r="GT347" s="437"/>
      <c r="GU347" s="437"/>
      <c r="GV347" s="437"/>
      <c r="GW347" s="437"/>
      <c r="GX347" s="437"/>
      <c r="GY347" s="437"/>
      <c r="GZ347" s="437"/>
      <c r="HA347" s="437"/>
      <c r="HB347" s="437"/>
      <c r="HC347" s="437"/>
      <c r="HD347" s="437"/>
      <c r="HE347" s="437"/>
      <c r="HF347" s="437"/>
      <c r="HG347" s="437"/>
      <c r="HH347" s="437"/>
      <c r="HI347" s="437"/>
      <c r="HJ347" s="437"/>
      <c r="HK347" s="437"/>
      <c r="HL347" s="437"/>
      <c r="HM347" s="437"/>
      <c r="HN347" s="437"/>
      <c r="HO347" s="437"/>
      <c r="HP347" s="437"/>
      <c r="HQ347" s="437"/>
      <c r="HR347" s="437"/>
      <c r="HS347" s="437"/>
      <c r="HT347" s="437"/>
      <c r="HU347" s="437"/>
      <c r="HV347" s="437"/>
      <c r="HW347" s="437"/>
      <c r="HX347" s="437"/>
      <c r="HY347" s="437"/>
      <c r="HZ347" s="437"/>
      <c r="IA347" s="437"/>
      <c r="IB347" s="437"/>
      <c r="IC347" s="437"/>
      <c r="ID347" s="437"/>
      <c r="IE347" s="437"/>
      <c r="IF347" s="437"/>
      <c r="IG347" s="437"/>
      <c r="IH347" s="437"/>
      <c r="II347" s="437"/>
      <c r="IJ347" s="437"/>
      <c r="IK347" s="437"/>
      <c r="IL347" s="437"/>
      <c r="IM347" s="437"/>
      <c r="IN347" s="437"/>
      <c r="IO347" s="437"/>
      <c r="IP347" s="437"/>
      <c r="IQ347" s="437"/>
      <c r="IR347" s="437"/>
      <c r="IS347" s="437"/>
      <c r="IT347" s="437"/>
      <c r="IU347" s="437"/>
      <c r="IV347" s="437"/>
    </row>
    <row r="348" spans="1:256" s="437" customFormat="1">
      <c r="A348" s="817" t="s">
        <v>1317</v>
      </c>
      <c r="B348" s="489" t="s">
        <v>1661</v>
      </c>
      <c r="C348" s="485"/>
      <c r="D348" s="485"/>
      <c r="G348" s="484"/>
      <c r="H348" s="484"/>
    </row>
    <row r="349" spans="1:256" s="437" customFormat="1" ht="78.75" customHeight="1">
      <c r="A349" s="486"/>
      <c r="B349" s="489" t="s">
        <v>1660</v>
      </c>
      <c r="C349" s="485"/>
      <c r="D349" s="485"/>
      <c r="G349" s="484"/>
      <c r="H349" s="484"/>
    </row>
    <row r="350" spans="1:256" s="437" customFormat="1">
      <c r="A350" s="486"/>
      <c r="B350" s="408" t="s">
        <v>1491</v>
      </c>
      <c r="C350" s="485" t="s">
        <v>51</v>
      </c>
      <c r="D350" s="485">
        <v>3</v>
      </c>
      <c r="E350" s="487"/>
      <c r="F350" s="487">
        <f>E350*D350</f>
        <v>0</v>
      </c>
      <c r="G350" s="484"/>
      <c r="H350" s="484"/>
    </row>
    <row r="351" spans="1:256" s="437" customFormat="1">
      <c r="A351" s="486"/>
      <c r="B351" s="408" t="s">
        <v>1659</v>
      </c>
      <c r="C351" s="485" t="s">
        <v>51</v>
      </c>
      <c r="D351" s="485">
        <v>1</v>
      </c>
      <c r="E351" s="487"/>
      <c r="F351" s="487">
        <f>E351*D351</f>
        <v>0</v>
      </c>
      <c r="G351" s="484"/>
      <c r="H351" s="484"/>
    </row>
    <row r="352" spans="1:256" s="437" customFormat="1">
      <c r="A352" s="486"/>
      <c r="B352" s="408"/>
      <c r="C352" s="485"/>
      <c r="D352" s="485"/>
      <c r="G352" s="484"/>
      <c r="H352" s="484"/>
    </row>
    <row r="353" spans="1:8" s="437" customFormat="1" ht="69.75" customHeight="1">
      <c r="A353" s="817" t="s">
        <v>1315</v>
      </c>
      <c r="B353" s="489" t="s">
        <v>1658</v>
      </c>
      <c r="C353" s="485"/>
      <c r="D353" s="485"/>
      <c r="G353" s="484"/>
      <c r="H353" s="484"/>
    </row>
    <row r="354" spans="1:8" s="437" customFormat="1">
      <c r="A354" s="486"/>
      <c r="B354" s="512" t="s">
        <v>1484</v>
      </c>
      <c r="C354" s="485" t="s">
        <v>312</v>
      </c>
      <c r="D354" s="646">
        <v>114</v>
      </c>
      <c r="E354" s="487"/>
      <c r="F354" s="836">
        <f>E354*D354</f>
        <v>0</v>
      </c>
      <c r="G354" s="484"/>
      <c r="H354" s="484"/>
    </row>
    <row r="355" spans="1:8" s="437" customFormat="1">
      <c r="A355" s="486"/>
      <c r="B355" s="512" t="s">
        <v>1488</v>
      </c>
      <c r="C355" s="485" t="s">
        <v>312</v>
      </c>
      <c r="D355" s="646">
        <v>120</v>
      </c>
      <c r="E355" s="487"/>
      <c r="F355" s="836">
        <f>E355*D355</f>
        <v>0</v>
      </c>
      <c r="G355" s="484"/>
      <c r="H355" s="484"/>
    </row>
    <row r="356" spans="1:8" s="437" customFormat="1">
      <c r="A356" s="486"/>
      <c r="B356" s="512" t="s">
        <v>1495</v>
      </c>
      <c r="C356" s="485" t="s">
        <v>312</v>
      </c>
      <c r="D356" s="646">
        <v>60</v>
      </c>
      <c r="E356" s="487"/>
      <c r="F356" s="836">
        <f>E356*D356</f>
        <v>0</v>
      </c>
      <c r="G356" s="484"/>
      <c r="H356" s="484"/>
    </row>
    <row r="357" spans="1:8" s="437" customFormat="1">
      <c r="A357" s="486"/>
      <c r="B357" s="512"/>
      <c r="C357" s="485"/>
      <c r="D357" s="646"/>
      <c r="G357" s="484"/>
      <c r="H357" s="484"/>
    </row>
    <row r="358" spans="1:8" s="437" customFormat="1" ht="65.25" customHeight="1">
      <c r="A358" s="817" t="s">
        <v>1313</v>
      </c>
      <c r="B358" s="512" t="s">
        <v>1657</v>
      </c>
      <c r="C358" s="485"/>
      <c r="D358" s="485"/>
      <c r="E358" s="490"/>
      <c r="F358" s="490"/>
      <c r="G358" s="484"/>
      <c r="H358" s="484"/>
    </row>
    <row r="359" spans="1:8" s="437" customFormat="1">
      <c r="A359" s="486"/>
      <c r="B359" s="512" t="s">
        <v>1484</v>
      </c>
      <c r="C359" s="485" t="s">
        <v>312</v>
      </c>
      <c r="D359" s="646">
        <f>D354</f>
        <v>114</v>
      </c>
      <c r="E359" s="484"/>
      <c r="F359" s="835">
        <f>E359*D359</f>
        <v>0</v>
      </c>
      <c r="G359" s="484"/>
      <c r="H359" s="484"/>
    </row>
    <row r="360" spans="1:8" s="437" customFormat="1">
      <c r="A360" s="486"/>
      <c r="B360" s="512" t="s">
        <v>1488</v>
      </c>
      <c r="C360" s="485" t="s">
        <v>312</v>
      </c>
      <c r="D360" s="646">
        <f>D355</f>
        <v>120</v>
      </c>
      <c r="E360" s="484"/>
      <c r="F360" s="835">
        <f>E360*D360</f>
        <v>0</v>
      </c>
      <c r="G360" s="484"/>
      <c r="H360" s="484"/>
    </row>
    <row r="361" spans="1:8" s="437" customFormat="1">
      <c r="A361" s="486"/>
      <c r="B361" s="512" t="s">
        <v>1495</v>
      </c>
      <c r="C361" s="485" t="s">
        <v>312</v>
      </c>
      <c r="D361" s="646">
        <f>D356</f>
        <v>60</v>
      </c>
      <c r="E361" s="484"/>
      <c r="F361" s="835">
        <f>E361*D361</f>
        <v>0</v>
      </c>
      <c r="G361" s="484"/>
      <c r="H361" s="484"/>
    </row>
    <row r="362" spans="1:8" s="437" customFormat="1">
      <c r="A362" s="486"/>
      <c r="B362" s="512"/>
      <c r="C362" s="485"/>
      <c r="D362" s="646"/>
      <c r="G362" s="484"/>
      <c r="H362" s="484"/>
    </row>
    <row r="363" spans="1:8" s="437" customFormat="1" ht="69" customHeight="1">
      <c r="A363" s="817" t="s">
        <v>1311</v>
      </c>
      <c r="B363" s="489" t="s">
        <v>1656</v>
      </c>
      <c r="C363" s="489"/>
      <c r="D363" s="489"/>
      <c r="G363" s="484"/>
      <c r="H363" s="484"/>
    </row>
    <row r="364" spans="1:8" s="437" customFormat="1">
      <c r="A364" s="486"/>
      <c r="B364" s="512" t="s">
        <v>1484</v>
      </c>
      <c r="C364" s="485" t="s">
        <v>51</v>
      </c>
      <c r="D364" s="485">
        <v>10</v>
      </c>
      <c r="E364" s="484"/>
      <c r="F364" s="836">
        <f>E364*D364</f>
        <v>0</v>
      </c>
      <c r="G364" s="484"/>
      <c r="H364" s="484"/>
    </row>
    <row r="365" spans="1:8" s="437" customFormat="1">
      <c r="A365" s="486"/>
      <c r="B365" s="512" t="s">
        <v>1488</v>
      </c>
      <c r="C365" s="485" t="s">
        <v>51</v>
      </c>
      <c r="D365" s="485">
        <v>2</v>
      </c>
      <c r="E365" s="484"/>
      <c r="F365" s="836">
        <f>E365*D365</f>
        <v>0</v>
      </c>
      <c r="G365" s="484"/>
      <c r="H365" s="484"/>
    </row>
    <row r="366" spans="1:8" s="437" customFormat="1">
      <c r="A366" s="486"/>
      <c r="B366" s="512" t="s">
        <v>1495</v>
      </c>
      <c r="C366" s="485" t="s">
        <v>51</v>
      </c>
      <c r="D366" s="485">
        <v>4</v>
      </c>
      <c r="E366" s="484"/>
      <c r="F366" s="836">
        <f>E366*D366</f>
        <v>0</v>
      </c>
      <c r="G366" s="484"/>
      <c r="H366" s="484"/>
    </row>
    <row r="367" spans="1:8" s="437" customFormat="1">
      <c r="A367" s="486"/>
      <c r="B367" s="512"/>
      <c r="C367" s="485"/>
      <c r="D367" s="485"/>
      <c r="G367" s="484"/>
      <c r="H367" s="484"/>
    </row>
    <row r="368" spans="1:8" s="437" customFormat="1" ht="52.8">
      <c r="A368" s="817" t="s">
        <v>1308</v>
      </c>
      <c r="B368" s="512" t="s">
        <v>1655</v>
      </c>
      <c r="C368" s="485"/>
      <c r="D368" s="485"/>
      <c r="E368" s="490"/>
      <c r="F368" s="490"/>
      <c r="G368" s="484"/>
      <c r="H368" s="484"/>
    </row>
    <row r="369" spans="1:10" s="437" customFormat="1">
      <c r="A369" s="486"/>
      <c r="B369" s="512" t="s">
        <v>1484</v>
      </c>
      <c r="C369" s="485" t="s">
        <v>51</v>
      </c>
      <c r="D369" s="646">
        <f>D359/2</f>
        <v>57</v>
      </c>
      <c r="E369" s="484"/>
      <c r="F369" s="836">
        <f>E369*D369</f>
        <v>0</v>
      </c>
      <c r="G369" s="484"/>
      <c r="H369" s="484"/>
    </row>
    <row r="370" spans="1:10" s="437" customFormat="1">
      <c r="A370" s="486"/>
      <c r="B370" s="512" t="s">
        <v>1488</v>
      </c>
      <c r="C370" s="485" t="s">
        <v>51</v>
      </c>
      <c r="D370" s="646">
        <f>D360/2</f>
        <v>60</v>
      </c>
      <c r="E370" s="484"/>
      <c r="F370" s="836">
        <f>E370*D370</f>
        <v>0</v>
      </c>
      <c r="G370" s="484"/>
      <c r="H370" s="484"/>
    </row>
    <row r="371" spans="1:10" s="437" customFormat="1">
      <c r="A371" s="486"/>
      <c r="B371" s="512" t="s">
        <v>1495</v>
      </c>
      <c r="C371" s="485" t="s">
        <v>51</v>
      </c>
      <c r="D371" s="646">
        <f>D361/2</f>
        <v>30</v>
      </c>
      <c r="E371" s="484"/>
      <c r="F371" s="836">
        <f>E371*D371</f>
        <v>0</v>
      </c>
      <c r="G371" s="484"/>
      <c r="H371" s="484"/>
    </row>
    <row r="372" spans="1:10" s="437" customFormat="1" ht="39.6">
      <c r="A372" s="486"/>
      <c r="B372" s="489" t="s">
        <v>1654</v>
      </c>
      <c r="C372" s="841" t="s">
        <v>1309</v>
      </c>
      <c r="D372" s="841"/>
      <c r="E372" s="836"/>
      <c r="F372" s="836"/>
      <c r="G372" s="484"/>
      <c r="H372" s="484"/>
    </row>
    <row r="373" spans="1:10" s="437" customFormat="1">
      <c r="A373" s="486"/>
      <c r="B373" s="512"/>
      <c r="C373" s="485"/>
      <c r="D373" s="485"/>
      <c r="E373" s="829"/>
      <c r="F373" s="829"/>
      <c r="G373" s="484"/>
      <c r="H373" s="484"/>
    </row>
    <row r="374" spans="1:10" s="829" customFormat="1" ht="172.5" customHeight="1">
      <c r="A374" s="817" t="s">
        <v>1653</v>
      </c>
      <c r="B374" s="512" t="s">
        <v>1652</v>
      </c>
      <c r="C374" s="485" t="s">
        <v>51</v>
      </c>
      <c r="D374" s="485">
        <v>1160</v>
      </c>
      <c r="E374" s="484"/>
      <c r="F374" s="835">
        <f>E374*D374</f>
        <v>0</v>
      </c>
      <c r="G374" s="484"/>
      <c r="H374" s="484"/>
    </row>
    <row r="375" spans="1:10" s="829" customFormat="1">
      <c r="A375" s="486"/>
      <c r="B375" s="512"/>
      <c r="C375" s="485"/>
      <c r="D375" s="485"/>
      <c r="G375" s="484"/>
      <c r="H375" s="484"/>
    </row>
    <row r="376" spans="1:10" s="829" customFormat="1" ht="94.8">
      <c r="A376" s="817" t="s">
        <v>1651</v>
      </c>
      <c r="B376" s="838" t="s">
        <v>1650</v>
      </c>
      <c r="C376" s="485" t="s">
        <v>312</v>
      </c>
      <c r="D376" s="485">
        <v>12120</v>
      </c>
      <c r="E376" s="484"/>
      <c r="F376" s="484">
        <f>E376*D376</f>
        <v>0</v>
      </c>
      <c r="G376" s="484"/>
      <c r="H376" s="484"/>
    </row>
    <row r="377" spans="1:10" s="829" customFormat="1">
      <c r="A377" s="486"/>
      <c r="B377" s="512"/>
      <c r="C377" s="485"/>
      <c r="D377" s="485"/>
      <c r="E377" s="484"/>
      <c r="F377" s="836"/>
      <c r="G377" s="484"/>
      <c r="H377" s="484"/>
    </row>
    <row r="378" spans="1:10" s="829" customFormat="1" ht="145.19999999999999">
      <c r="A378" s="817" t="s">
        <v>1649</v>
      </c>
      <c r="B378" s="838" t="s">
        <v>1648</v>
      </c>
      <c r="C378" s="485"/>
      <c r="D378" s="485"/>
      <c r="G378" s="484"/>
      <c r="H378" s="484"/>
    </row>
    <row r="379" spans="1:10" s="538" customFormat="1">
      <c r="A379" s="486"/>
      <c r="B379" s="722" t="s">
        <v>1647</v>
      </c>
      <c r="C379" s="485" t="s">
        <v>1309</v>
      </c>
      <c r="D379" s="485">
        <v>8</v>
      </c>
      <c r="E379" s="484"/>
      <c r="F379" s="484">
        <f>E379*D379</f>
        <v>0</v>
      </c>
      <c r="H379" s="485"/>
      <c r="I379" s="484"/>
      <c r="J379" s="484"/>
    </row>
    <row r="380" spans="1:10" s="829" customFormat="1">
      <c r="A380" s="486"/>
      <c r="B380" s="512"/>
      <c r="C380" s="485"/>
      <c r="D380" s="485"/>
      <c r="G380" s="484"/>
      <c r="H380" s="484"/>
    </row>
    <row r="381" spans="1:10" s="829" customFormat="1" ht="66">
      <c r="A381" s="817" t="s">
        <v>1646</v>
      </c>
      <c r="B381" s="838" t="s">
        <v>1645</v>
      </c>
      <c r="C381" s="485"/>
      <c r="D381" s="485"/>
      <c r="G381" s="484"/>
      <c r="H381" s="484"/>
    </row>
    <row r="382" spans="1:10" s="538" customFormat="1" ht="12.75" customHeight="1">
      <c r="A382" s="486"/>
      <c r="B382" s="512" t="s">
        <v>1644</v>
      </c>
      <c r="C382" s="485"/>
      <c r="D382" s="485"/>
      <c r="H382" s="485"/>
      <c r="I382" s="484"/>
      <c r="J382" s="484"/>
    </row>
    <row r="383" spans="1:10" s="829" customFormat="1">
      <c r="A383" s="486"/>
      <c r="B383" s="722" t="s">
        <v>1643</v>
      </c>
      <c r="C383" s="485" t="s">
        <v>1309</v>
      </c>
      <c r="D383" s="485">
        <f>D379</f>
        <v>8</v>
      </c>
      <c r="E383" s="484"/>
      <c r="F383" s="484">
        <f>E383*D383</f>
        <v>0</v>
      </c>
      <c r="G383" s="484"/>
      <c r="H383" s="484"/>
    </row>
    <row r="384" spans="1:10" s="829" customFormat="1">
      <c r="A384" s="486"/>
      <c r="B384" s="512"/>
      <c r="C384" s="485"/>
      <c r="D384" s="485"/>
      <c r="E384" s="484"/>
      <c r="F384" s="836"/>
      <c r="G384" s="484"/>
      <c r="H384" s="484"/>
    </row>
    <row r="385" spans="1:10" s="812" customFormat="1">
      <c r="A385" s="817" t="s">
        <v>1642</v>
      </c>
      <c r="B385" s="840" t="s">
        <v>1641</v>
      </c>
      <c r="C385" s="437"/>
      <c r="D385" s="437"/>
      <c r="E385" s="437"/>
      <c r="F385" s="437"/>
      <c r="G385" s="830"/>
      <c r="H385" s="830"/>
    </row>
    <row r="386" spans="1:10" s="721" customFormat="1" ht="12.75" customHeight="1">
      <c r="A386" s="486"/>
      <c r="B386" s="489" t="s">
        <v>1640</v>
      </c>
      <c r="C386" s="485" t="s">
        <v>51</v>
      </c>
      <c r="D386" s="485">
        <v>56</v>
      </c>
      <c r="E386" s="487"/>
      <c r="F386" s="484">
        <f>E386*D386</f>
        <v>0</v>
      </c>
      <c r="H386" s="644"/>
      <c r="I386" s="830"/>
      <c r="J386" s="830"/>
    </row>
    <row r="387" spans="1:10" s="812" customFormat="1">
      <c r="A387" s="486"/>
      <c r="B387" s="512"/>
      <c r="C387" s="485"/>
      <c r="D387" s="485"/>
      <c r="E387" s="484"/>
      <c r="F387" s="484"/>
      <c r="G387" s="830"/>
      <c r="H387" s="830"/>
    </row>
    <row r="388" spans="1:10" s="812" customFormat="1">
      <c r="A388" s="817" t="s">
        <v>1639</v>
      </c>
      <c r="B388" s="839" t="s">
        <v>1638</v>
      </c>
      <c r="C388" s="437"/>
      <c r="D388" s="437"/>
      <c r="E388" s="437"/>
      <c r="F388" s="437"/>
      <c r="G388" s="830"/>
      <c r="H388" s="830"/>
    </row>
    <row r="389" spans="1:10" s="721" customFormat="1" ht="12.75" customHeight="1">
      <c r="A389" s="486"/>
      <c r="B389" s="489" t="s">
        <v>1637</v>
      </c>
      <c r="C389" s="485" t="s">
        <v>51</v>
      </c>
      <c r="D389" s="485">
        <v>8</v>
      </c>
      <c r="E389" s="487"/>
      <c r="F389" s="484">
        <f>E389*D389</f>
        <v>0</v>
      </c>
      <c r="H389" s="644"/>
      <c r="I389" s="830"/>
      <c r="J389" s="830"/>
    </row>
    <row r="390" spans="1:10" s="812" customFormat="1">
      <c r="A390" s="486"/>
      <c r="B390" s="512"/>
      <c r="C390" s="485"/>
      <c r="D390" s="485"/>
      <c r="E390" s="484"/>
      <c r="F390" s="484"/>
      <c r="G390" s="830"/>
      <c r="H390" s="830"/>
    </row>
    <row r="391" spans="1:10" s="812" customFormat="1" ht="92.4">
      <c r="A391" s="817" t="s">
        <v>1636</v>
      </c>
      <c r="B391" s="839" t="s">
        <v>1635</v>
      </c>
      <c r="C391" s="437"/>
      <c r="D391" s="437"/>
      <c r="E391" s="437"/>
      <c r="F391" s="437"/>
      <c r="G391" s="830"/>
      <c r="H391" s="830"/>
    </row>
    <row r="392" spans="1:10" s="721" customFormat="1">
      <c r="A392" s="486"/>
      <c r="B392" s="489" t="s">
        <v>1634</v>
      </c>
      <c r="C392" s="485" t="s">
        <v>51</v>
      </c>
      <c r="D392" s="485">
        <v>8</v>
      </c>
      <c r="E392" s="487"/>
      <c r="F392" s="484">
        <f>E392*D392</f>
        <v>0</v>
      </c>
      <c r="H392" s="644"/>
      <c r="I392" s="830"/>
      <c r="J392" s="830"/>
    </row>
    <row r="393" spans="1:10" s="812" customFormat="1">
      <c r="A393" s="486"/>
      <c r="B393" s="512"/>
      <c r="C393" s="485"/>
      <c r="D393" s="485"/>
      <c r="E393" s="484"/>
      <c r="F393" s="484"/>
      <c r="G393" s="830"/>
      <c r="H393" s="830"/>
    </row>
    <row r="394" spans="1:10" s="829" customFormat="1">
      <c r="A394" s="817" t="s">
        <v>1633</v>
      </c>
      <c r="B394" s="512" t="s">
        <v>1632</v>
      </c>
      <c r="C394" s="485"/>
      <c r="D394" s="485"/>
      <c r="G394" s="484"/>
      <c r="H394" s="484"/>
    </row>
    <row r="395" spans="1:10" s="829" customFormat="1">
      <c r="A395" s="486"/>
      <c r="B395" s="838" t="s">
        <v>1631</v>
      </c>
      <c r="C395" s="485" t="s">
        <v>1309</v>
      </c>
      <c r="D395" s="485">
        <v>12</v>
      </c>
      <c r="E395" s="837"/>
      <c r="F395" s="484">
        <f>E395*D395</f>
        <v>0</v>
      </c>
      <c r="G395" s="484"/>
      <c r="H395" s="484"/>
    </row>
    <row r="396" spans="1:10" s="829" customFormat="1">
      <c r="A396" s="486"/>
      <c r="B396" s="838" t="s">
        <v>1630</v>
      </c>
      <c r="C396" s="485" t="s">
        <v>312</v>
      </c>
      <c r="D396" s="485">
        <v>1200</v>
      </c>
      <c r="E396" s="837"/>
      <c r="F396" s="484">
        <f>E396*D396</f>
        <v>0</v>
      </c>
      <c r="G396" s="484"/>
      <c r="H396" s="484"/>
    </row>
    <row r="397" spans="1:10" s="829" customFormat="1">
      <c r="A397" s="486"/>
      <c r="B397" s="838" t="s">
        <v>1629</v>
      </c>
      <c r="C397" s="485" t="s">
        <v>51</v>
      </c>
      <c r="D397" s="485">
        <v>150</v>
      </c>
      <c r="E397" s="837"/>
      <c r="F397" s="484">
        <f>E397*D397</f>
        <v>0</v>
      </c>
      <c r="G397" s="484"/>
      <c r="H397" s="484"/>
    </row>
    <row r="398" spans="1:10" s="829" customFormat="1">
      <c r="A398" s="486"/>
      <c r="B398" s="838"/>
      <c r="C398" s="485"/>
      <c r="D398" s="485"/>
      <c r="E398" s="837"/>
      <c r="F398" s="836"/>
      <c r="G398" s="484"/>
      <c r="H398" s="484"/>
    </row>
    <row r="399" spans="1:10" s="829" customFormat="1" ht="52.8">
      <c r="A399" s="817" t="s">
        <v>1628</v>
      </c>
      <c r="B399" s="512" t="s">
        <v>1627</v>
      </c>
      <c r="C399" s="485" t="s">
        <v>194</v>
      </c>
      <c r="D399" s="485">
        <v>95</v>
      </c>
      <c r="E399" s="484"/>
      <c r="F399" s="484">
        <f>E399*D399</f>
        <v>0</v>
      </c>
      <c r="G399" s="484"/>
      <c r="H399" s="484"/>
    </row>
    <row r="400" spans="1:10" s="829" customFormat="1">
      <c r="A400" s="486"/>
      <c r="B400" s="512"/>
      <c r="C400" s="485"/>
      <c r="D400" s="485"/>
      <c r="E400" s="437"/>
      <c r="F400" s="437"/>
      <c r="G400" s="484"/>
      <c r="H400" s="484"/>
    </row>
    <row r="401" spans="1:256" s="405" customFormat="1" ht="79.2">
      <c r="A401" s="817" t="s">
        <v>1626</v>
      </c>
      <c r="B401" s="489" t="s">
        <v>1625</v>
      </c>
      <c r="C401" s="485" t="s">
        <v>51</v>
      </c>
      <c r="D401" s="646">
        <v>4</v>
      </c>
      <c r="E401" s="484"/>
      <c r="F401" s="835">
        <f>E401*D401</f>
        <v>0</v>
      </c>
      <c r="G401" s="829"/>
      <c r="H401" s="829"/>
      <c r="I401" s="829"/>
      <c r="J401" s="829"/>
      <c r="K401" s="829"/>
      <c r="L401" s="829"/>
      <c r="M401" s="829"/>
      <c r="N401" s="829"/>
      <c r="O401" s="829"/>
      <c r="P401" s="829"/>
      <c r="Q401" s="829"/>
      <c r="R401" s="829"/>
      <c r="S401" s="829"/>
      <c r="T401" s="829"/>
      <c r="U401" s="829"/>
      <c r="V401" s="829"/>
      <c r="W401" s="829"/>
      <c r="X401" s="829"/>
      <c r="Y401" s="829"/>
      <c r="Z401" s="829"/>
      <c r="AA401" s="829"/>
      <c r="AB401" s="829"/>
      <c r="AC401" s="829"/>
      <c r="AD401" s="829"/>
      <c r="AE401" s="829"/>
      <c r="AF401" s="829"/>
      <c r="AG401" s="829"/>
      <c r="AH401" s="829"/>
      <c r="AI401" s="829"/>
      <c r="AJ401" s="829"/>
      <c r="AK401" s="829"/>
      <c r="AL401" s="829"/>
      <c r="AM401" s="829"/>
      <c r="AN401" s="829"/>
      <c r="AO401" s="829"/>
      <c r="AP401" s="829"/>
      <c r="AQ401" s="829"/>
      <c r="AR401" s="829"/>
      <c r="AS401" s="829"/>
      <c r="AT401" s="829"/>
      <c r="AU401" s="829"/>
      <c r="AV401" s="829"/>
      <c r="AW401" s="829"/>
      <c r="AX401" s="829"/>
      <c r="AY401" s="829"/>
      <c r="AZ401" s="829"/>
      <c r="BA401" s="829"/>
      <c r="BB401" s="829"/>
      <c r="BC401" s="829"/>
      <c r="BD401" s="829"/>
      <c r="BE401" s="829"/>
      <c r="BF401" s="829"/>
      <c r="BG401" s="829"/>
      <c r="BH401" s="829"/>
      <c r="BI401" s="829"/>
      <c r="BJ401" s="829"/>
      <c r="BK401" s="829"/>
      <c r="BL401" s="829"/>
      <c r="BM401" s="829"/>
      <c r="BN401" s="829"/>
      <c r="BO401" s="829"/>
      <c r="BP401" s="829"/>
      <c r="BQ401" s="829"/>
      <c r="BR401" s="829"/>
      <c r="BS401" s="829"/>
      <c r="BT401" s="829"/>
      <c r="BU401" s="829"/>
      <c r="BV401" s="829"/>
      <c r="BW401" s="829"/>
      <c r="BX401" s="829"/>
      <c r="BY401" s="829"/>
      <c r="BZ401" s="829"/>
      <c r="CA401" s="829"/>
      <c r="CB401" s="829"/>
      <c r="CC401" s="829"/>
      <c r="CD401" s="829"/>
      <c r="CE401" s="829"/>
      <c r="CF401" s="829"/>
      <c r="CG401" s="829"/>
      <c r="CH401" s="829"/>
      <c r="CI401" s="829"/>
      <c r="CJ401" s="829"/>
      <c r="CK401" s="829"/>
      <c r="CL401" s="829"/>
      <c r="CM401" s="829"/>
      <c r="CN401" s="829"/>
      <c r="CO401" s="829"/>
      <c r="CP401" s="829"/>
      <c r="CQ401" s="829"/>
      <c r="CR401" s="829"/>
      <c r="CS401" s="829"/>
      <c r="CT401" s="829"/>
      <c r="CU401" s="829"/>
      <c r="CV401" s="829"/>
      <c r="CW401" s="829"/>
      <c r="CX401" s="829"/>
      <c r="CY401" s="829"/>
      <c r="CZ401" s="829"/>
      <c r="DA401" s="829"/>
      <c r="DB401" s="829"/>
      <c r="DC401" s="829"/>
      <c r="DD401" s="829"/>
      <c r="DE401" s="829"/>
      <c r="DF401" s="829"/>
      <c r="DG401" s="829"/>
      <c r="DH401" s="829"/>
      <c r="DI401" s="829"/>
      <c r="DJ401" s="829"/>
      <c r="DK401" s="829"/>
      <c r="DL401" s="829"/>
      <c r="DM401" s="829"/>
      <c r="DN401" s="829"/>
      <c r="DO401" s="829"/>
      <c r="DP401" s="829"/>
      <c r="DQ401" s="829"/>
      <c r="DR401" s="829"/>
      <c r="DS401" s="829"/>
      <c r="DT401" s="829"/>
      <c r="DU401" s="829"/>
      <c r="DV401" s="829"/>
      <c r="DW401" s="829"/>
      <c r="DX401" s="829"/>
      <c r="DY401" s="829"/>
      <c r="DZ401" s="829"/>
      <c r="EA401" s="829"/>
      <c r="EB401" s="829"/>
      <c r="EC401" s="829"/>
      <c r="ED401" s="829"/>
      <c r="EE401" s="829"/>
      <c r="EF401" s="829"/>
      <c r="EG401" s="829"/>
      <c r="EH401" s="829"/>
      <c r="EI401" s="829"/>
      <c r="EJ401" s="829"/>
      <c r="EK401" s="829"/>
      <c r="EL401" s="829"/>
      <c r="EM401" s="829"/>
      <c r="EN401" s="829"/>
      <c r="EO401" s="829"/>
      <c r="EP401" s="829"/>
      <c r="EQ401" s="829"/>
      <c r="ER401" s="829"/>
      <c r="ES401" s="829"/>
      <c r="ET401" s="829"/>
      <c r="EU401" s="829"/>
      <c r="EV401" s="829"/>
      <c r="EW401" s="829"/>
      <c r="EX401" s="829"/>
      <c r="EY401" s="829"/>
      <c r="EZ401" s="829"/>
      <c r="FA401" s="829"/>
      <c r="FB401" s="829"/>
      <c r="FC401" s="829"/>
      <c r="FD401" s="829"/>
      <c r="FE401" s="829"/>
      <c r="FF401" s="829"/>
      <c r="FG401" s="829"/>
      <c r="FH401" s="829"/>
      <c r="FI401" s="829"/>
      <c r="FJ401" s="829"/>
      <c r="FK401" s="829"/>
      <c r="FL401" s="829"/>
      <c r="FM401" s="829"/>
      <c r="FN401" s="829"/>
      <c r="FO401" s="829"/>
      <c r="FP401" s="829"/>
      <c r="FQ401" s="829"/>
      <c r="FR401" s="829"/>
      <c r="FS401" s="829"/>
      <c r="FT401" s="829"/>
      <c r="FU401" s="829"/>
      <c r="FV401" s="829"/>
      <c r="FW401" s="829"/>
      <c r="FX401" s="829"/>
      <c r="FY401" s="829"/>
      <c r="FZ401" s="829"/>
      <c r="GA401" s="829"/>
      <c r="GB401" s="829"/>
      <c r="GC401" s="829"/>
      <c r="GD401" s="829"/>
      <c r="GE401" s="829"/>
      <c r="GF401" s="829"/>
      <c r="GG401" s="829"/>
      <c r="GH401" s="829"/>
      <c r="GI401" s="829"/>
      <c r="GJ401" s="829"/>
      <c r="GK401" s="829"/>
      <c r="GL401" s="829"/>
      <c r="GM401" s="829"/>
      <c r="GN401" s="829"/>
      <c r="GO401" s="829"/>
      <c r="GP401" s="829"/>
      <c r="GQ401" s="829"/>
      <c r="GR401" s="829"/>
      <c r="GS401" s="829"/>
      <c r="GT401" s="829"/>
      <c r="GU401" s="829"/>
      <c r="GV401" s="829"/>
      <c r="GW401" s="829"/>
      <c r="GX401" s="829"/>
      <c r="GY401" s="829"/>
      <c r="GZ401" s="829"/>
      <c r="HA401" s="829"/>
      <c r="HB401" s="829"/>
      <c r="HC401" s="829"/>
      <c r="HD401" s="829"/>
      <c r="HE401" s="829"/>
      <c r="HF401" s="829"/>
      <c r="HG401" s="829"/>
      <c r="HH401" s="829"/>
      <c r="HI401" s="829"/>
      <c r="HJ401" s="829"/>
      <c r="HK401" s="829"/>
      <c r="HL401" s="829"/>
      <c r="HM401" s="829"/>
      <c r="HN401" s="829"/>
      <c r="HO401" s="829"/>
      <c r="HP401" s="829"/>
      <c r="HQ401" s="829"/>
      <c r="HR401" s="829"/>
      <c r="HS401" s="829"/>
      <c r="HT401" s="829"/>
      <c r="HU401" s="829"/>
      <c r="HV401" s="829"/>
      <c r="HW401" s="829"/>
      <c r="HX401" s="829"/>
      <c r="HY401" s="829"/>
      <c r="HZ401" s="829"/>
      <c r="IA401" s="829"/>
      <c r="IB401" s="829"/>
      <c r="IC401" s="829"/>
      <c r="ID401" s="829"/>
      <c r="IE401" s="829"/>
      <c r="IF401" s="829"/>
      <c r="IG401" s="829"/>
      <c r="IH401" s="829"/>
      <c r="II401" s="829"/>
      <c r="IJ401" s="829"/>
      <c r="IK401" s="829"/>
      <c r="IL401" s="829"/>
      <c r="IM401" s="829"/>
      <c r="IN401" s="829"/>
      <c r="IO401" s="829"/>
      <c r="IP401" s="829"/>
      <c r="IQ401" s="829"/>
      <c r="IR401" s="829"/>
      <c r="IS401" s="829"/>
      <c r="IT401" s="829"/>
      <c r="IU401" s="829"/>
      <c r="IV401" s="829"/>
    </row>
    <row r="402" spans="1:256" s="405" customFormat="1">
      <c r="A402" s="486"/>
      <c r="B402" s="489"/>
      <c r="C402" s="485"/>
      <c r="D402" s="646"/>
      <c r="E402" s="484"/>
      <c r="F402" s="835"/>
      <c r="G402" s="829"/>
      <c r="H402" s="829"/>
      <c r="I402" s="829"/>
      <c r="J402" s="829"/>
      <c r="K402" s="829"/>
      <c r="L402" s="829"/>
      <c r="M402" s="829"/>
      <c r="N402" s="829"/>
      <c r="O402" s="829"/>
      <c r="P402" s="829"/>
      <c r="Q402" s="829"/>
      <c r="R402" s="829"/>
      <c r="S402" s="829"/>
      <c r="T402" s="829"/>
      <c r="U402" s="829"/>
      <c r="V402" s="829"/>
      <c r="W402" s="829"/>
      <c r="X402" s="829"/>
      <c r="Y402" s="829"/>
      <c r="Z402" s="829"/>
      <c r="AA402" s="829"/>
      <c r="AB402" s="829"/>
      <c r="AC402" s="829"/>
      <c r="AD402" s="829"/>
      <c r="AE402" s="829"/>
      <c r="AF402" s="829"/>
      <c r="AG402" s="829"/>
      <c r="AH402" s="829"/>
      <c r="AI402" s="829"/>
      <c r="AJ402" s="829"/>
      <c r="AK402" s="829"/>
      <c r="AL402" s="829"/>
      <c r="AM402" s="829"/>
      <c r="AN402" s="829"/>
      <c r="AO402" s="829"/>
      <c r="AP402" s="829"/>
      <c r="AQ402" s="829"/>
      <c r="AR402" s="829"/>
      <c r="AS402" s="829"/>
      <c r="AT402" s="829"/>
      <c r="AU402" s="829"/>
      <c r="AV402" s="829"/>
      <c r="AW402" s="829"/>
      <c r="AX402" s="829"/>
      <c r="AY402" s="829"/>
      <c r="AZ402" s="829"/>
      <c r="BA402" s="829"/>
      <c r="BB402" s="829"/>
      <c r="BC402" s="829"/>
      <c r="BD402" s="829"/>
      <c r="BE402" s="829"/>
      <c r="BF402" s="829"/>
      <c r="BG402" s="829"/>
      <c r="BH402" s="829"/>
      <c r="BI402" s="829"/>
      <c r="BJ402" s="829"/>
      <c r="BK402" s="829"/>
      <c r="BL402" s="829"/>
      <c r="BM402" s="829"/>
      <c r="BN402" s="829"/>
      <c r="BO402" s="829"/>
      <c r="BP402" s="829"/>
      <c r="BQ402" s="829"/>
      <c r="BR402" s="829"/>
      <c r="BS402" s="829"/>
      <c r="BT402" s="829"/>
      <c r="BU402" s="829"/>
      <c r="BV402" s="829"/>
      <c r="BW402" s="829"/>
      <c r="BX402" s="829"/>
      <c r="BY402" s="829"/>
      <c r="BZ402" s="829"/>
      <c r="CA402" s="829"/>
      <c r="CB402" s="829"/>
      <c r="CC402" s="829"/>
      <c r="CD402" s="829"/>
      <c r="CE402" s="829"/>
      <c r="CF402" s="829"/>
      <c r="CG402" s="829"/>
      <c r="CH402" s="829"/>
      <c r="CI402" s="829"/>
      <c r="CJ402" s="829"/>
      <c r="CK402" s="829"/>
      <c r="CL402" s="829"/>
      <c r="CM402" s="829"/>
      <c r="CN402" s="829"/>
      <c r="CO402" s="829"/>
      <c r="CP402" s="829"/>
      <c r="CQ402" s="829"/>
      <c r="CR402" s="829"/>
      <c r="CS402" s="829"/>
      <c r="CT402" s="829"/>
      <c r="CU402" s="829"/>
      <c r="CV402" s="829"/>
      <c r="CW402" s="829"/>
      <c r="CX402" s="829"/>
      <c r="CY402" s="829"/>
      <c r="CZ402" s="829"/>
      <c r="DA402" s="829"/>
      <c r="DB402" s="829"/>
      <c r="DC402" s="829"/>
      <c r="DD402" s="829"/>
      <c r="DE402" s="829"/>
      <c r="DF402" s="829"/>
      <c r="DG402" s="829"/>
      <c r="DH402" s="829"/>
      <c r="DI402" s="829"/>
      <c r="DJ402" s="829"/>
      <c r="DK402" s="829"/>
      <c r="DL402" s="829"/>
      <c r="DM402" s="829"/>
      <c r="DN402" s="829"/>
      <c r="DO402" s="829"/>
      <c r="DP402" s="829"/>
      <c r="DQ402" s="829"/>
      <c r="DR402" s="829"/>
      <c r="DS402" s="829"/>
      <c r="DT402" s="829"/>
      <c r="DU402" s="829"/>
      <c r="DV402" s="829"/>
      <c r="DW402" s="829"/>
      <c r="DX402" s="829"/>
      <c r="DY402" s="829"/>
      <c r="DZ402" s="829"/>
      <c r="EA402" s="829"/>
      <c r="EB402" s="829"/>
      <c r="EC402" s="829"/>
      <c r="ED402" s="829"/>
      <c r="EE402" s="829"/>
      <c r="EF402" s="829"/>
      <c r="EG402" s="829"/>
      <c r="EH402" s="829"/>
      <c r="EI402" s="829"/>
      <c r="EJ402" s="829"/>
      <c r="EK402" s="829"/>
      <c r="EL402" s="829"/>
      <c r="EM402" s="829"/>
      <c r="EN402" s="829"/>
      <c r="EO402" s="829"/>
      <c r="EP402" s="829"/>
      <c r="EQ402" s="829"/>
      <c r="ER402" s="829"/>
      <c r="ES402" s="829"/>
      <c r="ET402" s="829"/>
      <c r="EU402" s="829"/>
      <c r="EV402" s="829"/>
      <c r="EW402" s="829"/>
      <c r="EX402" s="829"/>
      <c r="EY402" s="829"/>
      <c r="EZ402" s="829"/>
      <c r="FA402" s="829"/>
      <c r="FB402" s="829"/>
      <c r="FC402" s="829"/>
      <c r="FD402" s="829"/>
      <c r="FE402" s="829"/>
      <c r="FF402" s="829"/>
      <c r="FG402" s="829"/>
      <c r="FH402" s="829"/>
      <c r="FI402" s="829"/>
      <c r="FJ402" s="829"/>
      <c r="FK402" s="829"/>
      <c r="FL402" s="829"/>
      <c r="FM402" s="829"/>
      <c r="FN402" s="829"/>
      <c r="FO402" s="829"/>
      <c r="FP402" s="829"/>
      <c r="FQ402" s="829"/>
      <c r="FR402" s="829"/>
      <c r="FS402" s="829"/>
      <c r="FT402" s="829"/>
      <c r="FU402" s="829"/>
      <c r="FV402" s="829"/>
      <c r="FW402" s="829"/>
      <c r="FX402" s="829"/>
      <c r="FY402" s="829"/>
      <c r="FZ402" s="829"/>
      <c r="GA402" s="829"/>
      <c r="GB402" s="829"/>
      <c r="GC402" s="829"/>
      <c r="GD402" s="829"/>
      <c r="GE402" s="829"/>
      <c r="GF402" s="829"/>
      <c r="GG402" s="829"/>
      <c r="GH402" s="829"/>
      <c r="GI402" s="829"/>
      <c r="GJ402" s="829"/>
      <c r="GK402" s="829"/>
      <c r="GL402" s="829"/>
      <c r="GM402" s="829"/>
      <c r="GN402" s="829"/>
      <c r="GO402" s="829"/>
      <c r="GP402" s="829"/>
      <c r="GQ402" s="829"/>
      <c r="GR402" s="829"/>
      <c r="GS402" s="829"/>
      <c r="GT402" s="829"/>
      <c r="GU402" s="829"/>
      <c r="GV402" s="829"/>
      <c r="GW402" s="829"/>
      <c r="GX402" s="829"/>
      <c r="GY402" s="829"/>
      <c r="GZ402" s="829"/>
      <c r="HA402" s="829"/>
      <c r="HB402" s="829"/>
      <c r="HC402" s="829"/>
      <c r="HD402" s="829"/>
      <c r="HE402" s="829"/>
      <c r="HF402" s="829"/>
      <c r="HG402" s="829"/>
      <c r="HH402" s="829"/>
      <c r="HI402" s="829"/>
      <c r="HJ402" s="829"/>
      <c r="HK402" s="829"/>
      <c r="HL402" s="829"/>
      <c r="HM402" s="829"/>
      <c r="HN402" s="829"/>
      <c r="HO402" s="829"/>
      <c r="HP402" s="829"/>
      <c r="HQ402" s="829"/>
      <c r="HR402" s="829"/>
      <c r="HS402" s="829"/>
      <c r="HT402" s="829"/>
      <c r="HU402" s="829"/>
      <c r="HV402" s="829"/>
      <c r="HW402" s="829"/>
      <c r="HX402" s="829"/>
      <c r="HY402" s="829"/>
      <c r="HZ402" s="829"/>
      <c r="IA402" s="829"/>
      <c r="IB402" s="829"/>
      <c r="IC402" s="829"/>
      <c r="ID402" s="829"/>
      <c r="IE402" s="829"/>
      <c r="IF402" s="829"/>
      <c r="IG402" s="829"/>
      <c r="IH402" s="829"/>
      <c r="II402" s="829"/>
      <c r="IJ402" s="829"/>
      <c r="IK402" s="829"/>
      <c r="IL402" s="829"/>
      <c r="IM402" s="829"/>
      <c r="IN402" s="829"/>
      <c r="IO402" s="829"/>
      <c r="IP402" s="829"/>
      <c r="IQ402" s="829"/>
      <c r="IR402" s="829"/>
      <c r="IS402" s="829"/>
      <c r="IT402" s="829"/>
      <c r="IU402" s="829"/>
      <c r="IV402" s="829"/>
    </row>
    <row r="403" spans="1:256" s="829" customFormat="1">
      <c r="A403" s="817" t="s">
        <v>1624</v>
      </c>
      <c r="B403" s="512" t="s">
        <v>1623</v>
      </c>
      <c r="C403" s="485" t="s">
        <v>1622</v>
      </c>
      <c r="D403" s="485">
        <v>1</v>
      </c>
      <c r="E403" s="484"/>
      <c r="F403" s="484">
        <f>E403*D403</f>
        <v>0</v>
      </c>
      <c r="G403" s="484"/>
      <c r="H403" s="484"/>
    </row>
    <row r="404" spans="1:256" s="829" customFormat="1">
      <c r="A404" s="486"/>
      <c r="B404" s="512"/>
      <c r="C404" s="485"/>
      <c r="D404" s="485"/>
      <c r="E404" s="490"/>
      <c r="F404" s="490"/>
      <c r="G404" s="484"/>
      <c r="H404" s="484"/>
    </row>
    <row r="405" spans="1:256" s="829" customFormat="1" ht="28.5" customHeight="1">
      <c r="A405" s="817" t="s">
        <v>1621</v>
      </c>
      <c r="B405" s="834" t="s">
        <v>1620</v>
      </c>
      <c r="C405" s="833" t="s">
        <v>51</v>
      </c>
      <c r="D405" s="832">
        <v>12</v>
      </c>
      <c r="E405" s="710"/>
      <c r="F405" s="484">
        <f>E405*D405</f>
        <v>0</v>
      </c>
      <c r="G405" s="484"/>
      <c r="H405" s="484"/>
    </row>
    <row r="406" spans="1:256" s="483" customFormat="1">
      <c r="A406" s="811"/>
      <c r="B406" s="831"/>
      <c r="C406" s="644"/>
      <c r="D406" s="644"/>
      <c r="E406" s="830"/>
      <c r="F406" s="830"/>
      <c r="H406" s="404"/>
    </row>
    <row r="407" spans="1:256" s="490" customFormat="1" ht="53.25" customHeight="1">
      <c r="A407" s="647" t="s">
        <v>1619</v>
      </c>
      <c r="B407" s="489" t="s">
        <v>1618</v>
      </c>
      <c r="C407" s="485"/>
      <c r="D407" s="485"/>
      <c r="E407" s="829"/>
      <c r="F407" s="829"/>
      <c r="G407" s="485"/>
      <c r="H407" s="437"/>
      <c r="I407" s="437"/>
      <c r="J407" s="437"/>
      <c r="K407" s="437"/>
      <c r="L407" s="437"/>
      <c r="M407" s="437"/>
      <c r="N407" s="437"/>
      <c r="O407" s="437"/>
      <c r="P407" s="437"/>
      <c r="Q407" s="437"/>
      <c r="R407" s="437"/>
      <c r="S407" s="437"/>
      <c r="T407" s="437"/>
      <c r="U407" s="437"/>
      <c r="V407" s="437"/>
      <c r="W407" s="437"/>
      <c r="X407" s="437"/>
      <c r="Y407" s="437"/>
      <c r="Z407" s="437"/>
      <c r="AA407" s="437"/>
      <c r="AB407" s="437"/>
      <c r="AC407" s="437"/>
      <c r="AD407" s="437"/>
      <c r="AE407" s="437"/>
      <c r="AF407" s="437"/>
      <c r="AG407" s="437"/>
      <c r="AH407" s="437"/>
      <c r="AI407" s="437"/>
      <c r="AJ407" s="437"/>
      <c r="AK407" s="437"/>
      <c r="AL407" s="437"/>
      <c r="AM407" s="437"/>
      <c r="AN407" s="437"/>
      <c r="AO407" s="437"/>
      <c r="AP407" s="437"/>
      <c r="AQ407" s="437"/>
      <c r="AR407" s="437"/>
      <c r="AS407" s="437"/>
      <c r="AT407" s="437"/>
      <c r="AU407" s="437"/>
      <c r="AV407" s="437"/>
      <c r="AW407" s="437"/>
      <c r="AX407" s="437"/>
      <c r="AY407" s="437"/>
      <c r="AZ407" s="437"/>
      <c r="BA407" s="437"/>
      <c r="BB407" s="437"/>
      <c r="BC407" s="437"/>
      <c r="BD407" s="437"/>
      <c r="BE407" s="437"/>
      <c r="BF407" s="437"/>
      <c r="BG407" s="437"/>
      <c r="BH407" s="437"/>
      <c r="BI407" s="437"/>
      <c r="BJ407" s="437"/>
      <c r="BK407" s="437"/>
      <c r="BL407" s="437"/>
      <c r="BM407" s="437"/>
      <c r="BN407" s="437"/>
      <c r="BO407" s="437"/>
      <c r="BP407" s="437"/>
      <c r="BQ407" s="437"/>
      <c r="BR407" s="437"/>
      <c r="BS407" s="437"/>
      <c r="BT407" s="437"/>
      <c r="BU407" s="437"/>
      <c r="BV407" s="437"/>
      <c r="BW407" s="437"/>
      <c r="BX407" s="437"/>
      <c r="BY407" s="437"/>
      <c r="BZ407" s="437"/>
      <c r="CA407" s="437"/>
      <c r="CB407" s="437"/>
      <c r="CC407" s="437"/>
      <c r="CD407" s="437"/>
      <c r="CE407" s="437"/>
      <c r="CF407" s="437"/>
      <c r="CG407" s="437"/>
      <c r="CH407" s="437"/>
      <c r="CI407" s="437"/>
      <c r="CJ407" s="437"/>
      <c r="CK407" s="437"/>
      <c r="CL407" s="437"/>
      <c r="CM407" s="437"/>
      <c r="CN407" s="437"/>
      <c r="CO407" s="437"/>
      <c r="CP407" s="437"/>
      <c r="CQ407" s="437"/>
      <c r="CR407" s="437"/>
      <c r="CS407" s="437"/>
      <c r="CT407" s="437"/>
      <c r="CU407" s="437"/>
      <c r="CV407" s="437"/>
      <c r="CW407" s="437"/>
      <c r="CX407" s="437"/>
      <c r="CY407" s="437"/>
      <c r="CZ407" s="437"/>
      <c r="DA407" s="437"/>
      <c r="DB407" s="437"/>
      <c r="DC407" s="437"/>
      <c r="DD407" s="437"/>
      <c r="DE407" s="437"/>
      <c r="DF407" s="437"/>
      <c r="DG407" s="437"/>
      <c r="DH407" s="437"/>
      <c r="DI407" s="437"/>
      <c r="DJ407" s="437"/>
      <c r="DK407" s="437"/>
      <c r="DL407" s="437"/>
      <c r="DM407" s="437"/>
      <c r="DN407" s="437"/>
      <c r="DO407" s="437"/>
      <c r="DP407" s="437"/>
      <c r="DQ407" s="437"/>
      <c r="DR407" s="437"/>
      <c r="DS407" s="437"/>
      <c r="DT407" s="437"/>
      <c r="DU407" s="437"/>
      <c r="DV407" s="437"/>
      <c r="DW407" s="437"/>
      <c r="DX407" s="437"/>
      <c r="DY407" s="437"/>
      <c r="DZ407" s="437"/>
      <c r="EA407" s="437"/>
      <c r="EB407" s="437"/>
      <c r="EC407" s="437"/>
      <c r="ED407" s="437"/>
      <c r="EE407" s="437"/>
      <c r="EF407" s="437"/>
      <c r="EG407" s="437"/>
      <c r="EH407" s="437"/>
      <c r="EI407" s="437"/>
      <c r="EJ407" s="437"/>
      <c r="EK407" s="437"/>
      <c r="EL407" s="437"/>
      <c r="EM407" s="437"/>
      <c r="EN407" s="437"/>
      <c r="EO407" s="437"/>
      <c r="EP407" s="437"/>
      <c r="EQ407" s="437"/>
      <c r="ER407" s="437"/>
      <c r="ES407" s="437"/>
      <c r="ET407" s="437"/>
      <c r="EU407" s="437"/>
      <c r="EV407" s="437"/>
      <c r="EW407" s="437"/>
      <c r="EX407" s="437"/>
      <c r="EY407" s="437"/>
      <c r="EZ407" s="437"/>
      <c r="FA407" s="437"/>
      <c r="FB407" s="437"/>
      <c r="FC407" s="437"/>
      <c r="FD407" s="437"/>
      <c r="FE407" s="437"/>
      <c r="FF407" s="437"/>
      <c r="FG407" s="437"/>
      <c r="FH407" s="437"/>
      <c r="FI407" s="437"/>
      <c r="FJ407" s="437"/>
      <c r="FK407" s="437"/>
      <c r="FL407" s="437"/>
      <c r="FM407" s="437"/>
      <c r="FN407" s="437"/>
      <c r="FO407" s="437"/>
      <c r="FP407" s="437"/>
      <c r="FQ407" s="437"/>
      <c r="FR407" s="437"/>
      <c r="FS407" s="437"/>
      <c r="FT407" s="437"/>
      <c r="FU407" s="437"/>
      <c r="FV407" s="437"/>
      <c r="FW407" s="437"/>
      <c r="FX407" s="437"/>
      <c r="FY407" s="437"/>
      <c r="FZ407" s="437"/>
      <c r="GA407" s="437"/>
      <c r="GB407" s="437"/>
      <c r="GC407" s="437"/>
      <c r="GD407" s="437"/>
      <c r="GE407" s="437"/>
      <c r="GF407" s="437"/>
      <c r="GG407" s="437"/>
      <c r="GH407" s="437"/>
      <c r="GI407" s="437"/>
      <c r="GJ407" s="437"/>
      <c r="GK407" s="437"/>
      <c r="GL407" s="437"/>
      <c r="GM407" s="437"/>
      <c r="GN407" s="437"/>
      <c r="GO407" s="437"/>
      <c r="GP407" s="437"/>
      <c r="GQ407" s="437"/>
      <c r="GR407" s="437"/>
      <c r="GS407" s="437"/>
      <c r="GT407" s="437"/>
      <c r="GU407" s="437"/>
      <c r="GV407" s="437"/>
      <c r="GW407" s="437"/>
      <c r="GX407" s="437"/>
      <c r="GY407" s="437"/>
      <c r="GZ407" s="437"/>
      <c r="HA407" s="437"/>
      <c r="HB407" s="437"/>
      <c r="HC407" s="437"/>
      <c r="HD407" s="437"/>
      <c r="HE407" s="437"/>
      <c r="HF407" s="437"/>
      <c r="HG407" s="437"/>
      <c r="HH407" s="437"/>
      <c r="HI407" s="437"/>
      <c r="HJ407" s="437"/>
      <c r="HK407" s="437"/>
      <c r="HL407" s="437"/>
      <c r="HM407" s="437"/>
      <c r="HN407" s="437"/>
      <c r="HO407" s="437"/>
      <c r="HP407" s="437"/>
      <c r="HQ407" s="437"/>
      <c r="HR407" s="437"/>
      <c r="HS407" s="437"/>
      <c r="HT407" s="437"/>
      <c r="HU407" s="437"/>
      <c r="HV407" s="437"/>
      <c r="HW407" s="437"/>
      <c r="HX407" s="437"/>
      <c r="HY407" s="437"/>
      <c r="HZ407" s="437"/>
      <c r="IA407" s="437"/>
      <c r="IB407" s="437"/>
      <c r="IC407" s="437"/>
      <c r="ID407" s="437"/>
      <c r="IE407" s="437"/>
      <c r="IF407" s="437"/>
      <c r="IG407" s="437"/>
      <c r="IH407" s="437"/>
      <c r="II407" s="437"/>
      <c r="IJ407" s="437"/>
      <c r="IK407" s="437"/>
      <c r="IL407" s="437"/>
      <c r="IM407" s="437"/>
      <c r="IN407" s="437"/>
      <c r="IO407" s="437"/>
      <c r="IP407" s="437"/>
      <c r="IQ407" s="437"/>
      <c r="IR407" s="437"/>
      <c r="IS407" s="437"/>
      <c r="IT407" s="437"/>
      <c r="IU407" s="437"/>
      <c r="IV407" s="437"/>
    </row>
    <row r="408" spans="1:256" s="490" customFormat="1" ht="12.75" customHeight="1">
      <c r="A408" s="828"/>
      <c r="B408" s="408" t="s">
        <v>1617</v>
      </c>
      <c r="C408" s="485" t="s">
        <v>51</v>
      </c>
      <c r="D408" s="485">
        <v>12</v>
      </c>
      <c r="E408" s="484"/>
      <c r="F408" s="484">
        <f>E408*D408</f>
        <v>0</v>
      </c>
      <c r="G408" s="485"/>
      <c r="H408" s="437"/>
      <c r="I408" s="437"/>
      <c r="J408" s="437"/>
      <c r="K408" s="437"/>
      <c r="L408" s="437"/>
      <c r="M408" s="437"/>
      <c r="N408" s="437"/>
      <c r="O408" s="437"/>
      <c r="P408" s="437"/>
      <c r="Q408" s="437"/>
      <c r="R408" s="437"/>
      <c r="S408" s="437"/>
      <c r="T408" s="437"/>
      <c r="U408" s="437"/>
      <c r="V408" s="437"/>
      <c r="W408" s="437"/>
      <c r="X408" s="437"/>
      <c r="Y408" s="437"/>
      <c r="Z408" s="437"/>
      <c r="AA408" s="437"/>
      <c r="AB408" s="437"/>
      <c r="AC408" s="437"/>
      <c r="AD408" s="437"/>
      <c r="AE408" s="437"/>
      <c r="AF408" s="437"/>
      <c r="AG408" s="437"/>
      <c r="AH408" s="437"/>
      <c r="AI408" s="437"/>
      <c r="AJ408" s="437"/>
      <c r="AK408" s="437"/>
      <c r="AL408" s="437"/>
      <c r="AM408" s="437"/>
      <c r="AN408" s="437"/>
      <c r="AO408" s="437"/>
      <c r="AP408" s="437"/>
      <c r="AQ408" s="437"/>
      <c r="AR408" s="437"/>
      <c r="AS408" s="437"/>
      <c r="AT408" s="437"/>
      <c r="AU408" s="437"/>
      <c r="AV408" s="437"/>
      <c r="AW408" s="437"/>
      <c r="AX408" s="437"/>
      <c r="AY408" s="437"/>
      <c r="AZ408" s="437"/>
      <c r="BA408" s="437"/>
      <c r="BB408" s="437"/>
      <c r="BC408" s="437"/>
      <c r="BD408" s="437"/>
      <c r="BE408" s="437"/>
      <c r="BF408" s="437"/>
      <c r="BG408" s="437"/>
      <c r="BH408" s="437"/>
      <c r="BI408" s="437"/>
      <c r="BJ408" s="437"/>
      <c r="BK408" s="437"/>
      <c r="BL408" s="437"/>
      <c r="BM408" s="437"/>
      <c r="BN408" s="437"/>
      <c r="BO408" s="437"/>
      <c r="BP408" s="437"/>
      <c r="BQ408" s="437"/>
      <c r="BR408" s="437"/>
      <c r="BS408" s="437"/>
      <c r="BT408" s="437"/>
      <c r="BU408" s="437"/>
      <c r="BV408" s="437"/>
      <c r="BW408" s="437"/>
      <c r="BX408" s="437"/>
      <c r="BY408" s="437"/>
      <c r="BZ408" s="437"/>
      <c r="CA408" s="437"/>
      <c r="CB408" s="437"/>
      <c r="CC408" s="437"/>
      <c r="CD408" s="437"/>
      <c r="CE408" s="437"/>
      <c r="CF408" s="437"/>
      <c r="CG408" s="437"/>
      <c r="CH408" s="437"/>
      <c r="CI408" s="437"/>
      <c r="CJ408" s="437"/>
      <c r="CK408" s="437"/>
      <c r="CL408" s="437"/>
      <c r="CM408" s="437"/>
      <c r="CN408" s="437"/>
      <c r="CO408" s="437"/>
      <c r="CP408" s="437"/>
      <c r="CQ408" s="437"/>
      <c r="CR408" s="437"/>
      <c r="CS408" s="437"/>
      <c r="CT408" s="437"/>
      <c r="CU408" s="437"/>
      <c r="CV408" s="437"/>
      <c r="CW408" s="437"/>
      <c r="CX408" s="437"/>
      <c r="CY408" s="437"/>
      <c r="CZ408" s="437"/>
      <c r="DA408" s="437"/>
      <c r="DB408" s="437"/>
      <c r="DC408" s="437"/>
      <c r="DD408" s="437"/>
      <c r="DE408" s="437"/>
      <c r="DF408" s="437"/>
      <c r="DG408" s="437"/>
      <c r="DH408" s="437"/>
      <c r="DI408" s="437"/>
      <c r="DJ408" s="437"/>
      <c r="DK408" s="437"/>
      <c r="DL408" s="437"/>
      <c r="DM408" s="437"/>
      <c r="DN408" s="437"/>
      <c r="DO408" s="437"/>
      <c r="DP408" s="437"/>
      <c r="DQ408" s="437"/>
      <c r="DR408" s="437"/>
      <c r="DS408" s="437"/>
      <c r="DT408" s="437"/>
      <c r="DU408" s="437"/>
      <c r="DV408" s="437"/>
      <c r="DW408" s="437"/>
      <c r="DX408" s="437"/>
      <c r="DY408" s="437"/>
      <c r="DZ408" s="437"/>
      <c r="EA408" s="437"/>
      <c r="EB408" s="437"/>
      <c r="EC408" s="437"/>
      <c r="ED408" s="437"/>
      <c r="EE408" s="437"/>
      <c r="EF408" s="437"/>
      <c r="EG408" s="437"/>
      <c r="EH408" s="437"/>
      <c r="EI408" s="437"/>
      <c r="EJ408" s="437"/>
      <c r="EK408" s="437"/>
      <c r="EL408" s="437"/>
      <c r="EM408" s="437"/>
      <c r="EN408" s="437"/>
      <c r="EO408" s="437"/>
      <c r="EP408" s="437"/>
      <c r="EQ408" s="437"/>
      <c r="ER408" s="437"/>
      <c r="ES408" s="437"/>
      <c r="ET408" s="437"/>
      <c r="EU408" s="437"/>
      <c r="EV408" s="437"/>
      <c r="EW408" s="437"/>
      <c r="EX408" s="437"/>
      <c r="EY408" s="437"/>
      <c r="EZ408" s="437"/>
      <c r="FA408" s="437"/>
      <c r="FB408" s="437"/>
      <c r="FC408" s="437"/>
      <c r="FD408" s="437"/>
      <c r="FE408" s="437"/>
      <c r="FF408" s="437"/>
      <c r="FG408" s="437"/>
      <c r="FH408" s="437"/>
      <c r="FI408" s="437"/>
      <c r="FJ408" s="437"/>
      <c r="FK408" s="437"/>
      <c r="FL408" s="437"/>
      <c r="FM408" s="437"/>
      <c r="FN408" s="437"/>
      <c r="FO408" s="437"/>
      <c r="FP408" s="437"/>
      <c r="FQ408" s="437"/>
      <c r="FR408" s="437"/>
      <c r="FS408" s="437"/>
      <c r="FT408" s="437"/>
      <c r="FU408" s="437"/>
      <c r="FV408" s="437"/>
      <c r="FW408" s="437"/>
      <c r="FX408" s="437"/>
      <c r="FY408" s="437"/>
      <c r="FZ408" s="437"/>
      <c r="GA408" s="437"/>
      <c r="GB408" s="437"/>
      <c r="GC408" s="437"/>
      <c r="GD408" s="437"/>
      <c r="GE408" s="437"/>
      <c r="GF408" s="437"/>
      <c r="GG408" s="437"/>
      <c r="GH408" s="437"/>
      <c r="GI408" s="437"/>
      <c r="GJ408" s="437"/>
      <c r="GK408" s="437"/>
      <c r="GL408" s="437"/>
      <c r="GM408" s="437"/>
      <c r="GN408" s="437"/>
      <c r="GO408" s="437"/>
      <c r="GP408" s="437"/>
      <c r="GQ408" s="437"/>
      <c r="GR408" s="437"/>
      <c r="GS408" s="437"/>
      <c r="GT408" s="437"/>
      <c r="GU408" s="437"/>
      <c r="GV408" s="437"/>
      <c r="GW408" s="437"/>
      <c r="GX408" s="437"/>
      <c r="GY408" s="437"/>
      <c r="GZ408" s="437"/>
      <c r="HA408" s="437"/>
      <c r="HB408" s="437"/>
      <c r="HC408" s="437"/>
      <c r="HD408" s="437"/>
      <c r="HE408" s="437"/>
      <c r="HF408" s="437"/>
      <c r="HG408" s="437"/>
      <c r="HH408" s="437"/>
      <c r="HI408" s="437"/>
      <c r="HJ408" s="437"/>
      <c r="HK408" s="437"/>
      <c r="HL408" s="437"/>
      <c r="HM408" s="437"/>
      <c r="HN408" s="437"/>
      <c r="HO408" s="437"/>
      <c r="HP408" s="437"/>
      <c r="HQ408" s="437"/>
      <c r="HR408" s="437"/>
      <c r="HS408" s="437"/>
      <c r="HT408" s="437"/>
      <c r="HU408" s="437"/>
      <c r="HV408" s="437"/>
      <c r="HW408" s="437"/>
      <c r="HX408" s="437"/>
      <c r="HY408" s="437"/>
      <c r="HZ408" s="437"/>
      <c r="IA408" s="437"/>
      <c r="IB408" s="437"/>
      <c r="IC408" s="437"/>
      <c r="ID408" s="437"/>
      <c r="IE408" s="437"/>
      <c r="IF408" s="437"/>
      <c r="IG408" s="437"/>
      <c r="IH408" s="437"/>
      <c r="II408" s="437"/>
      <c r="IJ408" s="437"/>
      <c r="IK408" s="437"/>
      <c r="IL408" s="437"/>
      <c r="IM408" s="437"/>
      <c r="IN408" s="437"/>
      <c r="IO408" s="437"/>
      <c r="IP408" s="437"/>
      <c r="IQ408" s="437"/>
      <c r="IR408" s="437"/>
      <c r="IS408" s="437"/>
      <c r="IT408" s="437"/>
      <c r="IU408" s="437"/>
      <c r="IV408" s="437"/>
    </row>
    <row r="409" spans="1:256" s="405" customFormat="1">
      <c r="A409" s="486"/>
      <c r="B409" s="408"/>
      <c r="C409" s="485"/>
      <c r="D409" s="485"/>
      <c r="E409" s="490"/>
      <c r="F409" s="490"/>
      <c r="G409" s="490"/>
      <c r="H409" s="490"/>
      <c r="I409" s="490"/>
      <c r="J409" s="490"/>
      <c r="K409" s="490"/>
      <c r="L409" s="490"/>
      <c r="M409" s="490"/>
      <c r="N409" s="490"/>
      <c r="O409" s="490"/>
      <c r="P409" s="490"/>
      <c r="Q409" s="490"/>
      <c r="R409" s="490"/>
      <c r="S409" s="490"/>
      <c r="T409" s="490"/>
      <c r="U409" s="490"/>
      <c r="V409" s="490"/>
      <c r="W409" s="490"/>
      <c r="X409" s="490"/>
      <c r="Y409" s="490"/>
      <c r="Z409" s="490"/>
      <c r="AA409" s="490"/>
      <c r="AB409" s="490"/>
      <c r="AC409" s="490"/>
      <c r="AD409" s="490"/>
      <c r="AE409" s="490"/>
      <c r="AF409" s="490"/>
      <c r="AG409" s="490"/>
      <c r="AH409" s="490"/>
      <c r="AI409" s="490"/>
      <c r="AJ409" s="490"/>
      <c r="AK409" s="490"/>
      <c r="AL409" s="490"/>
      <c r="AM409" s="490"/>
      <c r="AN409" s="490"/>
      <c r="AO409" s="490"/>
      <c r="AP409" s="490"/>
      <c r="AQ409" s="490"/>
      <c r="AR409" s="490"/>
      <c r="AS409" s="490"/>
      <c r="AT409" s="490"/>
      <c r="AU409" s="490"/>
      <c r="AV409" s="490"/>
      <c r="AW409" s="490"/>
      <c r="AX409" s="490"/>
      <c r="AY409" s="490"/>
      <c r="AZ409" s="490"/>
      <c r="BA409" s="490"/>
      <c r="BB409" s="490"/>
      <c r="BC409" s="490"/>
      <c r="BD409" s="490"/>
      <c r="BE409" s="490"/>
      <c r="BF409" s="490"/>
      <c r="BG409" s="490"/>
      <c r="BH409" s="490"/>
      <c r="BI409" s="490"/>
      <c r="BJ409" s="490"/>
      <c r="BK409" s="490"/>
      <c r="BL409" s="490"/>
      <c r="BM409" s="490"/>
      <c r="BN409" s="490"/>
      <c r="BO409" s="490"/>
      <c r="BP409" s="490"/>
      <c r="BQ409" s="490"/>
      <c r="BR409" s="490"/>
      <c r="BS409" s="490"/>
      <c r="BT409" s="490"/>
      <c r="BU409" s="490"/>
      <c r="BV409" s="490"/>
      <c r="BW409" s="490"/>
      <c r="BX409" s="490"/>
      <c r="BY409" s="490"/>
      <c r="BZ409" s="490"/>
      <c r="CA409" s="490"/>
      <c r="CB409" s="490"/>
      <c r="CC409" s="490"/>
      <c r="CD409" s="490"/>
      <c r="CE409" s="490"/>
      <c r="CF409" s="490"/>
      <c r="CG409" s="490"/>
      <c r="CH409" s="490"/>
      <c r="CI409" s="490"/>
      <c r="CJ409" s="490"/>
      <c r="CK409" s="490"/>
      <c r="CL409" s="490"/>
      <c r="CM409" s="490"/>
      <c r="CN409" s="490"/>
      <c r="CO409" s="490"/>
      <c r="CP409" s="490"/>
      <c r="CQ409" s="490"/>
      <c r="CR409" s="490"/>
      <c r="CS409" s="490"/>
      <c r="CT409" s="490"/>
      <c r="CU409" s="490"/>
      <c r="CV409" s="490"/>
      <c r="CW409" s="490"/>
      <c r="CX409" s="490"/>
      <c r="CY409" s="490"/>
      <c r="CZ409" s="490"/>
      <c r="DA409" s="490"/>
      <c r="DB409" s="490"/>
      <c r="DC409" s="490"/>
      <c r="DD409" s="490"/>
      <c r="DE409" s="490"/>
      <c r="DF409" s="490"/>
      <c r="DG409" s="490"/>
      <c r="DH409" s="490"/>
      <c r="DI409" s="490"/>
      <c r="DJ409" s="490"/>
      <c r="DK409" s="490"/>
      <c r="DL409" s="490"/>
      <c r="DM409" s="490"/>
      <c r="DN409" s="490"/>
      <c r="DO409" s="490"/>
      <c r="DP409" s="490"/>
      <c r="DQ409" s="490"/>
      <c r="DR409" s="490"/>
      <c r="DS409" s="490"/>
      <c r="DT409" s="490"/>
      <c r="DU409" s="490"/>
      <c r="DV409" s="490"/>
      <c r="DW409" s="490"/>
      <c r="DX409" s="490"/>
      <c r="DY409" s="490"/>
      <c r="DZ409" s="490"/>
      <c r="EA409" s="490"/>
      <c r="EB409" s="490"/>
      <c r="EC409" s="490"/>
      <c r="ED409" s="490"/>
      <c r="EE409" s="490"/>
      <c r="EF409" s="490"/>
      <c r="EG409" s="490"/>
      <c r="EH409" s="490"/>
      <c r="EI409" s="490"/>
      <c r="EJ409" s="490"/>
      <c r="EK409" s="490"/>
      <c r="EL409" s="490"/>
      <c r="EM409" s="490"/>
      <c r="EN409" s="490"/>
      <c r="EO409" s="490"/>
      <c r="EP409" s="490"/>
      <c r="EQ409" s="490"/>
      <c r="ER409" s="490"/>
      <c r="ES409" s="490"/>
      <c r="ET409" s="490"/>
      <c r="EU409" s="490"/>
      <c r="EV409" s="490"/>
      <c r="EW409" s="490"/>
      <c r="EX409" s="490"/>
      <c r="EY409" s="490"/>
      <c r="EZ409" s="490"/>
      <c r="FA409" s="490"/>
      <c r="FB409" s="490"/>
      <c r="FC409" s="490"/>
      <c r="FD409" s="490"/>
      <c r="FE409" s="490"/>
      <c r="FF409" s="490"/>
      <c r="FG409" s="490"/>
      <c r="FH409" s="490"/>
      <c r="FI409" s="490"/>
      <c r="FJ409" s="490"/>
      <c r="FK409" s="490"/>
      <c r="FL409" s="490"/>
      <c r="FM409" s="490"/>
      <c r="FN409" s="490"/>
      <c r="FO409" s="490"/>
      <c r="FP409" s="490"/>
      <c r="FQ409" s="490"/>
      <c r="FR409" s="490"/>
      <c r="FS409" s="490"/>
      <c r="FT409" s="490"/>
      <c r="FU409" s="490"/>
      <c r="FV409" s="490"/>
      <c r="FW409" s="490"/>
      <c r="FX409" s="490"/>
      <c r="FY409" s="490"/>
      <c r="FZ409" s="490"/>
      <c r="GA409" s="490"/>
      <c r="GB409" s="490"/>
      <c r="GC409" s="490"/>
      <c r="GD409" s="490"/>
      <c r="GE409" s="490"/>
      <c r="GF409" s="490"/>
      <c r="GG409" s="490"/>
      <c r="GH409" s="490"/>
      <c r="GI409" s="490"/>
      <c r="GJ409" s="490"/>
      <c r="GK409" s="490"/>
      <c r="GL409" s="490"/>
      <c r="GM409" s="490"/>
      <c r="GN409" s="490"/>
      <c r="GO409" s="490"/>
      <c r="GP409" s="490"/>
      <c r="GQ409" s="490"/>
      <c r="GR409" s="490"/>
      <c r="GS409" s="490"/>
      <c r="GT409" s="490"/>
      <c r="GU409" s="490"/>
      <c r="GV409" s="490"/>
      <c r="GW409" s="490"/>
      <c r="GX409" s="490"/>
      <c r="GY409" s="490"/>
      <c r="GZ409" s="490"/>
      <c r="HA409" s="490"/>
      <c r="HB409" s="490"/>
      <c r="HC409" s="490"/>
      <c r="HD409" s="490"/>
      <c r="HE409" s="490"/>
      <c r="HF409" s="490"/>
      <c r="HG409" s="490"/>
      <c r="HH409" s="490"/>
      <c r="HI409" s="490"/>
      <c r="HJ409" s="490"/>
      <c r="HK409" s="490"/>
      <c r="HL409" s="490"/>
      <c r="HM409" s="490"/>
      <c r="HN409" s="490"/>
      <c r="HO409" s="490"/>
      <c r="HP409" s="490"/>
      <c r="HQ409" s="490"/>
      <c r="HR409" s="490"/>
      <c r="HS409" s="490"/>
      <c r="HT409" s="490"/>
      <c r="HU409" s="490"/>
      <c r="HV409" s="490"/>
      <c r="HW409" s="490"/>
      <c r="HX409" s="490"/>
      <c r="HY409" s="490"/>
      <c r="HZ409" s="490"/>
      <c r="IA409" s="490"/>
      <c r="IB409" s="490"/>
      <c r="IC409" s="490"/>
      <c r="ID409" s="490"/>
      <c r="IE409" s="490"/>
      <c r="IF409" s="490"/>
      <c r="IG409" s="490"/>
      <c r="IH409" s="490"/>
      <c r="II409" s="490"/>
      <c r="IJ409" s="490"/>
      <c r="IK409" s="490"/>
      <c r="IL409" s="490"/>
      <c r="IM409" s="490"/>
      <c r="IN409" s="490"/>
      <c r="IO409" s="490"/>
      <c r="IP409" s="490"/>
      <c r="IQ409" s="490"/>
      <c r="IR409" s="490"/>
      <c r="IS409" s="490"/>
      <c r="IT409" s="437"/>
      <c r="IU409" s="437"/>
      <c r="IV409" s="437"/>
    </row>
    <row r="410" spans="1:256" s="405" customFormat="1">
      <c r="A410" s="642"/>
      <c r="B410" s="481" t="str">
        <f>B346</f>
        <v>TALNO OGREVANJE IN HLAJENJE</v>
      </c>
      <c r="C410" s="480"/>
      <c r="D410" s="479" t="s">
        <v>1306</v>
      </c>
      <c r="E410" s="479"/>
      <c r="F410" s="478">
        <f>SUM(F346:F409)</f>
        <v>0</v>
      </c>
      <c r="G410" s="490"/>
      <c r="H410" s="490"/>
      <c r="I410" s="490"/>
      <c r="J410" s="490"/>
      <c r="K410" s="490"/>
      <c r="L410" s="490"/>
      <c r="M410" s="490"/>
      <c r="N410" s="490"/>
      <c r="O410" s="490"/>
      <c r="P410" s="490"/>
      <c r="Q410" s="490"/>
      <c r="R410" s="490"/>
      <c r="S410" s="490"/>
      <c r="T410" s="490"/>
      <c r="U410" s="490"/>
      <c r="V410" s="490"/>
      <c r="W410" s="490"/>
      <c r="X410" s="490"/>
      <c r="Y410" s="490"/>
      <c r="Z410" s="490"/>
      <c r="AA410" s="490"/>
      <c r="AB410" s="490"/>
      <c r="AC410" s="490"/>
      <c r="AD410" s="490"/>
      <c r="AE410" s="490"/>
      <c r="AF410" s="490"/>
      <c r="AG410" s="490"/>
      <c r="AH410" s="490"/>
      <c r="AI410" s="490"/>
      <c r="AJ410" s="490"/>
      <c r="AK410" s="490"/>
      <c r="AL410" s="490"/>
      <c r="AM410" s="490"/>
      <c r="AN410" s="490"/>
      <c r="AO410" s="490"/>
      <c r="AP410" s="490"/>
      <c r="AQ410" s="490"/>
      <c r="AR410" s="490"/>
      <c r="AS410" s="490"/>
      <c r="AT410" s="490"/>
      <c r="AU410" s="490"/>
      <c r="AV410" s="490"/>
      <c r="AW410" s="490"/>
      <c r="AX410" s="490"/>
      <c r="AY410" s="490"/>
      <c r="AZ410" s="490"/>
      <c r="BA410" s="490"/>
      <c r="BB410" s="490"/>
      <c r="BC410" s="490"/>
      <c r="BD410" s="490"/>
      <c r="BE410" s="490"/>
      <c r="BF410" s="490"/>
      <c r="BG410" s="490"/>
      <c r="BH410" s="490"/>
      <c r="BI410" s="490"/>
      <c r="BJ410" s="490"/>
      <c r="BK410" s="490"/>
      <c r="BL410" s="490"/>
      <c r="BM410" s="490"/>
      <c r="BN410" s="490"/>
      <c r="BO410" s="490"/>
      <c r="BP410" s="490"/>
      <c r="BQ410" s="490"/>
      <c r="BR410" s="490"/>
      <c r="BS410" s="490"/>
      <c r="BT410" s="490"/>
      <c r="BU410" s="490"/>
      <c r="BV410" s="490"/>
      <c r="BW410" s="490"/>
      <c r="BX410" s="490"/>
      <c r="BY410" s="490"/>
      <c r="BZ410" s="490"/>
      <c r="CA410" s="490"/>
      <c r="CB410" s="490"/>
      <c r="CC410" s="490"/>
      <c r="CD410" s="490"/>
      <c r="CE410" s="490"/>
      <c r="CF410" s="490"/>
      <c r="CG410" s="490"/>
      <c r="CH410" s="490"/>
      <c r="CI410" s="490"/>
      <c r="CJ410" s="490"/>
      <c r="CK410" s="490"/>
      <c r="CL410" s="490"/>
      <c r="CM410" s="490"/>
      <c r="CN410" s="490"/>
      <c r="CO410" s="490"/>
      <c r="CP410" s="490"/>
      <c r="CQ410" s="490"/>
      <c r="CR410" s="490"/>
      <c r="CS410" s="490"/>
      <c r="CT410" s="490"/>
      <c r="CU410" s="490"/>
      <c r="CV410" s="490"/>
      <c r="CW410" s="490"/>
      <c r="CX410" s="490"/>
      <c r="CY410" s="490"/>
      <c r="CZ410" s="490"/>
      <c r="DA410" s="490"/>
      <c r="DB410" s="490"/>
      <c r="DC410" s="490"/>
      <c r="DD410" s="490"/>
      <c r="DE410" s="490"/>
      <c r="DF410" s="490"/>
      <c r="DG410" s="490"/>
      <c r="DH410" s="490"/>
      <c r="DI410" s="490"/>
      <c r="DJ410" s="490"/>
      <c r="DK410" s="490"/>
      <c r="DL410" s="490"/>
      <c r="DM410" s="490"/>
      <c r="DN410" s="490"/>
      <c r="DO410" s="490"/>
      <c r="DP410" s="490"/>
      <c r="DQ410" s="490"/>
      <c r="DR410" s="490"/>
      <c r="DS410" s="490"/>
      <c r="DT410" s="490"/>
      <c r="DU410" s="490"/>
      <c r="DV410" s="490"/>
      <c r="DW410" s="490"/>
      <c r="DX410" s="490"/>
      <c r="DY410" s="490"/>
      <c r="DZ410" s="490"/>
      <c r="EA410" s="490"/>
      <c r="EB410" s="490"/>
      <c r="EC410" s="490"/>
      <c r="ED410" s="490"/>
      <c r="EE410" s="490"/>
      <c r="EF410" s="490"/>
      <c r="EG410" s="490"/>
      <c r="EH410" s="490"/>
      <c r="EI410" s="490"/>
      <c r="EJ410" s="490"/>
      <c r="EK410" s="490"/>
      <c r="EL410" s="490"/>
      <c r="EM410" s="490"/>
      <c r="EN410" s="490"/>
      <c r="EO410" s="490"/>
      <c r="EP410" s="490"/>
      <c r="EQ410" s="490"/>
      <c r="ER410" s="490"/>
      <c r="ES410" s="490"/>
      <c r="ET410" s="490"/>
      <c r="EU410" s="490"/>
      <c r="EV410" s="490"/>
      <c r="EW410" s="490"/>
      <c r="EX410" s="490"/>
      <c r="EY410" s="490"/>
      <c r="EZ410" s="490"/>
      <c r="FA410" s="490"/>
      <c r="FB410" s="490"/>
      <c r="FC410" s="490"/>
      <c r="FD410" s="490"/>
      <c r="FE410" s="490"/>
      <c r="FF410" s="490"/>
      <c r="FG410" s="490"/>
      <c r="FH410" s="490"/>
      <c r="FI410" s="490"/>
      <c r="FJ410" s="490"/>
      <c r="FK410" s="490"/>
      <c r="FL410" s="490"/>
      <c r="FM410" s="490"/>
      <c r="FN410" s="490"/>
      <c r="FO410" s="490"/>
      <c r="FP410" s="490"/>
      <c r="FQ410" s="490"/>
      <c r="FR410" s="490"/>
      <c r="FS410" s="490"/>
      <c r="FT410" s="490"/>
      <c r="FU410" s="490"/>
      <c r="FV410" s="490"/>
      <c r="FW410" s="490"/>
      <c r="FX410" s="490"/>
      <c r="FY410" s="490"/>
      <c r="FZ410" s="490"/>
      <c r="GA410" s="490"/>
      <c r="GB410" s="490"/>
      <c r="GC410" s="490"/>
      <c r="GD410" s="490"/>
      <c r="GE410" s="490"/>
      <c r="GF410" s="490"/>
      <c r="GG410" s="490"/>
      <c r="GH410" s="490"/>
      <c r="GI410" s="490"/>
      <c r="GJ410" s="490"/>
      <c r="GK410" s="490"/>
      <c r="GL410" s="490"/>
      <c r="GM410" s="490"/>
      <c r="GN410" s="490"/>
      <c r="GO410" s="490"/>
      <c r="GP410" s="490"/>
      <c r="GQ410" s="490"/>
      <c r="GR410" s="490"/>
      <c r="GS410" s="490"/>
      <c r="GT410" s="490"/>
      <c r="GU410" s="490"/>
      <c r="GV410" s="490"/>
      <c r="GW410" s="490"/>
      <c r="GX410" s="490"/>
      <c r="GY410" s="490"/>
      <c r="GZ410" s="490"/>
      <c r="HA410" s="490"/>
      <c r="HB410" s="490"/>
      <c r="HC410" s="490"/>
      <c r="HD410" s="490"/>
      <c r="HE410" s="490"/>
      <c r="HF410" s="490"/>
      <c r="HG410" s="490"/>
      <c r="HH410" s="490"/>
      <c r="HI410" s="490"/>
      <c r="HJ410" s="490"/>
      <c r="HK410" s="490"/>
      <c r="HL410" s="490"/>
      <c r="HM410" s="490"/>
      <c r="HN410" s="490"/>
      <c r="HO410" s="490"/>
      <c r="HP410" s="490"/>
      <c r="HQ410" s="490"/>
      <c r="HR410" s="490"/>
      <c r="HS410" s="490"/>
      <c r="HT410" s="490"/>
      <c r="HU410" s="490"/>
      <c r="HV410" s="490"/>
      <c r="HW410" s="490"/>
      <c r="HX410" s="490"/>
      <c r="HY410" s="490"/>
      <c r="HZ410" s="490"/>
      <c r="IA410" s="490"/>
      <c r="IB410" s="490"/>
      <c r="IC410" s="490"/>
      <c r="ID410" s="490"/>
      <c r="IE410" s="490"/>
      <c r="IF410" s="490"/>
      <c r="IG410" s="490"/>
      <c r="IH410" s="490"/>
      <c r="II410" s="490"/>
      <c r="IJ410" s="490"/>
      <c r="IK410" s="490"/>
      <c r="IL410" s="490"/>
      <c r="IM410" s="490"/>
      <c r="IN410" s="490"/>
      <c r="IO410" s="490"/>
      <c r="IP410" s="490"/>
      <c r="IQ410" s="490"/>
      <c r="IR410" s="490"/>
      <c r="IS410" s="490"/>
      <c r="IT410" s="490"/>
      <c r="IU410" s="490"/>
      <c r="IV410" s="490"/>
    </row>
    <row r="411" spans="1:256" s="825" customFormat="1" ht="13.8">
      <c r="A411" s="811"/>
      <c r="B411" s="827"/>
      <c r="C411" s="621"/>
      <c r="D411" s="621"/>
      <c r="E411" s="620"/>
      <c r="F411" s="620"/>
      <c r="G411" s="721"/>
      <c r="H411" s="721"/>
      <c r="I411" s="721"/>
      <c r="J411" s="721"/>
      <c r="K411" s="721"/>
      <c r="L411" s="721"/>
      <c r="M411" s="721"/>
      <c r="N411" s="721"/>
      <c r="O411" s="721"/>
      <c r="P411" s="721"/>
      <c r="Q411" s="721"/>
      <c r="R411" s="721"/>
      <c r="S411" s="721"/>
      <c r="T411" s="721"/>
      <c r="U411" s="721"/>
      <c r="V411" s="721"/>
      <c r="W411" s="721"/>
      <c r="X411" s="721"/>
      <c r="Y411" s="721"/>
      <c r="Z411" s="721"/>
      <c r="AA411" s="721"/>
      <c r="AB411" s="721"/>
      <c r="AC411" s="721"/>
      <c r="AD411" s="721"/>
      <c r="AE411" s="721"/>
      <c r="AF411" s="721"/>
      <c r="AG411" s="721"/>
      <c r="AH411" s="721"/>
      <c r="AI411" s="721"/>
      <c r="AJ411" s="721"/>
      <c r="AK411" s="721"/>
      <c r="AL411" s="721"/>
      <c r="AM411" s="721"/>
      <c r="AN411" s="721"/>
      <c r="AO411" s="721"/>
      <c r="AP411" s="721"/>
      <c r="AQ411" s="721"/>
      <c r="AR411" s="721"/>
      <c r="AS411" s="721"/>
      <c r="AT411" s="721"/>
      <c r="AU411" s="721"/>
      <c r="AV411" s="721"/>
      <c r="AW411" s="721"/>
      <c r="AX411" s="721"/>
      <c r="AY411" s="721"/>
      <c r="AZ411" s="721"/>
      <c r="BA411" s="721"/>
      <c r="BB411" s="721"/>
      <c r="BC411" s="721"/>
      <c r="BD411" s="721"/>
      <c r="BE411" s="721"/>
      <c r="BF411" s="721"/>
      <c r="BG411" s="721"/>
      <c r="BH411" s="721"/>
      <c r="BI411" s="721"/>
      <c r="BJ411" s="721"/>
      <c r="BK411" s="721"/>
      <c r="BL411" s="721"/>
      <c r="BM411" s="721"/>
      <c r="BN411" s="721"/>
      <c r="BO411" s="721"/>
      <c r="BP411" s="721"/>
      <c r="BQ411" s="721"/>
      <c r="BR411" s="721"/>
      <c r="BS411" s="721"/>
      <c r="BT411" s="721"/>
      <c r="BU411" s="721"/>
      <c r="BV411" s="721"/>
      <c r="BW411" s="721"/>
      <c r="BX411" s="721"/>
      <c r="BY411" s="721"/>
      <c r="BZ411" s="721"/>
      <c r="CA411" s="721"/>
      <c r="CB411" s="721"/>
      <c r="CC411" s="721"/>
      <c r="CD411" s="721"/>
      <c r="CE411" s="721"/>
      <c r="CF411" s="721"/>
      <c r="CG411" s="721"/>
      <c r="CH411" s="721"/>
      <c r="CI411" s="721"/>
      <c r="CJ411" s="721"/>
      <c r="CK411" s="721"/>
      <c r="CL411" s="721"/>
      <c r="CM411" s="721"/>
      <c r="CN411" s="721"/>
      <c r="CO411" s="721"/>
      <c r="CP411" s="721"/>
      <c r="CQ411" s="721"/>
      <c r="CR411" s="721"/>
      <c r="CS411" s="721"/>
      <c r="CT411" s="721"/>
      <c r="CU411" s="721"/>
      <c r="CV411" s="721"/>
      <c r="CW411" s="721"/>
      <c r="CX411" s="721"/>
      <c r="CY411" s="721"/>
      <c r="CZ411" s="721"/>
      <c r="DA411" s="721"/>
      <c r="DB411" s="721"/>
      <c r="DC411" s="721"/>
      <c r="DD411" s="721"/>
      <c r="DE411" s="721"/>
      <c r="DF411" s="721"/>
      <c r="DG411" s="721"/>
      <c r="DH411" s="721"/>
      <c r="DI411" s="721"/>
      <c r="DJ411" s="721"/>
      <c r="DK411" s="721"/>
      <c r="DL411" s="721"/>
      <c r="DM411" s="721"/>
      <c r="DN411" s="721"/>
      <c r="DO411" s="721"/>
      <c r="DP411" s="721"/>
      <c r="DQ411" s="721"/>
      <c r="DR411" s="721"/>
      <c r="DS411" s="721"/>
      <c r="DT411" s="721"/>
      <c r="DU411" s="721"/>
      <c r="DV411" s="721"/>
      <c r="DW411" s="721"/>
      <c r="DX411" s="721"/>
      <c r="DY411" s="721"/>
      <c r="DZ411" s="721"/>
      <c r="EA411" s="721"/>
      <c r="EB411" s="721"/>
      <c r="EC411" s="721"/>
      <c r="ED411" s="721"/>
      <c r="EE411" s="721"/>
      <c r="EF411" s="721"/>
      <c r="EG411" s="721"/>
      <c r="EH411" s="721"/>
      <c r="EI411" s="721"/>
      <c r="EJ411" s="721"/>
      <c r="EK411" s="721"/>
      <c r="EL411" s="721"/>
      <c r="EM411" s="721"/>
      <c r="EN411" s="721"/>
      <c r="EO411" s="721"/>
      <c r="EP411" s="721"/>
      <c r="EQ411" s="721"/>
      <c r="ER411" s="721"/>
      <c r="ES411" s="721"/>
      <c r="ET411" s="721"/>
      <c r="EU411" s="721"/>
      <c r="EV411" s="721"/>
      <c r="EW411" s="721"/>
      <c r="EX411" s="721"/>
      <c r="EY411" s="721"/>
      <c r="EZ411" s="721"/>
      <c r="FA411" s="721"/>
      <c r="FB411" s="721"/>
      <c r="FC411" s="721"/>
      <c r="FD411" s="721"/>
      <c r="FE411" s="721"/>
      <c r="FF411" s="721"/>
      <c r="FG411" s="721"/>
      <c r="FH411" s="721"/>
      <c r="FI411" s="721"/>
      <c r="FJ411" s="721"/>
      <c r="FK411" s="721"/>
      <c r="FL411" s="721"/>
      <c r="FM411" s="721"/>
      <c r="FN411" s="721"/>
      <c r="FO411" s="721"/>
      <c r="FP411" s="721"/>
      <c r="FQ411" s="721"/>
      <c r="FR411" s="721"/>
      <c r="FS411" s="721"/>
      <c r="FT411" s="721"/>
      <c r="FU411" s="721"/>
      <c r="FV411" s="721"/>
      <c r="FW411" s="721"/>
      <c r="FX411" s="721"/>
      <c r="FY411" s="721"/>
      <c r="FZ411" s="721"/>
      <c r="GA411" s="721"/>
      <c r="GB411" s="721"/>
      <c r="GC411" s="721"/>
      <c r="GD411" s="721"/>
      <c r="GE411" s="721"/>
      <c r="GF411" s="721"/>
      <c r="GG411" s="721"/>
      <c r="GH411" s="721"/>
      <c r="GI411" s="721"/>
      <c r="GJ411" s="721"/>
      <c r="GK411" s="721"/>
      <c r="GL411" s="721"/>
      <c r="GM411" s="721"/>
      <c r="GN411" s="721"/>
      <c r="GO411" s="721"/>
      <c r="GP411" s="721"/>
      <c r="GQ411" s="721"/>
      <c r="GR411" s="721"/>
      <c r="GS411" s="721"/>
      <c r="GT411" s="721"/>
      <c r="GU411" s="721"/>
      <c r="GV411" s="721"/>
      <c r="GW411" s="721"/>
      <c r="GX411" s="721"/>
      <c r="GY411" s="721"/>
      <c r="GZ411" s="721"/>
      <c r="HA411" s="721"/>
      <c r="HB411" s="721"/>
      <c r="HC411" s="721"/>
      <c r="HD411" s="721"/>
      <c r="HE411" s="721"/>
      <c r="HF411" s="721"/>
      <c r="HG411" s="721"/>
      <c r="HH411" s="721"/>
      <c r="HI411" s="721"/>
      <c r="HJ411" s="721"/>
      <c r="HK411" s="721"/>
      <c r="HL411" s="721"/>
      <c r="HM411" s="721"/>
      <c r="HN411" s="721"/>
      <c r="HO411" s="721"/>
      <c r="HP411" s="721"/>
      <c r="HQ411" s="721"/>
      <c r="HR411" s="721"/>
      <c r="HS411" s="721"/>
      <c r="HT411" s="721"/>
      <c r="HU411" s="721"/>
      <c r="HV411" s="721"/>
      <c r="HW411" s="721"/>
      <c r="HX411" s="721"/>
      <c r="HY411" s="721"/>
      <c r="HZ411" s="721"/>
      <c r="IA411" s="721"/>
      <c r="IB411" s="721"/>
      <c r="IC411" s="721"/>
      <c r="ID411" s="721"/>
      <c r="IE411" s="721"/>
      <c r="IF411" s="721"/>
      <c r="IG411" s="721"/>
      <c r="IH411" s="721"/>
      <c r="II411" s="721"/>
      <c r="IJ411" s="721"/>
      <c r="IK411" s="721"/>
      <c r="IL411" s="721"/>
      <c r="IM411" s="721"/>
      <c r="IN411" s="721"/>
      <c r="IO411" s="721"/>
      <c r="IP411" s="721"/>
      <c r="IQ411" s="721"/>
      <c r="IR411" s="721"/>
      <c r="IS411" s="721"/>
      <c r="IT411" s="826"/>
      <c r="IU411" s="826"/>
      <c r="IV411" s="826"/>
    </row>
    <row r="412" spans="1:256" s="405" customFormat="1">
      <c r="A412" s="486"/>
      <c r="B412" s="824"/>
      <c r="C412" s="407"/>
      <c r="D412" s="407"/>
      <c r="E412" s="406"/>
      <c r="F412" s="406"/>
      <c r="G412" s="437"/>
      <c r="H412" s="437"/>
      <c r="I412" s="437"/>
      <c r="J412" s="437"/>
      <c r="K412" s="437"/>
      <c r="L412" s="437"/>
      <c r="M412" s="437"/>
      <c r="N412" s="437"/>
      <c r="O412" s="437"/>
      <c r="P412" s="437"/>
      <c r="Q412" s="437"/>
      <c r="R412" s="437"/>
      <c r="S412" s="437"/>
      <c r="T412" s="437"/>
      <c r="U412" s="437"/>
      <c r="V412" s="437"/>
      <c r="W412" s="437"/>
      <c r="X412" s="437"/>
      <c r="Y412" s="437"/>
      <c r="Z412" s="437"/>
      <c r="AA412" s="437"/>
      <c r="AB412" s="437"/>
      <c r="AC412" s="437"/>
      <c r="AD412" s="437"/>
      <c r="AE412" s="437"/>
      <c r="AF412" s="437"/>
      <c r="AG412" s="437"/>
      <c r="AH412" s="437"/>
      <c r="AI412" s="437"/>
      <c r="AJ412" s="437"/>
      <c r="AK412" s="437"/>
      <c r="AL412" s="437"/>
      <c r="AM412" s="437"/>
      <c r="AN412" s="437"/>
      <c r="AO412" s="437"/>
      <c r="AP412" s="437"/>
      <c r="AQ412" s="437"/>
      <c r="AR412" s="437"/>
      <c r="AS412" s="437"/>
      <c r="AT412" s="437"/>
      <c r="AU412" s="437"/>
      <c r="AV412" s="437"/>
      <c r="AW412" s="437"/>
      <c r="AX412" s="437"/>
      <c r="AY412" s="437"/>
      <c r="AZ412" s="437"/>
      <c r="BA412" s="437"/>
      <c r="BB412" s="437"/>
      <c r="BC412" s="437"/>
      <c r="BD412" s="437"/>
      <c r="BE412" s="437"/>
      <c r="BF412" s="437"/>
      <c r="BG412" s="437"/>
      <c r="BH412" s="437"/>
      <c r="BI412" s="437"/>
      <c r="BJ412" s="437"/>
      <c r="BK412" s="437"/>
      <c r="BL412" s="437"/>
      <c r="BM412" s="437"/>
      <c r="BN412" s="437"/>
      <c r="BO412" s="437"/>
      <c r="BP412" s="437"/>
      <c r="BQ412" s="437"/>
      <c r="BR412" s="437"/>
      <c r="BS412" s="437"/>
      <c r="BT412" s="437"/>
      <c r="BU412" s="437"/>
      <c r="BV412" s="437"/>
      <c r="BW412" s="437"/>
      <c r="BX412" s="437"/>
      <c r="BY412" s="437"/>
      <c r="BZ412" s="437"/>
      <c r="CA412" s="437"/>
      <c r="CB412" s="437"/>
      <c r="CC412" s="437"/>
      <c r="CD412" s="437"/>
      <c r="CE412" s="437"/>
      <c r="CF412" s="437"/>
      <c r="CG412" s="437"/>
      <c r="CH412" s="437"/>
      <c r="CI412" s="437"/>
      <c r="CJ412" s="437"/>
      <c r="CK412" s="437"/>
      <c r="CL412" s="437"/>
      <c r="CM412" s="437"/>
      <c r="CN412" s="437"/>
      <c r="CO412" s="437"/>
      <c r="CP412" s="437"/>
      <c r="CQ412" s="437"/>
      <c r="CR412" s="437"/>
      <c r="CS412" s="437"/>
      <c r="CT412" s="437"/>
      <c r="CU412" s="437"/>
      <c r="CV412" s="437"/>
      <c r="CW412" s="437"/>
      <c r="CX412" s="437"/>
      <c r="CY412" s="437"/>
      <c r="CZ412" s="437"/>
      <c r="DA412" s="437"/>
      <c r="DB412" s="437"/>
      <c r="DC412" s="437"/>
      <c r="DD412" s="437"/>
      <c r="DE412" s="437"/>
      <c r="DF412" s="437"/>
      <c r="DG412" s="437"/>
      <c r="DH412" s="437"/>
      <c r="DI412" s="437"/>
      <c r="DJ412" s="437"/>
      <c r="DK412" s="437"/>
      <c r="DL412" s="437"/>
      <c r="DM412" s="437"/>
      <c r="DN412" s="437"/>
      <c r="DO412" s="437"/>
      <c r="DP412" s="437"/>
      <c r="DQ412" s="437"/>
      <c r="DR412" s="437"/>
      <c r="DS412" s="437"/>
      <c r="DT412" s="437"/>
      <c r="DU412" s="437"/>
      <c r="DV412" s="437"/>
      <c r="DW412" s="437"/>
      <c r="DX412" s="437"/>
      <c r="DY412" s="437"/>
      <c r="DZ412" s="437"/>
      <c r="EA412" s="437"/>
      <c r="EB412" s="437"/>
      <c r="EC412" s="437"/>
      <c r="ED412" s="437"/>
      <c r="EE412" s="437"/>
      <c r="EF412" s="437"/>
      <c r="EG412" s="437"/>
      <c r="EH412" s="437"/>
      <c r="EI412" s="437"/>
      <c r="EJ412" s="437"/>
      <c r="EK412" s="437"/>
      <c r="EL412" s="437"/>
      <c r="EM412" s="437"/>
      <c r="EN412" s="437"/>
      <c r="EO412" s="437"/>
      <c r="EP412" s="437"/>
      <c r="EQ412" s="437"/>
      <c r="ER412" s="437"/>
      <c r="ES412" s="437"/>
      <c r="ET412" s="437"/>
      <c r="EU412" s="437"/>
      <c r="EV412" s="437"/>
      <c r="EW412" s="437"/>
      <c r="EX412" s="437"/>
      <c r="EY412" s="437"/>
      <c r="EZ412" s="437"/>
      <c r="FA412" s="437"/>
      <c r="FB412" s="437"/>
      <c r="FC412" s="437"/>
      <c r="FD412" s="437"/>
      <c r="FE412" s="437"/>
      <c r="FF412" s="437"/>
      <c r="FG412" s="437"/>
      <c r="FH412" s="437"/>
      <c r="FI412" s="437"/>
      <c r="FJ412" s="437"/>
      <c r="FK412" s="437"/>
      <c r="FL412" s="437"/>
      <c r="FM412" s="437"/>
      <c r="FN412" s="437"/>
      <c r="FO412" s="437"/>
      <c r="FP412" s="437"/>
      <c r="FQ412" s="437"/>
      <c r="FR412" s="437"/>
      <c r="FS412" s="437"/>
      <c r="FT412" s="437"/>
      <c r="FU412" s="437"/>
      <c r="FV412" s="437"/>
      <c r="FW412" s="437"/>
      <c r="FX412" s="437"/>
      <c r="FY412" s="437"/>
      <c r="FZ412" s="437"/>
      <c r="GA412" s="437"/>
      <c r="GB412" s="437"/>
      <c r="GC412" s="437"/>
      <c r="GD412" s="437"/>
      <c r="GE412" s="437"/>
      <c r="GF412" s="437"/>
      <c r="GG412" s="437"/>
      <c r="GH412" s="437"/>
      <c r="GI412" s="437"/>
      <c r="GJ412" s="437"/>
      <c r="GK412" s="437"/>
      <c r="GL412" s="437"/>
      <c r="GM412" s="437"/>
      <c r="GN412" s="437"/>
      <c r="GO412" s="437"/>
      <c r="GP412" s="437"/>
      <c r="GQ412" s="437"/>
      <c r="GR412" s="437"/>
      <c r="GS412" s="437"/>
      <c r="GT412" s="437"/>
      <c r="GU412" s="437"/>
      <c r="GV412" s="437"/>
      <c r="GW412" s="437"/>
      <c r="GX412" s="437"/>
      <c r="GY412" s="437"/>
      <c r="GZ412" s="437"/>
      <c r="HA412" s="437"/>
      <c r="HB412" s="437"/>
      <c r="HC412" s="437"/>
      <c r="HD412" s="437"/>
      <c r="HE412" s="437"/>
      <c r="HF412" s="437"/>
      <c r="HG412" s="437"/>
      <c r="HH412" s="437"/>
      <c r="HI412" s="437"/>
      <c r="HJ412" s="437"/>
      <c r="HK412" s="437"/>
      <c r="HL412" s="437"/>
      <c r="HM412" s="437"/>
      <c r="HN412" s="437"/>
      <c r="HO412" s="437"/>
      <c r="HP412" s="437"/>
      <c r="HQ412" s="437"/>
      <c r="HR412" s="437"/>
      <c r="HS412" s="437"/>
      <c r="HT412" s="437"/>
      <c r="HU412" s="437"/>
      <c r="HV412" s="437"/>
      <c r="HW412" s="437"/>
      <c r="HX412" s="437"/>
      <c r="HY412" s="437"/>
      <c r="HZ412" s="437"/>
      <c r="IA412" s="437"/>
      <c r="IB412" s="437"/>
      <c r="IC412" s="437"/>
      <c r="ID412" s="437"/>
      <c r="IE412" s="437"/>
      <c r="IF412" s="437"/>
      <c r="IG412" s="437"/>
      <c r="IH412" s="437"/>
      <c r="II412" s="437"/>
      <c r="IJ412" s="437"/>
      <c r="IK412" s="437"/>
      <c r="IL412" s="437"/>
      <c r="IM412" s="437"/>
      <c r="IN412" s="437"/>
      <c r="IO412" s="437"/>
      <c r="IP412" s="437"/>
      <c r="IQ412" s="437"/>
      <c r="IR412" s="437"/>
      <c r="IS412" s="437"/>
    </row>
    <row r="413" spans="1:256" s="405" customFormat="1">
      <c r="A413" s="647" t="s">
        <v>581</v>
      </c>
      <c r="B413" s="513" t="s">
        <v>1318</v>
      </c>
      <c r="C413" s="407"/>
      <c r="D413" s="407"/>
      <c r="E413" s="406"/>
      <c r="F413" s="406"/>
      <c r="G413" s="437"/>
      <c r="H413" s="437"/>
      <c r="I413" s="490"/>
      <c r="J413" s="437"/>
      <c r="K413" s="437"/>
      <c r="L413" s="437"/>
      <c r="M413" s="437"/>
      <c r="N413" s="437"/>
      <c r="O413" s="437"/>
      <c r="P413" s="437"/>
      <c r="Q413" s="437"/>
      <c r="R413" s="437"/>
      <c r="S413" s="437"/>
      <c r="T413" s="437"/>
      <c r="U413" s="437"/>
      <c r="V413" s="437"/>
      <c r="W413" s="437"/>
      <c r="X413" s="437"/>
      <c r="Y413" s="437"/>
      <c r="Z413" s="437"/>
      <c r="AA413" s="437"/>
      <c r="AB413" s="437"/>
      <c r="AC413" s="437"/>
      <c r="AD413" s="437"/>
      <c r="AE413" s="437"/>
      <c r="AF413" s="437"/>
      <c r="AG413" s="437"/>
      <c r="AH413" s="437"/>
      <c r="AI413" s="437"/>
      <c r="AJ413" s="437"/>
      <c r="AK413" s="437"/>
      <c r="AL413" s="437"/>
      <c r="AM413" s="437"/>
      <c r="AN413" s="437"/>
      <c r="AO413" s="437"/>
      <c r="AP413" s="437"/>
      <c r="AQ413" s="437"/>
      <c r="AR413" s="437"/>
      <c r="AS413" s="437"/>
      <c r="AT413" s="437"/>
      <c r="AU413" s="437"/>
      <c r="AV413" s="437"/>
      <c r="AW413" s="437"/>
      <c r="AX413" s="437"/>
      <c r="AY413" s="437"/>
      <c r="AZ413" s="437"/>
      <c r="BA413" s="437"/>
      <c r="BB413" s="437"/>
      <c r="BC413" s="437"/>
      <c r="BD413" s="437"/>
      <c r="BE413" s="437"/>
      <c r="BF413" s="437"/>
      <c r="BG413" s="437"/>
      <c r="BH413" s="437"/>
      <c r="BI413" s="437"/>
      <c r="BJ413" s="437"/>
      <c r="BK413" s="437"/>
      <c r="BL413" s="437"/>
      <c r="BM413" s="437"/>
      <c r="BN413" s="437"/>
      <c r="BO413" s="437"/>
      <c r="BP413" s="437"/>
      <c r="BQ413" s="437"/>
      <c r="BR413" s="437"/>
      <c r="BS413" s="437"/>
      <c r="BT413" s="437"/>
      <c r="BU413" s="437"/>
      <c r="BV413" s="437"/>
      <c r="BW413" s="437"/>
      <c r="BX413" s="437"/>
      <c r="BY413" s="437"/>
      <c r="BZ413" s="437"/>
      <c r="CA413" s="437"/>
      <c r="CB413" s="437"/>
      <c r="CC413" s="437"/>
      <c r="CD413" s="437"/>
      <c r="CE413" s="437"/>
      <c r="CF413" s="437"/>
      <c r="CG413" s="437"/>
      <c r="CH413" s="437"/>
      <c r="CI413" s="437"/>
      <c r="CJ413" s="437"/>
      <c r="CK413" s="437"/>
      <c r="CL413" s="437"/>
      <c r="CM413" s="437"/>
      <c r="CN413" s="437"/>
      <c r="CO413" s="437"/>
      <c r="CP413" s="437"/>
      <c r="CQ413" s="437"/>
      <c r="CR413" s="437"/>
      <c r="CS413" s="437"/>
      <c r="CT413" s="437"/>
      <c r="CU413" s="437"/>
      <c r="CV413" s="437"/>
      <c r="CW413" s="437"/>
      <c r="CX413" s="437"/>
      <c r="CY413" s="437"/>
      <c r="CZ413" s="437"/>
      <c r="DA413" s="437"/>
      <c r="DB413" s="437"/>
      <c r="DC413" s="437"/>
      <c r="DD413" s="437"/>
      <c r="DE413" s="437"/>
      <c r="DF413" s="437"/>
      <c r="DG413" s="437"/>
      <c r="DH413" s="437"/>
      <c r="DI413" s="437"/>
      <c r="DJ413" s="437"/>
      <c r="DK413" s="437"/>
      <c r="DL413" s="437"/>
      <c r="DM413" s="437"/>
      <c r="DN413" s="437"/>
      <c r="DO413" s="437"/>
      <c r="DP413" s="437"/>
      <c r="DQ413" s="437"/>
      <c r="DR413" s="437"/>
      <c r="DS413" s="437"/>
      <c r="DT413" s="437"/>
      <c r="DU413" s="437"/>
      <c r="DV413" s="437"/>
      <c r="DW413" s="437"/>
      <c r="DX413" s="437"/>
      <c r="DY413" s="437"/>
      <c r="DZ413" s="437"/>
      <c r="EA413" s="437"/>
      <c r="EB413" s="437"/>
      <c r="EC413" s="437"/>
      <c r="ED413" s="437"/>
      <c r="EE413" s="437"/>
      <c r="EF413" s="437"/>
      <c r="EG413" s="437"/>
      <c r="EH413" s="437"/>
      <c r="EI413" s="437"/>
      <c r="EJ413" s="437"/>
      <c r="EK413" s="437"/>
      <c r="EL413" s="437"/>
      <c r="EM413" s="437"/>
      <c r="EN413" s="437"/>
      <c r="EO413" s="437"/>
      <c r="EP413" s="437"/>
      <c r="EQ413" s="437"/>
      <c r="ER413" s="437"/>
      <c r="ES413" s="437"/>
      <c r="ET413" s="437"/>
      <c r="EU413" s="437"/>
      <c r="EV413" s="437"/>
      <c r="EW413" s="437"/>
      <c r="EX413" s="437"/>
      <c r="EY413" s="437"/>
      <c r="EZ413" s="437"/>
      <c r="FA413" s="437"/>
      <c r="FB413" s="437"/>
      <c r="FC413" s="437"/>
      <c r="FD413" s="437"/>
      <c r="FE413" s="437"/>
      <c r="FF413" s="437"/>
      <c r="FG413" s="437"/>
      <c r="FH413" s="437"/>
      <c r="FI413" s="437"/>
      <c r="FJ413" s="437"/>
      <c r="FK413" s="437"/>
      <c r="FL413" s="437"/>
      <c r="FM413" s="437"/>
      <c r="FN413" s="437"/>
      <c r="FO413" s="437"/>
      <c r="FP413" s="437"/>
      <c r="FQ413" s="437"/>
      <c r="FR413" s="437"/>
      <c r="FS413" s="437"/>
      <c r="FT413" s="437"/>
      <c r="FU413" s="437"/>
      <c r="FV413" s="437"/>
      <c r="FW413" s="437"/>
      <c r="FX413" s="437"/>
      <c r="FY413" s="437"/>
      <c r="FZ413" s="437"/>
      <c r="GA413" s="437"/>
      <c r="GB413" s="437"/>
      <c r="GC413" s="437"/>
      <c r="GD413" s="437"/>
      <c r="GE413" s="437"/>
      <c r="GF413" s="437"/>
      <c r="GG413" s="437"/>
      <c r="GH413" s="437"/>
      <c r="GI413" s="437"/>
      <c r="GJ413" s="437"/>
      <c r="GK413" s="437"/>
      <c r="GL413" s="437"/>
      <c r="GM413" s="437"/>
      <c r="GN413" s="437"/>
      <c r="GO413" s="437"/>
      <c r="GP413" s="437"/>
      <c r="GQ413" s="437"/>
      <c r="GR413" s="437"/>
      <c r="GS413" s="437"/>
      <c r="GT413" s="437"/>
      <c r="GU413" s="437"/>
      <c r="GV413" s="437"/>
      <c r="GW413" s="437"/>
      <c r="GX413" s="437"/>
      <c r="GY413" s="437"/>
      <c r="GZ413" s="437"/>
      <c r="HA413" s="437"/>
      <c r="HB413" s="437"/>
      <c r="HC413" s="437"/>
      <c r="HD413" s="437"/>
      <c r="HE413" s="437"/>
      <c r="HF413" s="437"/>
      <c r="HG413" s="437"/>
      <c r="HH413" s="437"/>
      <c r="HI413" s="437"/>
      <c r="HJ413" s="437"/>
      <c r="HK413" s="437"/>
      <c r="HL413" s="437"/>
      <c r="HM413" s="437"/>
      <c r="HN413" s="437"/>
      <c r="HO413" s="437"/>
      <c r="HP413" s="437"/>
      <c r="HQ413" s="437"/>
      <c r="HR413" s="437"/>
      <c r="HS413" s="437"/>
      <c r="HT413" s="437"/>
      <c r="HU413" s="437"/>
      <c r="HV413" s="437"/>
      <c r="HW413" s="437"/>
      <c r="HX413" s="437"/>
      <c r="HY413" s="437"/>
      <c r="HZ413" s="437"/>
      <c r="IA413" s="437"/>
      <c r="IB413" s="437"/>
      <c r="IC413" s="437"/>
      <c r="ID413" s="437"/>
      <c r="IE413" s="437"/>
      <c r="IF413" s="437"/>
      <c r="IG413" s="437"/>
      <c r="IH413" s="437"/>
      <c r="II413" s="437"/>
      <c r="IJ413" s="437"/>
      <c r="IK413" s="437"/>
      <c r="IL413" s="437"/>
      <c r="IM413" s="437"/>
      <c r="IN413" s="437"/>
      <c r="IO413" s="437"/>
      <c r="IP413" s="437"/>
      <c r="IQ413" s="437"/>
      <c r="IR413" s="437"/>
      <c r="IS413" s="437"/>
    </row>
    <row r="414" spans="1:256" s="405" customFormat="1">
      <c r="A414" s="486"/>
      <c r="B414" s="512"/>
      <c r="C414" s="407"/>
      <c r="D414" s="407"/>
      <c r="E414" s="406"/>
      <c r="F414" s="406"/>
      <c r="G414" s="490"/>
      <c r="H414" s="490"/>
      <c r="I414" s="437"/>
      <c r="J414" s="490"/>
      <c r="K414" s="490"/>
      <c r="L414" s="490"/>
      <c r="M414" s="490"/>
      <c r="N414" s="490"/>
      <c r="O414" s="490"/>
      <c r="P414" s="490"/>
      <c r="Q414" s="490"/>
      <c r="R414" s="490"/>
      <c r="S414" s="490"/>
      <c r="T414" s="490"/>
      <c r="U414" s="490"/>
      <c r="V414" s="490"/>
      <c r="W414" s="490"/>
      <c r="X414" s="490"/>
      <c r="Y414" s="490"/>
      <c r="Z414" s="490"/>
      <c r="AA414" s="490"/>
      <c r="AB414" s="490"/>
      <c r="AC414" s="490"/>
      <c r="AD414" s="490"/>
      <c r="AE414" s="490"/>
      <c r="AF414" s="490"/>
      <c r="AG414" s="490"/>
      <c r="AH414" s="490"/>
      <c r="AI414" s="490"/>
      <c r="AJ414" s="490"/>
      <c r="AK414" s="490"/>
      <c r="AL414" s="490"/>
      <c r="AM414" s="490"/>
      <c r="AN414" s="490"/>
      <c r="AO414" s="490"/>
      <c r="AP414" s="490"/>
      <c r="AQ414" s="490"/>
      <c r="AR414" s="490"/>
      <c r="AS414" s="490"/>
      <c r="AT414" s="490"/>
      <c r="AU414" s="490"/>
      <c r="AV414" s="490"/>
      <c r="AW414" s="490"/>
      <c r="AX414" s="490"/>
      <c r="AY414" s="490"/>
      <c r="AZ414" s="490"/>
      <c r="BA414" s="490"/>
      <c r="BB414" s="490"/>
      <c r="BC414" s="490"/>
      <c r="BD414" s="490"/>
      <c r="BE414" s="490"/>
      <c r="BF414" s="490"/>
      <c r="BG414" s="490"/>
      <c r="BH414" s="490"/>
      <c r="BI414" s="490"/>
      <c r="BJ414" s="490"/>
      <c r="BK414" s="490"/>
      <c r="BL414" s="490"/>
      <c r="BM414" s="490"/>
      <c r="BN414" s="490"/>
      <c r="BO414" s="490"/>
      <c r="BP414" s="490"/>
      <c r="BQ414" s="490"/>
      <c r="BR414" s="490"/>
      <c r="BS414" s="490"/>
      <c r="BT414" s="490"/>
      <c r="BU414" s="490"/>
      <c r="BV414" s="490"/>
      <c r="BW414" s="490"/>
      <c r="BX414" s="490"/>
      <c r="BY414" s="490"/>
      <c r="BZ414" s="490"/>
      <c r="CA414" s="490"/>
      <c r="CB414" s="490"/>
      <c r="CC414" s="490"/>
      <c r="CD414" s="490"/>
      <c r="CE414" s="490"/>
      <c r="CF414" s="490"/>
      <c r="CG414" s="490"/>
      <c r="CH414" s="490"/>
      <c r="CI414" s="490"/>
      <c r="CJ414" s="490"/>
      <c r="CK414" s="490"/>
      <c r="CL414" s="490"/>
      <c r="CM414" s="490"/>
      <c r="CN414" s="490"/>
      <c r="CO414" s="490"/>
      <c r="CP414" s="490"/>
      <c r="CQ414" s="490"/>
      <c r="CR414" s="490"/>
      <c r="CS414" s="490"/>
      <c r="CT414" s="490"/>
      <c r="CU414" s="490"/>
      <c r="CV414" s="490"/>
      <c r="CW414" s="490"/>
      <c r="CX414" s="490"/>
      <c r="CY414" s="490"/>
      <c r="CZ414" s="490"/>
      <c r="DA414" s="490"/>
      <c r="DB414" s="490"/>
      <c r="DC414" s="490"/>
      <c r="DD414" s="490"/>
      <c r="DE414" s="490"/>
      <c r="DF414" s="490"/>
      <c r="DG414" s="490"/>
      <c r="DH414" s="490"/>
      <c r="DI414" s="490"/>
      <c r="DJ414" s="490"/>
      <c r="DK414" s="490"/>
      <c r="DL414" s="490"/>
      <c r="DM414" s="490"/>
      <c r="DN414" s="490"/>
      <c r="DO414" s="490"/>
      <c r="DP414" s="490"/>
      <c r="DQ414" s="490"/>
      <c r="DR414" s="490"/>
      <c r="DS414" s="490"/>
      <c r="DT414" s="490"/>
      <c r="DU414" s="490"/>
      <c r="DV414" s="490"/>
      <c r="DW414" s="490"/>
      <c r="DX414" s="490"/>
      <c r="DY414" s="490"/>
      <c r="DZ414" s="490"/>
      <c r="EA414" s="490"/>
      <c r="EB414" s="490"/>
      <c r="EC414" s="490"/>
      <c r="ED414" s="490"/>
      <c r="EE414" s="490"/>
      <c r="EF414" s="490"/>
      <c r="EG414" s="490"/>
      <c r="EH414" s="490"/>
      <c r="EI414" s="490"/>
      <c r="EJ414" s="490"/>
      <c r="EK414" s="490"/>
      <c r="EL414" s="490"/>
      <c r="EM414" s="490"/>
      <c r="EN414" s="490"/>
      <c r="EO414" s="490"/>
      <c r="EP414" s="490"/>
      <c r="EQ414" s="490"/>
      <c r="ER414" s="490"/>
      <c r="ES414" s="490"/>
      <c r="ET414" s="490"/>
      <c r="EU414" s="490"/>
      <c r="EV414" s="490"/>
      <c r="EW414" s="490"/>
      <c r="EX414" s="490"/>
      <c r="EY414" s="490"/>
      <c r="EZ414" s="490"/>
      <c r="FA414" s="490"/>
      <c r="FB414" s="490"/>
      <c r="FC414" s="490"/>
      <c r="FD414" s="490"/>
      <c r="FE414" s="490"/>
      <c r="FF414" s="490"/>
      <c r="FG414" s="490"/>
      <c r="FH414" s="490"/>
      <c r="FI414" s="490"/>
      <c r="FJ414" s="490"/>
      <c r="FK414" s="490"/>
      <c r="FL414" s="490"/>
      <c r="FM414" s="490"/>
      <c r="FN414" s="490"/>
      <c r="FO414" s="490"/>
      <c r="FP414" s="490"/>
      <c r="FQ414" s="490"/>
      <c r="FR414" s="490"/>
      <c r="FS414" s="490"/>
      <c r="FT414" s="490"/>
      <c r="FU414" s="490"/>
      <c r="FV414" s="490"/>
      <c r="FW414" s="490"/>
      <c r="FX414" s="490"/>
      <c r="FY414" s="490"/>
      <c r="FZ414" s="490"/>
      <c r="GA414" s="490"/>
      <c r="GB414" s="490"/>
      <c r="GC414" s="490"/>
      <c r="GD414" s="490"/>
      <c r="GE414" s="490"/>
      <c r="GF414" s="490"/>
      <c r="GG414" s="490"/>
      <c r="GH414" s="490"/>
      <c r="GI414" s="490"/>
      <c r="GJ414" s="490"/>
      <c r="GK414" s="490"/>
      <c r="GL414" s="490"/>
      <c r="GM414" s="490"/>
      <c r="GN414" s="490"/>
      <c r="GO414" s="490"/>
      <c r="GP414" s="490"/>
      <c r="GQ414" s="490"/>
      <c r="GR414" s="490"/>
      <c r="GS414" s="490"/>
      <c r="GT414" s="490"/>
      <c r="GU414" s="490"/>
      <c r="GV414" s="490"/>
      <c r="GW414" s="490"/>
      <c r="GX414" s="490"/>
      <c r="GY414" s="490"/>
      <c r="GZ414" s="490"/>
      <c r="HA414" s="490"/>
      <c r="HB414" s="490"/>
      <c r="HC414" s="490"/>
      <c r="HD414" s="490"/>
      <c r="HE414" s="490"/>
      <c r="HF414" s="490"/>
      <c r="HG414" s="490"/>
      <c r="HH414" s="490"/>
      <c r="HI414" s="490"/>
      <c r="HJ414" s="490"/>
      <c r="HK414" s="490"/>
      <c r="HL414" s="490"/>
      <c r="HM414" s="490"/>
      <c r="HN414" s="490"/>
      <c r="HO414" s="490"/>
      <c r="HP414" s="490"/>
      <c r="HQ414" s="490"/>
      <c r="HR414" s="490"/>
      <c r="HS414" s="490"/>
      <c r="HT414" s="490"/>
      <c r="HU414" s="490"/>
      <c r="HV414" s="490"/>
      <c r="HW414" s="490"/>
      <c r="HX414" s="490"/>
      <c r="HY414" s="490"/>
      <c r="HZ414" s="490"/>
      <c r="IA414" s="490"/>
      <c r="IB414" s="490"/>
      <c r="IC414" s="490"/>
      <c r="ID414" s="490"/>
      <c r="IE414" s="490"/>
      <c r="IF414" s="490"/>
      <c r="IG414" s="490"/>
      <c r="IH414" s="490"/>
      <c r="II414" s="490"/>
      <c r="IJ414" s="490"/>
      <c r="IK414" s="490"/>
      <c r="IL414" s="490"/>
      <c r="IM414" s="490"/>
      <c r="IN414" s="490"/>
      <c r="IO414" s="490"/>
      <c r="IP414" s="490"/>
      <c r="IQ414" s="490"/>
      <c r="IR414" s="490"/>
      <c r="IS414" s="490"/>
    </row>
    <row r="415" spans="1:256" s="405" customFormat="1" ht="39.6">
      <c r="A415" s="823" t="s">
        <v>1455</v>
      </c>
      <c r="B415" s="507" t="s">
        <v>1616</v>
      </c>
      <c r="C415" s="550" t="s">
        <v>1309</v>
      </c>
      <c r="D415" s="550">
        <v>1</v>
      </c>
      <c r="E415" s="499"/>
      <c r="F415" s="498">
        <f>E415*D415</f>
        <v>0</v>
      </c>
      <c r="G415" s="548"/>
      <c r="H415" s="548"/>
      <c r="I415" s="548"/>
      <c r="J415" s="548"/>
      <c r="K415" s="548"/>
      <c r="L415" s="548"/>
      <c r="M415" s="548"/>
      <c r="N415" s="548"/>
      <c r="O415" s="548"/>
      <c r="P415" s="548"/>
      <c r="Q415" s="548"/>
      <c r="R415" s="548"/>
      <c r="S415" s="548"/>
      <c r="T415" s="548"/>
      <c r="U415" s="548"/>
      <c r="V415" s="548"/>
      <c r="W415" s="548"/>
      <c r="X415" s="548"/>
      <c r="Y415" s="548"/>
      <c r="Z415" s="548"/>
      <c r="AA415" s="548"/>
      <c r="AB415" s="548"/>
      <c r="AC415" s="548"/>
      <c r="AD415" s="548"/>
      <c r="AE415" s="548"/>
      <c r="AF415" s="548"/>
      <c r="AG415" s="548"/>
      <c r="AH415" s="548"/>
      <c r="AI415" s="548"/>
      <c r="AJ415" s="548"/>
      <c r="AK415" s="548"/>
      <c r="AL415" s="548"/>
      <c r="AM415" s="548"/>
      <c r="AN415" s="548"/>
      <c r="AO415" s="548"/>
      <c r="AP415" s="548"/>
      <c r="AQ415" s="548"/>
      <c r="AR415" s="548"/>
      <c r="AS415" s="548"/>
      <c r="AT415" s="548"/>
      <c r="AU415" s="548"/>
      <c r="AV415" s="548"/>
      <c r="AW415" s="548"/>
      <c r="AX415" s="548"/>
      <c r="AY415" s="548"/>
      <c r="AZ415" s="548"/>
      <c r="BA415" s="548"/>
      <c r="BB415" s="548"/>
      <c r="BC415" s="548"/>
      <c r="BD415" s="548"/>
      <c r="BE415" s="548"/>
      <c r="BF415" s="548"/>
      <c r="BG415" s="548"/>
      <c r="BH415" s="548"/>
      <c r="BI415" s="548"/>
      <c r="BJ415" s="548"/>
      <c r="BK415" s="548"/>
      <c r="BL415" s="548"/>
      <c r="BM415" s="548"/>
      <c r="BN415" s="548"/>
      <c r="BO415" s="548"/>
      <c r="BP415" s="548"/>
      <c r="BQ415" s="548"/>
      <c r="BR415" s="548"/>
      <c r="BS415" s="548"/>
      <c r="BT415" s="548"/>
      <c r="BU415" s="548"/>
      <c r="BV415" s="548"/>
      <c r="BW415" s="548"/>
      <c r="BX415" s="548"/>
      <c r="BY415" s="548"/>
      <c r="BZ415" s="548"/>
      <c r="CA415" s="548"/>
      <c r="CB415" s="548"/>
      <c r="CC415" s="548"/>
      <c r="CD415" s="548"/>
      <c r="CE415" s="548"/>
      <c r="CF415" s="548"/>
      <c r="CG415" s="548"/>
      <c r="CH415" s="548"/>
      <c r="CI415" s="548"/>
      <c r="CJ415" s="548"/>
      <c r="CK415" s="548"/>
      <c r="CL415" s="548"/>
      <c r="CM415" s="548"/>
      <c r="CN415" s="548"/>
      <c r="CO415" s="548"/>
      <c r="CP415" s="548"/>
      <c r="CQ415" s="548"/>
      <c r="CR415" s="548"/>
      <c r="CS415" s="548"/>
      <c r="CT415" s="548"/>
      <c r="CU415" s="548"/>
      <c r="CV415" s="548"/>
      <c r="CW415" s="548"/>
      <c r="CX415" s="548"/>
      <c r="CY415" s="548"/>
      <c r="CZ415" s="548"/>
      <c r="DA415" s="548"/>
      <c r="DB415" s="548"/>
      <c r="DC415" s="548"/>
      <c r="DD415" s="548"/>
      <c r="DE415" s="548"/>
      <c r="DF415" s="548"/>
      <c r="DG415" s="548"/>
      <c r="DH415" s="548"/>
      <c r="DI415" s="548"/>
      <c r="DJ415" s="548"/>
      <c r="DK415" s="548"/>
      <c r="DL415" s="548"/>
      <c r="DM415" s="548"/>
      <c r="DN415" s="548"/>
      <c r="DO415" s="548"/>
      <c r="DP415" s="548"/>
      <c r="DQ415" s="548"/>
      <c r="DR415" s="548"/>
      <c r="DS415" s="548"/>
      <c r="DT415" s="548"/>
      <c r="DU415" s="548"/>
      <c r="DV415" s="548"/>
      <c r="DW415" s="548"/>
      <c r="DX415" s="548"/>
      <c r="DY415" s="548"/>
      <c r="DZ415" s="548"/>
      <c r="EA415" s="548"/>
      <c r="EB415" s="548"/>
      <c r="EC415" s="548"/>
      <c r="ED415" s="548"/>
      <c r="EE415" s="548"/>
      <c r="EF415" s="548"/>
      <c r="EG415" s="548"/>
      <c r="EH415" s="548"/>
      <c r="EI415" s="548"/>
      <c r="EJ415" s="548"/>
      <c r="EK415" s="548"/>
      <c r="EL415" s="548"/>
      <c r="EM415" s="548"/>
      <c r="EN415" s="548"/>
      <c r="EO415" s="548"/>
      <c r="EP415" s="548"/>
      <c r="EQ415" s="548"/>
      <c r="ER415" s="548"/>
      <c r="ES415" s="548"/>
      <c r="ET415" s="548"/>
      <c r="EU415" s="548"/>
      <c r="EV415" s="548"/>
      <c r="EW415" s="548"/>
      <c r="EX415" s="548"/>
      <c r="EY415" s="548"/>
      <c r="EZ415" s="548"/>
      <c r="FA415" s="548"/>
      <c r="FB415" s="548"/>
      <c r="FC415" s="548"/>
      <c r="FD415" s="548"/>
      <c r="FE415" s="548"/>
      <c r="FF415" s="548"/>
      <c r="FG415" s="548"/>
      <c r="FH415" s="548"/>
      <c r="FI415" s="548"/>
      <c r="FJ415" s="548"/>
      <c r="FK415" s="548"/>
      <c r="FL415" s="548"/>
      <c r="FM415" s="548"/>
      <c r="FN415" s="548"/>
      <c r="FO415" s="548"/>
      <c r="FP415" s="548"/>
      <c r="FQ415" s="548"/>
      <c r="FR415" s="548"/>
      <c r="FS415" s="548"/>
      <c r="FT415" s="548"/>
      <c r="FU415" s="548"/>
      <c r="FV415" s="548"/>
      <c r="FW415" s="548"/>
      <c r="FX415" s="548"/>
      <c r="FY415" s="548"/>
      <c r="FZ415" s="548"/>
      <c r="GA415" s="548"/>
      <c r="GB415" s="548"/>
      <c r="GC415" s="548"/>
      <c r="GD415" s="548"/>
      <c r="GE415" s="548"/>
      <c r="GF415" s="548"/>
      <c r="GG415" s="548"/>
      <c r="GH415" s="548"/>
      <c r="GI415" s="548"/>
      <c r="GJ415" s="548"/>
      <c r="GK415" s="548"/>
      <c r="GL415" s="548"/>
      <c r="GM415" s="548"/>
      <c r="GN415" s="548"/>
      <c r="GO415" s="548"/>
      <c r="GP415" s="548"/>
      <c r="GQ415" s="548"/>
      <c r="GR415" s="548"/>
      <c r="GS415" s="548"/>
      <c r="GT415" s="548"/>
      <c r="GU415" s="548"/>
      <c r="GV415" s="548"/>
      <c r="GW415" s="548"/>
      <c r="GX415" s="548"/>
      <c r="GY415" s="548"/>
      <c r="GZ415" s="548"/>
      <c r="HA415" s="548"/>
      <c r="HB415" s="548"/>
      <c r="HC415" s="548"/>
      <c r="HD415" s="548"/>
      <c r="HE415" s="548"/>
      <c r="HF415" s="548"/>
      <c r="HG415" s="548"/>
      <c r="HH415" s="548"/>
      <c r="HI415" s="548"/>
      <c r="HJ415" s="548"/>
      <c r="HK415" s="548"/>
      <c r="HL415" s="548"/>
      <c r="HM415" s="548"/>
      <c r="HN415" s="548"/>
      <c r="HO415" s="548"/>
      <c r="HP415" s="548"/>
      <c r="HQ415" s="548"/>
      <c r="HR415" s="548"/>
      <c r="HS415" s="548"/>
      <c r="HT415" s="548"/>
      <c r="HU415" s="548"/>
      <c r="HV415" s="548"/>
      <c r="HW415" s="548"/>
      <c r="HX415" s="548"/>
      <c r="HY415" s="548"/>
      <c r="HZ415" s="548"/>
      <c r="IA415" s="548"/>
      <c r="IB415" s="548"/>
      <c r="IC415" s="548"/>
      <c r="ID415" s="548"/>
      <c r="IE415" s="548"/>
      <c r="IF415" s="548"/>
      <c r="IG415" s="548"/>
      <c r="IH415" s="548"/>
      <c r="II415" s="548"/>
      <c r="IJ415" s="548"/>
      <c r="IK415" s="548"/>
      <c r="IL415" s="548"/>
      <c r="IM415" s="548"/>
      <c r="IN415" s="548"/>
      <c r="IO415" s="548"/>
      <c r="IP415" s="548"/>
      <c r="IQ415" s="548"/>
      <c r="IR415" s="548"/>
      <c r="IS415" s="548"/>
    </row>
    <row r="416" spans="1:256" s="405" customFormat="1" ht="14.4">
      <c r="A416" s="820"/>
      <c r="B416" s="507"/>
      <c r="C416" s="550"/>
      <c r="D416" s="550"/>
      <c r="E416" s="499"/>
      <c r="F416" s="498"/>
      <c r="G416" s="548"/>
      <c r="H416" s="548"/>
      <c r="I416" s="548"/>
      <c r="J416" s="548"/>
      <c r="K416" s="548"/>
      <c r="L416" s="548"/>
      <c r="M416" s="548"/>
      <c r="N416" s="548"/>
      <c r="O416" s="548"/>
      <c r="P416" s="548"/>
      <c r="Q416" s="548"/>
      <c r="R416" s="548"/>
      <c r="S416" s="548"/>
      <c r="T416" s="548"/>
      <c r="U416" s="548"/>
      <c r="V416" s="548"/>
      <c r="W416" s="548"/>
      <c r="X416" s="548"/>
      <c r="Y416" s="548"/>
      <c r="Z416" s="548"/>
      <c r="AA416" s="548"/>
      <c r="AB416" s="548"/>
      <c r="AC416" s="548"/>
      <c r="AD416" s="548"/>
      <c r="AE416" s="548"/>
      <c r="AF416" s="548"/>
      <c r="AG416" s="548"/>
      <c r="AH416" s="548"/>
      <c r="AI416" s="548"/>
      <c r="AJ416" s="548"/>
      <c r="AK416" s="548"/>
      <c r="AL416" s="548"/>
      <c r="AM416" s="548"/>
      <c r="AN416" s="548"/>
      <c r="AO416" s="548"/>
      <c r="AP416" s="548"/>
      <c r="AQ416" s="548"/>
      <c r="AR416" s="548"/>
      <c r="AS416" s="548"/>
      <c r="AT416" s="548"/>
      <c r="AU416" s="548"/>
      <c r="AV416" s="548"/>
      <c r="AW416" s="548"/>
      <c r="AX416" s="548"/>
      <c r="AY416" s="548"/>
      <c r="AZ416" s="548"/>
      <c r="BA416" s="548"/>
      <c r="BB416" s="548"/>
      <c r="BC416" s="548"/>
      <c r="BD416" s="548"/>
      <c r="BE416" s="548"/>
      <c r="BF416" s="548"/>
      <c r="BG416" s="548"/>
      <c r="BH416" s="548"/>
      <c r="BI416" s="548"/>
      <c r="BJ416" s="548"/>
      <c r="BK416" s="548"/>
      <c r="BL416" s="548"/>
      <c r="BM416" s="548"/>
      <c r="BN416" s="548"/>
      <c r="BO416" s="548"/>
      <c r="BP416" s="548"/>
      <c r="BQ416" s="548"/>
      <c r="BR416" s="548"/>
      <c r="BS416" s="548"/>
      <c r="BT416" s="548"/>
      <c r="BU416" s="548"/>
      <c r="BV416" s="548"/>
      <c r="BW416" s="548"/>
      <c r="BX416" s="548"/>
      <c r="BY416" s="548"/>
      <c r="BZ416" s="548"/>
      <c r="CA416" s="548"/>
      <c r="CB416" s="548"/>
      <c r="CC416" s="548"/>
      <c r="CD416" s="548"/>
      <c r="CE416" s="548"/>
      <c r="CF416" s="548"/>
      <c r="CG416" s="548"/>
      <c r="CH416" s="548"/>
      <c r="CI416" s="548"/>
      <c r="CJ416" s="548"/>
      <c r="CK416" s="548"/>
      <c r="CL416" s="548"/>
      <c r="CM416" s="548"/>
      <c r="CN416" s="548"/>
      <c r="CO416" s="548"/>
      <c r="CP416" s="548"/>
      <c r="CQ416" s="548"/>
      <c r="CR416" s="548"/>
      <c r="CS416" s="548"/>
      <c r="CT416" s="548"/>
      <c r="CU416" s="548"/>
      <c r="CV416" s="548"/>
      <c r="CW416" s="548"/>
      <c r="CX416" s="548"/>
      <c r="CY416" s="548"/>
      <c r="CZ416" s="548"/>
      <c r="DA416" s="548"/>
      <c r="DB416" s="548"/>
      <c r="DC416" s="548"/>
      <c r="DD416" s="548"/>
      <c r="DE416" s="548"/>
      <c r="DF416" s="548"/>
      <c r="DG416" s="548"/>
      <c r="DH416" s="548"/>
      <c r="DI416" s="548"/>
      <c r="DJ416" s="548"/>
      <c r="DK416" s="548"/>
      <c r="DL416" s="548"/>
      <c r="DM416" s="548"/>
      <c r="DN416" s="548"/>
      <c r="DO416" s="548"/>
      <c r="DP416" s="548"/>
      <c r="DQ416" s="548"/>
      <c r="DR416" s="548"/>
      <c r="DS416" s="548"/>
      <c r="DT416" s="548"/>
      <c r="DU416" s="548"/>
      <c r="DV416" s="548"/>
      <c r="DW416" s="548"/>
      <c r="DX416" s="548"/>
      <c r="DY416" s="548"/>
      <c r="DZ416" s="548"/>
      <c r="EA416" s="548"/>
      <c r="EB416" s="548"/>
      <c r="EC416" s="548"/>
      <c r="ED416" s="548"/>
      <c r="EE416" s="548"/>
      <c r="EF416" s="548"/>
      <c r="EG416" s="548"/>
      <c r="EH416" s="548"/>
      <c r="EI416" s="548"/>
      <c r="EJ416" s="548"/>
      <c r="EK416" s="548"/>
      <c r="EL416" s="548"/>
      <c r="EM416" s="548"/>
      <c r="EN416" s="548"/>
      <c r="EO416" s="548"/>
      <c r="EP416" s="548"/>
      <c r="EQ416" s="548"/>
      <c r="ER416" s="548"/>
      <c r="ES416" s="548"/>
      <c r="ET416" s="548"/>
      <c r="EU416" s="548"/>
      <c r="EV416" s="548"/>
      <c r="EW416" s="548"/>
      <c r="EX416" s="548"/>
      <c r="EY416" s="548"/>
      <c r="EZ416" s="548"/>
      <c r="FA416" s="548"/>
      <c r="FB416" s="548"/>
      <c r="FC416" s="548"/>
      <c r="FD416" s="548"/>
      <c r="FE416" s="548"/>
      <c r="FF416" s="548"/>
      <c r="FG416" s="548"/>
      <c r="FH416" s="548"/>
      <c r="FI416" s="548"/>
      <c r="FJ416" s="548"/>
      <c r="FK416" s="548"/>
      <c r="FL416" s="548"/>
      <c r="FM416" s="548"/>
      <c r="FN416" s="548"/>
      <c r="FO416" s="548"/>
      <c r="FP416" s="548"/>
      <c r="FQ416" s="548"/>
      <c r="FR416" s="548"/>
      <c r="FS416" s="548"/>
      <c r="FT416" s="548"/>
      <c r="FU416" s="548"/>
      <c r="FV416" s="548"/>
      <c r="FW416" s="548"/>
      <c r="FX416" s="548"/>
      <c r="FY416" s="548"/>
      <c r="FZ416" s="548"/>
      <c r="GA416" s="548"/>
      <c r="GB416" s="548"/>
      <c r="GC416" s="548"/>
      <c r="GD416" s="548"/>
      <c r="GE416" s="548"/>
      <c r="GF416" s="548"/>
      <c r="GG416" s="548"/>
      <c r="GH416" s="548"/>
      <c r="GI416" s="548"/>
      <c r="GJ416" s="548"/>
      <c r="GK416" s="548"/>
      <c r="GL416" s="548"/>
      <c r="GM416" s="548"/>
      <c r="GN416" s="548"/>
      <c r="GO416" s="548"/>
      <c r="GP416" s="548"/>
      <c r="GQ416" s="548"/>
      <c r="GR416" s="548"/>
      <c r="GS416" s="548"/>
      <c r="GT416" s="548"/>
      <c r="GU416" s="548"/>
      <c r="GV416" s="548"/>
      <c r="GW416" s="548"/>
      <c r="GX416" s="548"/>
      <c r="GY416" s="548"/>
      <c r="GZ416" s="548"/>
      <c r="HA416" s="548"/>
      <c r="HB416" s="548"/>
      <c r="HC416" s="548"/>
      <c r="HD416" s="548"/>
      <c r="HE416" s="548"/>
      <c r="HF416" s="548"/>
      <c r="HG416" s="548"/>
      <c r="HH416" s="548"/>
      <c r="HI416" s="548"/>
      <c r="HJ416" s="548"/>
      <c r="HK416" s="548"/>
      <c r="HL416" s="548"/>
      <c r="HM416" s="548"/>
      <c r="HN416" s="548"/>
      <c r="HO416" s="548"/>
      <c r="HP416" s="548"/>
      <c r="HQ416" s="548"/>
      <c r="HR416" s="548"/>
      <c r="HS416" s="548"/>
      <c r="HT416" s="548"/>
      <c r="HU416" s="548"/>
      <c r="HV416" s="548"/>
      <c r="HW416" s="548"/>
      <c r="HX416" s="548"/>
      <c r="HY416" s="548"/>
      <c r="HZ416" s="548"/>
      <c r="IA416" s="548"/>
      <c r="IB416" s="548"/>
      <c r="IC416" s="548"/>
      <c r="ID416" s="548"/>
      <c r="IE416" s="548"/>
      <c r="IF416" s="548"/>
      <c r="IG416" s="548"/>
      <c r="IH416" s="548"/>
      <c r="II416" s="548"/>
      <c r="IJ416" s="548"/>
      <c r="IK416" s="548"/>
      <c r="IL416" s="548"/>
      <c r="IM416" s="548"/>
      <c r="IN416" s="548"/>
      <c r="IO416" s="548"/>
      <c r="IP416" s="548"/>
      <c r="IQ416" s="548"/>
      <c r="IR416" s="548"/>
      <c r="IS416" s="548"/>
    </row>
    <row r="417" spans="1:254" s="405" customFormat="1">
      <c r="A417" s="817" t="s">
        <v>1454</v>
      </c>
      <c r="B417" s="512" t="s">
        <v>1615</v>
      </c>
      <c r="G417" s="490"/>
      <c r="H417" s="490"/>
      <c r="I417" s="490"/>
      <c r="J417" s="490"/>
      <c r="K417" s="490"/>
      <c r="L417" s="490"/>
      <c r="M417" s="490"/>
      <c r="N417" s="490"/>
      <c r="O417" s="490"/>
      <c r="P417" s="490"/>
      <c r="Q417" s="490"/>
      <c r="R417" s="490"/>
      <c r="S417" s="490"/>
      <c r="T417" s="490"/>
      <c r="U417" s="490"/>
      <c r="V417" s="490"/>
      <c r="W417" s="490"/>
      <c r="X417" s="490"/>
      <c r="Y417" s="490"/>
      <c r="Z417" s="490"/>
      <c r="AA417" s="490"/>
      <c r="AB417" s="490"/>
      <c r="AC417" s="490"/>
      <c r="AD417" s="490"/>
      <c r="AE417" s="490"/>
      <c r="AF417" s="490"/>
      <c r="AG417" s="490"/>
      <c r="AH417" s="490"/>
      <c r="AI417" s="490"/>
      <c r="AJ417" s="490"/>
      <c r="AK417" s="490"/>
      <c r="AL417" s="490"/>
      <c r="AM417" s="490"/>
      <c r="AN417" s="490"/>
      <c r="AO417" s="490"/>
      <c r="AP417" s="490"/>
      <c r="AQ417" s="490"/>
      <c r="AR417" s="490"/>
      <c r="AS417" s="490"/>
      <c r="AT417" s="490"/>
      <c r="AU417" s="490"/>
      <c r="AV417" s="490"/>
      <c r="AW417" s="490"/>
      <c r="AX417" s="490"/>
      <c r="AY417" s="490"/>
      <c r="AZ417" s="490"/>
      <c r="BA417" s="490"/>
      <c r="BB417" s="490"/>
      <c r="BC417" s="490"/>
      <c r="BD417" s="490"/>
      <c r="BE417" s="490"/>
      <c r="BF417" s="490"/>
      <c r="BG417" s="490"/>
      <c r="BH417" s="490"/>
      <c r="BI417" s="490"/>
      <c r="BJ417" s="490"/>
      <c r="BK417" s="490"/>
      <c r="BL417" s="490"/>
      <c r="BM417" s="490"/>
      <c r="BN417" s="490"/>
      <c r="BO417" s="490"/>
      <c r="BP417" s="490"/>
      <c r="BQ417" s="490"/>
      <c r="BR417" s="490"/>
      <c r="BS417" s="490"/>
      <c r="BT417" s="490"/>
      <c r="BU417" s="490"/>
      <c r="BV417" s="490"/>
      <c r="BW417" s="490"/>
      <c r="BX417" s="490"/>
      <c r="BY417" s="490"/>
      <c r="BZ417" s="490"/>
      <c r="CA417" s="490"/>
      <c r="CB417" s="490"/>
      <c r="CC417" s="490"/>
      <c r="CD417" s="490"/>
      <c r="CE417" s="490"/>
      <c r="CF417" s="490"/>
      <c r="CG417" s="490"/>
      <c r="CH417" s="490"/>
      <c r="CI417" s="490"/>
      <c r="CJ417" s="490"/>
      <c r="CK417" s="490"/>
      <c r="CL417" s="490"/>
      <c r="CM417" s="490"/>
      <c r="CN417" s="490"/>
      <c r="CO417" s="490"/>
      <c r="CP417" s="490"/>
      <c r="CQ417" s="490"/>
      <c r="CR417" s="490"/>
      <c r="CS417" s="490"/>
      <c r="CT417" s="490"/>
      <c r="CU417" s="490"/>
      <c r="CV417" s="490"/>
      <c r="CW417" s="490"/>
      <c r="CX417" s="490"/>
      <c r="CY417" s="490"/>
      <c r="CZ417" s="490"/>
      <c r="DA417" s="490"/>
      <c r="DB417" s="490"/>
      <c r="DC417" s="490"/>
      <c r="DD417" s="490"/>
      <c r="DE417" s="490"/>
      <c r="DF417" s="490"/>
      <c r="DG417" s="490"/>
      <c r="DH417" s="490"/>
      <c r="DI417" s="490"/>
      <c r="DJ417" s="490"/>
      <c r="DK417" s="490"/>
      <c r="DL417" s="490"/>
      <c r="DM417" s="490"/>
      <c r="DN417" s="490"/>
      <c r="DO417" s="490"/>
      <c r="DP417" s="490"/>
      <c r="DQ417" s="490"/>
      <c r="DR417" s="490"/>
      <c r="DS417" s="490"/>
      <c r="DT417" s="490"/>
      <c r="DU417" s="490"/>
      <c r="DV417" s="490"/>
      <c r="DW417" s="490"/>
      <c r="DX417" s="490"/>
      <c r="DY417" s="490"/>
      <c r="DZ417" s="490"/>
      <c r="EA417" s="490"/>
      <c r="EB417" s="490"/>
      <c r="EC417" s="490"/>
      <c r="ED417" s="490"/>
      <c r="EE417" s="490"/>
      <c r="EF417" s="490"/>
      <c r="EG417" s="490"/>
      <c r="EH417" s="490"/>
      <c r="EI417" s="490"/>
      <c r="EJ417" s="490"/>
      <c r="EK417" s="490"/>
      <c r="EL417" s="490"/>
      <c r="EM417" s="490"/>
      <c r="EN417" s="490"/>
      <c r="EO417" s="490"/>
      <c r="EP417" s="490"/>
      <c r="EQ417" s="490"/>
      <c r="ER417" s="490"/>
      <c r="ES417" s="490"/>
      <c r="ET417" s="490"/>
      <c r="EU417" s="490"/>
      <c r="EV417" s="490"/>
      <c r="EW417" s="490"/>
      <c r="EX417" s="490"/>
      <c r="EY417" s="490"/>
      <c r="EZ417" s="490"/>
      <c r="FA417" s="490"/>
      <c r="FB417" s="490"/>
      <c r="FC417" s="490"/>
      <c r="FD417" s="490"/>
      <c r="FE417" s="490"/>
      <c r="FF417" s="490"/>
      <c r="FG417" s="490"/>
      <c r="FH417" s="490"/>
      <c r="FI417" s="490"/>
      <c r="FJ417" s="490"/>
      <c r="FK417" s="490"/>
      <c r="FL417" s="490"/>
      <c r="FM417" s="490"/>
      <c r="FN417" s="490"/>
      <c r="FO417" s="490"/>
      <c r="FP417" s="490"/>
      <c r="FQ417" s="490"/>
      <c r="FR417" s="490"/>
      <c r="FS417" s="490"/>
      <c r="FT417" s="490"/>
      <c r="FU417" s="490"/>
      <c r="FV417" s="490"/>
      <c r="FW417" s="490"/>
      <c r="FX417" s="490"/>
      <c r="FY417" s="490"/>
      <c r="FZ417" s="490"/>
      <c r="GA417" s="490"/>
      <c r="GB417" s="490"/>
      <c r="GC417" s="490"/>
      <c r="GD417" s="490"/>
      <c r="GE417" s="490"/>
      <c r="GF417" s="490"/>
      <c r="GG417" s="490"/>
      <c r="GH417" s="490"/>
      <c r="GI417" s="490"/>
      <c r="GJ417" s="490"/>
      <c r="GK417" s="490"/>
      <c r="GL417" s="490"/>
      <c r="GM417" s="490"/>
      <c r="GN417" s="490"/>
      <c r="GO417" s="490"/>
      <c r="GP417" s="490"/>
      <c r="GQ417" s="490"/>
      <c r="GR417" s="490"/>
      <c r="GS417" s="490"/>
      <c r="GT417" s="490"/>
      <c r="GU417" s="490"/>
      <c r="GV417" s="490"/>
      <c r="GW417" s="490"/>
      <c r="GX417" s="490"/>
      <c r="GY417" s="490"/>
      <c r="GZ417" s="490"/>
      <c r="HA417" s="490"/>
      <c r="HB417" s="490"/>
      <c r="HC417" s="490"/>
      <c r="HD417" s="490"/>
      <c r="HE417" s="490"/>
      <c r="HF417" s="490"/>
      <c r="HG417" s="490"/>
      <c r="HH417" s="490"/>
      <c r="HI417" s="490"/>
      <c r="HJ417" s="490"/>
      <c r="HK417" s="490"/>
      <c r="HL417" s="490"/>
      <c r="HM417" s="490"/>
      <c r="HN417" s="490"/>
      <c r="HO417" s="490"/>
      <c r="HP417" s="490"/>
      <c r="HQ417" s="490"/>
      <c r="HR417" s="490"/>
      <c r="HS417" s="490"/>
      <c r="HT417" s="490"/>
      <c r="HU417" s="490"/>
      <c r="HV417" s="490"/>
      <c r="HW417" s="490"/>
      <c r="HX417" s="490"/>
      <c r="HY417" s="490"/>
      <c r="HZ417" s="490"/>
      <c r="IA417" s="490"/>
      <c r="IB417" s="490"/>
      <c r="IC417" s="490"/>
      <c r="ID417" s="490"/>
      <c r="IE417" s="490"/>
      <c r="IF417" s="490"/>
      <c r="IG417" s="490"/>
      <c r="IH417" s="490"/>
      <c r="II417" s="490"/>
      <c r="IJ417" s="490"/>
      <c r="IK417" s="490"/>
      <c r="IL417" s="490"/>
      <c r="IM417" s="490"/>
      <c r="IN417" s="490"/>
      <c r="IO417" s="490"/>
      <c r="IP417" s="490"/>
      <c r="IQ417" s="490"/>
      <c r="IR417" s="490"/>
      <c r="IS417" s="490"/>
    </row>
    <row r="418" spans="1:254" s="405" customFormat="1">
      <c r="A418" s="486"/>
      <c r="B418" s="512" t="s">
        <v>1614</v>
      </c>
      <c r="C418" s="485"/>
      <c r="D418" s="485"/>
      <c r="E418" s="490"/>
      <c r="F418" s="490"/>
      <c r="G418" s="490"/>
      <c r="H418" s="490"/>
      <c r="I418" s="490"/>
      <c r="J418" s="490"/>
      <c r="K418" s="490"/>
      <c r="L418" s="490"/>
      <c r="M418" s="490"/>
      <c r="N418" s="490"/>
      <c r="O418" s="490"/>
      <c r="P418" s="490"/>
      <c r="Q418" s="490"/>
      <c r="R418" s="490"/>
      <c r="S418" s="490"/>
      <c r="T418" s="490"/>
      <c r="U418" s="490"/>
      <c r="V418" s="490"/>
      <c r="W418" s="490"/>
      <c r="X418" s="490"/>
      <c r="Y418" s="490"/>
      <c r="Z418" s="490"/>
      <c r="AA418" s="490"/>
      <c r="AB418" s="490"/>
      <c r="AC418" s="490"/>
      <c r="AD418" s="490"/>
      <c r="AE418" s="490"/>
      <c r="AF418" s="490"/>
      <c r="AG418" s="490"/>
      <c r="AH418" s="490"/>
      <c r="AI418" s="490"/>
      <c r="AJ418" s="490"/>
      <c r="AK418" s="490"/>
      <c r="AL418" s="490"/>
      <c r="AM418" s="490"/>
      <c r="AN418" s="490"/>
      <c r="AO418" s="490"/>
      <c r="AP418" s="490"/>
      <c r="AQ418" s="490"/>
      <c r="AR418" s="490"/>
      <c r="AS418" s="490"/>
      <c r="AT418" s="490"/>
      <c r="AU418" s="490"/>
      <c r="AV418" s="490"/>
      <c r="AW418" s="490"/>
      <c r="AX418" s="490"/>
      <c r="AY418" s="490"/>
      <c r="AZ418" s="490"/>
      <c r="BA418" s="490"/>
      <c r="BB418" s="490"/>
      <c r="BC418" s="490"/>
      <c r="BD418" s="490"/>
      <c r="BE418" s="490"/>
      <c r="BF418" s="490"/>
      <c r="BG418" s="490"/>
      <c r="BH418" s="490"/>
      <c r="BI418" s="490"/>
      <c r="BJ418" s="490"/>
      <c r="BK418" s="490"/>
      <c r="BL418" s="490"/>
      <c r="BM418" s="490"/>
      <c r="BN418" s="490"/>
      <c r="BO418" s="490"/>
      <c r="BP418" s="490"/>
      <c r="BQ418" s="490"/>
      <c r="BR418" s="490"/>
      <c r="BS418" s="490"/>
      <c r="BT418" s="490"/>
      <c r="BU418" s="490"/>
      <c r="BV418" s="490"/>
      <c r="BW418" s="490"/>
      <c r="BX418" s="490"/>
      <c r="BY418" s="490"/>
      <c r="BZ418" s="490"/>
      <c r="CA418" s="490"/>
      <c r="CB418" s="490"/>
      <c r="CC418" s="490"/>
      <c r="CD418" s="490"/>
      <c r="CE418" s="490"/>
      <c r="CF418" s="490"/>
      <c r="CG418" s="490"/>
      <c r="CH418" s="490"/>
      <c r="CI418" s="490"/>
      <c r="CJ418" s="490"/>
      <c r="CK418" s="490"/>
      <c r="CL418" s="490"/>
      <c r="CM418" s="490"/>
      <c r="CN418" s="490"/>
      <c r="CO418" s="490"/>
      <c r="CP418" s="490"/>
      <c r="CQ418" s="490"/>
      <c r="CR418" s="490"/>
      <c r="CS418" s="490"/>
      <c r="CT418" s="490"/>
      <c r="CU418" s="490"/>
      <c r="CV418" s="490"/>
      <c r="CW418" s="490"/>
      <c r="CX418" s="490"/>
      <c r="CY418" s="490"/>
      <c r="CZ418" s="490"/>
      <c r="DA418" s="490"/>
      <c r="DB418" s="490"/>
      <c r="DC418" s="490"/>
      <c r="DD418" s="490"/>
      <c r="DE418" s="490"/>
      <c r="DF418" s="490"/>
      <c r="DG418" s="490"/>
      <c r="DH418" s="490"/>
      <c r="DI418" s="490"/>
      <c r="DJ418" s="490"/>
      <c r="DK418" s="490"/>
      <c r="DL418" s="490"/>
      <c r="DM418" s="490"/>
      <c r="DN418" s="490"/>
      <c r="DO418" s="490"/>
      <c r="DP418" s="490"/>
      <c r="DQ418" s="490"/>
      <c r="DR418" s="490"/>
      <c r="DS418" s="490"/>
      <c r="DT418" s="490"/>
      <c r="DU418" s="490"/>
      <c r="DV418" s="490"/>
      <c r="DW418" s="490"/>
      <c r="DX418" s="490"/>
      <c r="DY418" s="490"/>
      <c r="DZ418" s="490"/>
      <c r="EA418" s="490"/>
      <c r="EB418" s="490"/>
      <c r="EC418" s="490"/>
      <c r="ED418" s="490"/>
      <c r="EE418" s="490"/>
      <c r="EF418" s="490"/>
      <c r="EG418" s="490"/>
      <c r="EH418" s="490"/>
      <c r="EI418" s="490"/>
      <c r="EJ418" s="490"/>
      <c r="EK418" s="490"/>
      <c r="EL418" s="490"/>
      <c r="EM418" s="490"/>
      <c r="EN418" s="490"/>
      <c r="EO418" s="490"/>
      <c r="EP418" s="490"/>
      <c r="EQ418" s="490"/>
      <c r="ER418" s="490"/>
      <c r="ES418" s="490"/>
      <c r="ET418" s="490"/>
      <c r="EU418" s="490"/>
      <c r="EV418" s="490"/>
      <c r="EW418" s="490"/>
      <c r="EX418" s="490"/>
      <c r="EY418" s="490"/>
      <c r="EZ418" s="490"/>
      <c r="FA418" s="490"/>
      <c r="FB418" s="490"/>
      <c r="FC418" s="490"/>
      <c r="FD418" s="490"/>
      <c r="FE418" s="490"/>
      <c r="FF418" s="490"/>
      <c r="FG418" s="490"/>
      <c r="FH418" s="490"/>
      <c r="FI418" s="490"/>
      <c r="FJ418" s="490"/>
      <c r="FK418" s="490"/>
      <c r="FL418" s="490"/>
      <c r="FM418" s="490"/>
      <c r="FN418" s="490"/>
      <c r="FO418" s="490"/>
      <c r="FP418" s="490"/>
      <c r="FQ418" s="490"/>
      <c r="FR418" s="490"/>
      <c r="FS418" s="490"/>
      <c r="FT418" s="490"/>
      <c r="FU418" s="490"/>
      <c r="FV418" s="490"/>
      <c r="FW418" s="490"/>
      <c r="FX418" s="490"/>
      <c r="FY418" s="490"/>
      <c r="FZ418" s="490"/>
      <c r="GA418" s="490"/>
      <c r="GB418" s="490"/>
      <c r="GC418" s="490"/>
      <c r="GD418" s="490"/>
      <c r="GE418" s="490"/>
      <c r="GF418" s="490"/>
      <c r="GG418" s="490"/>
      <c r="GH418" s="490"/>
      <c r="GI418" s="490"/>
      <c r="GJ418" s="490"/>
      <c r="GK418" s="490"/>
      <c r="GL418" s="490"/>
      <c r="GM418" s="490"/>
      <c r="GN418" s="490"/>
      <c r="GO418" s="490"/>
      <c r="GP418" s="490"/>
      <c r="GQ418" s="490"/>
      <c r="GR418" s="490"/>
      <c r="GS418" s="490"/>
      <c r="GT418" s="490"/>
      <c r="GU418" s="490"/>
      <c r="GV418" s="490"/>
      <c r="GW418" s="490"/>
      <c r="GX418" s="490"/>
      <c r="GY418" s="490"/>
      <c r="GZ418" s="490"/>
      <c r="HA418" s="490"/>
      <c r="HB418" s="490"/>
      <c r="HC418" s="490"/>
      <c r="HD418" s="490"/>
      <c r="HE418" s="490"/>
      <c r="HF418" s="490"/>
      <c r="HG418" s="490"/>
      <c r="HH418" s="490"/>
      <c r="HI418" s="490"/>
      <c r="HJ418" s="490"/>
      <c r="HK418" s="490"/>
      <c r="HL418" s="490"/>
      <c r="HM418" s="490"/>
      <c r="HN418" s="490"/>
      <c r="HO418" s="490"/>
      <c r="HP418" s="490"/>
      <c r="HQ418" s="490"/>
      <c r="HR418" s="490"/>
      <c r="HS418" s="490"/>
      <c r="HT418" s="490"/>
      <c r="HU418" s="490"/>
      <c r="HV418" s="490"/>
      <c r="HW418" s="490"/>
      <c r="HX418" s="490"/>
      <c r="HY418" s="490"/>
      <c r="HZ418" s="490"/>
      <c r="IA418" s="490"/>
      <c r="IB418" s="490"/>
      <c r="IC418" s="490"/>
      <c r="ID418" s="490"/>
      <c r="IE418" s="490"/>
      <c r="IF418" s="490"/>
      <c r="IG418" s="490"/>
      <c r="IH418" s="490"/>
      <c r="II418" s="490"/>
      <c r="IJ418" s="490"/>
      <c r="IK418" s="490"/>
      <c r="IL418" s="490"/>
      <c r="IM418" s="490"/>
      <c r="IN418" s="490"/>
      <c r="IO418" s="490"/>
      <c r="IP418" s="490"/>
      <c r="IQ418" s="490"/>
      <c r="IR418" s="490"/>
      <c r="IS418" s="490"/>
    </row>
    <row r="419" spans="1:254" s="405" customFormat="1" ht="14.4">
      <c r="A419" s="486"/>
      <c r="B419" s="722" t="s">
        <v>1613</v>
      </c>
      <c r="C419" s="485" t="s">
        <v>1309</v>
      </c>
      <c r="D419" s="485">
        <v>1</v>
      </c>
      <c r="E419" s="499"/>
      <c r="F419" s="498">
        <f>E419*D419</f>
        <v>0</v>
      </c>
      <c r="G419" s="490"/>
      <c r="H419" s="490"/>
      <c r="I419" s="490"/>
      <c r="J419" s="490"/>
      <c r="K419" s="490"/>
      <c r="L419" s="490"/>
      <c r="M419" s="490"/>
      <c r="N419" s="490"/>
      <c r="O419" s="490"/>
      <c r="P419" s="490"/>
      <c r="Q419" s="490"/>
      <c r="R419" s="490"/>
      <c r="S419" s="490"/>
      <c r="T419" s="490"/>
      <c r="U419" s="490"/>
      <c r="V419" s="490"/>
      <c r="W419" s="490"/>
      <c r="X419" s="490"/>
      <c r="Y419" s="490"/>
      <c r="Z419" s="490"/>
      <c r="AA419" s="490"/>
      <c r="AB419" s="490"/>
      <c r="AC419" s="490"/>
      <c r="AD419" s="490"/>
      <c r="AE419" s="490"/>
      <c r="AF419" s="490"/>
      <c r="AG419" s="490"/>
      <c r="AH419" s="490"/>
      <c r="AI419" s="490"/>
      <c r="AJ419" s="490"/>
      <c r="AK419" s="490"/>
      <c r="AL419" s="490"/>
      <c r="AM419" s="490"/>
      <c r="AN419" s="490"/>
      <c r="AO419" s="490"/>
      <c r="AP419" s="490"/>
      <c r="AQ419" s="490"/>
      <c r="AR419" s="490"/>
      <c r="AS419" s="490"/>
      <c r="AT419" s="490"/>
      <c r="AU419" s="490"/>
      <c r="AV419" s="490"/>
      <c r="AW419" s="490"/>
      <c r="AX419" s="490"/>
      <c r="AY419" s="490"/>
      <c r="AZ419" s="490"/>
      <c r="BA419" s="490"/>
      <c r="BB419" s="490"/>
      <c r="BC419" s="490"/>
      <c r="BD419" s="490"/>
      <c r="BE419" s="490"/>
      <c r="BF419" s="490"/>
      <c r="BG419" s="490"/>
      <c r="BH419" s="490"/>
      <c r="BI419" s="490"/>
      <c r="BJ419" s="490"/>
      <c r="BK419" s="490"/>
      <c r="BL419" s="490"/>
      <c r="BM419" s="490"/>
      <c r="BN419" s="490"/>
      <c r="BO419" s="490"/>
      <c r="BP419" s="490"/>
      <c r="BQ419" s="490"/>
      <c r="BR419" s="490"/>
      <c r="BS419" s="490"/>
      <c r="BT419" s="490"/>
      <c r="BU419" s="490"/>
      <c r="BV419" s="490"/>
      <c r="BW419" s="490"/>
      <c r="BX419" s="490"/>
      <c r="BY419" s="490"/>
      <c r="BZ419" s="490"/>
      <c r="CA419" s="490"/>
      <c r="CB419" s="490"/>
      <c r="CC419" s="490"/>
      <c r="CD419" s="490"/>
      <c r="CE419" s="490"/>
      <c r="CF419" s="490"/>
      <c r="CG419" s="490"/>
      <c r="CH419" s="490"/>
      <c r="CI419" s="490"/>
      <c r="CJ419" s="490"/>
      <c r="CK419" s="490"/>
      <c r="CL419" s="490"/>
      <c r="CM419" s="490"/>
      <c r="CN419" s="490"/>
      <c r="CO419" s="490"/>
      <c r="CP419" s="490"/>
      <c r="CQ419" s="490"/>
      <c r="CR419" s="490"/>
      <c r="CS419" s="490"/>
      <c r="CT419" s="490"/>
      <c r="CU419" s="490"/>
      <c r="CV419" s="490"/>
      <c r="CW419" s="490"/>
      <c r="CX419" s="490"/>
      <c r="CY419" s="490"/>
      <c r="CZ419" s="490"/>
      <c r="DA419" s="490"/>
      <c r="DB419" s="490"/>
      <c r="DC419" s="490"/>
      <c r="DD419" s="490"/>
      <c r="DE419" s="490"/>
      <c r="DF419" s="490"/>
      <c r="DG419" s="490"/>
      <c r="DH419" s="490"/>
      <c r="DI419" s="490"/>
      <c r="DJ419" s="490"/>
      <c r="DK419" s="490"/>
      <c r="DL419" s="490"/>
      <c r="DM419" s="490"/>
      <c r="DN419" s="490"/>
      <c r="DO419" s="490"/>
      <c r="DP419" s="490"/>
      <c r="DQ419" s="490"/>
      <c r="DR419" s="490"/>
      <c r="DS419" s="490"/>
      <c r="DT419" s="490"/>
      <c r="DU419" s="490"/>
      <c r="DV419" s="490"/>
      <c r="DW419" s="490"/>
      <c r="DX419" s="490"/>
      <c r="DY419" s="490"/>
      <c r="DZ419" s="490"/>
      <c r="EA419" s="490"/>
      <c r="EB419" s="490"/>
      <c r="EC419" s="490"/>
      <c r="ED419" s="490"/>
      <c r="EE419" s="490"/>
      <c r="EF419" s="490"/>
      <c r="EG419" s="490"/>
      <c r="EH419" s="490"/>
      <c r="EI419" s="490"/>
      <c r="EJ419" s="490"/>
      <c r="EK419" s="490"/>
      <c r="EL419" s="490"/>
      <c r="EM419" s="490"/>
      <c r="EN419" s="490"/>
      <c r="EO419" s="490"/>
      <c r="EP419" s="490"/>
      <c r="EQ419" s="490"/>
      <c r="ER419" s="490"/>
      <c r="ES419" s="490"/>
      <c r="ET419" s="490"/>
      <c r="EU419" s="490"/>
      <c r="EV419" s="490"/>
      <c r="EW419" s="490"/>
      <c r="EX419" s="490"/>
      <c r="EY419" s="490"/>
      <c r="EZ419" s="490"/>
      <c r="FA419" s="490"/>
      <c r="FB419" s="490"/>
      <c r="FC419" s="490"/>
      <c r="FD419" s="490"/>
      <c r="FE419" s="490"/>
      <c r="FF419" s="490"/>
      <c r="FG419" s="490"/>
      <c r="FH419" s="490"/>
      <c r="FI419" s="490"/>
      <c r="FJ419" s="490"/>
      <c r="FK419" s="490"/>
      <c r="FL419" s="490"/>
      <c r="FM419" s="490"/>
      <c r="FN419" s="490"/>
      <c r="FO419" s="490"/>
      <c r="FP419" s="490"/>
      <c r="FQ419" s="490"/>
      <c r="FR419" s="490"/>
      <c r="FS419" s="490"/>
      <c r="FT419" s="490"/>
      <c r="FU419" s="490"/>
      <c r="FV419" s="490"/>
      <c r="FW419" s="490"/>
      <c r="FX419" s="490"/>
      <c r="FY419" s="490"/>
      <c r="FZ419" s="490"/>
      <c r="GA419" s="490"/>
      <c r="GB419" s="490"/>
      <c r="GC419" s="490"/>
      <c r="GD419" s="490"/>
      <c r="GE419" s="490"/>
      <c r="GF419" s="490"/>
      <c r="GG419" s="490"/>
      <c r="GH419" s="490"/>
      <c r="GI419" s="490"/>
      <c r="GJ419" s="490"/>
      <c r="GK419" s="490"/>
      <c r="GL419" s="490"/>
      <c r="GM419" s="490"/>
      <c r="GN419" s="490"/>
      <c r="GO419" s="490"/>
      <c r="GP419" s="490"/>
      <c r="GQ419" s="490"/>
      <c r="GR419" s="490"/>
      <c r="GS419" s="490"/>
      <c r="GT419" s="490"/>
      <c r="GU419" s="490"/>
      <c r="GV419" s="490"/>
      <c r="GW419" s="490"/>
      <c r="GX419" s="490"/>
      <c r="GY419" s="490"/>
      <c r="GZ419" s="490"/>
      <c r="HA419" s="490"/>
      <c r="HB419" s="490"/>
      <c r="HC419" s="490"/>
      <c r="HD419" s="490"/>
      <c r="HE419" s="490"/>
      <c r="HF419" s="490"/>
      <c r="HG419" s="490"/>
      <c r="HH419" s="490"/>
      <c r="HI419" s="490"/>
      <c r="HJ419" s="490"/>
      <c r="HK419" s="490"/>
      <c r="HL419" s="490"/>
      <c r="HM419" s="490"/>
      <c r="HN419" s="490"/>
      <c r="HO419" s="490"/>
      <c r="HP419" s="490"/>
      <c r="HQ419" s="490"/>
      <c r="HR419" s="490"/>
      <c r="HS419" s="490"/>
      <c r="HT419" s="490"/>
      <c r="HU419" s="490"/>
      <c r="HV419" s="490"/>
      <c r="HW419" s="490"/>
      <c r="HX419" s="490"/>
      <c r="HY419" s="490"/>
      <c r="HZ419" s="490"/>
      <c r="IA419" s="490"/>
      <c r="IB419" s="490"/>
      <c r="IC419" s="490"/>
      <c r="ID419" s="490"/>
      <c r="IE419" s="490"/>
      <c r="IF419" s="490"/>
      <c r="IG419" s="490"/>
      <c r="IH419" s="490"/>
      <c r="II419" s="490"/>
      <c r="IJ419" s="490"/>
      <c r="IK419" s="490"/>
      <c r="IL419" s="490"/>
      <c r="IM419" s="490"/>
      <c r="IN419" s="490"/>
      <c r="IO419" s="490"/>
      <c r="IP419" s="490"/>
      <c r="IQ419" s="490"/>
      <c r="IR419" s="490"/>
      <c r="IS419" s="490"/>
    </row>
    <row r="420" spans="1:254" s="405" customFormat="1">
      <c r="A420" s="486"/>
      <c r="B420" s="512"/>
      <c r="C420" s="485"/>
      <c r="D420" s="485"/>
      <c r="E420" s="490"/>
      <c r="F420" s="490"/>
      <c r="G420" s="490"/>
      <c r="H420" s="490"/>
      <c r="I420" s="490"/>
      <c r="J420" s="490"/>
      <c r="K420" s="490"/>
      <c r="L420" s="490"/>
      <c r="M420" s="490"/>
      <c r="N420" s="490"/>
      <c r="O420" s="490"/>
      <c r="P420" s="490"/>
      <c r="Q420" s="490"/>
      <c r="R420" s="490"/>
      <c r="S420" s="490"/>
      <c r="T420" s="490"/>
      <c r="U420" s="490"/>
      <c r="V420" s="490"/>
      <c r="W420" s="490"/>
      <c r="X420" s="490"/>
      <c r="Y420" s="490"/>
      <c r="Z420" s="490"/>
      <c r="AA420" s="490"/>
      <c r="AB420" s="490"/>
      <c r="AC420" s="490"/>
      <c r="AD420" s="490"/>
      <c r="AE420" s="490"/>
      <c r="AF420" s="490"/>
      <c r="AG420" s="490"/>
      <c r="AH420" s="490"/>
      <c r="AI420" s="490"/>
      <c r="AJ420" s="490"/>
      <c r="AK420" s="490"/>
      <c r="AL420" s="490"/>
      <c r="AM420" s="490"/>
      <c r="AN420" s="490"/>
      <c r="AO420" s="490"/>
      <c r="AP420" s="490"/>
      <c r="AQ420" s="490"/>
      <c r="AR420" s="490"/>
      <c r="AS420" s="490"/>
      <c r="AT420" s="490"/>
      <c r="AU420" s="490"/>
      <c r="AV420" s="490"/>
      <c r="AW420" s="490"/>
      <c r="AX420" s="490"/>
      <c r="AY420" s="490"/>
      <c r="AZ420" s="490"/>
      <c r="BA420" s="490"/>
      <c r="BB420" s="490"/>
      <c r="BC420" s="490"/>
      <c r="BD420" s="490"/>
      <c r="BE420" s="490"/>
      <c r="BF420" s="490"/>
      <c r="BG420" s="490"/>
      <c r="BH420" s="490"/>
      <c r="BI420" s="490"/>
      <c r="BJ420" s="490"/>
      <c r="BK420" s="490"/>
      <c r="BL420" s="490"/>
      <c r="BM420" s="490"/>
      <c r="BN420" s="490"/>
      <c r="BO420" s="490"/>
      <c r="BP420" s="490"/>
      <c r="BQ420" s="490"/>
      <c r="BR420" s="490"/>
      <c r="BS420" s="490"/>
      <c r="BT420" s="490"/>
      <c r="BU420" s="490"/>
      <c r="BV420" s="490"/>
      <c r="BW420" s="490"/>
      <c r="BX420" s="490"/>
      <c r="BY420" s="490"/>
      <c r="BZ420" s="490"/>
      <c r="CA420" s="490"/>
      <c r="CB420" s="490"/>
      <c r="CC420" s="490"/>
      <c r="CD420" s="490"/>
      <c r="CE420" s="490"/>
      <c r="CF420" s="490"/>
      <c r="CG420" s="490"/>
      <c r="CH420" s="490"/>
      <c r="CI420" s="490"/>
      <c r="CJ420" s="490"/>
      <c r="CK420" s="490"/>
      <c r="CL420" s="490"/>
      <c r="CM420" s="490"/>
      <c r="CN420" s="490"/>
      <c r="CO420" s="490"/>
      <c r="CP420" s="490"/>
      <c r="CQ420" s="490"/>
      <c r="CR420" s="490"/>
      <c r="CS420" s="490"/>
      <c r="CT420" s="490"/>
      <c r="CU420" s="490"/>
      <c r="CV420" s="490"/>
      <c r="CW420" s="490"/>
      <c r="CX420" s="490"/>
      <c r="CY420" s="490"/>
      <c r="CZ420" s="490"/>
      <c r="DA420" s="490"/>
      <c r="DB420" s="490"/>
      <c r="DC420" s="490"/>
      <c r="DD420" s="490"/>
      <c r="DE420" s="490"/>
      <c r="DF420" s="490"/>
      <c r="DG420" s="490"/>
      <c r="DH420" s="490"/>
      <c r="DI420" s="490"/>
      <c r="DJ420" s="490"/>
      <c r="DK420" s="490"/>
      <c r="DL420" s="490"/>
      <c r="DM420" s="490"/>
      <c r="DN420" s="490"/>
      <c r="DO420" s="490"/>
      <c r="DP420" s="490"/>
      <c r="DQ420" s="490"/>
      <c r="DR420" s="490"/>
      <c r="DS420" s="490"/>
      <c r="DT420" s="490"/>
      <c r="DU420" s="490"/>
      <c r="DV420" s="490"/>
      <c r="DW420" s="490"/>
      <c r="DX420" s="490"/>
      <c r="DY420" s="490"/>
      <c r="DZ420" s="490"/>
      <c r="EA420" s="490"/>
      <c r="EB420" s="490"/>
      <c r="EC420" s="490"/>
      <c r="ED420" s="490"/>
      <c r="EE420" s="490"/>
      <c r="EF420" s="490"/>
      <c r="EG420" s="490"/>
      <c r="EH420" s="490"/>
      <c r="EI420" s="490"/>
      <c r="EJ420" s="490"/>
      <c r="EK420" s="490"/>
      <c r="EL420" s="490"/>
      <c r="EM420" s="490"/>
      <c r="EN420" s="490"/>
      <c r="EO420" s="490"/>
      <c r="EP420" s="490"/>
      <c r="EQ420" s="490"/>
      <c r="ER420" s="490"/>
      <c r="ES420" s="490"/>
      <c r="ET420" s="490"/>
      <c r="EU420" s="490"/>
      <c r="EV420" s="490"/>
      <c r="EW420" s="490"/>
      <c r="EX420" s="490"/>
      <c r="EY420" s="490"/>
      <c r="EZ420" s="490"/>
      <c r="FA420" s="490"/>
      <c r="FB420" s="490"/>
      <c r="FC420" s="490"/>
      <c r="FD420" s="490"/>
      <c r="FE420" s="490"/>
      <c r="FF420" s="490"/>
      <c r="FG420" s="490"/>
      <c r="FH420" s="490"/>
      <c r="FI420" s="490"/>
      <c r="FJ420" s="490"/>
      <c r="FK420" s="490"/>
      <c r="FL420" s="490"/>
      <c r="FM420" s="490"/>
      <c r="FN420" s="490"/>
      <c r="FO420" s="490"/>
      <c r="FP420" s="490"/>
      <c r="FQ420" s="490"/>
      <c r="FR420" s="490"/>
      <c r="FS420" s="490"/>
      <c r="FT420" s="490"/>
      <c r="FU420" s="490"/>
      <c r="FV420" s="490"/>
      <c r="FW420" s="490"/>
      <c r="FX420" s="490"/>
      <c r="FY420" s="490"/>
      <c r="FZ420" s="490"/>
      <c r="GA420" s="490"/>
      <c r="GB420" s="490"/>
      <c r="GC420" s="490"/>
      <c r="GD420" s="490"/>
      <c r="GE420" s="490"/>
      <c r="GF420" s="490"/>
      <c r="GG420" s="490"/>
      <c r="GH420" s="490"/>
      <c r="GI420" s="490"/>
      <c r="GJ420" s="490"/>
      <c r="GK420" s="490"/>
      <c r="GL420" s="490"/>
      <c r="GM420" s="490"/>
      <c r="GN420" s="490"/>
      <c r="GO420" s="490"/>
      <c r="GP420" s="490"/>
      <c r="GQ420" s="490"/>
      <c r="GR420" s="490"/>
      <c r="GS420" s="490"/>
      <c r="GT420" s="490"/>
      <c r="GU420" s="490"/>
      <c r="GV420" s="490"/>
      <c r="GW420" s="490"/>
      <c r="GX420" s="490"/>
      <c r="GY420" s="490"/>
      <c r="GZ420" s="490"/>
      <c r="HA420" s="490"/>
      <c r="HB420" s="490"/>
      <c r="HC420" s="490"/>
      <c r="HD420" s="490"/>
      <c r="HE420" s="490"/>
      <c r="HF420" s="490"/>
      <c r="HG420" s="490"/>
      <c r="HH420" s="490"/>
      <c r="HI420" s="490"/>
      <c r="HJ420" s="490"/>
      <c r="HK420" s="490"/>
      <c r="HL420" s="490"/>
      <c r="HM420" s="490"/>
      <c r="HN420" s="490"/>
      <c r="HO420" s="490"/>
      <c r="HP420" s="490"/>
      <c r="HQ420" s="490"/>
      <c r="HR420" s="490"/>
      <c r="HS420" s="490"/>
      <c r="HT420" s="490"/>
      <c r="HU420" s="490"/>
      <c r="HV420" s="490"/>
      <c r="HW420" s="490"/>
      <c r="HX420" s="490"/>
      <c r="HY420" s="490"/>
      <c r="HZ420" s="490"/>
      <c r="IA420" s="490"/>
      <c r="IB420" s="490"/>
      <c r="IC420" s="490"/>
      <c r="ID420" s="490"/>
      <c r="IE420" s="490"/>
      <c r="IF420" s="490"/>
      <c r="IG420" s="490"/>
      <c r="IH420" s="490"/>
      <c r="II420" s="490"/>
      <c r="IJ420" s="490"/>
      <c r="IK420" s="490"/>
      <c r="IL420" s="490"/>
      <c r="IM420" s="490"/>
      <c r="IN420" s="490"/>
      <c r="IO420" s="490"/>
      <c r="IP420" s="490"/>
      <c r="IQ420" s="490"/>
      <c r="IR420" s="490"/>
      <c r="IS420" s="490"/>
    </row>
    <row r="421" spans="1:254" s="405" customFormat="1">
      <c r="A421" s="817" t="s">
        <v>1452</v>
      </c>
      <c r="B421" s="512" t="s">
        <v>1612</v>
      </c>
      <c r="G421" s="490"/>
      <c r="H421" s="490"/>
      <c r="I421" s="490"/>
      <c r="J421" s="490"/>
      <c r="K421" s="490"/>
      <c r="L421" s="490"/>
      <c r="M421" s="490"/>
      <c r="N421" s="490"/>
      <c r="O421" s="490"/>
      <c r="P421" s="490"/>
      <c r="Q421" s="490"/>
      <c r="R421" s="490"/>
      <c r="S421" s="490"/>
      <c r="T421" s="490"/>
      <c r="U421" s="490"/>
      <c r="V421" s="490"/>
      <c r="W421" s="490"/>
      <c r="X421" s="490"/>
      <c r="Y421" s="490"/>
      <c r="Z421" s="490"/>
      <c r="AA421" s="490"/>
      <c r="AB421" s="490"/>
      <c r="AC421" s="490"/>
      <c r="AD421" s="490"/>
      <c r="AE421" s="490"/>
      <c r="AF421" s="490"/>
      <c r="AG421" s="490"/>
      <c r="AH421" s="490"/>
      <c r="AI421" s="490"/>
      <c r="AJ421" s="490"/>
      <c r="AK421" s="490"/>
      <c r="AL421" s="490"/>
      <c r="AM421" s="490"/>
      <c r="AN421" s="490"/>
      <c r="AO421" s="490"/>
      <c r="AP421" s="490"/>
      <c r="AQ421" s="490"/>
      <c r="AR421" s="490"/>
      <c r="AS421" s="490"/>
      <c r="AT421" s="490"/>
      <c r="AU421" s="490"/>
      <c r="AV421" s="490"/>
      <c r="AW421" s="490"/>
      <c r="AX421" s="490"/>
      <c r="AY421" s="490"/>
      <c r="AZ421" s="490"/>
      <c r="BA421" s="490"/>
      <c r="BB421" s="490"/>
      <c r="BC421" s="490"/>
      <c r="BD421" s="490"/>
      <c r="BE421" s="490"/>
      <c r="BF421" s="490"/>
      <c r="BG421" s="490"/>
      <c r="BH421" s="490"/>
      <c r="BI421" s="490"/>
      <c r="BJ421" s="490"/>
      <c r="BK421" s="490"/>
      <c r="BL421" s="490"/>
      <c r="BM421" s="490"/>
      <c r="BN421" s="490"/>
      <c r="BO421" s="490"/>
      <c r="BP421" s="490"/>
      <c r="BQ421" s="490"/>
      <c r="BR421" s="490"/>
      <c r="BS421" s="490"/>
      <c r="BT421" s="490"/>
      <c r="BU421" s="490"/>
      <c r="BV421" s="490"/>
      <c r="BW421" s="490"/>
      <c r="BX421" s="490"/>
      <c r="BY421" s="490"/>
      <c r="BZ421" s="490"/>
      <c r="CA421" s="490"/>
      <c r="CB421" s="490"/>
      <c r="CC421" s="490"/>
      <c r="CD421" s="490"/>
      <c r="CE421" s="490"/>
      <c r="CF421" s="490"/>
      <c r="CG421" s="490"/>
      <c r="CH421" s="490"/>
      <c r="CI421" s="490"/>
      <c r="CJ421" s="490"/>
      <c r="CK421" s="490"/>
      <c r="CL421" s="490"/>
      <c r="CM421" s="490"/>
      <c r="CN421" s="490"/>
      <c r="CO421" s="490"/>
      <c r="CP421" s="490"/>
      <c r="CQ421" s="490"/>
      <c r="CR421" s="490"/>
      <c r="CS421" s="490"/>
      <c r="CT421" s="490"/>
      <c r="CU421" s="490"/>
      <c r="CV421" s="490"/>
      <c r="CW421" s="490"/>
      <c r="CX421" s="490"/>
      <c r="CY421" s="490"/>
      <c r="CZ421" s="490"/>
      <c r="DA421" s="490"/>
      <c r="DB421" s="490"/>
      <c r="DC421" s="490"/>
      <c r="DD421" s="490"/>
      <c r="DE421" s="490"/>
      <c r="DF421" s="490"/>
      <c r="DG421" s="490"/>
      <c r="DH421" s="490"/>
      <c r="DI421" s="490"/>
      <c r="DJ421" s="490"/>
      <c r="DK421" s="490"/>
      <c r="DL421" s="490"/>
      <c r="DM421" s="490"/>
      <c r="DN421" s="490"/>
      <c r="DO421" s="490"/>
      <c r="DP421" s="490"/>
      <c r="DQ421" s="490"/>
      <c r="DR421" s="490"/>
      <c r="DS421" s="490"/>
      <c r="DT421" s="490"/>
      <c r="DU421" s="490"/>
      <c r="DV421" s="490"/>
      <c r="DW421" s="490"/>
      <c r="DX421" s="490"/>
      <c r="DY421" s="490"/>
      <c r="DZ421" s="490"/>
      <c r="EA421" s="490"/>
      <c r="EB421" s="490"/>
      <c r="EC421" s="490"/>
      <c r="ED421" s="490"/>
      <c r="EE421" s="490"/>
      <c r="EF421" s="490"/>
      <c r="EG421" s="490"/>
      <c r="EH421" s="490"/>
      <c r="EI421" s="490"/>
      <c r="EJ421" s="490"/>
      <c r="EK421" s="490"/>
      <c r="EL421" s="490"/>
      <c r="EM421" s="490"/>
      <c r="EN421" s="490"/>
      <c r="EO421" s="490"/>
      <c r="EP421" s="490"/>
      <c r="EQ421" s="490"/>
      <c r="ER421" s="490"/>
      <c r="ES421" s="490"/>
      <c r="ET421" s="490"/>
      <c r="EU421" s="490"/>
      <c r="EV421" s="490"/>
      <c r="EW421" s="490"/>
      <c r="EX421" s="490"/>
      <c r="EY421" s="490"/>
      <c r="EZ421" s="490"/>
      <c r="FA421" s="490"/>
      <c r="FB421" s="490"/>
      <c r="FC421" s="490"/>
      <c r="FD421" s="490"/>
      <c r="FE421" s="490"/>
      <c r="FF421" s="490"/>
      <c r="FG421" s="490"/>
      <c r="FH421" s="490"/>
      <c r="FI421" s="490"/>
      <c r="FJ421" s="490"/>
      <c r="FK421" s="490"/>
      <c r="FL421" s="490"/>
      <c r="FM421" s="490"/>
      <c r="FN421" s="490"/>
      <c r="FO421" s="490"/>
      <c r="FP421" s="490"/>
      <c r="FQ421" s="490"/>
      <c r="FR421" s="490"/>
      <c r="FS421" s="490"/>
      <c r="FT421" s="490"/>
      <c r="FU421" s="490"/>
      <c r="FV421" s="490"/>
      <c r="FW421" s="490"/>
      <c r="FX421" s="490"/>
      <c r="FY421" s="490"/>
      <c r="FZ421" s="490"/>
      <c r="GA421" s="490"/>
      <c r="GB421" s="490"/>
      <c r="GC421" s="490"/>
      <c r="GD421" s="490"/>
      <c r="GE421" s="490"/>
      <c r="GF421" s="490"/>
      <c r="GG421" s="490"/>
      <c r="GH421" s="490"/>
      <c r="GI421" s="490"/>
      <c r="GJ421" s="490"/>
      <c r="GK421" s="490"/>
      <c r="GL421" s="490"/>
      <c r="GM421" s="490"/>
      <c r="GN421" s="490"/>
      <c r="GO421" s="490"/>
      <c r="GP421" s="490"/>
      <c r="GQ421" s="490"/>
      <c r="GR421" s="490"/>
      <c r="GS421" s="490"/>
      <c r="GT421" s="490"/>
      <c r="GU421" s="490"/>
      <c r="GV421" s="490"/>
      <c r="GW421" s="490"/>
      <c r="GX421" s="490"/>
      <c r="GY421" s="490"/>
      <c r="GZ421" s="490"/>
      <c r="HA421" s="490"/>
      <c r="HB421" s="490"/>
      <c r="HC421" s="490"/>
      <c r="HD421" s="490"/>
      <c r="HE421" s="490"/>
      <c r="HF421" s="490"/>
      <c r="HG421" s="490"/>
      <c r="HH421" s="490"/>
      <c r="HI421" s="490"/>
      <c r="HJ421" s="490"/>
      <c r="HK421" s="490"/>
      <c r="HL421" s="490"/>
      <c r="HM421" s="490"/>
      <c r="HN421" s="490"/>
      <c r="HO421" s="490"/>
      <c r="HP421" s="490"/>
      <c r="HQ421" s="490"/>
      <c r="HR421" s="490"/>
      <c r="HS421" s="490"/>
      <c r="HT421" s="490"/>
      <c r="HU421" s="490"/>
      <c r="HV421" s="490"/>
      <c r="HW421" s="490"/>
      <c r="HX421" s="490"/>
      <c r="HY421" s="490"/>
      <c r="HZ421" s="490"/>
      <c r="IA421" s="490"/>
      <c r="IB421" s="490"/>
      <c r="IC421" s="490"/>
      <c r="ID421" s="490"/>
      <c r="IE421" s="490"/>
      <c r="IF421" s="490"/>
      <c r="IG421" s="490"/>
      <c r="IH421" s="490"/>
      <c r="II421" s="490"/>
      <c r="IJ421" s="490"/>
      <c r="IK421" s="490"/>
      <c r="IL421" s="490"/>
      <c r="IM421" s="490"/>
      <c r="IN421" s="490"/>
      <c r="IO421" s="490"/>
      <c r="IP421" s="490"/>
      <c r="IQ421" s="490"/>
      <c r="IR421" s="490"/>
      <c r="IS421" s="490"/>
    </row>
    <row r="422" spans="1:254" s="405" customFormat="1" ht="14.4">
      <c r="A422" s="486"/>
      <c r="B422" s="512"/>
      <c r="C422" s="485" t="s">
        <v>1309</v>
      </c>
      <c r="D422" s="485">
        <v>1</v>
      </c>
      <c r="E422" s="499"/>
      <c r="F422" s="498">
        <f>E422*D422</f>
        <v>0</v>
      </c>
      <c r="G422" s="490"/>
      <c r="H422" s="490"/>
      <c r="I422" s="490"/>
      <c r="J422" s="490"/>
      <c r="K422" s="490"/>
      <c r="L422" s="490"/>
      <c r="M422" s="490"/>
      <c r="N422" s="490"/>
      <c r="O422" s="490"/>
      <c r="P422" s="490"/>
      <c r="Q422" s="490"/>
      <c r="R422" s="490"/>
      <c r="S422" s="490"/>
      <c r="T422" s="490"/>
      <c r="U422" s="490"/>
      <c r="V422" s="490"/>
      <c r="W422" s="490"/>
      <c r="X422" s="490"/>
      <c r="Y422" s="490"/>
      <c r="Z422" s="490"/>
      <c r="AA422" s="490"/>
      <c r="AB422" s="490"/>
      <c r="AC422" s="490"/>
      <c r="AD422" s="490"/>
      <c r="AE422" s="490"/>
      <c r="AF422" s="490"/>
      <c r="AG422" s="490"/>
      <c r="AH422" s="490"/>
      <c r="AI422" s="490"/>
      <c r="AJ422" s="490"/>
      <c r="AK422" s="490"/>
      <c r="AL422" s="490"/>
      <c r="AM422" s="490"/>
      <c r="AN422" s="490"/>
      <c r="AO422" s="490"/>
      <c r="AP422" s="490"/>
      <c r="AQ422" s="490"/>
      <c r="AR422" s="490"/>
      <c r="AS422" s="490"/>
      <c r="AT422" s="490"/>
      <c r="AU422" s="490"/>
      <c r="AV422" s="490"/>
      <c r="AW422" s="490"/>
      <c r="AX422" s="490"/>
      <c r="AY422" s="490"/>
      <c r="AZ422" s="490"/>
      <c r="BA422" s="490"/>
      <c r="BB422" s="490"/>
      <c r="BC422" s="490"/>
      <c r="BD422" s="490"/>
      <c r="BE422" s="490"/>
      <c r="BF422" s="490"/>
      <c r="BG422" s="490"/>
      <c r="BH422" s="490"/>
      <c r="BI422" s="490"/>
      <c r="BJ422" s="490"/>
      <c r="BK422" s="490"/>
      <c r="BL422" s="490"/>
      <c r="BM422" s="490"/>
      <c r="BN422" s="490"/>
      <c r="BO422" s="490"/>
      <c r="BP422" s="490"/>
      <c r="BQ422" s="490"/>
      <c r="BR422" s="490"/>
      <c r="BS422" s="490"/>
      <c r="BT422" s="490"/>
      <c r="BU422" s="490"/>
      <c r="BV422" s="490"/>
      <c r="BW422" s="490"/>
      <c r="BX422" s="490"/>
      <c r="BY422" s="490"/>
      <c r="BZ422" s="490"/>
      <c r="CA422" s="490"/>
      <c r="CB422" s="490"/>
      <c r="CC422" s="490"/>
      <c r="CD422" s="490"/>
      <c r="CE422" s="490"/>
      <c r="CF422" s="490"/>
      <c r="CG422" s="490"/>
      <c r="CH422" s="490"/>
      <c r="CI422" s="490"/>
      <c r="CJ422" s="490"/>
      <c r="CK422" s="490"/>
      <c r="CL422" s="490"/>
      <c r="CM422" s="490"/>
      <c r="CN422" s="490"/>
      <c r="CO422" s="490"/>
      <c r="CP422" s="490"/>
      <c r="CQ422" s="490"/>
      <c r="CR422" s="490"/>
      <c r="CS422" s="490"/>
      <c r="CT422" s="490"/>
      <c r="CU422" s="490"/>
      <c r="CV422" s="490"/>
      <c r="CW422" s="490"/>
      <c r="CX422" s="490"/>
      <c r="CY422" s="490"/>
      <c r="CZ422" s="490"/>
      <c r="DA422" s="490"/>
      <c r="DB422" s="490"/>
      <c r="DC422" s="490"/>
      <c r="DD422" s="490"/>
      <c r="DE422" s="490"/>
      <c r="DF422" s="490"/>
      <c r="DG422" s="490"/>
      <c r="DH422" s="490"/>
      <c r="DI422" s="490"/>
      <c r="DJ422" s="490"/>
      <c r="DK422" s="490"/>
      <c r="DL422" s="490"/>
      <c r="DM422" s="490"/>
      <c r="DN422" s="490"/>
      <c r="DO422" s="490"/>
      <c r="DP422" s="490"/>
      <c r="DQ422" s="490"/>
      <c r="DR422" s="490"/>
      <c r="DS422" s="490"/>
      <c r="DT422" s="490"/>
      <c r="DU422" s="490"/>
      <c r="DV422" s="490"/>
      <c r="DW422" s="490"/>
      <c r="DX422" s="490"/>
      <c r="DY422" s="490"/>
      <c r="DZ422" s="490"/>
      <c r="EA422" s="490"/>
      <c r="EB422" s="490"/>
      <c r="EC422" s="490"/>
      <c r="ED422" s="490"/>
      <c r="EE422" s="490"/>
      <c r="EF422" s="490"/>
      <c r="EG422" s="490"/>
      <c r="EH422" s="490"/>
      <c r="EI422" s="490"/>
      <c r="EJ422" s="490"/>
      <c r="EK422" s="490"/>
      <c r="EL422" s="490"/>
      <c r="EM422" s="490"/>
      <c r="EN422" s="490"/>
      <c r="EO422" s="490"/>
      <c r="EP422" s="490"/>
      <c r="EQ422" s="490"/>
      <c r="ER422" s="490"/>
      <c r="ES422" s="490"/>
      <c r="ET422" s="490"/>
      <c r="EU422" s="490"/>
      <c r="EV422" s="490"/>
      <c r="EW422" s="490"/>
      <c r="EX422" s="490"/>
      <c r="EY422" s="490"/>
      <c r="EZ422" s="490"/>
      <c r="FA422" s="490"/>
      <c r="FB422" s="490"/>
      <c r="FC422" s="490"/>
      <c r="FD422" s="490"/>
      <c r="FE422" s="490"/>
      <c r="FF422" s="490"/>
      <c r="FG422" s="490"/>
      <c r="FH422" s="490"/>
      <c r="FI422" s="490"/>
      <c r="FJ422" s="490"/>
      <c r="FK422" s="490"/>
      <c r="FL422" s="490"/>
      <c r="FM422" s="490"/>
      <c r="FN422" s="490"/>
      <c r="FO422" s="490"/>
      <c r="FP422" s="490"/>
      <c r="FQ422" s="490"/>
      <c r="FR422" s="490"/>
      <c r="FS422" s="490"/>
      <c r="FT422" s="490"/>
      <c r="FU422" s="490"/>
      <c r="FV422" s="490"/>
      <c r="FW422" s="490"/>
      <c r="FX422" s="490"/>
      <c r="FY422" s="490"/>
      <c r="FZ422" s="490"/>
      <c r="GA422" s="490"/>
      <c r="GB422" s="490"/>
      <c r="GC422" s="490"/>
      <c r="GD422" s="490"/>
      <c r="GE422" s="490"/>
      <c r="GF422" s="490"/>
      <c r="GG422" s="490"/>
      <c r="GH422" s="490"/>
      <c r="GI422" s="490"/>
      <c r="GJ422" s="490"/>
      <c r="GK422" s="490"/>
      <c r="GL422" s="490"/>
      <c r="GM422" s="490"/>
      <c r="GN422" s="490"/>
      <c r="GO422" s="490"/>
      <c r="GP422" s="490"/>
      <c r="GQ422" s="490"/>
      <c r="GR422" s="490"/>
      <c r="GS422" s="490"/>
      <c r="GT422" s="490"/>
      <c r="GU422" s="490"/>
      <c r="GV422" s="490"/>
      <c r="GW422" s="490"/>
      <c r="GX422" s="490"/>
      <c r="GY422" s="490"/>
      <c r="GZ422" s="490"/>
      <c r="HA422" s="490"/>
      <c r="HB422" s="490"/>
      <c r="HC422" s="490"/>
      <c r="HD422" s="490"/>
      <c r="HE422" s="490"/>
      <c r="HF422" s="490"/>
      <c r="HG422" s="490"/>
      <c r="HH422" s="490"/>
      <c r="HI422" s="490"/>
      <c r="HJ422" s="490"/>
      <c r="HK422" s="490"/>
      <c r="HL422" s="490"/>
      <c r="HM422" s="490"/>
      <c r="HN422" s="490"/>
      <c r="HO422" s="490"/>
      <c r="HP422" s="490"/>
      <c r="HQ422" s="490"/>
      <c r="HR422" s="490"/>
      <c r="HS422" s="490"/>
      <c r="HT422" s="490"/>
      <c r="HU422" s="490"/>
      <c r="HV422" s="490"/>
      <c r="HW422" s="490"/>
      <c r="HX422" s="490"/>
      <c r="HY422" s="490"/>
      <c r="HZ422" s="490"/>
      <c r="IA422" s="490"/>
      <c r="IB422" s="490"/>
      <c r="IC422" s="490"/>
      <c r="ID422" s="490"/>
      <c r="IE422" s="490"/>
      <c r="IF422" s="490"/>
      <c r="IG422" s="490"/>
      <c r="IH422" s="490"/>
      <c r="II422" s="490"/>
      <c r="IJ422" s="490"/>
      <c r="IK422" s="490"/>
      <c r="IL422" s="490"/>
      <c r="IM422" s="490"/>
      <c r="IN422" s="490"/>
      <c r="IO422" s="490"/>
      <c r="IP422" s="490"/>
      <c r="IQ422" s="490"/>
      <c r="IR422" s="490"/>
      <c r="IS422" s="490"/>
    </row>
    <row r="423" spans="1:254" s="405" customFormat="1">
      <c r="A423" s="486"/>
      <c r="B423" s="512"/>
      <c r="C423" s="485"/>
      <c r="D423" s="485"/>
      <c r="E423" s="490"/>
      <c r="F423" s="490"/>
      <c r="G423" s="490"/>
      <c r="H423" s="490"/>
      <c r="I423" s="490"/>
      <c r="J423" s="490"/>
      <c r="K423" s="490"/>
      <c r="L423" s="490"/>
      <c r="M423" s="490"/>
      <c r="N423" s="490"/>
      <c r="O423" s="490"/>
      <c r="P423" s="490"/>
      <c r="Q423" s="490"/>
      <c r="R423" s="490"/>
      <c r="S423" s="490"/>
      <c r="T423" s="490"/>
      <c r="U423" s="490"/>
      <c r="V423" s="490"/>
      <c r="W423" s="490"/>
      <c r="X423" s="490"/>
      <c r="Y423" s="490"/>
      <c r="Z423" s="490"/>
      <c r="AA423" s="490"/>
      <c r="AB423" s="490"/>
      <c r="AC423" s="490"/>
      <c r="AD423" s="490"/>
      <c r="AE423" s="490"/>
      <c r="AF423" s="490"/>
      <c r="AG423" s="490"/>
      <c r="AH423" s="490"/>
      <c r="AI423" s="490"/>
      <c r="AJ423" s="490"/>
      <c r="AK423" s="490"/>
      <c r="AL423" s="490"/>
      <c r="AM423" s="490"/>
      <c r="AN423" s="490"/>
      <c r="AO423" s="490"/>
      <c r="AP423" s="490"/>
      <c r="AQ423" s="490"/>
      <c r="AR423" s="490"/>
      <c r="AS423" s="490"/>
      <c r="AT423" s="490"/>
      <c r="AU423" s="490"/>
      <c r="AV423" s="490"/>
      <c r="AW423" s="490"/>
      <c r="AX423" s="490"/>
      <c r="AY423" s="490"/>
      <c r="AZ423" s="490"/>
      <c r="BA423" s="490"/>
      <c r="BB423" s="490"/>
      <c r="BC423" s="490"/>
      <c r="BD423" s="490"/>
      <c r="BE423" s="490"/>
      <c r="BF423" s="490"/>
      <c r="BG423" s="490"/>
      <c r="BH423" s="490"/>
      <c r="BI423" s="490"/>
      <c r="BJ423" s="490"/>
      <c r="BK423" s="490"/>
      <c r="BL423" s="490"/>
      <c r="BM423" s="490"/>
      <c r="BN423" s="490"/>
      <c r="BO423" s="490"/>
      <c r="BP423" s="490"/>
      <c r="BQ423" s="490"/>
      <c r="BR423" s="490"/>
      <c r="BS423" s="490"/>
      <c r="BT423" s="490"/>
      <c r="BU423" s="490"/>
      <c r="BV423" s="490"/>
      <c r="BW423" s="490"/>
      <c r="BX423" s="490"/>
      <c r="BY423" s="490"/>
      <c r="BZ423" s="490"/>
      <c r="CA423" s="490"/>
      <c r="CB423" s="490"/>
      <c r="CC423" s="490"/>
      <c r="CD423" s="490"/>
      <c r="CE423" s="490"/>
      <c r="CF423" s="490"/>
      <c r="CG423" s="490"/>
      <c r="CH423" s="490"/>
      <c r="CI423" s="490"/>
      <c r="CJ423" s="490"/>
      <c r="CK423" s="490"/>
      <c r="CL423" s="490"/>
      <c r="CM423" s="490"/>
      <c r="CN423" s="490"/>
      <c r="CO423" s="490"/>
      <c r="CP423" s="490"/>
      <c r="CQ423" s="490"/>
      <c r="CR423" s="490"/>
      <c r="CS423" s="490"/>
      <c r="CT423" s="490"/>
      <c r="CU423" s="490"/>
      <c r="CV423" s="490"/>
      <c r="CW423" s="490"/>
      <c r="CX423" s="490"/>
      <c r="CY423" s="490"/>
      <c r="CZ423" s="490"/>
      <c r="DA423" s="490"/>
      <c r="DB423" s="490"/>
      <c r="DC423" s="490"/>
      <c r="DD423" s="490"/>
      <c r="DE423" s="490"/>
      <c r="DF423" s="490"/>
      <c r="DG423" s="490"/>
      <c r="DH423" s="490"/>
      <c r="DI423" s="490"/>
      <c r="DJ423" s="490"/>
      <c r="DK423" s="490"/>
      <c r="DL423" s="490"/>
      <c r="DM423" s="490"/>
      <c r="DN423" s="490"/>
      <c r="DO423" s="490"/>
      <c r="DP423" s="490"/>
      <c r="DQ423" s="490"/>
      <c r="DR423" s="490"/>
      <c r="DS423" s="490"/>
      <c r="DT423" s="490"/>
      <c r="DU423" s="490"/>
      <c r="DV423" s="490"/>
      <c r="DW423" s="490"/>
      <c r="DX423" s="490"/>
      <c r="DY423" s="490"/>
      <c r="DZ423" s="490"/>
      <c r="EA423" s="490"/>
      <c r="EB423" s="490"/>
      <c r="EC423" s="490"/>
      <c r="ED423" s="490"/>
      <c r="EE423" s="490"/>
      <c r="EF423" s="490"/>
      <c r="EG423" s="490"/>
      <c r="EH423" s="490"/>
      <c r="EI423" s="490"/>
      <c r="EJ423" s="490"/>
      <c r="EK423" s="490"/>
      <c r="EL423" s="490"/>
      <c r="EM423" s="490"/>
      <c r="EN423" s="490"/>
      <c r="EO423" s="490"/>
      <c r="EP423" s="490"/>
      <c r="EQ423" s="490"/>
      <c r="ER423" s="490"/>
      <c r="ES423" s="490"/>
      <c r="ET423" s="490"/>
      <c r="EU423" s="490"/>
      <c r="EV423" s="490"/>
      <c r="EW423" s="490"/>
      <c r="EX423" s="490"/>
      <c r="EY423" s="490"/>
      <c r="EZ423" s="490"/>
      <c r="FA423" s="490"/>
      <c r="FB423" s="490"/>
      <c r="FC423" s="490"/>
      <c r="FD423" s="490"/>
      <c r="FE423" s="490"/>
      <c r="FF423" s="490"/>
      <c r="FG423" s="490"/>
      <c r="FH423" s="490"/>
      <c r="FI423" s="490"/>
      <c r="FJ423" s="490"/>
      <c r="FK423" s="490"/>
      <c r="FL423" s="490"/>
      <c r="FM423" s="490"/>
      <c r="FN423" s="490"/>
      <c r="FO423" s="490"/>
      <c r="FP423" s="490"/>
      <c r="FQ423" s="490"/>
      <c r="FR423" s="490"/>
      <c r="FS423" s="490"/>
      <c r="FT423" s="490"/>
      <c r="FU423" s="490"/>
      <c r="FV423" s="490"/>
      <c r="FW423" s="490"/>
      <c r="FX423" s="490"/>
      <c r="FY423" s="490"/>
      <c r="FZ423" s="490"/>
      <c r="GA423" s="490"/>
      <c r="GB423" s="490"/>
      <c r="GC423" s="490"/>
      <c r="GD423" s="490"/>
      <c r="GE423" s="490"/>
      <c r="GF423" s="490"/>
      <c r="GG423" s="490"/>
      <c r="GH423" s="490"/>
      <c r="GI423" s="490"/>
      <c r="GJ423" s="490"/>
      <c r="GK423" s="490"/>
      <c r="GL423" s="490"/>
      <c r="GM423" s="490"/>
      <c r="GN423" s="490"/>
      <c r="GO423" s="490"/>
      <c r="GP423" s="490"/>
      <c r="GQ423" s="490"/>
      <c r="GR423" s="490"/>
      <c r="GS423" s="490"/>
      <c r="GT423" s="490"/>
      <c r="GU423" s="490"/>
      <c r="GV423" s="490"/>
      <c r="GW423" s="490"/>
      <c r="GX423" s="490"/>
      <c r="GY423" s="490"/>
      <c r="GZ423" s="490"/>
      <c r="HA423" s="490"/>
      <c r="HB423" s="490"/>
      <c r="HC423" s="490"/>
      <c r="HD423" s="490"/>
      <c r="HE423" s="490"/>
      <c r="HF423" s="490"/>
      <c r="HG423" s="490"/>
      <c r="HH423" s="490"/>
      <c r="HI423" s="490"/>
      <c r="HJ423" s="490"/>
      <c r="HK423" s="490"/>
      <c r="HL423" s="490"/>
      <c r="HM423" s="490"/>
      <c r="HN423" s="490"/>
      <c r="HO423" s="490"/>
      <c r="HP423" s="490"/>
      <c r="HQ423" s="490"/>
      <c r="HR423" s="490"/>
      <c r="HS423" s="490"/>
      <c r="HT423" s="490"/>
      <c r="HU423" s="490"/>
      <c r="HV423" s="490"/>
      <c r="HW423" s="490"/>
      <c r="HX423" s="490"/>
      <c r="HY423" s="490"/>
      <c r="HZ423" s="490"/>
      <c r="IA423" s="490"/>
      <c r="IB423" s="490"/>
      <c r="IC423" s="490"/>
      <c r="ID423" s="490"/>
      <c r="IE423" s="490"/>
      <c r="IF423" s="490"/>
      <c r="IG423" s="490"/>
      <c r="IH423" s="490"/>
      <c r="II423" s="490"/>
      <c r="IJ423" s="490"/>
      <c r="IK423" s="490"/>
      <c r="IL423" s="490"/>
      <c r="IM423" s="490"/>
      <c r="IN423" s="490"/>
      <c r="IO423" s="490"/>
      <c r="IP423" s="490"/>
      <c r="IQ423" s="490"/>
      <c r="IR423" s="490"/>
      <c r="IS423" s="490"/>
    </row>
    <row r="424" spans="1:254" s="405" customFormat="1">
      <c r="A424" s="817" t="s">
        <v>1451</v>
      </c>
      <c r="B424" s="822" t="s">
        <v>1611</v>
      </c>
      <c r="G424" s="466"/>
      <c r="H424" s="466"/>
      <c r="I424" s="466"/>
      <c r="J424" s="466"/>
      <c r="K424" s="466"/>
      <c r="L424" s="466"/>
      <c r="M424" s="466"/>
      <c r="N424" s="466"/>
      <c r="O424" s="466"/>
      <c r="P424" s="466"/>
      <c r="Q424" s="466"/>
      <c r="R424" s="466"/>
      <c r="S424" s="466"/>
      <c r="T424" s="466"/>
      <c r="U424" s="466"/>
      <c r="V424" s="466"/>
      <c r="W424" s="466"/>
      <c r="X424" s="466"/>
      <c r="Y424" s="466"/>
      <c r="Z424" s="466"/>
      <c r="AA424" s="466"/>
      <c r="AB424" s="466"/>
      <c r="AC424" s="466"/>
      <c r="AD424" s="466"/>
      <c r="AE424" s="466"/>
      <c r="AF424" s="466"/>
      <c r="AG424" s="466"/>
      <c r="AH424" s="466"/>
      <c r="AI424" s="466"/>
      <c r="AJ424" s="466"/>
      <c r="AK424" s="466"/>
      <c r="AL424" s="466"/>
      <c r="AM424" s="466"/>
      <c r="AN424" s="466"/>
      <c r="AO424" s="466"/>
      <c r="AP424" s="466"/>
      <c r="AQ424" s="466"/>
      <c r="AR424" s="466"/>
      <c r="AS424" s="466"/>
      <c r="AT424" s="466"/>
      <c r="AU424" s="466"/>
      <c r="AV424" s="466"/>
      <c r="AW424" s="466"/>
      <c r="AX424" s="466"/>
      <c r="AY424" s="466"/>
      <c r="AZ424" s="466"/>
      <c r="BA424" s="466"/>
      <c r="BB424" s="466"/>
      <c r="BC424" s="466"/>
      <c r="BD424" s="466"/>
      <c r="BE424" s="466"/>
      <c r="BF424" s="466"/>
      <c r="BG424" s="466"/>
      <c r="BH424" s="466"/>
      <c r="BI424" s="466"/>
      <c r="BJ424" s="466"/>
      <c r="BK424" s="466"/>
      <c r="BL424" s="466"/>
      <c r="BM424" s="466"/>
      <c r="BN424" s="466"/>
      <c r="BO424" s="466"/>
      <c r="BP424" s="466"/>
      <c r="BQ424" s="466"/>
      <c r="BR424" s="466"/>
      <c r="BS424" s="466"/>
      <c r="BT424" s="466"/>
      <c r="BU424" s="466"/>
      <c r="BV424" s="466"/>
      <c r="BW424" s="466"/>
      <c r="BX424" s="466"/>
      <c r="BY424" s="466"/>
      <c r="BZ424" s="466"/>
      <c r="CA424" s="466"/>
      <c r="CB424" s="466"/>
      <c r="CC424" s="466"/>
      <c r="CD424" s="466"/>
      <c r="CE424" s="466"/>
      <c r="CF424" s="466"/>
      <c r="CG424" s="466"/>
      <c r="CH424" s="466"/>
      <c r="CI424" s="466"/>
      <c r="CJ424" s="466"/>
      <c r="CK424" s="466"/>
      <c r="CL424" s="466"/>
      <c r="CM424" s="466"/>
      <c r="CN424" s="466"/>
      <c r="CO424" s="466"/>
      <c r="CP424" s="466"/>
      <c r="CQ424" s="466"/>
      <c r="CR424" s="466"/>
      <c r="CS424" s="466"/>
      <c r="CT424" s="466"/>
      <c r="CU424" s="466"/>
      <c r="CV424" s="466"/>
      <c r="CW424" s="466"/>
      <c r="CX424" s="466"/>
      <c r="CY424" s="466"/>
      <c r="CZ424" s="466"/>
      <c r="DA424" s="466"/>
      <c r="DB424" s="466"/>
      <c r="DC424" s="466"/>
      <c r="DD424" s="466"/>
      <c r="DE424" s="466"/>
      <c r="DF424" s="466"/>
      <c r="DG424" s="466"/>
      <c r="DH424" s="466"/>
      <c r="DI424" s="466"/>
      <c r="DJ424" s="466"/>
      <c r="DK424" s="466"/>
      <c r="DL424" s="466"/>
      <c r="DM424" s="466"/>
      <c r="DN424" s="466"/>
      <c r="DO424" s="466"/>
      <c r="DP424" s="466"/>
      <c r="DQ424" s="466"/>
      <c r="DR424" s="466"/>
      <c r="DS424" s="466"/>
      <c r="DT424" s="466"/>
      <c r="DU424" s="466"/>
      <c r="DV424" s="466"/>
      <c r="DW424" s="466"/>
      <c r="DX424" s="466"/>
      <c r="DY424" s="466"/>
      <c r="DZ424" s="466"/>
      <c r="EA424" s="466"/>
      <c r="EB424" s="466"/>
      <c r="EC424" s="466"/>
      <c r="ED424" s="466"/>
      <c r="EE424" s="466"/>
      <c r="EF424" s="466"/>
      <c r="EG424" s="466"/>
      <c r="EH424" s="466"/>
      <c r="EI424" s="466"/>
      <c r="EJ424" s="466"/>
      <c r="EK424" s="466"/>
      <c r="EL424" s="466"/>
      <c r="EM424" s="466"/>
      <c r="EN424" s="466"/>
      <c r="EO424" s="466"/>
      <c r="EP424" s="466"/>
      <c r="EQ424" s="466"/>
      <c r="ER424" s="466"/>
      <c r="ES424" s="466"/>
      <c r="ET424" s="466"/>
      <c r="EU424" s="466"/>
      <c r="EV424" s="466"/>
      <c r="EW424" s="466"/>
      <c r="EX424" s="466"/>
      <c r="EY424" s="466"/>
      <c r="EZ424" s="466"/>
      <c r="FA424" s="466"/>
      <c r="FB424" s="466"/>
      <c r="FC424" s="466"/>
      <c r="FD424" s="466"/>
      <c r="FE424" s="466"/>
      <c r="FF424" s="466"/>
      <c r="FG424" s="466"/>
      <c r="FH424" s="466"/>
      <c r="FI424" s="466"/>
      <c r="FJ424" s="466"/>
      <c r="FK424" s="466"/>
      <c r="FL424" s="466"/>
      <c r="FM424" s="466"/>
      <c r="FN424" s="466"/>
      <c r="FO424" s="466"/>
      <c r="FP424" s="466"/>
      <c r="FQ424" s="466"/>
      <c r="FR424" s="466"/>
      <c r="FS424" s="466"/>
      <c r="FT424" s="466"/>
      <c r="FU424" s="466"/>
      <c r="FV424" s="466"/>
      <c r="FW424" s="466"/>
      <c r="FX424" s="466"/>
      <c r="FY424" s="466"/>
      <c r="FZ424" s="466"/>
      <c r="GA424" s="466"/>
      <c r="GB424" s="466"/>
      <c r="GC424" s="466"/>
      <c r="GD424" s="466"/>
      <c r="GE424" s="466"/>
      <c r="GF424" s="466"/>
      <c r="GG424" s="466"/>
      <c r="GH424" s="466"/>
      <c r="GI424" s="466"/>
      <c r="GJ424" s="466"/>
      <c r="GK424" s="466"/>
      <c r="GL424" s="466"/>
      <c r="GM424" s="466"/>
      <c r="GN424" s="466"/>
      <c r="GO424" s="466"/>
      <c r="GP424" s="466"/>
      <c r="GQ424" s="466"/>
      <c r="GR424" s="466"/>
      <c r="GS424" s="466"/>
      <c r="GT424" s="466"/>
      <c r="GU424" s="466"/>
      <c r="GV424" s="466"/>
      <c r="GW424" s="466"/>
      <c r="GX424" s="466"/>
      <c r="GY424" s="466"/>
      <c r="GZ424" s="466"/>
      <c r="HA424" s="466"/>
      <c r="HB424" s="466"/>
      <c r="HC424" s="466"/>
      <c r="HD424" s="466"/>
      <c r="HE424" s="466"/>
      <c r="HF424" s="466"/>
      <c r="HG424" s="466"/>
      <c r="HH424" s="466"/>
      <c r="HI424" s="466"/>
      <c r="HJ424" s="466"/>
      <c r="HK424" s="466"/>
      <c r="HL424" s="466"/>
      <c r="HM424" s="466"/>
      <c r="HN424" s="466"/>
      <c r="HO424" s="466"/>
      <c r="HP424" s="466"/>
      <c r="HQ424" s="466"/>
      <c r="HR424" s="466"/>
      <c r="HS424" s="466"/>
      <c r="HT424" s="466"/>
      <c r="HU424" s="466"/>
      <c r="HV424" s="466"/>
      <c r="HW424" s="466"/>
      <c r="HX424" s="466"/>
      <c r="HY424" s="466"/>
      <c r="HZ424" s="466"/>
      <c r="IA424" s="466"/>
      <c r="IB424" s="466"/>
      <c r="IC424" s="466"/>
      <c r="ID424" s="466"/>
      <c r="IE424" s="466"/>
      <c r="IF424" s="466"/>
      <c r="IG424" s="466"/>
      <c r="IH424" s="466"/>
      <c r="II424" s="466"/>
      <c r="IJ424" s="466"/>
      <c r="IK424" s="466"/>
      <c r="IL424" s="466"/>
      <c r="IM424" s="466"/>
      <c r="IN424" s="466"/>
      <c r="IO424" s="466"/>
      <c r="IP424" s="466"/>
      <c r="IQ424" s="466"/>
      <c r="IR424" s="466"/>
      <c r="IS424" s="466"/>
    </row>
    <row r="425" spans="1:254" s="405" customFormat="1" ht="14.4">
      <c r="A425" s="486"/>
      <c r="B425" s="512"/>
      <c r="C425" s="485" t="s">
        <v>1309</v>
      </c>
      <c r="D425" s="485">
        <v>1</v>
      </c>
      <c r="E425" s="499"/>
      <c r="F425" s="498">
        <f>E425*D425</f>
        <v>0</v>
      </c>
      <c r="G425" s="490"/>
      <c r="H425" s="490"/>
      <c r="I425" s="490"/>
      <c r="J425" s="490"/>
      <c r="K425" s="490"/>
      <c r="L425" s="490"/>
      <c r="M425" s="490"/>
      <c r="N425" s="490"/>
      <c r="O425" s="490"/>
      <c r="P425" s="490"/>
      <c r="Q425" s="490"/>
      <c r="R425" s="490"/>
      <c r="S425" s="490"/>
      <c r="T425" s="490"/>
      <c r="U425" s="490"/>
      <c r="V425" s="490"/>
      <c r="W425" s="490"/>
      <c r="X425" s="490"/>
      <c r="Y425" s="490"/>
      <c r="Z425" s="490"/>
      <c r="AA425" s="490"/>
      <c r="AB425" s="490"/>
      <c r="AC425" s="490"/>
      <c r="AD425" s="490"/>
      <c r="AE425" s="490"/>
      <c r="AF425" s="490"/>
      <c r="AG425" s="490"/>
      <c r="AH425" s="490"/>
      <c r="AI425" s="490"/>
      <c r="AJ425" s="490"/>
      <c r="AK425" s="490"/>
      <c r="AL425" s="490"/>
      <c r="AM425" s="490"/>
      <c r="AN425" s="490"/>
      <c r="AO425" s="490"/>
      <c r="AP425" s="490"/>
      <c r="AQ425" s="490"/>
      <c r="AR425" s="490"/>
      <c r="AS425" s="490"/>
      <c r="AT425" s="490"/>
      <c r="AU425" s="490"/>
      <c r="AV425" s="490"/>
      <c r="AW425" s="490"/>
      <c r="AX425" s="490"/>
      <c r="AY425" s="490"/>
      <c r="AZ425" s="490"/>
      <c r="BA425" s="490"/>
      <c r="BB425" s="490"/>
      <c r="BC425" s="490"/>
      <c r="BD425" s="490"/>
      <c r="BE425" s="490"/>
      <c r="BF425" s="490"/>
      <c r="BG425" s="490"/>
      <c r="BH425" s="490"/>
      <c r="BI425" s="490"/>
      <c r="BJ425" s="490"/>
      <c r="BK425" s="490"/>
      <c r="BL425" s="490"/>
      <c r="BM425" s="490"/>
      <c r="BN425" s="490"/>
      <c r="BO425" s="490"/>
      <c r="BP425" s="490"/>
      <c r="BQ425" s="490"/>
      <c r="BR425" s="490"/>
      <c r="BS425" s="490"/>
      <c r="BT425" s="490"/>
      <c r="BU425" s="490"/>
      <c r="BV425" s="490"/>
      <c r="BW425" s="490"/>
      <c r="BX425" s="490"/>
      <c r="BY425" s="490"/>
      <c r="BZ425" s="490"/>
      <c r="CA425" s="490"/>
      <c r="CB425" s="490"/>
      <c r="CC425" s="490"/>
      <c r="CD425" s="490"/>
      <c r="CE425" s="490"/>
      <c r="CF425" s="490"/>
      <c r="CG425" s="490"/>
      <c r="CH425" s="490"/>
      <c r="CI425" s="490"/>
      <c r="CJ425" s="490"/>
      <c r="CK425" s="490"/>
      <c r="CL425" s="490"/>
      <c r="CM425" s="490"/>
      <c r="CN425" s="490"/>
      <c r="CO425" s="490"/>
      <c r="CP425" s="490"/>
      <c r="CQ425" s="490"/>
      <c r="CR425" s="490"/>
      <c r="CS425" s="490"/>
      <c r="CT425" s="490"/>
      <c r="CU425" s="490"/>
      <c r="CV425" s="490"/>
      <c r="CW425" s="490"/>
      <c r="CX425" s="490"/>
      <c r="CY425" s="490"/>
      <c r="CZ425" s="490"/>
      <c r="DA425" s="490"/>
      <c r="DB425" s="490"/>
      <c r="DC425" s="490"/>
      <c r="DD425" s="490"/>
      <c r="DE425" s="490"/>
      <c r="DF425" s="490"/>
      <c r="DG425" s="490"/>
      <c r="DH425" s="490"/>
      <c r="DI425" s="490"/>
      <c r="DJ425" s="490"/>
      <c r="DK425" s="490"/>
      <c r="DL425" s="490"/>
      <c r="DM425" s="490"/>
      <c r="DN425" s="490"/>
      <c r="DO425" s="490"/>
      <c r="DP425" s="490"/>
      <c r="DQ425" s="490"/>
      <c r="DR425" s="490"/>
      <c r="DS425" s="490"/>
      <c r="DT425" s="490"/>
      <c r="DU425" s="490"/>
      <c r="DV425" s="490"/>
      <c r="DW425" s="490"/>
      <c r="DX425" s="490"/>
      <c r="DY425" s="490"/>
      <c r="DZ425" s="490"/>
      <c r="EA425" s="490"/>
      <c r="EB425" s="490"/>
      <c r="EC425" s="490"/>
      <c r="ED425" s="490"/>
      <c r="EE425" s="490"/>
      <c r="EF425" s="490"/>
      <c r="EG425" s="490"/>
      <c r="EH425" s="490"/>
      <c r="EI425" s="490"/>
      <c r="EJ425" s="490"/>
      <c r="EK425" s="490"/>
      <c r="EL425" s="490"/>
      <c r="EM425" s="490"/>
      <c r="EN425" s="490"/>
      <c r="EO425" s="490"/>
      <c r="EP425" s="490"/>
      <c r="EQ425" s="490"/>
      <c r="ER425" s="490"/>
      <c r="ES425" s="490"/>
      <c r="ET425" s="490"/>
      <c r="EU425" s="490"/>
      <c r="EV425" s="490"/>
      <c r="EW425" s="490"/>
      <c r="EX425" s="490"/>
      <c r="EY425" s="490"/>
      <c r="EZ425" s="490"/>
      <c r="FA425" s="490"/>
      <c r="FB425" s="490"/>
      <c r="FC425" s="490"/>
      <c r="FD425" s="490"/>
      <c r="FE425" s="490"/>
      <c r="FF425" s="490"/>
      <c r="FG425" s="490"/>
      <c r="FH425" s="490"/>
      <c r="FI425" s="490"/>
      <c r="FJ425" s="490"/>
      <c r="FK425" s="490"/>
      <c r="FL425" s="490"/>
      <c r="FM425" s="490"/>
      <c r="FN425" s="490"/>
      <c r="FO425" s="490"/>
      <c r="FP425" s="490"/>
      <c r="FQ425" s="490"/>
      <c r="FR425" s="490"/>
      <c r="FS425" s="490"/>
      <c r="FT425" s="490"/>
      <c r="FU425" s="490"/>
      <c r="FV425" s="490"/>
      <c r="FW425" s="490"/>
      <c r="FX425" s="490"/>
      <c r="FY425" s="490"/>
      <c r="FZ425" s="490"/>
      <c r="GA425" s="490"/>
      <c r="GB425" s="490"/>
      <c r="GC425" s="490"/>
      <c r="GD425" s="490"/>
      <c r="GE425" s="490"/>
      <c r="GF425" s="490"/>
      <c r="GG425" s="490"/>
      <c r="GH425" s="490"/>
      <c r="GI425" s="490"/>
      <c r="GJ425" s="490"/>
      <c r="GK425" s="490"/>
      <c r="GL425" s="490"/>
      <c r="GM425" s="490"/>
      <c r="GN425" s="490"/>
      <c r="GO425" s="490"/>
      <c r="GP425" s="490"/>
      <c r="GQ425" s="490"/>
      <c r="GR425" s="490"/>
      <c r="GS425" s="490"/>
      <c r="GT425" s="490"/>
      <c r="GU425" s="490"/>
      <c r="GV425" s="490"/>
      <c r="GW425" s="490"/>
      <c r="GX425" s="490"/>
      <c r="GY425" s="490"/>
      <c r="GZ425" s="490"/>
      <c r="HA425" s="490"/>
      <c r="HB425" s="490"/>
      <c r="HC425" s="490"/>
      <c r="HD425" s="490"/>
      <c r="HE425" s="490"/>
      <c r="HF425" s="490"/>
      <c r="HG425" s="490"/>
      <c r="HH425" s="490"/>
      <c r="HI425" s="490"/>
      <c r="HJ425" s="490"/>
      <c r="HK425" s="490"/>
      <c r="HL425" s="490"/>
      <c r="HM425" s="490"/>
      <c r="HN425" s="490"/>
      <c r="HO425" s="490"/>
      <c r="HP425" s="490"/>
      <c r="HQ425" s="490"/>
      <c r="HR425" s="490"/>
      <c r="HS425" s="490"/>
      <c r="HT425" s="490"/>
      <c r="HU425" s="490"/>
      <c r="HV425" s="490"/>
      <c r="HW425" s="490"/>
      <c r="HX425" s="490"/>
      <c r="HY425" s="490"/>
      <c r="HZ425" s="490"/>
      <c r="IA425" s="490"/>
      <c r="IB425" s="490"/>
      <c r="IC425" s="490"/>
      <c r="ID425" s="490"/>
      <c r="IE425" s="490"/>
      <c r="IF425" s="490"/>
      <c r="IG425" s="490"/>
      <c r="IH425" s="490"/>
      <c r="II425" s="490"/>
      <c r="IJ425" s="490"/>
      <c r="IK425" s="490"/>
      <c r="IL425" s="490"/>
      <c r="IM425" s="490"/>
      <c r="IN425" s="490"/>
      <c r="IO425" s="490"/>
      <c r="IP425" s="490"/>
      <c r="IQ425" s="490"/>
      <c r="IR425" s="490"/>
      <c r="IS425" s="490"/>
    </row>
    <row r="426" spans="1:254" s="405" customFormat="1" ht="14.4">
      <c r="A426" s="486"/>
      <c r="B426" s="507"/>
      <c r="C426" s="550"/>
      <c r="D426" s="550"/>
      <c r="E426" s="499"/>
      <c r="F426" s="498"/>
      <c r="G426" s="548"/>
      <c r="H426" s="548"/>
      <c r="I426" s="548"/>
      <c r="J426" s="548"/>
      <c r="K426" s="548"/>
      <c r="L426" s="548"/>
      <c r="M426" s="548"/>
      <c r="N426" s="548"/>
      <c r="O426" s="548"/>
      <c r="P426" s="548"/>
      <c r="Q426" s="548"/>
      <c r="R426" s="548"/>
      <c r="S426" s="548"/>
      <c r="T426" s="548"/>
      <c r="U426" s="548"/>
      <c r="V426" s="548"/>
      <c r="W426" s="548"/>
      <c r="X426" s="548"/>
      <c r="Y426" s="548"/>
      <c r="Z426" s="548"/>
      <c r="AA426" s="548"/>
      <c r="AB426" s="548"/>
      <c r="AC426" s="548"/>
      <c r="AD426" s="548"/>
      <c r="AE426" s="548"/>
      <c r="AF426" s="548"/>
      <c r="AG426" s="548"/>
      <c r="AH426" s="548"/>
      <c r="AI426" s="548"/>
      <c r="AJ426" s="548"/>
      <c r="AK426" s="548"/>
      <c r="AL426" s="548"/>
      <c r="AM426" s="548"/>
      <c r="AN426" s="548"/>
      <c r="AO426" s="548"/>
      <c r="AP426" s="548"/>
      <c r="AQ426" s="548"/>
      <c r="AR426" s="548"/>
      <c r="AS426" s="548"/>
      <c r="AT426" s="548"/>
      <c r="AU426" s="548"/>
      <c r="AV426" s="548"/>
      <c r="AW426" s="548"/>
      <c r="AX426" s="548"/>
      <c r="AY426" s="548"/>
      <c r="AZ426" s="548"/>
      <c r="BA426" s="548"/>
      <c r="BB426" s="548"/>
      <c r="BC426" s="548"/>
      <c r="BD426" s="548"/>
      <c r="BE426" s="548"/>
      <c r="BF426" s="548"/>
      <c r="BG426" s="548"/>
      <c r="BH426" s="548"/>
      <c r="BI426" s="548"/>
      <c r="BJ426" s="548"/>
      <c r="BK426" s="548"/>
      <c r="BL426" s="548"/>
      <c r="BM426" s="548"/>
      <c r="BN426" s="548"/>
      <c r="BO426" s="548"/>
      <c r="BP426" s="548"/>
      <c r="BQ426" s="548"/>
      <c r="BR426" s="548"/>
      <c r="BS426" s="548"/>
      <c r="BT426" s="548"/>
      <c r="BU426" s="548"/>
      <c r="BV426" s="548"/>
      <c r="BW426" s="548"/>
      <c r="BX426" s="548"/>
      <c r="BY426" s="548"/>
      <c r="BZ426" s="548"/>
      <c r="CA426" s="548"/>
      <c r="CB426" s="548"/>
      <c r="CC426" s="548"/>
      <c r="CD426" s="548"/>
      <c r="CE426" s="548"/>
      <c r="CF426" s="548"/>
      <c r="CG426" s="548"/>
      <c r="CH426" s="548"/>
      <c r="CI426" s="548"/>
      <c r="CJ426" s="548"/>
      <c r="CK426" s="548"/>
      <c r="CL426" s="548"/>
      <c r="CM426" s="548"/>
      <c r="CN426" s="548"/>
      <c r="CO426" s="548"/>
      <c r="CP426" s="548"/>
      <c r="CQ426" s="548"/>
      <c r="CR426" s="548"/>
      <c r="CS426" s="548"/>
      <c r="CT426" s="548"/>
      <c r="CU426" s="548"/>
      <c r="CV426" s="548"/>
      <c r="CW426" s="548"/>
      <c r="CX426" s="548"/>
      <c r="CY426" s="548"/>
      <c r="CZ426" s="548"/>
      <c r="DA426" s="548"/>
      <c r="DB426" s="548"/>
      <c r="DC426" s="548"/>
      <c r="DD426" s="548"/>
      <c r="DE426" s="548"/>
      <c r="DF426" s="548"/>
      <c r="DG426" s="548"/>
      <c r="DH426" s="548"/>
      <c r="DI426" s="548"/>
      <c r="DJ426" s="548"/>
      <c r="DK426" s="548"/>
      <c r="DL426" s="548"/>
      <c r="DM426" s="548"/>
      <c r="DN426" s="548"/>
      <c r="DO426" s="548"/>
      <c r="DP426" s="548"/>
      <c r="DQ426" s="548"/>
      <c r="DR426" s="548"/>
      <c r="DS426" s="548"/>
      <c r="DT426" s="548"/>
      <c r="DU426" s="548"/>
      <c r="DV426" s="548"/>
      <c r="DW426" s="548"/>
      <c r="DX426" s="548"/>
      <c r="DY426" s="548"/>
      <c r="DZ426" s="548"/>
      <c r="EA426" s="548"/>
      <c r="EB426" s="548"/>
      <c r="EC426" s="548"/>
      <c r="ED426" s="548"/>
      <c r="EE426" s="548"/>
      <c r="EF426" s="548"/>
      <c r="EG426" s="548"/>
      <c r="EH426" s="548"/>
      <c r="EI426" s="548"/>
      <c r="EJ426" s="548"/>
      <c r="EK426" s="548"/>
      <c r="EL426" s="548"/>
      <c r="EM426" s="548"/>
      <c r="EN426" s="548"/>
      <c r="EO426" s="548"/>
      <c r="EP426" s="548"/>
      <c r="EQ426" s="548"/>
      <c r="ER426" s="548"/>
      <c r="ES426" s="548"/>
      <c r="ET426" s="548"/>
      <c r="EU426" s="548"/>
      <c r="EV426" s="548"/>
      <c r="EW426" s="548"/>
      <c r="EX426" s="548"/>
      <c r="EY426" s="548"/>
      <c r="EZ426" s="548"/>
      <c r="FA426" s="548"/>
      <c r="FB426" s="548"/>
      <c r="FC426" s="548"/>
      <c r="FD426" s="548"/>
      <c r="FE426" s="548"/>
      <c r="FF426" s="548"/>
      <c r="FG426" s="548"/>
      <c r="FH426" s="548"/>
      <c r="FI426" s="548"/>
      <c r="FJ426" s="548"/>
      <c r="FK426" s="548"/>
      <c r="FL426" s="548"/>
      <c r="FM426" s="548"/>
      <c r="FN426" s="548"/>
      <c r="FO426" s="548"/>
      <c r="FP426" s="548"/>
      <c r="FQ426" s="548"/>
      <c r="FR426" s="548"/>
      <c r="FS426" s="548"/>
      <c r="FT426" s="548"/>
      <c r="FU426" s="548"/>
      <c r="FV426" s="548"/>
      <c r="FW426" s="548"/>
      <c r="FX426" s="548"/>
      <c r="FY426" s="548"/>
      <c r="FZ426" s="548"/>
      <c r="GA426" s="548"/>
      <c r="GB426" s="548"/>
      <c r="GC426" s="548"/>
      <c r="GD426" s="548"/>
      <c r="GE426" s="548"/>
      <c r="GF426" s="548"/>
      <c r="GG426" s="548"/>
      <c r="GH426" s="548"/>
      <c r="GI426" s="548"/>
      <c r="GJ426" s="548"/>
      <c r="GK426" s="548"/>
      <c r="GL426" s="548"/>
      <c r="GM426" s="548"/>
      <c r="GN426" s="548"/>
      <c r="GO426" s="548"/>
      <c r="GP426" s="548"/>
      <c r="GQ426" s="548"/>
      <c r="GR426" s="548"/>
      <c r="GS426" s="548"/>
      <c r="GT426" s="548"/>
      <c r="GU426" s="548"/>
      <c r="GV426" s="548"/>
      <c r="GW426" s="548"/>
      <c r="GX426" s="548"/>
      <c r="GY426" s="548"/>
      <c r="GZ426" s="548"/>
      <c r="HA426" s="548"/>
      <c r="HB426" s="548"/>
      <c r="HC426" s="548"/>
      <c r="HD426" s="548"/>
      <c r="HE426" s="548"/>
      <c r="HF426" s="548"/>
      <c r="HG426" s="548"/>
      <c r="HH426" s="548"/>
      <c r="HI426" s="548"/>
      <c r="HJ426" s="548"/>
      <c r="HK426" s="548"/>
      <c r="HL426" s="548"/>
      <c r="HM426" s="548"/>
      <c r="HN426" s="548"/>
      <c r="HO426" s="548"/>
      <c r="HP426" s="548"/>
      <c r="HQ426" s="548"/>
      <c r="HR426" s="548"/>
      <c r="HS426" s="548"/>
      <c r="HT426" s="548"/>
      <c r="HU426" s="548"/>
      <c r="HV426" s="548"/>
      <c r="HW426" s="548"/>
      <c r="HX426" s="548"/>
      <c r="HY426" s="548"/>
      <c r="HZ426" s="548"/>
      <c r="IA426" s="548"/>
      <c r="IB426" s="548"/>
      <c r="IC426" s="548"/>
      <c r="ID426" s="548"/>
      <c r="IE426" s="548"/>
      <c r="IF426" s="548"/>
      <c r="IG426" s="548"/>
      <c r="IH426" s="548"/>
      <c r="II426" s="548"/>
      <c r="IJ426" s="548"/>
      <c r="IK426" s="548"/>
      <c r="IL426" s="548"/>
      <c r="IM426" s="548"/>
      <c r="IN426" s="548"/>
      <c r="IO426" s="548"/>
      <c r="IP426" s="548"/>
      <c r="IQ426" s="548"/>
      <c r="IR426" s="548"/>
      <c r="IS426" s="548"/>
    </row>
    <row r="427" spans="1:254" s="405" customFormat="1" ht="92.4">
      <c r="A427" s="817" t="s">
        <v>1449</v>
      </c>
      <c r="B427" s="507" t="s">
        <v>1377</v>
      </c>
      <c r="C427" s="485" t="s">
        <v>1309</v>
      </c>
      <c r="D427" s="821">
        <v>1</v>
      </c>
      <c r="E427" s="499"/>
      <c r="F427" s="498">
        <f>E427*D427</f>
        <v>0</v>
      </c>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5"/>
      <c r="AY427" s="685"/>
      <c r="AZ427" s="685"/>
      <c r="BA427" s="685"/>
      <c r="BB427" s="685"/>
      <c r="BC427" s="685"/>
      <c r="BD427" s="685"/>
      <c r="BE427" s="685"/>
      <c r="BF427" s="685"/>
      <c r="BG427" s="685"/>
      <c r="BH427" s="685"/>
      <c r="BI427" s="685"/>
      <c r="BJ427" s="685"/>
      <c r="BK427" s="685"/>
      <c r="BL427" s="685"/>
      <c r="BM427" s="685"/>
      <c r="BN427" s="685"/>
      <c r="BO427" s="685"/>
      <c r="BP427" s="685"/>
      <c r="BQ427" s="685"/>
      <c r="BR427" s="685"/>
      <c r="BS427" s="685"/>
      <c r="BT427" s="685"/>
      <c r="BU427" s="685"/>
      <c r="BV427" s="685"/>
      <c r="BW427" s="685"/>
      <c r="BX427" s="685"/>
      <c r="BY427" s="685"/>
      <c r="BZ427" s="685"/>
      <c r="CA427" s="685"/>
      <c r="CB427" s="685"/>
      <c r="CC427" s="685"/>
      <c r="CD427" s="685"/>
      <c r="CE427" s="685"/>
      <c r="CF427" s="685"/>
      <c r="CG427" s="685"/>
      <c r="CH427" s="685"/>
      <c r="CI427" s="685"/>
      <c r="CJ427" s="685"/>
      <c r="CK427" s="685"/>
      <c r="CL427" s="685"/>
      <c r="CM427" s="685"/>
      <c r="CN427" s="685"/>
      <c r="CO427" s="685"/>
      <c r="CP427" s="685"/>
      <c r="CQ427" s="685"/>
      <c r="CR427" s="685"/>
      <c r="CS427" s="685"/>
      <c r="CT427" s="685"/>
      <c r="CU427" s="685"/>
      <c r="CV427" s="685"/>
      <c r="CW427" s="685"/>
      <c r="CX427" s="685"/>
      <c r="CY427" s="685"/>
      <c r="CZ427" s="685"/>
      <c r="DA427" s="685"/>
      <c r="DB427" s="685"/>
      <c r="DC427" s="685"/>
      <c r="DD427" s="685"/>
      <c r="DE427" s="685"/>
      <c r="DF427" s="685"/>
      <c r="DG427" s="685"/>
      <c r="DH427" s="685"/>
      <c r="DI427" s="685"/>
      <c r="DJ427" s="685"/>
      <c r="DK427" s="685"/>
      <c r="DL427" s="685"/>
      <c r="DM427" s="685"/>
      <c r="DN427" s="685"/>
      <c r="DO427" s="685"/>
      <c r="DP427" s="685"/>
      <c r="DQ427" s="685"/>
      <c r="DR427" s="685"/>
      <c r="DS427" s="685"/>
      <c r="DT427" s="685"/>
      <c r="DU427" s="685"/>
      <c r="DV427" s="685"/>
      <c r="DW427" s="685"/>
      <c r="DX427" s="685"/>
      <c r="DY427" s="685"/>
      <c r="DZ427" s="685"/>
      <c r="EA427" s="685"/>
      <c r="EB427" s="685"/>
      <c r="EC427" s="685"/>
      <c r="ED427" s="685"/>
      <c r="EE427" s="685"/>
      <c r="EF427" s="685"/>
      <c r="EG427" s="685"/>
      <c r="EH427" s="685"/>
      <c r="EI427" s="685"/>
      <c r="EJ427" s="685"/>
      <c r="EK427" s="685"/>
      <c r="EL427" s="685"/>
      <c r="EM427" s="685"/>
      <c r="EN427" s="685"/>
      <c r="EO427" s="685"/>
      <c r="EP427" s="685"/>
      <c r="EQ427" s="685"/>
      <c r="ER427" s="685"/>
      <c r="ES427" s="685"/>
      <c r="ET427" s="685"/>
      <c r="EU427" s="685"/>
      <c r="EV427" s="685"/>
      <c r="EW427" s="685"/>
      <c r="EX427" s="685"/>
      <c r="EY427" s="685"/>
      <c r="EZ427" s="685"/>
      <c r="FA427" s="685"/>
      <c r="FB427" s="685"/>
      <c r="FC427" s="685"/>
      <c r="FD427" s="685"/>
      <c r="FE427" s="685"/>
      <c r="FF427" s="685"/>
      <c r="FG427" s="685"/>
      <c r="FH427" s="685"/>
      <c r="FI427" s="685"/>
      <c r="FJ427" s="685"/>
      <c r="FK427" s="685"/>
      <c r="FL427" s="685"/>
      <c r="FM427" s="685"/>
      <c r="FN427" s="685"/>
      <c r="FO427" s="685"/>
      <c r="FP427" s="685"/>
      <c r="FQ427" s="685"/>
      <c r="FR427" s="685"/>
      <c r="FS427" s="685"/>
      <c r="FT427" s="685"/>
      <c r="FU427" s="685"/>
      <c r="FV427" s="685"/>
      <c r="FW427" s="685"/>
      <c r="FX427" s="685"/>
      <c r="FY427" s="685"/>
      <c r="FZ427" s="685"/>
      <c r="GA427" s="685"/>
      <c r="GB427" s="685"/>
      <c r="GC427" s="685"/>
      <c r="GD427" s="685"/>
      <c r="GE427" s="685"/>
      <c r="GF427" s="685"/>
      <c r="GG427" s="685"/>
      <c r="GH427" s="685"/>
      <c r="GI427" s="685"/>
      <c r="GJ427" s="685"/>
      <c r="GK427" s="685"/>
      <c r="GL427" s="685"/>
      <c r="GM427" s="685"/>
      <c r="GN427" s="685"/>
      <c r="GO427" s="685"/>
      <c r="GP427" s="685"/>
      <c r="GQ427" s="685"/>
      <c r="GR427" s="685"/>
      <c r="GS427" s="685"/>
      <c r="GT427" s="685"/>
      <c r="GU427" s="685"/>
      <c r="GV427" s="685"/>
      <c r="GW427" s="685"/>
      <c r="GX427" s="685"/>
      <c r="GY427" s="685"/>
      <c r="GZ427" s="685"/>
      <c r="HA427" s="685"/>
      <c r="HB427" s="685"/>
      <c r="HC427" s="685"/>
      <c r="HD427" s="685"/>
      <c r="HE427" s="685"/>
      <c r="HF427" s="685"/>
      <c r="HG427" s="685"/>
      <c r="HH427" s="685"/>
      <c r="HI427" s="685"/>
      <c r="HJ427" s="685"/>
      <c r="HK427" s="685"/>
      <c r="HL427" s="685"/>
      <c r="HM427" s="685"/>
      <c r="HN427" s="685"/>
      <c r="HO427" s="685"/>
      <c r="HP427" s="685"/>
      <c r="HQ427" s="685"/>
      <c r="HR427" s="685"/>
      <c r="HS427" s="685"/>
      <c r="HT427" s="685"/>
      <c r="HU427" s="685"/>
      <c r="HV427" s="685"/>
      <c r="HW427" s="685"/>
      <c r="HX427" s="685"/>
      <c r="HY427" s="685"/>
      <c r="HZ427" s="685"/>
      <c r="IA427" s="685"/>
      <c r="IB427" s="685"/>
      <c r="IC427" s="685"/>
      <c r="ID427" s="685"/>
      <c r="IE427" s="685"/>
      <c r="IF427" s="685"/>
      <c r="IG427" s="685"/>
      <c r="IH427" s="685"/>
      <c r="II427" s="685"/>
      <c r="IJ427" s="685"/>
      <c r="IK427" s="685"/>
      <c r="IL427" s="685"/>
      <c r="IM427" s="685"/>
      <c r="IN427" s="685"/>
      <c r="IO427" s="685"/>
      <c r="IP427" s="685"/>
      <c r="IQ427" s="685"/>
      <c r="IR427" s="685"/>
      <c r="IS427" s="685"/>
    </row>
    <row r="428" spans="1:254" s="405" customFormat="1">
      <c r="A428" s="820"/>
      <c r="B428" s="507"/>
      <c r="C428" s="819"/>
      <c r="D428" s="818"/>
      <c r="E428" s="549"/>
      <c r="F428" s="549"/>
      <c r="G428" s="685"/>
      <c r="H428" s="685"/>
      <c r="I428" s="685"/>
      <c r="J428" s="685"/>
      <c r="K428" s="685"/>
      <c r="L428" s="685"/>
      <c r="M428" s="685"/>
      <c r="N428" s="685"/>
      <c r="O428" s="685"/>
      <c r="P428" s="685"/>
      <c r="Q428" s="685"/>
      <c r="R428" s="685"/>
      <c r="S428" s="685"/>
      <c r="T428" s="685"/>
      <c r="U428" s="685"/>
      <c r="V428" s="685"/>
      <c r="W428" s="685"/>
      <c r="X428" s="685"/>
      <c r="Y428" s="685"/>
      <c r="Z428" s="685"/>
      <c r="AA428" s="685"/>
      <c r="AB428" s="685"/>
      <c r="AC428" s="685"/>
      <c r="AD428" s="685"/>
      <c r="AE428" s="685"/>
      <c r="AF428" s="685"/>
      <c r="AG428" s="685"/>
      <c r="AH428" s="685"/>
      <c r="AI428" s="685"/>
      <c r="AJ428" s="685"/>
      <c r="AK428" s="685"/>
      <c r="AL428" s="685"/>
      <c r="AM428" s="685"/>
      <c r="AN428" s="685"/>
      <c r="AO428" s="685"/>
      <c r="AP428" s="685"/>
      <c r="AQ428" s="685"/>
      <c r="AR428" s="685"/>
      <c r="AS428" s="685"/>
      <c r="AT428" s="685"/>
      <c r="AU428" s="685"/>
      <c r="AV428" s="685"/>
      <c r="AW428" s="685"/>
      <c r="AX428" s="685"/>
      <c r="AY428" s="685"/>
      <c r="AZ428" s="685"/>
      <c r="BA428" s="685"/>
      <c r="BB428" s="685"/>
      <c r="BC428" s="685"/>
      <c r="BD428" s="685"/>
      <c r="BE428" s="685"/>
      <c r="BF428" s="685"/>
      <c r="BG428" s="685"/>
      <c r="BH428" s="685"/>
      <c r="BI428" s="685"/>
      <c r="BJ428" s="685"/>
      <c r="BK428" s="685"/>
      <c r="BL428" s="685"/>
      <c r="BM428" s="685"/>
      <c r="BN428" s="685"/>
      <c r="BO428" s="685"/>
      <c r="BP428" s="685"/>
      <c r="BQ428" s="685"/>
      <c r="BR428" s="685"/>
      <c r="BS428" s="685"/>
      <c r="BT428" s="685"/>
      <c r="BU428" s="685"/>
      <c r="BV428" s="685"/>
      <c r="BW428" s="685"/>
      <c r="BX428" s="685"/>
      <c r="BY428" s="685"/>
      <c r="BZ428" s="685"/>
      <c r="CA428" s="685"/>
      <c r="CB428" s="685"/>
      <c r="CC428" s="685"/>
      <c r="CD428" s="685"/>
      <c r="CE428" s="685"/>
      <c r="CF428" s="685"/>
      <c r="CG428" s="685"/>
      <c r="CH428" s="685"/>
      <c r="CI428" s="685"/>
      <c r="CJ428" s="685"/>
      <c r="CK428" s="685"/>
      <c r="CL428" s="685"/>
      <c r="CM428" s="685"/>
      <c r="CN428" s="685"/>
      <c r="CO428" s="685"/>
      <c r="CP428" s="685"/>
      <c r="CQ428" s="685"/>
      <c r="CR428" s="685"/>
      <c r="CS428" s="685"/>
      <c r="CT428" s="685"/>
      <c r="CU428" s="685"/>
      <c r="CV428" s="685"/>
      <c r="CW428" s="685"/>
      <c r="CX428" s="685"/>
      <c r="CY428" s="685"/>
      <c r="CZ428" s="685"/>
      <c r="DA428" s="685"/>
      <c r="DB428" s="685"/>
      <c r="DC428" s="685"/>
      <c r="DD428" s="685"/>
      <c r="DE428" s="685"/>
      <c r="DF428" s="685"/>
      <c r="DG428" s="685"/>
      <c r="DH428" s="685"/>
      <c r="DI428" s="685"/>
      <c r="DJ428" s="685"/>
      <c r="DK428" s="685"/>
      <c r="DL428" s="685"/>
      <c r="DM428" s="685"/>
      <c r="DN428" s="685"/>
      <c r="DO428" s="685"/>
      <c r="DP428" s="685"/>
      <c r="DQ428" s="685"/>
      <c r="DR428" s="685"/>
      <c r="DS428" s="685"/>
      <c r="DT428" s="685"/>
      <c r="DU428" s="685"/>
      <c r="DV428" s="685"/>
      <c r="DW428" s="685"/>
      <c r="DX428" s="685"/>
      <c r="DY428" s="685"/>
      <c r="DZ428" s="685"/>
      <c r="EA428" s="685"/>
      <c r="EB428" s="685"/>
      <c r="EC428" s="685"/>
      <c r="ED428" s="685"/>
      <c r="EE428" s="685"/>
      <c r="EF428" s="685"/>
      <c r="EG428" s="685"/>
      <c r="EH428" s="685"/>
      <c r="EI428" s="685"/>
      <c r="EJ428" s="685"/>
      <c r="EK428" s="685"/>
      <c r="EL428" s="685"/>
      <c r="EM428" s="685"/>
      <c r="EN428" s="685"/>
      <c r="EO428" s="685"/>
      <c r="EP428" s="685"/>
      <c r="EQ428" s="685"/>
      <c r="ER428" s="685"/>
      <c r="ES428" s="685"/>
      <c r="ET428" s="685"/>
      <c r="EU428" s="685"/>
      <c r="EV428" s="685"/>
      <c r="EW428" s="685"/>
      <c r="EX428" s="685"/>
      <c r="EY428" s="685"/>
      <c r="EZ428" s="685"/>
      <c r="FA428" s="685"/>
      <c r="FB428" s="685"/>
      <c r="FC428" s="685"/>
      <c r="FD428" s="685"/>
      <c r="FE428" s="685"/>
      <c r="FF428" s="685"/>
      <c r="FG428" s="685"/>
      <c r="FH428" s="685"/>
      <c r="FI428" s="685"/>
      <c r="FJ428" s="685"/>
      <c r="FK428" s="685"/>
      <c r="FL428" s="685"/>
      <c r="FM428" s="685"/>
      <c r="FN428" s="685"/>
      <c r="FO428" s="685"/>
      <c r="FP428" s="685"/>
      <c r="FQ428" s="685"/>
      <c r="FR428" s="685"/>
      <c r="FS428" s="685"/>
      <c r="FT428" s="685"/>
      <c r="FU428" s="685"/>
      <c r="FV428" s="685"/>
      <c r="FW428" s="685"/>
      <c r="FX428" s="685"/>
      <c r="FY428" s="685"/>
      <c r="FZ428" s="685"/>
      <c r="GA428" s="685"/>
      <c r="GB428" s="685"/>
      <c r="GC428" s="685"/>
      <c r="GD428" s="685"/>
      <c r="GE428" s="685"/>
      <c r="GF428" s="685"/>
      <c r="GG428" s="685"/>
      <c r="GH428" s="685"/>
      <c r="GI428" s="685"/>
      <c r="GJ428" s="685"/>
      <c r="GK428" s="685"/>
      <c r="GL428" s="685"/>
      <c r="GM428" s="685"/>
      <c r="GN428" s="685"/>
      <c r="GO428" s="685"/>
      <c r="GP428" s="685"/>
      <c r="GQ428" s="685"/>
      <c r="GR428" s="685"/>
      <c r="GS428" s="685"/>
      <c r="GT428" s="685"/>
      <c r="GU428" s="685"/>
      <c r="GV428" s="685"/>
      <c r="GW428" s="685"/>
      <c r="GX428" s="685"/>
      <c r="GY428" s="685"/>
      <c r="GZ428" s="685"/>
      <c r="HA428" s="685"/>
      <c r="HB428" s="685"/>
      <c r="HC428" s="685"/>
      <c r="HD428" s="685"/>
      <c r="HE428" s="685"/>
      <c r="HF428" s="685"/>
      <c r="HG428" s="685"/>
      <c r="HH428" s="685"/>
      <c r="HI428" s="685"/>
      <c r="HJ428" s="685"/>
      <c r="HK428" s="685"/>
      <c r="HL428" s="685"/>
      <c r="HM428" s="685"/>
      <c r="HN428" s="685"/>
      <c r="HO428" s="685"/>
      <c r="HP428" s="685"/>
      <c r="HQ428" s="685"/>
      <c r="HR428" s="685"/>
      <c r="HS428" s="685"/>
      <c r="HT428" s="685"/>
      <c r="HU428" s="685"/>
      <c r="HV428" s="685"/>
      <c r="HW428" s="685"/>
      <c r="HX428" s="685"/>
      <c r="HY428" s="685"/>
      <c r="HZ428" s="685"/>
      <c r="IA428" s="685"/>
      <c r="IB428" s="685"/>
      <c r="IC428" s="685"/>
      <c r="ID428" s="685"/>
      <c r="IE428" s="685"/>
      <c r="IF428" s="685"/>
      <c r="IG428" s="685"/>
      <c r="IH428" s="685"/>
      <c r="II428" s="685"/>
      <c r="IJ428" s="685"/>
      <c r="IK428" s="685"/>
      <c r="IL428" s="685"/>
      <c r="IM428" s="685"/>
      <c r="IN428" s="685"/>
      <c r="IO428" s="685"/>
      <c r="IP428" s="685"/>
      <c r="IQ428" s="685"/>
      <c r="IR428" s="685"/>
      <c r="IS428" s="685"/>
    </row>
    <row r="429" spans="1:254" s="405" customFormat="1" ht="14.4">
      <c r="A429" s="817" t="s">
        <v>1448</v>
      </c>
      <c r="B429" s="408" t="s">
        <v>1610</v>
      </c>
      <c r="C429" s="485" t="s">
        <v>1309</v>
      </c>
      <c r="D429" s="485">
        <v>12</v>
      </c>
      <c r="E429" s="499"/>
      <c r="F429" s="498">
        <f>E429*D429</f>
        <v>0</v>
      </c>
      <c r="G429" s="490"/>
      <c r="H429" s="490"/>
      <c r="I429" s="490"/>
      <c r="J429" s="490"/>
      <c r="K429" s="490"/>
      <c r="L429" s="490"/>
      <c r="M429" s="490"/>
      <c r="N429" s="490"/>
      <c r="O429" s="490"/>
      <c r="P429" s="490"/>
      <c r="Q429" s="490"/>
      <c r="R429" s="490"/>
      <c r="S429" s="490"/>
      <c r="T429" s="490"/>
      <c r="U429" s="490"/>
      <c r="V429" s="490"/>
      <c r="W429" s="490"/>
      <c r="X429" s="490"/>
      <c r="Y429" s="490"/>
      <c r="Z429" s="490"/>
      <c r="AA429" s="490"/>
      <c r="AB429" s="490"/>
      <c r="AC429" s="490"/>
      <c r="AD429" s="490"/>
      <c r="AE429" s="490"/>
      <c r="AF429" s="490"/>
      <c r="AG429" s="490"/>
      <c r="AH429" s="490"/>
      <c r="AI429" s="490"/>
      <c r="AJ429" s="490"/>
      <c r="AK429" s="490"/>
      <c r="AL429" s="490"/>
      <c r="AM429" s="490"/>
      <c r="AN429" s="490"/>
      <c r="AO429" s="490"/>
      <c r="AP429" s="490"/>
      <c r="AQ429" s="490"/>
      <c r="AR429" s="490"/>
      <c r="AS429" s="490"/>
      <c r="AT429" s="490"/>
      <c r="AU429" s="490"/>
      <c r="AV429" s="490"/>
      <c r="AW429" s="490"/>
      <c r="AX429" s="490"/>
      <c r="AY429" s="490"/>
      <c r="AZ429" s="490"/>
      <c r="BA429" s="490"/>
      <c r="BB429" s="490"/>
      <c r="BC429" s="490"/>
      <c r="BD429" s="490"/>
      <c r="BE429" s="490"/>
      <c r="BF429" s="490"/>
      <c r="BG429" s="490"/>
      <c r="BH429" s="490"/>
      <c r="BI429" s="490"/>
      <c r="BJ429" s="490"/>
      <c r="BK429" s="490"/>
      <c r="BL429" s="490"/>
      <c r="BM429" s="490"/>
      <c r="BN429" s="490"/>
      <c r="BO429" s="490"/>
      <c r="BP429" s="490"/>
      <c r="BQ429" s="490"/>
      <c r="BR429" s="490"/>
      <c r="BS429" s="490"/>
      <c r="BT429" s="490"/>
      <c r="BU429" s="490"/>
      <c r="BV429" s="490"/>
      <c r="BW429" s="490"/>
      <c r="BX429" s="490"/>
      <c r="BY429" s="490"/>
      <c r="BZ429" s="490"/>
      <c r="CA429" s="490"/>
      <c r="CB429" s="490"/>
      <c r="CC429" s="490"/>
      <c r="CD429" s="490"/>
      <c r="CE429" s="490"/>
      <c r="CF429" s="490"/>
      <c r="CG429" s="490"/>
      <c r="CH429" s="490"/>
      <c r="CI429" s="490"/>
      <c r="CJ429" s="490"/>
      <c r="CK429" s="490"/>
      <c r="CL429" s="490"/>
      <c r="CM429" s="490"/>
      <c r="CN429" s="490"/>
      <c r="CO429" s="490"/>
      <c r="CP429" s="490"/>
      <c r="CQ429" s="490"/>
      <c r="CR429" s="490"/>
      <c r="CS429" s="490"/>
      <c r="CT429" s="490"/>
      <c r="CU429" s="490"/>
      <c r="CV429" s="490"/>
      <c r="CW429" s="490"/>
      <c r="CX429" s="490"/>
      <c r="CY429" s="490"/>
      <c r="CZ429" s="490"/>
      <c r="DA429" s="490"/>
      <c r="DB429" s="490"/>
      <c r="DC429" s="490"/>
      <c r="DD429" s="490"/>
      <c r="DE429" s="490"/>
      <c r="DF429" s="490"/>
      <c r="DG429" s="490"/>
      <c r="DH429" s="490"/>
      <c r="DI429" s="490"/>
      <c r="DJ429" s="490"/>
      <c r="DK429" s="490"/>
      <c r="DL429" s="490"/>
      <c r="DM429" s="490"/>
      <c r="DN429" s="490"/>
      <c r="DO429" s="490"/>
      <c r="DP429" s="490"/>
      <c r="DQ429" s="490"/>
      <c r="DR429" s="490"/>
      <c r="DS429" s="490"/>
      <c r="DT429" s="490"/>
      <c r="DU429" s="490"/>
      <c r="DV429" s="490"/>
      <c r="DW429" s="490"/>
      <c r="DX429" s="490"/>
      <c r="DY429" s="490"/>
      <c r="DZ429" s="490"/>
      <c r="EA429" s="490"/>
      <c r="EB429" s="490"/>
      <c r="EC429" s="490"/>
      <c r="ED429" s="490"/>
      <c r="EE429" s="490"/>
      <c r="EF429" s="490"/>
      <c r="EG429" s="490"/>
      <c r="EH429" s="490"/>
      <c r="EI429" s="490"/>
      <c r="EJ429" s="490"/>
      <c r="EK429" s="490"/>
      <c r="EL429" s="490"/>
      <c r="EM429" s="490"/>
      <c r="EN429" s="490"/>
      <c r="EO429" s="490"/>
      <c r="EP429" s="490"/>
      <c r="EQ429" s="490"/>
      <c r="ER429" s="490"/>
      <c r="ES429" s="490"/>
      <c r="ET429" s="490"/>
      <c r="EU429" s="490"/>
      <c r="EV429" s="490"/>
      <c r="EW429" s="490"/>
      <c r="EX429" s="490"/>
      <c r="EY429" s="490"/>
      <c r="EZ429" s="490"/>
      <c r="FA429" s="490"/>
      <c r="FB429" s="490"/>
      <c r="FC429" s="490"/>
      <c r="FD429" s="490"/>
      <c r="FE429" s="490"/>
      <c r="FF429" s="490"/>
      <c r="FG429" s="490"/>
      <c r="FH429" s="490"/>
      <c r="FI429" s="490"/>
      <c r="FJ429" s="490"/>
      <c r="FK429" s="490"/>
      <c r="FL429" s="490"/>
      <c r="FM429" s="490"/>
      <c r="FN429" s="490"/>
      <c r="FO429" s="490"/>
      <c r="FP429" s="490"/>
      <c r="FQ429" s="490"/>
      <c r="FR429" s="490"/>
      <c r="FS429" s="490"/>
      <c r="FT429" s="490"/>
      <c r="FU429" s="490"/>
      <c r="FV429" s="490"/>
      <c r="FW429" s="490"/>
      <c r="FX429" s="490"/>
      <c r="FY429" s="490"/>
      <c r="FZ429" s="490"/>
      <c r="GA429" s="490"/>
      <c r="GB429" s="490"/>
      <c r="GC429" s="490"/>
      <c r="GD429" s="490"/>
      <c r="GE429" s="490"/>
      <c r="GF429" s="490"/>
      <c r="GG429" s="490"/>
      <c r="GH429" s="490"/>
      <c r="GI429" s="490"/>
      <c r="GJ429" s="490"/>
      <c r="GK429" s="490"/>
      <c r="GL429" s="490"/>
      <c r="GM429" s="490"/>
      <c r="GN429" s="490"/>
      <c r="GO429" s="490"/>
      <c r="GP429" s="490"/>
      <c r="GQ429" s="490"/>
      <c r="GR429" s="490"/>
      <c r="GS429" s="490"/>
      <c r="GT429" s="490"/>
      <c r="GU429" s="490"/>
      <c r="GV429" s="490"/>
      <c r="GW429" s="490"/>
      <c r="GX429" s="490"/>
      <c r="GY429" s="490"/>
      <c r="GZ429" s="490"/>
      <c r="HA429" s="490"/>
      <c r="HB429" s="490"/>
      <c r="HC429" s="490"/>
      <c r="HD429" s="490"/>
      <c r="HE429" s="490"/>
      <c r="HF429" s="490"/>
      <c r="HG429" s="490"/>
      <c r="HH429" s="490"/>
      <c r="HI429" s="490"/>
      <c r="HJ429" s="490"/>
      <c r="HK429" s="490"/>
      <c r="HL429" s="490"/>
      <c r="HM429" s="490"/>
      <c r="HN429" s="490"/>
      <c r="HO429" s="490"/>
      <c r="HP429" s="490"/>
      <c r="HQ429" s="490"/>
      <c r="HR429" s="490"/>
      <c r="HS429" s="490"/>
      <c r="HT429" s="490"/>
      <c r="HU429" s="490"/>
      <c r="HV429" s="490"/>
      <c r="HW429" s="490"/>
      <c r="HX429" s="490"/>
      <c r="HY429" s="490"/>
      <c r="HZ429" s="490"/>
      <c r="IA429" s="490"/>
      <c r="IB429" s="490"/>
      <c r="IC429" s="490"/>
      <c r="ID429" s="490"/>
      <c r="IE429" s="490"/>
      <c r="IF429" s="490"/>
      <c r="IG429" s="490"/>
      <c r="IH429" s="490"/>
      <c r="II429" s="490"/>
      <c r="IJ429" s="490"/>
      <c r="IK429" s="490"/>
      <c r="IL429" s="490"/>
      <c r="IM429" s="490"/>
      <c r="IN429" s="490"/>
      <c r="IO429" s="490"/>
      <c r="IP429" s="490"/>
      <c r="IQ429" s="490"/>
      <c r="IR429" s="490"/>
      <c r="IS429" s="490"/>
      <c r="IT429" s="490"/>
    </row>
    <row r="430" spans="1:254" s="405" customFormat="1">
      <c r="A430" s="486"/>
      <c r="B430" s="408"/>
      <c r="C430" s="485"/>
      <c r="D430" s="485"/>
      <c r="E430" s="490"/>
      <c r="F430" s="490"/>
      <c r="G430" s="490"/>
      <c r="H430" s="490"/>
      <c r="I430" s="490"/>
      <c r="J430" s="490"/>
      <c r="K430" s="490"/>
      <c r="L430" s="490"/>
      <c r="M430" s="490"/>
      <c r="N430" s="490"/>
      <c r="O430" s="490"/>
      <c r="P430" s="490"/>
      <c r="Q430" s="490"/>
      <c r="R430" s="490"/>
      <c r="S430" s="490"/>
      <c r="T430" s="490"/>
      <c r="U430" s="490"/>
      <c r="V430" s="490"/>
      <c r="W430" s="490"/>
      <c r="X430" s="490"/>
      <c r="Y430" s="490"/>
      <c r="Z430" s="490"/>
      <c r="AA430" s="490"/>
      <c r="AB430" s="490"/>
      <c r="AC430" s="490"/>
      <c r="AD430" s="490"/>
      <c r="AE430" s="490"/>
      <c r="AF430" s="490"/>
      <c r="AG430" s="490"/>
      <c r="AH430" s="490"/>
      <c r="AI430" s="490"/>
      <c r="AJ430" s="490"/>
      <c r="AK430" s="490"/>
      <c r="AL430" s="490"/>
      <c r="AM430" s="490"/>
      <c r="AN430" s="490"/>
      <c r="AO430" s="490"/>
      <c r="AP430" s="490"/>
      <c r="AQ430" s="490"/>
      <c r="AR430" s="490"/>
      <c r="AS430" s="490"/>
      <c r="AT430" s="490"/>
      <c r="AU430" s="490"/>
      <c r="AV430" s="490"/>
      <c r="AW430" s="490"/>
      <c r="AX430" s="490"/>
      <c r="AY430" s="490"/>
      <c r="AZ430" s="490"/>
      <c r="BA430" s="490"/>
      <c r="BB430" s="490"/>
      <c r="BC430" s="490"/>
      <c r="BD430" s="490"/>
      <c r="BE430" s="490"/>
      <c r="BF430" s="490"/>
      <c r="BG430" s="490"/>
      <c r="BH430" s="490"/>
      <c r="BI430" s="490"/>
      <c r="BJ430" s="490"/>
      <c r="BK430" s="490"/>
      <c r="BL430" s="490"/>
      <c r="BM430" s="490"/>
      <c r="BN430" s="490"/>
      <c r="BO430" s="490"/>
      <c r="BP430" s="490"/>
      <c r="BQ430" s="490"/>
      <c r="BR430" s="490"/>
      <c r="BS430" s="490"/>
      <c r="BT430" s="490"/>
      <c r="BU430" s="490"/>
      <c r="BV430" s="490"/>
      <c r="BW430" s="490"/>
      <c r="BX430" s="490"/>
      <c r="BY430" s="490"/>
      <c r="BZ430" s="490"/>
      <c r="CA430" s="490"/>
      <c r="CB430" s="490"/>
      <c r="CC430" s="490"/>
      <c r="CD430" s="490"/>
      <c r="CE430" s="490"/>
      <c r="CF430" s="490"/>
      <c r="CG430" s="490"/>
      <c r="CH430" s="490"/>
      <c r="CI430" s="490"/>
      <c r="CJ430" s="490"/>
      <c r="CK430" s="490"/>
      <c r="CL430" s="490"/>
      <c r="CM430" s="490"/>
      <c r="CN430" s="490"/>
      <c r="CO430" s="490"/>
      <c r="CP430" s="490"/>
      <c r="CQ430" s="490"/>
      <c r="CR430" s="490"/>
      <c r="CS430" s="490"/>
      <c r="CT430" s="490"/>
      <c r="CU430" s="490"/>
      <c r="CV430" s="490"/>
      <c r="CW430" s="490"/>
      <c r="CX430" s="490"/>
      <c r="CY430" s="490"/>
      <c r="CZ430" s="490"/>
      <c r="DA430" s="490"/>
      <c r="DB430" s="490"/>
      <c r="DC430" s="490"/>
      <c r="DD430" s="490"/>
      <c r="DE430" s="490"/>
      <c r="DF430" s="490"/>
      <c r="DG430" s="490"/>
      <c r="DH430" s="490"/>
      <c r="DI430" s="490"/>
      <c r="DJ430" s="490"/>
      <c r="DK430" s="490"/>
      <c r="DL430" s="490"/>
      <c r="DM430" s="490"/>
      <c r="DN430" s="490"/>
      <c r="DO430" s="490"/>
      <c r="DP430" s="490"/>
      <c r="DQ430" s="490"/>
      <c r="DR430" s="490"/>
      <c r="DS430" s="490"/>
      <c r="DT430" s="490"/>
      <c r="DU430" s="490"/>
      <c r="DV430" s="490"/>
      <c r="DW430" s="490"/>
      <c r="DX430" s="490"/>
      <c r="DY430" s="490"/>
      <c r="DZ430" s="490"/>
      <c r="EA430" s="490"/>
      <c r="EB430" s="490"/>
      <c r="EC430" s="490"/>
      <c r="ED430" s="490"/>
      <c r="EE430" s="490"/>
      <c r="EF430" s="490"/>
      <c r="EG430" s="490"/>
      <c r="EH430" s="490"/>
      <c r="EI430" s="490"/>
      <c r="EJ430" s="490"/>
      <c r="EK430" s="490"/>
      <c r="EL430" s="490"/>
      <c r="EM430" s="490"/>
      <c r="EN430" s="490"/>
      <c r="EO430" s="490"/>
      <c r="EP430" s="490"/>
      <c r="EQ430" s="490"/>
      <c r="ER430" s="490"/>
      <c r="ES430" s="490"/>
      <c r="ET430" s="490"/>
      <c r="EU430" s="490"/>
      <c r="EV430" s="490"/>
      <c r="EW430" s="490"/>
      <c r="EX430" s="490"/>
      <c r="EY430" s="490"/>
      <c r="EZ430" s="490"/>
      <c r="FA430" s="490"/>
      <c r="FB430" s="490"/>
      <c r="FC430" s="490"/>
      <c r="FD430" s="490"/>
      <c r="FE430" s="490"/>
      <c r="FF430" s="490"/>
      <c r="FG430" s="490"/>
      <c r="FH430" s="490"/>
      <c r="FI430" s="490"/>
      <c r="FJ430" s="490"/>
      <c r="FK430" s="490"/>
      <c r="FL430" s="490"/>
      <c r="FM430" s="490"/>
      <c r="FN430" s="490"/>
      <c r="FO430" s="490"/>
      <c r="FP430" s="490"/>
      <c r="FQ430" s="490"/>
      <c r="FR430" s="490"/>
      <c r="FS430" s="490"/>
      <c r="FT430" s="490"/>
      <c r="FU430" s="490"/>
      <c r="FV430" s="490"/>
      <c r="FW430" s="490"/>
      <c r="FX430" s="490"/>
      <c r="FY430" s="490"/>
      <c r="FZ430" s="490"/>
      <c r="GA430" s="490"/>
      <c r="GB430" s="490"/>
      <c r="GC430" s="490"/>
      <c r="GD430" s="490"/>
      <c r="GE430" s="490"/>
      <c r="GF430" s="490"/>
      <c r="GG430" s="490"/>
      <c r="GH430" s="490"/>
      <c r="GI430" s="490"/>
      <c r="GJ430" s="490"/>
      <c r="GK430" s="490"/>
      <c r="GL430" s="490"/>
      <c r="GM430" s="490"/>
      <c r="GN430" s="490"/>
      <c r="GO430" s="490"/>
      <c r="GP430" s="490"/>
      <c r="GQ430" s="490"/>
      <c r="GR430" s="490"/>
      <c r="GS430" s="490"/>
      <c r="GT430" s="490"/>
      <c r="GU430" s="490"/>
      <c r="GV430" s="490"/>
      <c r="GW430" s="490"/>
      <c r="GX430" s="490"/>
      <c r="GY430" s="490"/>
      <c r="GZ430" s="490"/>
      <c r="HA430" s="490"/>
      <c r="HB430" s="490"/>
      <c r="HC430" s="490"/>
      <c r="HD430" s="490"/>
      <c r="HE430" s="490"/>
      <c r="HF430" s="490"/>
      <c r="HG430" s="490"/>
      <c r="HH430" s="490"/>
      <c r="HI430" s="490"/>
      <c r="HJ430" s="490"/>
      <c r="HK430" s="490"/>
      <c r="HL430" s="490"/>
      <c r="HM430" s="490"/>
      <c r="HN430" s="490"/>
      <c r="HO430" s="490"/>
      <c r="HP430" s="490"/>
      <c r="HQ430" s="490"/>
      <c r="HR430" s="490"/>
      <c r="HS430" s="490"/>
      <c r="HT430" s="490"/>
      <c r="HU430" s="490"/>
      <c r="HV430" s="490"/>
      <c r="HW430" s="490"/>
      <c r="HX430" s="490"/>
      <c r="HY430" s="490"/>
      <c r="HZ430" s="490"/>
      <c r="IA430" s="490"/>
      <c r="IB430" s="490"/>
      <c r="IC430" s="490"/>
      <c r="ID430" s="490"/>
      <c r="IE430" s="490"/>
      <c r="IF430" s="490"/>
      <c r="IG430" s="490"/>
      <c r="IH430" s="490"/>
      <c r="II430" s="490"/>
      <c r="IJ430" s="490"/>
      <c r="IK430" s="490"/>
      <c r="IL430" s="490"/>
      <c r="IM430" s="490"/>
      <c r="IN430" s="490"/>
      <c r="IO430" s="490"/>
      <c r="IP430" s="490"/>
      <c r="IQ430" s="490"/>
      <c r="IR430" s="490"/>
      <c r="IS430" s="490"/>
      <c r="IT430" s="490"/>
    </row>
    <row r="431" spans="1:254" s="405" customFormat="1" ht="14.4">
      <c r="A431" s="817" t="s">
        <v>1447</v>
      </c>
      <c r="B431" s="512" t="s">
        <v>1375</v>
      </c>
      <c r="C431" s="485" t="s">
        <v>1309</v>
      </c>
      <c r="D431" s="485">
        <v>1</v>
      </c>
      <c r="E431" s="499"/>
      <c r="F431" s="498">
        <f>E431*D431</f>
        <v>0</v>
      </c>
      <c r="G431" s="490"/>
      <c r="H431" s="490"/>
      <c r="I431" s="490"/>
      <c r="J431" s="490"/>
      <c r="K431" s="490"/>
      <c r="L431" s="490"/>
      <c r="M431" s="490"/>
      <c r="N431" s="490"/>
      <c r="O431" s="490"/>
      <c r="P431" s="490"/>
      <c r="Q431" s="490"/>
      <c r="R431" s="490"/>
      <c r="S431" s="490"/>
      <c r="T431" s="490"/>
      <c r="U431" s="490"/>
      <c r="V431" s="490"/>
      <c r="W431" s="490"/>
      <c r="X431" s="490"/>
      <c r="Y431" s="490"/>
      <c r="Z431" s="490"/>
      <c r="AA431" s="490"/>
      <c r="AB431" s="490"/>
      <c r="AC431" s="490"/>
      <c r="AD431" s="490"/>
      <c r="AE431" s="490"/>
      <c r="AF431" s="490"/>
      <c r="AG431" s="490"/>
      <c r="AH431" s="490"/>
      <c r="AI431" s="490"/>
      <c r="AJ431" s="490"/>
      <c r="AK431" s="490"/>
      <c r="AL431" s="490"/>
      <c r="AM431" s="490"/>
      <c r="AN431" s="490"/>
      <c r="AO431" s="490"/>
      <c r="AP431" s="490"/>
      <c r="AQ431" s="490"/>
      <c r="AR431" s="490"/>
      <c r="AS431" s="490"/>
      <c r="AT431" s="490"/>
      <c r="AU431" s="490"/>
      <c r="AV431" s="490"/>
      <c r="AW431" s="490"/>
      <c r="AX431" s="490"/>
      <c r="AY431" s="490"/>
      <c r="AZ431" s="490"/>
      <c r="BA431" s="490"/>
      <c r="BB431" s="490"/>
      <c r="BC431" s="490"/>
      <c r="BD431" s="490"/>
      <c r="BE431" s="490"/>
      <c r="BF431" s="490"/>
      <c r="BG431" s="490"/>
      <c r="BH431" s="490"/>
      <c r="BI431" s="490"/>
      <c r="BJ431" s="490"/>
      <c r="BK431" s="490"/>
      <c r="BL431" s="490"/>
      <c r="BM431" s="490"/>
      <c r="BN431" s="490"/>
      <c r="BO431" s="490"/>
      <c r="BP431" s="490"/>
      <c r="BQ431" s="490"/>
      <c r="BR431" s="490"/>
      <c r="BS431" s="490"/>
      <c r="BT431" s="490"/>
      <c r="BU431" s="490"/>
      <c r="BV431" s="490"/>
      <c r="BW431" s="490"/>
      <c r="BX431" s="490"/>
      <c r="BY431" s="490"/>
      <c r="BZ431" s="490"/>
      <c r="CA431" s="490"/>
      <c r="CB431" s="490"/>
      <c r="CC431" s="490"/>
      <c r="CD431" s="490"/>
      <c r="CE431" s="490"/>
      <c r="CF431" s="490"/>
      <c r="CG431" s="490"/>
      <c r="CH431" s="490"/>
      <c r="CI431" s="490"/>
      <c r="CJ431" s="490"/>
      <c r="CK431" s="490"/>
      <c r="CL431" s="490"/>
      <c r="CM431" s="490"/>
      <c r="CN431" s="490"/>
      <c r="CO431" s="490"/>
      <c r="CP431" s="490"/>
      <c r="CQ431" s="490"/>
      <c r="CR431" s="490"/>
      <c r="CS431" s="490"/>
      <c r="CT431" s="490"/>
      <c r="CU431" s="490"/>
      <c r="CV431" s="490"/>
      <c r="CW431" s="490"/>
      <c r="CX431" s="490"/>
      <c r="CY431" s="490"/>
      <c r="CZ431" s="490"/>
      <c r="DA431" s="490"/>
      <c r="DB431" s="490"/>
      <c r="DC431" s="490"/>
      <c r="DD431" s="490"/>
      <c r="DE431" s="490"/>
      <c r="DF431" s="490"/>
      <c r="DG431" s="490"/>
      <c r="DH431" s="490"/>
      <c r="DI431" s="490"/>
      <c r="DJ431" s="490"/>
      <c r="DK431" s="490"/>
      <c r="DL431" s="490"/>
      <c r="DM431" s="490"/>
      <c r="DN431" s="490"/>
      <c r="DO431" s="490"/>
      <c r="DP431" s="490"/>
      <c r="DQ431" s="490"/>
      <c r="DR431" s="490"/>
      <c r="DS431" s="490"/>
      <c r="DT431" s="490"/>
      <c r="DU431" s="490"/>
      <c r="DV431" s="490"/>
      <c r="DW431" s="490"/>
      <c r="DX431" s="490"/>
      <c r="DY431" s="490"/>
      <c r="DZ431" s="490"/>
      <c r="EA431" s="490"/>
      <c r="EB431" s="490"/>
      <c r="EC431" s="490"/>
      <c r="ED431" s="490"/>
      <c r="EE431" s="490"/>
      <c r="EF431" s="490"/>
      <c r="EG431" s="490"/>
      <c r="EH431" s="490"/>
      <c r="EI431" s="490"/>
      <c r="EJ431" s="490"/>
      <c r="EK431" s="490"/>
      <c r="EL431" s="490"/>
      <c r="EM431" s="490"/>
      <c r="EN431" s="490"/>
      <c r="EO431" s="490"/>
      <c r="EP431" s="490"/>
      <c r="EQ431" s="490"/>
      <c r="ER431" s="490"/>
      <c r="ES431" s="490"/>
      <c r="ET431" s="490"/>
      <c r="EU431" s="490"/>
      <c r="EV431" s="490"/>
      <c r="EW431" s="490"/>
      <c r="EX431" s="490"/>
      <c r="EY431" s="490"/>
      <c r="EZ431" s="490"/>
      <c r="FA431" s="490"/>
      <c r="FB431" s="490"/>
      <c r="FC431" s="490"/>
      <c r="FD431" s="490"/>
      <c r="FE431" s="490"/>
      <c r="FF431" s="490"/>
      <c r="FG431" s="490"/>
      <c r="FH431" s="490"/>
      <c r="FI431" s="490"/>
      <c r="FJ431" s="490"/>
      <c r="FK431" s="490"/>
      <c r="FL431" s="490"/>
      <c r="FM431" s="490"/>
      <c r="FN431" s="490"/>
      <c r="FO431" s="490"/>
      <c r="FP431" s="490"/>
      <c r="FQ431" s="490"/>
      <c r="FR431" s="490"/>
      <c r="FS431" s="490"/>
      <c r="FT431" s="490"/>
      <c r="FU431" s="490"/>
      <c r="FV431" s="490"/>
      <c r="FW431" s="490"/>
      <c r="FX431" s="490"/>
      <c r="FY431" s="490"/>
      <c r="FZ431" s="490"/>
      <c r="GA431" s="490"/>
      <c r="GB431" s="490"/>
      <c r="GC431" s="490"/>
      <c r="GD431" s="490"/>
      <c r="GE431" s="490"/>
      <c r="GF431" s="490"/>
      <c r="GG431" s="490"/>
      <c r="GH431" s="490"/>
      <c r="GI431" s="490"/>
      <c r="GJ431" s="490"/>
      <c r="GK431" s="490"/>
      <c r="GL431" s="490"/>
      <c r="GM431" s="490"/>
      <c r="GN431" s="490"/>
      <c r="GO431" s="490"/>
      <c r="GP431" s="490"/>
      <c r="GQ431" s="490"/>
      <c r="GR431" s="490"/>
      <c r="GS431" s="490"/>
      <c r="GT431" s="490"/>
      <c r="GU431" s="490"/>
      <c r="GV431" s="490"/>
      <c r="GW431" s="490"/>
      <c r="GX431" s="490"/>
      <c r="GY431" s="490"/>
      <c r="GZ431" s="490"/>
      <c r="HA431" s="490"/>
      <c r="HB431" s="490"/>
      <c r="HC431" s="490"/>
      <c r="HD431" s="490"/>
      <c r="HE431" s="490"/>
      <c r="HF431" s="490"/>
      <c r="HG431" s="490"/>
      <c r="HH431" s="490"/>
      <c r="HI431" s="490"/>
      <c r="HJ431" s="490"/>
      <c r="HK431" s="490"/>
      <c r="HL431" s="490"/>
      <c r="HM431" s="490"/>
      <c r="HN431" s="490"/>
      <c r="HO431" s="490"/>
      <c r="HP431" s="490"/>
      <c r="HQ431" s="490"/>
      <c r="HR431" s="490"/>
      <c r="HS431" s="490"/>
      <c r="HT431" s="490"/>
      <c r="HU431" s="490"/>
      <c r="HV431" s="490"/>
      <c r="HW431" s="490"/>
      <c r="HX431" s="490"/>
      <c r="HY431" s="490"/>
      <c r="HZ431" s="490"/>
      <c r="IA431" s="490"/>
      <c r="IB431" s="490"/>
      <c r="IC431" s="490"/>
      <c r="ID431" s="490"/>
      <c r="IE431" s="490"/>
      <c r="IF431" s="490"/>
      <c r="IG431" s="490"/>
      <c r="IH431" s="490"/>
      <c r="II431" s="490"/>
      <c r="IJ431" s="490"/>
      <c r="IK431" s="490"/>
      <c r="IL431" s="490"/>
      <c r="IM431" s="490"/>
      <c r="IN431" s="490"/>
      <c r="IO431" s="490"/>
      <c r="IP431" s="490"/>
      <c r="IQ431" s="490"/>
      <c r="IR431" s="490"/>
      <c r="IS431" s="490"/>
      <c r="IT431" s="490"/>
    </row>
    <row r="432" spans="1:254" s="405" customFormat="1" ht="14.4">
      <c r="A432" s="817"/>
      <c r="B432" s="512"/>
      <c r="C432" s="485"/>
      <c r="D432" s="485"/>
      <c r="E432" s="499"/>
      <c r="F432" s="498"/>
      <c r="G432" s="490"/>
      <c r="H432" s="490"/>
      <c r="I432" s="490"/>
      <c r="J432" s="490"/>
      <c r="K432" s="490"/>
      <c r="L432" s="490"/>
      <c r="M432" s="490"/>
      <c r="N432" s="490"/>
      <c r="O432" s="490"/>
      <c r="P432" s="490"/>
      <c r="Q432" s="490"/>
      <c r="R432" s="490"/>
      <c r="S432" s="490"/>
      <c r="T432" s="490"/>
      <c r="U432" s="490"/>
      <c r="V432" s="490"/>
      <c r="W432" s="490"/>
      <c r="X432" s="490"/>
      <c r="Y432" s="490"/>
      <c r="Z432" s="490"/>
      <c r="AA432" s="490"/>
      <c r="AB432" s="490"/>
      <c r="AC432" s="490"/>
      <c r="AD432" s="490"/>
      <c r="AE432" s="490"/>
      <c r="AF432" s="490"/>
      <c r="AG432" s="490"/>
      <c r="AH432" s="490"/>
      <c r="AI432" s="490"/>
      <c r="AJ432" s="490"/>
      <c r="AK432" s="490"/>
      <c r="AL432" s="490"/>
      <c r="AM432" s="490"/>
      <c r="AN432" s="490"/>
      <c r="AO432" s="490"/>
      <c r="AP432" s="490"/>
      <c r="AQ432" s="490"/>
      <c r="AR432" s="490"/>
      <c r="AS432" s="490"/>
      <c r="AT432" s="490"/>
      <c r="AU432" s="490"/>
      <c r="AV432" s="490"/>
      <c r="AW432" s="490"/>
      <c r="AX432" s="490"/>
      <c r="AY432" s="490"/>
      <c r="AZ432" s="490"/>
      <c r="BA432" s="490"/>
      <c r="BB432" s="490"/>
      <c r="BC432" s="490"/>
      <c r="BD432" s="490"/>
      <c r="BE432" s="490"/>
      <c r="BF432" s="490"/>
      <c r="BG432" s="490"/>
      <c r="BH432" s="490"/>
      <c r="BI432" s="490"/>
      <c r="BJ432" s="490"/>
      <c r="BK432" s="490"/>
      <c r="BL432" s="490"/>
      <c r="BM432" s="490"/>
      <c r="BN432" s="490"/>
      <c r="BO432" s="490"/>
      <c r="BP432" s="490"/>
      <c r="BQ432" s="490"/>
      <c r="BR432" s="490"/>
      <c r="BS432" s="490"/>
      <c r="BT432" s="490"/>
      <c r="BU432" s="490"/>
      <c r="BV432" s="490"/>
      <c r="BW432" s="490"/>
      <c r="BX432" s="490"/>
      <c r="BY432" s="490"/>
      <c r="BZ432" s="490"/>
      <c r="CA432" s="490"/>
      <c r="CB432" s="490"/>
      <c r="CC432" s="490"/>
      <c r="CD432" s="490"/>
      <c r="CE432" s="490"/>
      <c r="CF432" s="490"/>
      <c r="CG432" s="490"/>
      <c r="CH432" s="490"/>
      <c r="CI432" s="490"/>
      <c r="CJ432" s="490"/>
      <c r="CK432" s="490"/>
      <c r="CL432" s="490"/>
      <c r="CM432" s="490"/>
      <c r="CN432" s="490"/>
      <c r="CO432" s="490"/>
      <c r="CP432" s="490"/>
      <c r="CQ432" s="490"/>
      <c r="CR432" s="490"/>
      <c r="CS432" s="490"/>
      <c r="CT432" s="490"/>
      <c r="CU432" s="490"/>
      <c r="CV432" s="490"/>
      <c r="CW432" s="490"/>
      <c r="CX432" s="490"/>
      <c r="CY432" s="490"/>
      <c r="CZ432" s="490"/>
      <c r="DA432" s="490"/>
      <c r="DB432" s="490"/>
      <c r="DC432" s="490"/>
      <c r="DD432" s="490"/>
      <c r="DE432" s="490"/>
      <c r="DF432" s="490"/>
      <c r="DG432" s="490"/>
      <c r="DH432" s="490"/>
      <c r="DI432" s="490"/>
      <c r="DJ432" s="490"/>
      <c r="DK432" s="490"/>
      <c r="DL432" s="490"/>
      <c r="DM432" s="490"/>
      <c r="DN432" s="490"/>
      <c r="DO432" s="490"/>
      <c r="DP432" s="490"/>
      <c r="DQ432" s="490"/>
      <c r="DR432" s="490"/>
      <c r="DS432" s="490"/>
      <c r="DT432" s="490"/>
      <c r="DU432" s="490"/>
      <c r="DV432" s="490"/>
      <c r="DW432" s="490"/>
      <c r="DX432" s="490"/>
      <c r="DY432" s="490"/>
      <c r="DZ432" s="490"/>
      <c r="EA432" s="490"/>
      <c r="EB432" s="490"/>
      <c r="EC432" s="490"/>
      <c r="ED432" s="490"/>
      <c r="EE432" s="490"/>
      <c r="EF432" s="490"/>
      <c r="EG432" s="490"/>
      <c r="EH432" s="490"/>
      <c r="EI432" s="490"/>
      <c r="EJ432" s="490"/>
      <c r="EK432" s="490"/>
      <c r="EL432" s="490"/>
      <c r="EM432" s="490"/>
      <c r="EN432" s="490"/>
      <c r="EO432" s="490"/>
      <c r="EP432" s="490"/>
      <c r="EQ432" s="490"/>
      <c r="ER432" s="490"/>
      <c r="ES432" s="490"/>
      <c r="ET432" s="490"/>
      <c r="EU432" s="490"/>
      <c r="EV432" s="490"/>
      <c r="EW432" s="490"/>
      <c r="EX432" s="490"/>
      <c r="EY432" s="490"/>
      <c r="EZ432" s="490"/>
      <c r="FA432" s="490"/>
      <c r="FB432" s="490"/>
      <c r="FC432" s="490"/>
      <c r="FD432" s="490"/>
      <c r="FE432" s="490"/>
      <c r="FF432" s="490"/>
      <c r="FG432" s="490"/>
      <c r="FH432" s="490"/>
      <c r="FI432" s="490"/>
      <c r="FJ432" s="490"/>
      <c r="FK432" s="490"/>
      <c r="FL432" s="490"/>
      <c r="FM432" s="490"/>
      <c r="FN432" s="490"/>
      <c r="FO432" s="490"/>
      <c r="FP432" s="490"/>
      <c r="FQ432" s="490"/>
      <c r="FR432" s="490"/>
      <c r="FS432" s="490"/>
      <c r="FT432" s="490"/>
      <c r="FU432" s="490"/>
      <c r="FV432" s="490"/>
      <c r="FW432" s="490"/>
      <c r="FX432" s="490"/>
      <c r="FY432" s="490"/>
      <c r="FZ432" s="490"/>
      <c r="GA432" s="490"/>
      <c r="GB432" s="490"/>
      <c r="GC432" s="490"/>
      <c r="GD432" s="490"/>
      <c r="GE432" s="490"/>
      <c r="GF432" s="490"/>
      <c r="GG432" s="490"/>
      <c r="GH432" s="490"/>
      <c r="GI432" s="490"/>
      <c r="GJ432" s="490"/>
      <c r="GK432" s="490"/>
      <c r="GL432" s="490"/>
      <c r="GM432" s="490"/>
      <c r="GN432" s="490"/>
      <c r="GO432" s="490"/>
      <c r="GP432" s="490"/>
      <c r="GQ432" s="490"/>
      <c r="GR432" s="490"/>
      <c r="GS432" s="490"/>
      <c r="GT432" s="490"/>
      <c r="GU432" s="490"/>
      <c r="GV432" s="490"/>
      <c r="GW432" s="490"/>
      <c r="GX432" s="490"/>
      <c r="GY432" s="490"/>
      <c r="GZ432" s="490"/>
      <c r="HA432" s="490"/>
      <c r="HB432" s="490"/>
      <c r="HC432" s="490"/>
      <c r="HD432" s="490"/>
      <c r="HE432" s="490"/>
      <c r="HF432" s="490"/>
      <c r="HG432" s="490"/>
      <c r="HH432" s="490"/>
      <c r="HI432" s="490"/>
      <c r="HJ432" s="490"/>
      <c r="HK432" s="490"/>
      <c r="HL432" s="490"/>
      <c r="HM432" s="490"/>
      <c r="HN432" s="490"/>
      <c r="HO432" s="490"/>
      <c r="HP432" s="490"/>
      <c r="HQ432" s="490"/>
      <c r="HR432" s="490"/>
      <c r="HS432" s="490"/>
      <c r="HT432" s="490"/>
      <c r="HU432" s="490"/>
      <c r="HV432" s="490"/>
      <c r="HW432" s="490"/>
      <c r="HX432" s="490"/>
      <c r="HY432" s="490"/>
      <c r="HZ432" s="490"/>
      <c r="IA432" s="490"/>
      <c r="IB432" s="490"/>
      <c r="IC432" s="490"/>
      <c r="ID432" s="490"/>
      <c r="IE432" s="490"/>
      <c r="IF432" s="490"/>
      <c r="IG432" s="490"/>
      <c r="IH432" s="490"/>
      <c r="II432" s="490"/>
      <c r="IJ432" s="490"/>
      <c r="IK432" s="490"/>
      <c r="IL432" s="490"/>
      <c r="IM432" s="490"/>
      <c r="IN432" s="490"/>
      <c r="IO432" s="490"/>
      <c r="IP432" s="490"/>
      <c r="IQ432" s="490"/>
      <c r="IR432" s="490"/>
      <c r="IS432" s="490"/>
      <c r="IT432" s="490"/>
    </row>
    <row r="433" spans="1:253" s="661" customFormat="1" ht="66">
      <c r="A433" s="816" t="s">
        <v>1609</v>
      </c>
      <c r="B433" s="536" t="s">
        <v>1608</v>
      </c>
      <c r="C433" s="518"/>
      <c r="D433" s="518"/>
      <c r="E433" s="668"/>
      <c r="F433" s="668"/>
      <c r="G433" s="377"/>
      <c r="H433" s="377"/>
    </row>
    <row r="434" spans="1:253" s="661" customFormat="1" ht="26.4">
      <c r="A434" s="815"/>
      <c r="B434" s="536" t="s">
        <v>1373</v>
      </c>
      <c r="C434" s="518"/>
      <c r="D434" s="518"/>
      <c r="E434" s="668"/>
      <c r="F434" s="549"/>
      <c r="G434" s="377"/>
      <c r="H434" s="377"/>
    </row>
    <row r="435" spans="1:253" s="405" customFormat="1">
      <c r="A435" s="486"/>
      <c r="B435" s="408"/>
      <c r="C435" s="485"/>
      <c r="D435" s="485"/>
      <c r="E435" s="484"/>
      <c r="F435" s="484"/>
      <c r="G435" s="490"/>
      <c r="H435" s="490"/>
      <c r="I435" s="490"/>
      <c r="J435" s="490"/>
      <c r="K435" s="490"/>
      <c r="L435" s="490"/>
      <c r="M435" s="490"/>
      <c r="N435" s="490"/>
      <c r="O435" s="490"/>
      <c r="P435" s="490"/>
      <c r="Q435" s="490"/>
      <c r="R435" s="490"/>
      <c r="S435" s="490"/>
      <c r="T435" s="490"/>
      <c r="U435" s="490"/>
      <c r="V435" s="490"/>
      <c r="W435" s="490"/>
      <c r="X435" s="490"/>
      <c r="Y435" s="490"/>
      <c r="Z435" s="490"/>
      <c r="AA435" s="490"/>
      <c r="AB435" s="490"/>
      <c r="AC435" s="490"/>
      <c r="AD435" s="490"/>
      <c r="AE435" s="490"/>
      <c r="AF435" s="490"/>
      <c r="AG435" s="490"/>
      <c r="AH435" s="490"/>
      <c r="AI435" s="490"/>
      <c r="AJ435" s="490"/>
      <c r="AK435" s="490"/>
      <c r="AL435" s="490"/>
      <c r="AM435" s="490"/>
      <c r="AN435" s="490"/>
      <c r="AO435" s="490"/>
      <c r="AP435" s="490"/>
      <c r="AQ435" s="490"/>
      <c r="AR435" s="490"/>
      <c r="AS435" s="490"/>
      <c r="AT435" s="490"/>
      <c r="AU435" s="490"/>
      <c r="AV435" s="490"/>
      <c r="AW435" s="490"/>
      <c r="AX435" s="490"/>
      <c r="AY435" s="490"/>
      <c r="AZ435" s="490"/>
      <c r="BA435" s="490"/>
      <c r="BB435" s="490"/>
      <c r="BC435" s="490"/>
      <c r="BD435" s="490"/>
      <c r="BE435" s="490"/>
      <c r="BF435" s="490"/>
      <c r="BG435" s="490"/>
      <c r="BH435" s="490"/>
      <c r="BI435" s="490"/>
      <c r="BJ435" s="490"/>
      <c r="BK435" s="490"/>
      <c r="BL435" s="490"/>
      <c r="BM435" s="490"/>
      <c r="BN435" s="490"/>
      <c r="BO435" s="490"/>
      <c r="BP435" s="490"/>
      <c r="BQ435" s="490"/>
      <c r="BR435" s="490"/>
      <c r="BS435" s="490"/>
      <c r="BT435" s="490"/>
      <c r="BU435" s="490"/>
      <c r="BV435" s="490"/>
      <c r="BW435" s="490"/>
      <c r="BX435" s="490"/>
      <c r="BY435" s="490"/>
      <c r="BZ435" s="490"/>
      <c r="CA435" s="490"/>
      <c r="CB435" s="490"/>
      <c r="CC435" s="490"/>
      <c r="CD435" s="490"/>
      <c r="CE435" s="490"/>
      <c r="CF435" s="490"/>
      <c r="CG435" s="490"/>
      <c r="CH435" s="490"/>
      <c r="CI435" s="490"/>
      <c r="CJ435" s="490"/>
      <c r="CK435" s="490"/>
      <c r="CL435" s="490"/>
      <c r="CM435" s="490"/>
      <c r="CN435" s="490"/>
      <c r="CO435" s="490"/>
      <c r="CP435" s="490"/>
      <c r="CQ435" s="490"/>
      <c r="CR435" s="490"/>
      <c r="CS435" s="490"/>
      <c r="CT435" s="490"/>
      <c r="CU435" s="490"/>
      <c r="CV435" s="490"/>
      <c r="CW435" s="490"/>
      <c r="CX435" s="490"/>
      <c r="CY435" s="490"/>
      <c r="CZ435" s="490"/>
      <c r="DA435" s="490"/>
      <c r="DB435" s="490"/>
      <c r="DC435" s="490"/>
      <c r="DD435" s="490"/>
      <c r="DE435" s="490"/>
      <c r="DF435" s="490"/>
      <c r="DG435" s="490"/>
      <c r="DH435" s="490"/>
      <c r="DI435" s="490"/>
      <c r="DJ435" s="490"/>
      <c r="DK435" s="490"/>
      <c r="DL435" s="490"/>
      <c r="DM435" s="490"/>
      <c r="DN435" s="490"/>
      <c r="DO435" s="490"/>
      <c r="DP435" s="490"/>
      <c r="DQ435" s="490"/>
      <c r="DR435" s="490"/>
      <c r="DS435" s="490"/>
      <c r="DT435" s="490"/>
      <c r="DU435" s="490"/>
      <c r="DV435" s="490"/>
      <c r="DW435" s="490"/>
      <c r="DX435" s="490"/>
      <c r="DY435" s="490"/>
      <c r="DZ435" s="490"/>
      <c r="EA435" s="490"/>
      <c r="EB435" s="490"/>
      <c r="EC435" s="490"/>
      <c r="ED435" s="490"/>
      <c r="EE435" s="490"/>
      <c r="EF435" s="490"/>
      <c r="EG435" s="490"/>
      <c r="EH435" s="490"/>
      <c r="EI435" s="490"/>
      <c r="EJ435" s="490"/>
      <c r="EK435" s="490"/>
      <c r="EL435" s="490"/>
      <c r="EM435" s="490"/>
      <c r="EN435" s="490"/>
      <c r="EO435" s="490"/>
      <c r="EP435" s="490"/>
      <c r="EQ435" s="490"/>
      <c r="ER435" s="490"/>
      <c r="ES435" s="490"/>
      <c r="ET435" s="490"/>
      <c r="EU435" s="490"/>
      <c r="EV435" s="490"/>
      <c r="EW435" s="490"/>
      <c r="EX435" s="490"/>
      <c r="EY435" s="490"/>
      <c r="EZ435" s="490"/>
      <c r="FA435" s="490"/>
      <c r="FB435" s="490"/>
      <c r="FC435" s="490"/>
      <c r="FD435" s="490"/>
      <c r="FE435" s="490"/>
      <c r="FF435" s="490"/>
      <c r="FG435" s="490"/>
      <c r="FH435" s="490"/>
      <c r="FI435" s="490"/>
      <c r="FJ435" s="490"/>
      <c r="FK435" s="490"/>
      <c r="FL435" s="490"/>
      <c r="FM435" s="490"/>
      <c r="FN435" s="490"/>
      <c r="FO435" s="490"/>
      <c r="FP435" s="490"/>
      <c r="FQ435" s="490"/>
      <c r="FR435" s="490"/>
      <c r="FS435" s="490"/>
      <c r="FT435" s="490"/>
      <c r="FU435" s="490"/>
      <c r="FV435" s="490"/>
      <c r="FW435" s="490"/>
      <c r="FX435" s="490"/>
      <c r="FY435" s="490"/>
      <c r="FZ435" s="490"/>
      <c r="GA435" s="490"/>
      <c r="GB435" s="490"/>
      <c r="GC435" s="490"/>
      <c r="GD435" s="490"/>
      <c r="GE435" s="490"/>
      <c r="GF435" s="490"/>
      <c r="GG435" s="490"/>
      <c r="GH435" s="490"/>
      <c r="GI435" s="490"/>
      <c r="GJ435" s="490"/>
      <c r="GK435" s="490"/>
      <c r="GL435" s="490"/>
      <c r="GM435" s="490"/>
      <c r="GN435" s="490"/>
      <c r="GO435" s="490"/>
      <c r="GP435" s="490"/>
      <c r="GQ435" s="490"/>
      <c r="GR435" s="490"/>
      <c r="GS435" s="490"/>
      <c r="GT435" s="490"/>
      <c r="GU435" s="490"/>
      <c r="GV435" s="490"/>
      <c r="GW435" s="490"/>
      <c r="GX435" s="490"/>
      <c r="GY435" s="490"/>
      <c r="GZ435" s="490"/>
      <c r="HA435" s="490"/>
      <c r="HB435" s="490"/>
      <c r="HC435" s="490"/>
      <c r="HD435" s="490"/>
      <c r="HE435" s="490"/>
      <c r="HF435" s="490"/>
      <c r="HG435" s="490"/>
      <c r="HH435" s="490"/>
      <c r="HI435" s="490"/>
      <c r="HJ435" s="490"/>
      <c r="HK435" s="490"/>
      <c r="HL435" s="490"/>
      <c r="HM435" s="490"/>
      <c r="HN435" s="490"/>
      <c r="HO435" s="490"/>
      <c r="HP435" s="490"/>
      <c r="HQ435" s="490"/>
      <c r="HR435" s="490"/>
      <c r="HS435" s="490"/>
      <c r="HT435" s="490"/>
      <c r="HU435" s="490"/>
      <c r="HV435" s="490"/>
      <c r="HW435" s="490"/>
      <c r="HX435" s="490"/>
      <c r="HY435" s="490"/>
      <c r="HZ435" s="490"/>
      <c r="IA435" s="490"/>
      <c r="IB435" s="490"/>
      <c r="IC435" s="490"/>
      <c r="ID435" s="490"/>
      <c r="IE435" s="490"/>
      <c r="IF435" s="490"/>
      <c r="IG435" s="490"/>
      <c r="IH435" s="490"/>
      <c r="II435" s="490"/>
      <c r="IJ435" s="490"/>
      <c r="IK435" s="490"/>
      <c r="IL435" s="490"/>
      <c r="IM435" s="490"/>
      <c r="IN435" s="490"/>
      <c r="IO435" s="490"/>
      <c r="IP435" s="490"/>
      <c r="IQ435" s="490"/>
      <c r="IR435" s="490"/>
      <c r="IS435" s="490"/>
    </row>
    <row r="436" spans="1:253" s="405" customFormat="1">
      <c r="A436" s="642"/>
      <c r="B436" s="481" t="str">
        <f>B413</f>
        <v>SPLOŠNO</v>
      </c>
      <c r="C436" s="480"/>
      <c r="D436" s="479" t="s">
        <v>1306</v>
      </c>
      <c r="E436" s="479"/>
      <c r="F436" s="478">
        <f>SUM(F415:F435)</f>
        <v>0</v>
      </c>
      <c r="G436" s="466"/>
      <c r="H436" s="466"/>
      <c r="I436" s="490"/>
      <c r="J436" s="466"/>
      <c r="K436" s="466"/>
      <c r="L436" s="466"/>
      <c r="M436" s="466"/>
      <c r="N436" s="466"/>
      <c r="O436" s="466"/>
      <c r="P436" s="466"/>
      <c r="Q436" s="466"/>
      <c r="R436" s="466"/>
      <c r="S436" s="466"/>
      <c r="T436" s="466"/>
      <c r="U436" s="466"/>
      <c r="V436" s="466"/>
      <c r="W436" s="466"/>
      <c r="X436" s="466"/>
      <c r="Y436" s="466"/>
      <c r="Z436" s="466"/>
      <c r="AA436" s="466"/>
      <c r="AB436" s="466"/>
      <c r="AC436" s="466"/>
      <c r="AD436" s="466"/>
      <c r="AE436" s="466"/>
      <c r="AF436" s="466"/>
      <c r="AG436" s="466"/>
      <c r="AH436" s="466"/>
      <c r="AI436" s="466"/>
      <c r="AJ436" s="466"/>
      <c r="AK436" s="466"/>
      <c r="AL436" s="466"/>
      <c r="AM436" s="466"/>
      <c r="AN436" s="466"/>
      <c r="AO436" s="466"/>
      <c r="AP436" s="466"/>
      <c r="AQ436" s="466"/>
      <c r="AR436" s="466"/>
      <c r="AS436" s="466"/>
      <c r="AT436" s="466"/>
      <c r="AU436" s="466"/>
      <c r="AV436" s="466"/>
      <c r="AW436" s="466"/>
      <c r="AX436" s="466"/>
      <c r="AY436" s="466"/>
      <c r="AZ436" s="466"/>
      <c r="BA436" s="466"/>
      <c r="BB436" s="466"/>
      <c r="BC436" s="466"/>
      <c r="BD436" s="466"/>
      <c r="BE436" s="466"/>
      <c r="BF436" s="466"/>
      <c r="BG436" s="466"/>
      <c r="BH436" s="466"/>
      <c r="BI436" s="466"/>
      <c r="BJ436" s="466"/>
      <c r="BK436" s="466"/>
      <c r="BL436" s="466"/>
      <c r="BM436" s="466"/>
      <c r="BN436" s="466"/>
      <c r="BO436" s="466"/>
      <c r="BP436" s="466"/>
      <c r="BQ436" s="466"/>
      <c r="BR436" s="466"/>
      <c r="BS436" s="466"/>
      <c r="BT436" s="466"/>
      <c r="BU436" s="466"/>
      <c r="BV436" s="466"/>
      <c r="BW436" s="466"/>
      <c r="BX436" s="466"/>
      <c r="BY436" s="466"/>
      <c r="BZ436" s="466"/>
      <c r="CA436" s="466"/>
      <c r="CB436" s="466"/>
      <c r="CC436" s="466"/>
      <c r="CD436" s="466"/>
      <c r="CE436" s="466"/>
      <c r="CF436" s="466"/>
      <c r="CG436" s="466"/>
      <c r="CH436" s="466"/>
      <c r="CI436" s="466"/>
      <c r="CJ436" s="466"/>
      <c r="CK436" s="466"/>
      <c r="CL436" s="466"/>
      <c r="CM436" s="466"/>
      <c r="CN436" s="466"/>
      <c r="CO436" s="466"/>
      <c r="CP436" s="466"/>
      <c r="CQ436" s="466"/>
      <c r="CR436" s="466"/>
      <c r="CS436" s="466"/>
      <c r="CT436" s="466"/>
      <c r="CU436" s="466"/>
      <c r="CV436" s="466"/>
      <c r="CW436" s="466"/>
      <c r="CX436" s="466"/>
      <c r="CY436" s="466"/>
      <c r="CZ436" s="466"/>
      <c r="DA436" s="466"/>
      <c r="DB436" s="466"/>
      <c r="DC436" s="466"/>
      <c r="DD436" s="466"/>
      <c r="DE436" s="466"/>
      <c r="DF436" s="466"/>
      <c r="DG436" s="466"/>
      <c r="DH436" s="466"/>
      <c r="DI436" s="466"/>
      <c r="DJ436" s="466"/>
      <c r="DK436" s="466"/>
      <c r="DL436" s="466"/>
      <c r="DM436" s="466"/>
      <c r="DN436" s="466"/>
      <c r="DO436" s="466"/>
      <c r="DP436" s="466"/>
      <c r="DQ436" s="466"/>
      <c r="DR436" s="466"/>
      <c r="DS436" s="466"/>
      <c r="DT436" s="466"/>
      <c r="DU436" s="466"/>
      <c r="DV436" s="466"/>
      <c r="DW436" s="466"/>
      <c r="DX436" s="466"/>
      <c r="DY436" s="466"/>
      <c r="DZ436" s="466"/>
      <c r="EA436" s="466"/>
      <c r="EB436" s="466"/>
      <c r="EC436" s="466"/>
      <c r="ED436" s="466"/>
      <c r="EE436" s="466"/>
      <c r="EF436" s="466"/>
      <c r="EG436" s="466"/>
      <c r="EH436" s="466"/>
      <c r="EI436" s="466"/>
      <c r="EJ436" s="466"/>
      <c r="EK436" s="466"/>
      <c r="EL436" s="466"/>
      <c r="EM436" s="466"/>
      <c r="EN436" s="466"/>
      <c r="EO436" s="466"/>
      <c r="EP436" s="466"/>
      <c r="EQ436" s="466"/>
      <c r="ER436" s="466"/>
      <c r="ES436" s="466"/>
      <c r="ET436" s="466"/>
      <c r="EU436" s="466"/>
      <c r="EV436" s="466"/>
      <c r="EW436" s="466"/>
      <c r="EX436" s="466"/>
      <c r="EY436" s="466"/>
      <c r="EZ436" s="466"/>
      <c r="FA436" s="466"/>
      <c r="FB436" s="466"/>
      <c r="FC436" s="466"/>
      <c r="FD436" s="466"/>
      <c r="FE436" s="466"/>
      <c r="FF436" s="466"/>
      <c r="FG436" s="466"/>
      <c r="FH436" s="466"/>
      <c r="FI436" s="466"/>
      <c r="FJ436" s="466"/>
      <c r="FK436" s="466"/>
      <c r="FL436" s="466"/>
      <c r="FM436" s="466"/>
      <c r="FN436" s="466"/>
      <c r="FO436" s="466"/>
      <c r="FP436" s="466"/>
      <c r="FQ436" s="466"/>
      <c r="FR436" s="466"/>
      <c r="FS436" s="466"/>
      <c r="FT436" s="466"/>
      <c r="FU436" s="466"/>
      <c r="FV436" s="466"/>
      <c r="FW436" s="466"/>
      <c r="FX436" s="466"/>
      <c r="FY436" s="466"/>
      <c r="FZ436" s="466"/>
      <c r="GA436" s="466"/>
      <c r="GB436" s="466"/>
      <c r="GC436" s="466"/>
      <c r="GD436" s="466"/>
      <c r="GE436" s="466"/>
      <c r="GF436" s="466"/>
      <c r="GG436" s="466"/>
      <c r="GH436" s="466"/>
      <c r="GI436" s="466"/>
      <c r="GJ436" s="466"/>
      <c r="GK436" s="466"/>
      <c r="GL436" s="466"/>
      <c r="GM436" s="466"/>
      <c r="GN436" s="466"/>
      <c r="GO436" s="466"/>
      <c r="GP436" s="466"/>
      <c r="GQ436" s="466"/>
      <c r="GR436" s="466"/>
      <c r="GS436" s="466"/>
      <c r="GT436" s="466"/>
      <c r="GU436" s="466"/>
      <c r="GV436" s="466"/>
      <c r="GW436" s="466"/>
      <c r="GX436" s="466"/>
      <c r="GY436" s="466"/>
      <c r="GZ436" s="466"/>
      <c r="HA436" s="466"/>
      <c r="HB436" s="466"/>
      <c r="HC436" s="466"/>
      <c r="HD436" s="466"/>
      <c r="HE436" s="466"/>
      <c r="HF436" s="466"/>
      <c r="HG436" s="466"/>
      <c r="HH436" s="466"/>
      <c r="HI436" s="466"/>
      <c r="HJ436" s="466"/>
      <c r="HK436" s="466"/>
      <c r="HL436" s="466"/>
      <c r="HM436" s="466"/>
      <c r="HN436" s="466"/>
      <c r="HO436" s="466"/>
      <c r="HP436" s="466"/>
      <c r="HQ436" s="466"/>
      <c r="HR436" s="466"/>
      <c r="HS436" s="466"/>
      <c r="HT436" s="466"/>
      <c r="HU436" s="466"/>
      <c r="HV436" s="466"/>
      <c r="HW436" s="466"/>
      <c r="HX436" s="466"/>
      <c r="HY436" s="466"/>
      <c r="HZ436" s="466"/>
      <c r="IA436" s="466"/>
      <c r="IB436" s="466"/>
      <c r="IC436" s="466"/>
      <c r="ID436" s="466"/>
      <c r="IE436" s="466"/>
      <c r="IF436" s="466"/>
      <c r="IG436" s="466"/>
      <c r="IH436" s="466"/>
      <c r="II436" s="466"/>
      <c r="IJ436" s="466"/>
      <c r="IK436" s="466"/>
      <c r="IL436" s="466"/>
      <c r="IM436" s="466"/>
      <c r="IN436" s="466"/>
      <c r="IO436" s="466"/>
      <c r="IP436" s="466"/>
      <c r="IQ436" s="466"/>
      <c r="IR436" s="466"/>
      <c r="IS436" s="466"/>
    </row>
    <row r="437" spans="1:253">
      <c r="A437" s="814"/>
      <c r="B437" s="813"/>
      <c r="C437" s="644"/>
      <c r="D437" s="644"/>
      <c r="E437" s="740"/>
      <c r="F437" s="740"/>
      <c r="G437" s="812"/>
      <c r="H437" s="812"/>
      <c r="I437" s="739"/>
      <c r="J437" s="812"/>
      <c r="K437" s="812"/>
      <c r="L437" s="812"/>
      <c r="M437" s="812"/>
      <c r="N437" s="812"/>
      <c r="O437" s="812"/>
      <c r="P437" s="812"/>
      <c r="Q437" s="812"/>
      <c r="R437" s="812"/>
      <c r="S437" s="812"/>
      <c r="T437" s="812"/>
      <c r="U437" s="812"/>
      <c r="V437" s="812"/>
      <c r="W437" s="812"/>
      <c r="X437" s="812"/>
      <c r="Y437" s="812"/>
      <c r="Z437" s="812"/>
      <c r="AA437" s="812"/>
      <c r="AB437" s="812"/>
      <c r="AC437" s="812"/>
      <c r="AD437" s="812"/>
      <c r="AE437" s="812"/>
      <c r="AF437" s="812"/>
      <c r="AG437" s="812"/>
      <c r="AH437" s="812"/>
      <c r="AI437" s="812"/>
      <c r="AJ437" s="812"/>
      <c r="AK437" s="812"/>
      <c r="AL437" s="812"/>
      <c r="AM437" s="812"/>
      <c r="AN437" s="812"/>
      <c r="AO437" s="812"/>
      <c r="AP437" s="812"/>
      <c r="AQ437" s="812"/>
      <c r="AR437" s="812"/>
      <c r="AS437" s="812"/>
      <c r="AT437" s="812"/>
      <c r="AU437" s="812"/>
      <c r="AV437" s="812"/>
      <c r="AW437" s="812"/>
      <c r="AX437" s="812"/>
      <c r="AY437" s="812"/>
      <c r="AZ437" s="812"/>
      <c r="BA437" s="812"/>
      <c r="BB437" s="812"/>
      <c r="BC437" s="812"/>
      <c r="BD437" s="812"/>
      <c r="BE437" s="812"/>
      <c r="BF437" s="812"/>
      <c r="BG437" s="812"/>
      <c r="BH437" s="812"/>
      <c r="BI437" s="812"/>
      <c r="BJ437" s="812"/>
      <c r="BK437" s="812"/>
      <c r="BL437" s="812"/>
      <c r="BM437" s="812"/>
      <c r="BN437" s="812"/>
      <c r="BO437" s="812"/>
      <c r="BP437" s="812"/>
      <c r="BQ437" s="812"/>
      <c r="BR437" s="812"/>
      <c r="BS437" s="812"/>
      <c r="BT437" s="812"/>
      <c r="BU437" s="812"/>
      <c r="BV437" s="812"/>
      <c r="BW437" s="812"/>
      <c r="BX437" s="812"/>
      <c r="BY437" s="812"/>
      <c r="BZ437" s="812"/>
      <c r="CA437" s="812"/>
      <c r="CB437" s="812"/>
      <c r="CC437" s="812"/>
      <c r="CD437" s="812"/>
      <c r="CE437" s="812"/>
      <c r="CF437" s="812"/>
      <c r="CG437" s="812"/>
      <c r="CH437" s="812"/>
      <c r="CI437" s="812"/>
      <c r="CJ437" s="812"/>
      <c r="CK437" s="812"/>
      <c r="CL437" s="812"/>
      <c r="CM437" s="812"/>
      <c r="CN437" s="812"/>
      <c r="CO437" s="812"/>
      <c r="CP437" s="812"/>
      <c r="CQ437" s="812"/>
      <c r="CR437" s="812"/>
      <c r="CS437" s="812"/>
      <c r="CT437" s="812"/>
      <c r="CU437" s="812"/>
      <c r="CV437" s="812"/>
      <c r="CW437" s="812"/>
      <c r="CX437" s="812"/>
      <c r="CY437" s="812"/>
      <c r="CZ437" s="812"/>
      <c r="DA437" s="812"/>
      <c r="DB437" s="812"/>
      <c r="DC437" s="812"/>
      <c r="DD437" s="812"/>
      <c r="DE437" s="812"/>
      <c r="DF437" s="812"/>
      <c r="DG437" s="812"/>
      <c r="DH437" s="812"/>
      <c r="DI437" s="812"/>
      <c r="DJ437" s="812"/>
      <c r="DK437" s="812"/>
      <c r="DL437" s="812"/>
      <c r="DM437" s="812"/>
      <c r="DN437" s="812"/>
      <c r="DO437" s="812"/>
      <c r="DP437" s="812"/>
      <c r="DQ437" s="812"/>
      <c r="DR437" s="812"/>
      <c r="DS437" s="812"/>
      <c r="DT437" s="812"/>
      <c r="DU437" s="812"/>
      <c r="DV437" s="812"/>
      <c r="DW437" s="812"/>
      <c r="DX437" s="812"/>
      <c r="DY437" s="812"/>
      <c r="DZ437" s="812"/>
      <c r="EA437" s="812"/>
      <c r="EB437" s="812"/>
      <c r="EC437" s="812"/>
      <c r="ED437" s="812"/>
      <c r="EE437" s="812"/>
      <c r="EF437" s="812"/>
      <c r="EG437" s="812"/>
      <c r="EH437" s="812"/>
      <c r="EI437" s="812"/>
      <c r="EJ437" s="812"/>
      <c r="EK437" s="812"/>
      <c r="EL437" s="812"/>
      <c r="EM437" s="812"/>
      <c r="EN437" s="812"/>
      <c r="EO437" s="812"/>
      <c r="EP437" s="812"/>
      <c r="EQ437" s="812"/>
      <c r="ER437" s="812"/>
      <c r="ES437" s="812"/>
      <c r="ET437" s="812"/>
      <c r="EU437" s="812"/>
      <c r="EV437" s="812"/>
      <c r="EW437" s="812"/>
      <c r="EX437" s="812"/>
      <c r="EY437" s="812"/>
      <c r="EZ437" s="812"/>
      <c r="FA437" s="812"/>
      <c r="FB437" s="812"/>
      <c r="FC437" s="812"/>
      <c r="FD437" s="812"/>
      <c r="FE437" s="812"/>
      <c r="FF437" s="812"/>
      <c r="FG437" s="812"/>
      <c r="FH437" s="812"/>
      <c r="FI437" s="812"/>
      <c r="FJ437" s="812"/>
      <c r="FK437" s="812"/>
      <c r="FL437" s="812"/>
      <c r="FM437" s="812"/>
      <c r="FN437" s="812"/>
      <c r="FO437" s="812"/>
      <c r="FP437" s="812"/>
      <c r="FQ437" s="812"/>
      <c r="FR437" s="812"/>
      <c r="FS437" s="812"/>
      <c r="FT437" s="812"/>
      <c r="FU437" s="812"/>
      <c r="FV437" s="812"/>
      <c r="FW437" s="812"/>
      <c r="FX437" s="812"/>
      <c r="FY437" s="812"/>
      <c r="FZ437" s="812"/>
      <c r="GA437" s="812"/>
      <c r="GB437" s="812"/>
      <c r="GC437" s="812"/>
      <c r="GD437" s="812"/>
      <c r="GE437" s="812"/>
      <c r="GF437" s="812"/>
      <c r="GG437" s="812"/>
      <c r="GH437" s="812"/>
      <c r="GI437" s="812"/>
      <c r="GJ437" s="812"/>
      <c r="GK437" s="812"/>
      <c r="GL437" s="812"/>
      <c r="GM437" s="812"/>
      <c r="GN437" s="812"/>
      <c r="GO437" s="812"/>
      <c r="GP437" s="812"/>
      <c r="GQ437" s="812"/>
      <c r="GR437" s="812"/>
      <c r="GS437" s="812"/>
      <c r="GT437" s="812"/>
      <c r="GU437" s="812"/>
      <c r="GV437" s="812"/>
      <c r="GW437" s="812"/>
      <c r="GX437" s="812"/>
      <c r="GY437" s="812"/>
      <c r="GZ437" s="812"/>
      <c r="HA437" s="812"/>
      <c r="HB437" s="812"/>
      <c r="HC437" s="812"/>
      <c r="HD437" s="812"/>
      <c r="HE437" s="812"/>
      <c r="HF437" s="812"/>
      <c r="HG437" s="812"/>
      <c r="HH437" s="812"/>
      <c r="HI437" s="812"/>
      <c r="HJ437" s="812"/>
      <c r="HK437" s="812"/>
      <c r="HL437" s="812"/>
      <c r="HM437" s="812"/>
      <c r="HN437" s="812"/>
      <c r="HO437" s="812"/>
      <c r="HP437" s="812"/>
      <c r="HQ437" s="812"/>
      <c r="HR437" s="812"/>
      <c r="HS437" s="812"/>
      <c r="HT437" s="812"/>
      <c r="HU437" s="812"/>
      <c r="HV437" s="812"/>
      <c r="HW437" s="812"/>
      <c r="HX437" s="812"/>
      <c r="HY437" s="812"/>
      <c r="HZ437" s="812"/>
      <c r="IA437" s="812"/>
      <c r="IB437" s="812"/>
      <c r="IC437" s="812"/>
      <c r="ID437" s="812"/>
      <c r="IE437" s="812"/>
      <c r="IF437" s="812"/>
      <c r="IG437" s="812"/>
      <c r="IH437" s="812"/>
      <c r="II437" s="812"/>
      <c r="IJ437" s="812"/>
      <c r="IK437" s="812"/>
      <c r="IL437" s="812"/>
      <c r="IM437" s="812"/>
      <c r="IN437" s="812"/>
      <c r="IO437" s="812"/>
      <c r="IP437" s="812"/>
      <c r="IQ437" s="812"/>
      <c r="IR437" s="812"/>
      <c r="IS437" s="812"/>
    </row>
    <row r="438" spans="1:253">
      <c r="A438" s="476"/>
      <c r="B438" s="637"/>
      <c r="C438" s="473"/>
      <c r="D438" s="474"/>
      <c r="E438" s="473"/>
      <c r="F438" s="473"/>
      <c r="G438" s="372"/>
      <c r="H438" s="372"/>
      <c r="I438" s="534"/>
      <c r="J438" s="372"/>
      <c r="K438" s="372"/>
      <c r="L438" s="372"/>
      <c r="M438" s="372"/>
      <c r="N438" s="372"/>
      <c r="O438" s="372"/>
      <c r="P438" s="372"/>
      <c r="Q438" s="372"/>
      <c r="R438" s="372"/>
      <c r="S438" s="372"/>
      <c r="T438" s="372"/>
      <c r="U438" s="372"/>
      <c r="V438" s="372"/>
      <c r="W438" s="372"/>
      <c r="X438" s="372"/>
      <c r="Y438" s="372"/>
      <c r="Z438" s="372"/>
      <c r="AA438" s="372"/>
      <c r="AB438" s="372"/>
      <c r="AC438" s="372"/>
      <c r="AD438" s="372"/>
      <c r="AE438" s="372"/>
      <c r="AF438" s="372"/>
      <c r="AG438" s="372"/>
      <c r="AH438" s="372"/>
      <c r="AI438" s="372"/>
      <c r="AJ438" s="372"/>
      <c r="AK438" s="372"/>
      <c r="AL438" s="372"/>
      <c r="AM438" s="372"/>
      <c r="AN438" s="372"/>
      <c r="AO438" s="372"/>
      <c r="AP438" s="372"/>
      <c r="AQ438" s="372"/>
      <c r="AR438" s="372"/>
      <c r="AS438" s="372"/>
      <c r="AT438" s="372"/>
      <c r="AU438" s="372"/>
      <c r="AV438" s="372"/>
      <c r="AW438" s="372"/>
      <c r="AX438" s="372"/>
      <c r="AY438" s="372"/>
      <c r="AZ438" s="372"/>
      <c r="BA438" s="372"/>
      <c r="BB438" s="372"/>
      <c r="BC438" s="372"/>
      <c r="BD438" s="372"/>
      <c r="BE438" s="372"/>
      <c r="BF438" s="372"/>
      <c r="BG438" s="372"/>
      <c r="BH438" s="372"/>
      <c r="BI438" s="372"/>
      <c r="BJ438" s="372"/>
      <c r="BK438" s="372"/>
      <c r="BL438" s="372"/>
      <c r="BM438" s="372"/>
      <c r="BN438" s="372"/>
      <c r="BO438" s="372"/>
      <c r="BP438" s="372"/>
      <c r="BQ438" s="372"/>
      <c r="BR438" s="372"/>
      <c r="BS438" s="372"/>
      <c r="BT438" s="372"/>
      <c r="BU438" s="372"/>
      <c r="BV438" s="372"/>
      <c r="BW438" s="372"/>
      <c r="BX438" s="372"/>
      <c r="BY438" s="372"/>
      <c r="BZ438" s="372"/>
      <c r="CA438" s="372"/>
      <c r="CB438" s="372"/>
      <c r="CC438" s="372"/>
      <c r="CD438" s="372"/>
      <c r="CE438" s="372"/>
      <c r="CF438" s="372"/>
      <c r="CG438" s="372"/>
      <c r="CH438" s="372"/>
      <c r="CI438" s="372"/>
      <c r="CJ438" s="372"/>
      <c r="CK438" s="372"/>
      <c r="CL438" s="372"/>
      <c r="CM438" s="372"/>
      <c r="CN438" s="372"/>
      <c r="CO438" s="372"/>
      <c r="CP438" s="372"/>
      <c r="CQ438" s="372"/>
      <c r="CR438" s="372"/>
      <c r="CS438" s="372"/>
      <c r="CT438" s="372"/>
      <c r="CU438" s="372"/>
      <c r="CV438" s="372"/>
      <c r="CW438" s="372"/>
      <c r="CX438" s="372"/>
      <c r="CY438" s="372"/>
      <c r="CZ438" s="372"/>
      <c r="DA438" s="372"/>
      <c r="DB438" s="372"/>
      <c r="DC438" s="372"/>
      <c r="DD438" s="372"/>
      <c r="DE438" s="372"/>
      <c r="DF438" s="372"/>
      <c r="DG438" s="372"/>
      <c r="DH438" s="372"/>
      <c r="DI438" s="372"/>
      <c r="DJ438" s="372"/>
      <c r="DK438" s="372"/>
      <c r="DL438" s="372"/>
      <c r="DM438" s="372"/>
      <c r="DN438" s="372"/>
      <c r="DO438" s="372"/>
      <c r="DP438" s="372"/>
      <c r="DQ438" s="372"/>
      <c r="DR438" s="372"/>
      <c r="DS438" s="372"/>
      <c r="DT438" s="372"/>
      <c r="DU438" s="372"/>
      <c r="DV438" s="372"/>
      <c r="DW438" s="372"/>
      <c r="DX438" s="372"/>
      <c r="DY438" s="372"/>
      <c r="DZ438" s="372"/>
      <c r="EA438" s="372"/>
      <c r="EB438" s="372"/>
      <c r="EC438" s="372"/>
      <c r="ED438" s="372"/>
      <c r="EE438" s="372"/>
      <c r="EF438" s="372"/>
      <c r="EG438" s="372"/>
      <c r="EH438" s="372"/>
      <c r="EI438" s="372"/>
      <c r="EJ438" s="372"/>
      <c r="EK438" s="372"/>
      <c r="EL438" s="372"/>
      <c r="EM438" s="372"/>
      <c r="EN438" s="372"/>
      <c r="EO438" s="372"/>
      <c r="EP438" s="372"/>
      <c r="EQ438" s="372"/>
      <c r="ER438" s="372"/>
      <c r="ES438" s="372"/>
      <c r="ET438" s="372"/>
      <c r="EU438" s="372"/>
      <c r="EV438" s="372"/>
      <c r="EW438" s="372"/>
      <c r="EX438" s="372"/>
      <c r="EY438" s="372"/>
      <c r="EZ438" s="372"/>
      <c r="FA438" s="372"/>
      <c r="FB438" s="372"/>
      <c r="FC438" s="372"/>
      <c r="FD438" s="372"/>
      <c r="FE438" s="372"/>
      <c r="FF438" s="372"/>
      <c r="FG438" s="372"/>
      <c r="FH438" s="372"/>
      <c r="FI438" s="372"/>
      <c r="FJ438" s="372"/>
      <c r="FK438" s="372"/>
      <c r="FL438" s="372"/>
      <c r="FM438" s="372"/>
      <c r="FN438" s="372"/>
      <c r="FO438" s="372"/>
      <c r="FP438" s="372"/>
      <c r="FQ438" s="372"/>
      <c r="FR438" s="372"/>
      <c r="FS438" s="372"/>
      <c r="FT438" s="372"/>
      <c r="FU438" s="372"/>
      <c r="FV438" s="372"/>
      <c r="FW438" s="372"/>
      <c r="FX438" s="372"/>
      <c r="FY438" s="372"/>
      <c r="FZ438" s="372"/>
      <c r="GA438" s="372"/>
      <c r="GB438" s="372"/>
      <c r="GC438" s="372"/>
      <c r="GD438" s="372"/>
      <c r="GE438" s="372"/>
      <c r="GF438" s="372"/>
      <c r="GG438" s="372"/>
      <c r="GH438" s="372"/>
      <c r="GI438" s="372"/>
      <c r="GJ438" s="372"/>
      <c r="GK438" s="372"/>
      <c r="GL438" s="372"/>
      <c r="GM438" s="372"/>
      <c r="GN438" s="372"/>
      <c r="GO438" s="372"/>
      <c r="GP438" s="372"/>
      <c r="GQ438" s="372"/>
      <c r="GR438" s="372"/>
      <c r="GS438" s="372"/>
      <c r="GT438" s="372"/>
      <c r="GU438" s="372"/>
      <c r="GV438" s="372"/>
      <c r="GW438" s="372"/>
      <c r="GX438" s="372"/>
      <c r="GY438" s="372"/>
      <c r="GZ438" s="372"/>
      <c r="HA438" s="372"/>
      <c r="HB438" s="372"/>
      <c r="HC438" s="372"/>
      <c r="HD438" s="372"/>
      <c r="HE438" s="372"/>
      <c r="HF438" s="372"/>
      <c r="HG438" s="372"/>
      <c r="HH438" s="372"/>
      <c r="HI438" s="372"/>
      <c r="HJ438" s="372"/>
      <c r="HK438" s="372"/>
      <c r="HL438" s="372"/>
      <c r="HM438" s="372"/>
      <c r="HN438" s="372"/>
      <c r="HO438" s="372"/>
      <c r="HP438" s="372"/>
      <c r="HQ438" s="372"/>
      <c r="HR438" s="372"/>
      <c r="HS438" s="372"/>
      <c r="HT438" s="372"/>
      <c r="HU438" s="372"/>
      <c r="HV438" s="372"/>
      <c r="HW438" s="372"/>
      <c r="HX438" s="372"/>
      <c r="HY438" s="372"/>
      <c r="HZ438" s="372"/>
      <c r="IA438" s="372"/>
      <c r="IB438" s="372"/>
      <c r="IC438" s="372"/>
      <c r="ID438" s="372"/>
      <c r="IE438" s="372"/>
      <c r="IF438" s="372"/>
      <c r="IG438" s="372"/>
      <c r="IH438" s="372"/>
      <c r="II438" s="372"/>
      <c r="IJ438" s="372"/>
      <c r="IK438" s="372"/>
      <c r="IL438" s="372"/>
      <c r="IM438" s="372"/>
      <c r="IN438" s="372"/>
      <c r="IO438" s="372"/>
      <c r="IP438" s="372"/>
      <c r="IQ438" s="372"/>
      <c r="IR438" s="372"/>
      <c r="IS438" s="372"/>
    </row>
    <row r="439" spans="1:253">
      <c r="A439" s="476"/>
      <c r="B439" s="637"/>
      <c r="C439" s="473"/>
      <c r="D439" s="474"/>
      <c r="E439" s="473"/>
      <c r="F439" s="473"/>
      <c r="G439" s="372"/>
      <c r="H439" s="372"/>
      <c r="I439" s="534"/>
      <c r="J439" s="372"/>
      <c r="K439" s="372"/>
      <c r="L439" s="372"/>
      <c r="M439" s="372"/>
      <c r="N439" s="372"/>
      <c r="O439" s="372"/>
      <c r="P439" s="372"/>
      <c r="Q439" s="372"/>
      <c r="R439" s="372"/>
      <c r="S439" s="372"/>
      <c r="T439" s="372"/>
      <c r="U439" s="372"/>
      <c r="V439" s="372"/>
      <c r="W439" s="372"/>
      <c r="X439" s="372"/>
      <c r="Y439" s="372"/>
      <c r="Z439" s="372"/>
      <c r="AA439" s="372"/>
      <c r="AB439" s="372"/>
      <c r="AC439" s="372"/>
      <c r="AD439" s="372"/>
      <c r="AE439" s="372"/>
      <c r="AF439" s="372"/>
      <c r="AG439" s="372"/>
      <c r="AH439" s="372"/>
      <c r="AI439" s="372"/>
      <c r="AJ439" s="372"/>
      <c r="AK439" s="372"/>
      <c r="AL439" s="372"/>
      <c r="AM439" s="372"/>
      <c r="AN439" s="372"/>
      <c r="AO439" s="372"/>
      <c r="AP439" s="372"/>
      <c r="AQ439" s="372"/>
      <c r="AR439" s="372"/>
      <c r="AS439" s="372"/>
      <c r="AT439" s="372"/>
      <c r="AU439" s="372"/>
      <c r="AV439" s="372"/>
      <c r="AW439" s="372"/>
      <c r="AX439" s="372"/>
      <c r="AY439" s="372"/>
      <c r="AZ439" s="372"/>
      <c r="BA439" s="372"/>
      <c r="BB439" s="372"/>
      <c r="BC439" s="372"/>
      <c r="BD439" s="372"/>
      <c r="BE439" s="372"/>
      <c r="BF439" s="372"/>
      <c r="BG439" s="372"/>
      <c r="BH439" s="372"/>
      <c r="BI439" s="372"/>
      <c r="BJ439" s="372"/>
      <c r="BK439" s="372"/>
      <c r="BL439" s="372"/>
      <c r="BM439" s="372"/>
      <c r="BN439" s="372"/>
      <c r="BO439" s="372"/>
      <c r="BP439" s="372"/>
      <c r="BQ439" s="372"/>
      <c r="BR439" s="372"/>
      <c r="BS439" s="372"/>
      <c r="BT439" s="372"/>
      <c r="BU439" s="372"/>
      <c r="BV439" s="372"/>
      <c r="BW439" s="372"/>
      <c r="BX439" s="372"/>
      <c r="BY439" s="372"/>
      <c r="BZ439" s="372"/>
      <c r="CA439" s="372"/>
      <c r="CB439" s="372"/>
      <c r="CC439" s="372"/>
      <c r="CD439" s="372"/>
      <c r="CE439" s="372"/>
      <c r="CF439" s="372"/>
      <c r="CG439" s="372"/>
      <c r="CH439" s="372"/>
      <c r="CI439" s="372"/>
      <c r="CJ439" s="372"/>
      <c r="CK439" s="372"/>
      <c r="CL439" s="372"/>
      <c r="CM439" s="372"/>
      <c r="CN439" s="372"/>
      <c r="CO439" s="372"/>
      <c r="CP439" s="372"/>
      <c r="CQ439" s="372"/>
      <c r="CR439" s="372"/>
      <c r="CS439" s="372"/>
      <c r="CT439" s="372"/>
      <c r="CU439" s="372"/>
      <c r="CV439" s="372"/>
      <c r="CW439" s="372"/>
      <c r="CX439" s="372"/>
      <c r="CY439" s="372"/>
      <c r="CZ439" s="372"/>
      <c r="DA439" s="372"/>
      <c r="DB439" s="372"/>
      <c r="DC439" s="372"/>
      <c r="DD439" s="372"/>
      <c r="DE439" s="372"/>
      <c r="DF439" s="372"/>
      <c r="DG439" s="372"/>
      <c r="DH439" s="372"/>
      <c r="DI439" s="372"/>
      <c r="DJ439" s="372"/>
      <c r="DK439" s="372"/>
      <c r="DL439" s="372"/>
      <c r="DM439" s="372"/>
      <c r="DN439" s="372"/>
      <c r="DO439" s="372"/>
      <c r="DP439" s="372"/>
      <c r="DQ439" s="372"/>
      <c r="DR439" s="372"/>
      <c r="DS439" s="372"/>
      <c r="DT439" s="372"/>
      <c r="DU439" s="372"/>
      <c r="DV439" s="372"/>
      <c r="DW439" s="372"/>
      <c r="DX439" s="372"/>
      <c r="DY439" s="372"/>
      <c r="DZ439" s="372"/>
      <c r="EA439" s="372"/>
      <c r="EB439" s="372"/>
      <c r="EC439" s="372"/>
      <c r="ED439" s="372"/>
      <c r="EE439" s="372"/>
      <c r="EF439" s="372"/>
      <c r="EG439" s="372"/>
      <c r="EH439" s="372"/>
      <c r="EI439" s="372"/>
      <c r="EJ439" s="372"/>
      <c r="EK439" s="372"/>
      <c r="EL439" s="372"/>
      <c r="EM439" s="372"/>
      <c r="EN439" s="372"/>
      <c r="EO439" s="372"/>
      <c r="EP439" s="372"/>
      <c r="EQ439" s="372"/>
      <c r="ER439" s="372"/>
      <c r="ES439" s="372"/>
      <c r="ET439" s="372"/>
      <c r="EU439" s="372"/>
      <c r="EV439" s="372"/>
      <c r="EW439" s="372"/>
      <c r="EX439" s="372"/>
      <c r="EY439" s="372"/>
      <c r="EZ439" s="372"/>
      <c r="FA439" s="372"/>
      <c r="FB439" s="372"/>
      <c r="FC439" s="372"/>
      <c r="FD439" s="372"/>
      <c r="FE439" s="372"/>
      <c r="FF439" s="372"/>
      <c r="FG439" s="372"/>
      <c r="FH439" s="372"/>
      <c r="FI439" s="372"/>
      <c r="FJ439" s="372"/>
      <c r="FK439" s="372"/>
      <c r="FL439" s="372"/>
      <c r="FM439" s="372"/>
      <c r="FN439" s="372"/>
      <c r="FO439" s="372"/>
      <c r="FP439" s="372"/>
      <c r="FQ439" s="372"/>
      <c r="FR439" s="372"/>
      <c r="FS439" s="372"/>
      <c r="FT439" s="372"/>
      <c r="FU439" s="372"/>
      <c r="FV439" s="372"/>
      <c r="FW439" s="372"/>
      <c r="FX439" s="372"/>
      <c r="FY439" s="372"/>
      <c r="FZ439" s="372"/>
      <c r="GA439" s="372"/>
      <c r="GB439" s="372"/>
      <c r="GC439" s="372"/>
      <c r="GD439" s="372"/>
      <c r="GE439" s="372"/>
      <c r="GF439" s="372"/>
      <c r="GG439" s="372"/>
      <c r="GH439" s="372"/>
      <c r="GI439" s="372"/>
      <c r="GJ439" s="372"/>
      <c r="GK439" s="372"/>
      <c r="GL439" s="372"/>
      <c r="GM439" s="372"/>
      <c r="GN439" s="372"/>
      <c r="GO439" s="372"/>
      <c r="GP439" s="372"/>
      <c r="GQ439" s="372"/>
      <c r="GR439" s="372"/>
      <c r="GS439" s="372"/>
      <c r="GT439" s="372"/>
      <c r="GU439" s="372"/>
      <c r="GV439" s="372"/>
      <c r="GW439" s="372"/>
      <c r="GX439" s="372"/>
      <c r="GY439" s="372"/>
      <c r="GZ439" s="372"/>
      <c r="HA439" s="372"/>
      <c r="HB439" s="372"/>
      <c r="HC439" s="372"/>
      <c r="HD439" s="372"/>
      <c r="HE439" s="372"/>
      <c r="HF439" s="372"/>
      <c r="HG439" s="372"/>
      <c r="HH439" s="372"/>
      <c r="HI439" s="372"/>
      <c r="HJ439" s="372"/>
      <c r="HK439" s="372"/>
      <c r="HL439" s="372"/>
      <c r="HM439" s="372"/>
      <c r="HN439" s="372"/>
      <c r="HO439" s="372"/>
      <c r="HP439" s="372"/>
      <c r="HQ439" s="372"/>
      <c r="HR439" s="372"/>
      <c r="HS439" s="372"/>
      <c r="HT439" s="372"/>
      <c r="HU439" s="372"/>
      <c r="HV439" s="372"/>
      <c r="HW439" s="372"/>
      <c r="HX439" s="372"/>
      <c r="HY439" s="372"/>
      <c r="HZ439" s="372"/>
      <c r="IA439" s="372"/>
      <c r="IB439" s="372"/>
      <c r="IC439" s="372"/>
      <c r="ID439" s="372"/>
      <c r="IE439" s="372"/>
      <c r="IF439" s="372"/>
      <c r="IG439" s="372"/>
      <c r="IH439" s="372"/>
      <c r="II439" s="372"/>
      <c r="IJ439" s="372"/>
      <c r="IK439" s="372"/>
      <c r="IL439" s="372"/>
      <c r="IM439" s="372"/>
      <c r="IN439" s="372"/>
      <c r="IO439" s="372"/>
      <c r="IP439" s="372"/>
      <c r="IQ439" s="372"/>
      <c r="IR439" s="372"/>
      <c r="IS439" s="372"/>
    </row>
    <row r="440" spans="1:253">
      <c r="A440" s="476"/>
      <c r="B440" s="637"/>
      <c r="C440" s="473"/>
      <c r="D440" s="474"/>
      <c r="E440" s="473"/>
      <c r="F440" s="473"/>
      <c r="G440" s="372"/>
      <c r="H440" s="372"/>
      <c r="I440" s="372"/>
      <c r="J440" s="372"/>
      <c r="K440" s="372"/>
      <c r="L440" s="372"/>
      <c r="M440" s="372"/>
      <c r="N440" s="372"/>
      <c r="O440" s="372"/>
      <c r="P440" s="372"/>
      <c r="Q440" s="372"/>
      <c r="R440" s="372"/>
      <c r="S440" s="372"/>
      <c r="T440" s="372"/>
      <c r="U440" s="372"/>
      <c r="V440" s="372"/>
      <c r="W440" s="372"/>
      <c r="X440" s="372"/>
      <c r="Y440" s="372"/>
      <c r="Z440" s="372"/>
      <c r="AA440" s="372"/>
      <c r="AB440" s="372"/>
      <c r="AC440" s="372"/>
      <c r="AD440" s="372"/>
      <c r="AE440" s="372"/>
      <c r="AF440" s="372"/>
      <c r="AG440" s="372"/>
      <c r="AH440" s="372"/>
      <c r="AI440" s="372"/>
      <c r="AJ440" s="372"/>
      <c r="AK440" s="372"/>
      <c r="AL440" s="372"/>
      <c r="AM440" s="372"/>
      <c r="AN440" s="372"/>
      <c r="AO440" s="372"/>
      <c r="AP440" s="372"/>
      <c r="AQ440" s="372"/>
      <c r="AR440" s="372"/>
      <c r="AS440" s="372"/>
      <c r="AT440" s="372"/>
      <c r="AU440" s="372"/>
      <c r="AV440" s="372"/>
      <c r="AW440" s="372"/>
      <c r="AX440" s="372"/>
      <c r="AY440" s="372"/>
      <c r="AZ440" s="372"/>
      <c r="BA440" s="372"/>
      <c r="BB440" s="372"/>
      <c r="BC440" s="372"/>
      <c r="BD440" s="372"/>
      <c r="BE440" s="372"/>
      <c r="BF440" s="372"/>
      <c r="BG440" s="372"/>
      <c r="BH440" s="372"/>
      <c r="BI440" s="372"/>
      <c r="BJ440" s="372"/>
      <c r="BK440" s="372"/>
      <c r="BL440" s="372"/>
      <c r="BM440" s="372"/>
      <c r="BN440" s="372"/>
      <c r="BO440" s="372"/>
      <c r="BP440" s="372"/>
      <c r="BQ440" s="372"/>
      <c r="BR440" s="372"/>
      <c r="BS440" s="372"/>
      <c r="BT440" s="372"/>
      <c r="BU440" s="372"/>
      <c r="BV440" s="372"/>
      <c r="BW440" s="372"/>
      <c r="BX440" s="372"/>
      <c r="BY440" s="372"/>
      <c r="BZ440" s="372"/>
      <c r="CA440" s="372"/>
      <c r="CB440" s="372"/>
      <c r="CC440" s="372"/>
      <c r="CD440" s="372"/>
      <c r="CE440" s="372"/>
      <c r="CF440" s="372"/>
      <c r="CG440" s="372"/>
      <c r="CH440" s="372"/>
      <c r="CI440" s="372"/>
      <c r="CJ440" s="372"/>
      <c r="CK440" s="372"/>
      <c r="CL440" s="372"/>
      <c r="CM440" s="372"/>
      <c r="CN440" s="372"/>
      <c r="CO440" s="372"/>
      <c r="CP440" s="372"/>
      <c r="CQ440" s="372"/>
      <c r="CR440" s="372"/>
      <c r="CS440" s="372"/>
      <c r="CT440" s="372"/>
      <c r="CU440" s="372"/>
      <c r="CV440" s="372"/>
      <c r="CW440" s="372"/>
      <c r="CX440" s="372"/>
      <c r="CY440" s="372"/>
      <c r="CZ440" s="372"/>
      <c r="DA440" s="372"/>
      <c r="DB440" s="372"/>
      <c r="DC440" s="372"/>
      <c r="DD440" s="372"/>
      <c r="DE440" s="372"/>
      <c r="DF440" s="372"/>
      <c r="DG440" s="372"/>
      <c r="DH440" s="372"/>
      <c r="DI440" s="372"/>
      <c r="DJ440" s="372"/>
      <c r="DK440" s="372"/>
      <c r="DL440" s="372"/>
      <c r="DM440" s="372"/>
      <c r="DN440" s="372"/>
      <c r="DO440" s="372"/>
      <c r="DP440" s="372"/>
      <c r="DQ440" s="372"/>
      <c r="DR440" s="372"/>
      <c r="DS440" s="372"/>
      <c r="DT440" s="372"/>
      <c r="DU440" s="372"/>
      <c r="DV440" s="372"/>
      <c r="DW440" s="372"/>
      <c r="DX440" s="372"/>
      <c r="DY440" s="372"/>
      <c r="DZ440" s="372"/>
      <c r="EA440" s="372"/>
      <c r="EB440" s="372"/>
      <c r="EC440" s="372"/>
      <c r="ED440" s="372"/>
      <c r="EE440" s="372"/>
      <c r="EF440" s="372"/>
      <c r="EG440" s="372"/>
      <c r="EH440" s="372"/>
      <c r="EI440" s="372"/>
      <c r="EJ440" s="372"/>
      <c r="EK440" s="372"/>
      <c r="EL440" s="372"/>
      <c r="EM440" s="372"/>
      <c r="EN440" s="372"/>
      <c r="EO440" s="372"/>
      <c r="EP440" s="372"/>
      <c r="EQ440" s="372"/>
      <c r="ER440" s="372"/>
      <c r="ES440" s="372"/>
      <c r="ET440" s="372"/>
      <c r="EU440" s="372"/>
      <c r="EV440" s="372"/>
      <c r="EW440" s="372"/>
      <c r="EX440" s="372"/>
      <c r="EY440" s="372"/>
      <c r="EZ440" s="372"/>
      <c r="FA440" s="372"/>
      <c r="FB440" s="372"/>
      <c r="FC440" s="372"/>
      <c r="FD440" s="372"/>
      <c r="FE440" s="372"/>
      <c r="FF440" s="372"/>
      <c r="FG440" s="372"/>
      <c r="FH440" s="372"/>
      <c r="FI440" s="372"/>
      <c r="FJ440" s="372"/>
      <c r="FK440" s="372"/>
      <c r="FL440" s="372"/>
      <c r="FM440" s="372"/>
      <c r="FN440" s="372"/>
      <c r="FO440" s="372"/>
      <c r="FP440" s="372"/>
      <c r="FQ440" s="372"/>
      <c r="FR440" s="372"/>
      <c r="FS440" s="372"/>
      <c r="FT440" s="372"/>
      <c r="FU440" s="372"/>
      <c r="FV440" s="372"/>
      <c r="FW440" s="372"/>
      <c r="FX440" s="372"/>
      <c r="FY440" s="372"/>
      <c r="FZ440" s="372"/>
      <c r="GA440" s="372"/>
      <c r="GB440" s="372"/>
      <c r="GC440" s="372"/>
      <c r="GD440" s="372"/>
      <c r="GE440" s="372"/>
      <c r="GF440" s="372"/>
      <c r="GG440" s="372"/>
      <c r="GH440" s="372"/>
      <c r="GI440" s="372"/>
      <c r="GJ440" s="372"/>
      <c r="GK440" s="372"/>
      <c r="GL440" s="372"/>
      <c r="GM440" s="372"/>
      <c r="GN440" s="372"/>
      <c r="GO440" s="372"/>
      <c r="GP440" s="372"/>
      <c r="GQ440" s="372"/>
      <c r="GR440" s="372"/>
      <c r="GS440" s="372"/>
      <c r="GT440" s="372"/>
      <c r="GU440" s="372"/>
      <c r="GV440" s="372"/>
      <c r="GW440" s="372"/>
      <c r="GX440" s="372"/>
      <c r="GY440" s="372"/>
      <c r="GZ440" s="372"/>
      <c r="HA440" s="372"/>
      <c r="HB440" s="372"/>
      <c r="HC440" s="372"/>
      <c r="HD440" s="372"/>
      <c r="HE440" s="372"/>
      <c r="HF440" s="372"/>
      <c r="HG440" s="372"/>
      <c r="HH440" s="372"/>
      <c r="HI440" s="372"/>
      <c r="HJ440" s="372"/>
      <c r="HK440" s="372"/>
      <c r="HL440" s="372"/>
      <c r="HM440" s="372"/>
      <c r="HN440" s="372"/>
      <c r="HO440" s="372"/>
      <c r="HP440" s="372"/>
      <c r="HQ440" s="372"/>
      <c r="HR440" s="372"/>
      <c r="HS440" s="372"/>
      <c r="HT440" s="372"/>
      <c r="HU440" s="372"/>
      <c r="HV440" s="372"/>
      <c r="HW440" s="372"/>
      <c r="HX440" s="372"/>
      <c r="HY440" s="372"/>
      <c r="HZ440" s="372"/>
      <c r="IA440" s="372"/>
      <c r="IB440" s="372"/>
      <c r="IC440" s="372"/>
      <c r="ID440" s="372"/>
      <c r="IE440" s="372"/>
      <c r="IF440" s="372"/>
      <c r="IG440" s="372"/>
      <c r="IH440" s="372"/>
      <c r="II440" s="372"/>
      <c r="IJ440" s="372"/>
      <c r="IK440" s="372"/>
      <c r="IL440" s="372"/>
      <c r="IM440" s="372"/>
      <c r="IN440" s="372"/>
      <c r="IO440" s="372"/>
      <c r="IP440" s="372"/>
      <c r="IQ440" s="372"/>
      <c r="IR440" s="372"/>
      <c r="IS440" s="372"/>
    </row>
    <row r="441" spans="1:253">
      <c r="A441" s="476"/>
      <c r="B441" s="637"/>
      <c r="C441" s="473"/>
      <c r="D441" s="474"/>
      <c r="E441" s="473"/>
      <c r="F441" s="473"/>
      <c r="G441" s="372"/>
      <c r="H441" s="372"/>
      <c r="I441" s="372"/>
      <c r="J441" s="372"/>
      <c r="K441" s="372"/>
      <c r="L441" s="372"/>
      <c r="M441" s="372"/>
      <c r="N441" s="372"/>
      <c r="O441" s="372"/>
      <c r="P441" s="372"/>
      <c r="Q441" s="372"/>
      <c r="R441" s="372"/>
      <c r="S441" s="372"/>
      <c r="T441" s="372"/>
      <c r="U441" s="372"/>
      <c r="V441" s="372"/>
      <c r="W441" s="372"/>
      <c r="X441" s="372"/>
      <c r="Y441" s="372"/>
      <c r="Z441" s="372"/>
      <c r="AA441" s="372"/>
      <c r="AB441" s="372"/>
      <c r="AC441" s="372"/>
      <c r="AD441" s="372"/>
      <c r="AE441" s="372"/>
      <c r="AF441" s="372"/>
      <c r="AG441" s="372"/>
      <c r="AH441" s="372"/>
      <c r="AI441" s="372"/>
      <c r="AJ441" s="372"/>
      <c r="AK441" s="372"/>
      <c r="AL441" s="372"/>
      <c r="AM441" s="372"/>
      <c r="AN441" s="372"/>
      <c r="AO441" s="372"/>
      <c r="AP441" s="372"/>
      <c r="AQ441" s="372"/>
      <c r="AR441" s="372"/>
      <c r="AS441" s="372"/>
      <c r="AT441" s="372"/>
      <c r="AU441" s="372"/>
      <c r="AV441" s="372"/>
      <c r="AW441" s="372"/>
      <c r="AX441" s="372"/>
      <c r="AY441" s="372"/>
      <c r="AZ441" s="372"/>
      <c r="BA441" s="372"/>
      <c r="BB441" s="372"/>
      <c r="BC441" s="372"/>
      <c r="BD441" s="372"/>
      <c r="BE441" s="372"/>
      <c r="BF441" s="372"/>
      <c r="BG441" s="372"/>
      <c r="BH441" s="372"/>
      <c r="BI441" s="372"/>
      <c r="BJ441" s="372"/>
      <c r="BK441" s="372"/>
      <c r="BL441" s="372"/>
      <c r="BM441" s="372"/>
      <c r="BN441" s="372"/>
      <c r="BO441" s="372"/>
      <c r="BP441" s="372"/>
      <c r="BQ441" s="372"/>
      <c r="BR441" s="372"/>
      <c r="BS441" s="372"/>
      <c r="BT441" s="372"/>
      <c r="BU441" s="372"/>
      <c r="BV441" s="372"/>
      <c r="BW441" s="372"/>
      <c r="BX441" s="372"/>
      <c r="BY441" s="372"/>
      <c r="BZ441" s="372"/>
      <c r="CA441" s="372"/>
      <c r="CB441" s="372"/>
      <c r="CC441" s="372"/>
      <c r="CD441" s="372"/>
      <c r="CE441" s="372"/>
      <c r="CF441" s="372"/>
      <c r="CG441" s="372"/>
      <c r="CH441" s="372"/>
      <c r="CI441" s="372"/>
      <c r="CJ441" s="372"/>
      <c r="CK441" s="372"/>
      <c r="CL441" s="372"/>
      <c r="CM441" s="372"/>
      <c r="CN441" s="372"/>
      <c r="CO441" s="372"/>
      <c r="CP441" s="372"/>
      <c r="CQ441" s="372"/>
      <c r="CR441" s="372"/>
      <c r="CS441" s="372"/>
      <c r="CT441" s="372"/>
      <c r="CU441" s="372"/>
      <c r="CV441" s="372"/>
      <c r="CW441" s="372"/>
      <c r="CX441" s="372"/>
      <c r="CY441" s="372"/>
      <c r="CZ441" s="372"/>
      <c r="DA441" s="372"/>
      <c r="DB441" s="372"/>
      <c r="DC441" s="372"/>
      <c r="DD441" s="372"/>
      <c r="DE441" s="372"/>
      <c r="DF441" s="372"/>
      <c r="DG441" s="372"/>
      <c r="DH441" s="372"/>
      <c r="DI441" s="372"/>
      <c r="DJ441" s="372"/>
      <c r="DK441" s="372"/>
      <c r="DL441" s="372"/>
      <c r="DM441" s="372"/>
      <c r="DN441" s="372"/>
      <c r="DO441" s="372"/>
      <c r="DP441" s="372"/>
      <c r="DQ441" s="372"/>
      <c r="DR441" s="372"/>
      <c r="DS441" s="372"/>
      <c r="DT441" s="372"/>
      <c r="DU441" s="372"/>
      <c r="DV441" s="372"/>
      <c r="DW441" s="372"/>
      <c r="DX441" s="372"/>
      <c r="DY441" s="372"/>
      <c r="DZ441" s="372"/>
      <c r="EA441" s="372"/>
      <c r="EB441" s="372"/>
      <c r="EC441" s="372"/>
      <c r="ED441" s="372"/>
      <c r="EE441" s="372"/>
      <c r="EF441" s="372"/>
      <c r="EG441" s="372"/>
      <c r="EH441" s="372"/>
      <c r="EI441" s="372"/>
      <c r="EJ441" s="372"/>
      <c r="EK441" s="372"/>
      <c r="EL441" s="372"/>
      <c r="EM441" s="372"/>
      <c r="EN441" s="372"/>
      <c r="EO441" s="372"/>
      <c r="EP441" s="372"/>
      <c r="EQ441" s="372"/>
      <c r="ER441" s="372"/>
      <c r="ES441" s="372"/>
      <c r="ET441" s="372"/>
      <c r="EU441" s="372"/>
      <c r="EV441" s="372"/>
      <c r="EW441" s="372"/>
      <c r="EX441" s="372"/>
      <c r="EY441" s="372"/>
      <c r="EZ441" s="372"/>
      <c r="FA441" s="372"/>
      <c r="FB441" s="372"/>
      <c r="FC441" s="372"/>
      <c r="FD441" s="372"/>
      <c r="FE441" s="372"/>
      <c r="FF441" s="372"/>
      <c r="FG441" s="372"/>
      <c r="FH441" s="372"/>
      <c r="FI441" s="372"/>
      <c r="FJ441" s="372"/>
      <c r="FK441" s="372"/>
      <c r="FL441" s="372"/>
      <c r="FM441" s="372"/>
      <c r="FN441" s="372"/>
      <c r="FO441" s="372"/>
      <c r="FP441" s="372"/>
      <c r="FQ441" s="372"/>
      <c r="FR441" s="372"/>
      <c r="FS441" s="372"/>
      <c r="FT441" s="372"/>
      <c r="FU441" s="372"/>
      <c r="FV441" s="372"/>
      <c r="FW441" s="372"/>
      <c r="FX441" s="372"/>
      <c r="FY441" s="372"/>
      <c r="FZ441" s="372"/>
      <c r="GA441" s="372"/>
      <c r="GB441" s="372"/>
      <c r="GC441" s="372"/>
      <c r="GD441" s="372"/>
      <c r="GE441" s="372"/>
      <c r="GF441" s="372"/>
      <c r="GG441" s="372"/>
      <c r="GH441" s="372"/>
      <c r="GI441" s="372"/>
      <c r="GJ441" s="372"/>
      <c r="GK441" s="372"/>
      <c r="GL441" s="372"/>
      <c r="GM441" s="372"/>
      <c r="GN441" s="372"/>
      <c r="GO441" s="372"/>
      <c r="GP441" s="372"/>
      <c r="GQ441" s="372"/>
      <c r="GR441" s="372"/>
      <c r="GS441" s="372"/>
      <c r="GT441" s="372"/>
      <c r="GU441" s="372"/>
      <c r="GV441" s="372"/>
      <c r="GW441" s="372"/>
      <c r="GX441" s="372"/>
      <c r="GY441" s="372"/>
      <c r="GZ441" s="372"/>
      <c r="HA441" s="372"/>
      <c r="HB441" s="372"/>
      <c r="HC441" s="372"/>
      <c r="HD441" s="372"/>
      <c r="HE441" s="372"/>
      <c r="HF441" s="372"/>
      <c r="HG441" s="372"/>
      <c r="HH441" s="372"/>
      <c r="HI441" s="372"/>
      <c r="HJ441" s="372"/>
      <c r="HK441" s="372"/>
      <c r="HL441" s="372"/>
      <c r="HM441" s="372"/>
      <c r="HN441" s="372"/>
      <c r="HO441" s="372"/>
      <c r="HP441" s="372"/>
      <c r="HQ441" s="372"/>
      <c r="HR441" s="372"/>
      <c r="HS441" s="372"/>
      <c r="HT441" s="372"/>
      <c r="HU441" s="372"/>
      <c r="HV441" s="372"/>
      <c r="HW441" s="372"/>
      <c r="HX441" s="372"/>
      <c r="HY441" s="372"/>
      <c r="HZ441" s="372"/>
      <c r="IA441" s="372"/>
      <c r="IB441" s="372"/>
      <c r="IC441" s="372"/>
      <c r="ID441" s="372"/>
      <c r="IE441" s="372"/>
      <c r="IF441" s="372"/>
      <c r="IG441" s="372"/>
      <c r="IH441" s="372"/>
      <c r="II441" s="372"/>
      <c r="IJ441" s="372"/>
      <c r="IK441" s="372"/>
      <c r="IL441" s="372"/>
      <c r="IM441" s="372"/>
      <c r="IN441" s="372"/>
      <c r="IO441" s="372"/>
      <c r="IP441" s="372"/>
      <c r="IQ441" s="372"/>
      <c r="IR441" s="372"/>
      <c r="IS441" s="372"/>
    </row>
    <row r="442" spans="1:253">
      <c r="A442" s="476"/>
      <c r="B442" s="637"/>
      <c r="C442" s="473"/>
      <c r="D442" s="474"/>
      <c r="E442" s="372"/>
      <c r="F442" s="372"/>
      <c r="G442" s="372"/>
      <c r="H442" s="372"/>
      <c r="I442" s="372"/>
      <c r="J442" s="372"/>
      <c r="K442" s="372"/>
      <c r="L442" s="372"/>
      <c r="M442" s="372"/>
      <c r="N442" s="372"/>
      <c r="O442" s="372"/>
      <c r="P442" s="372"/>
      <c r="Q442" s="372"/>
      <c r="R442" s="372"/>
      <c r="S442" s="372"/>
      <c r="T442" s="372"/>
      <c r="U442" s="372"/>
      <c r="V442" s="372"/>
      <c r="W442" s="372"/>
      <c r="X442" s="372"/>
      <c r="Y442" s="372"/>
      <c r="Z442" s="372"/>
      <c r="AA442" s="372"/>
      <c r="AB442" s="372"/>
      <c r="AC442" s="372"/>
      <c r="AD442" s="372"/>
      <c r="AE442" s="372"/>
      <c r="AF442" s="372"/>
      <c r="AG442" s="372"/>
      <c r="AH442" s="372"/>
      <c r="AI442" s="372"/>
      <c r="AJ442" s="372"/>
      <c r="AK442" s="372"/>
      <c r="AL442" s="372"/>
      <c r="AM442" s="372"/>
      <c r="AN442" s="372"/>
      <c r="AO442" s="372"/>
      <c r="AP442" s="372"/>
      <c r="AQ442" s="372"/>
      <c r="AR442" s="372"/>
      <c r="AS442" s="372"/>
      <c r="AT442" s="372"/>
      <c r="AU442" s="372"/>
      <c r="AV442" s="372"/>
      <c r="AW442" s="372"/>
      <c r="AX442" s="372"/>
      <c r="AY442" s="372"/>
      <c r="AZ442" s="372"/>
      <c r="BA442" s="372"/>
      <c r="BB442" s="372"/>
      <c r="BC442" s="372"/>
      <c r="BD442" s="372"/>
      <c r="BE442" s="372"/>
      <c r="BF442" s="372"/>
      <c r="BG442" s="372"/>
      <c r="BH442" s="372"/>
      <c r="BI442" s="372"/>
      <c r="BJ442" s="372"/>
      <c r="BK442" s="372"/>
      <c r="BL442" s="372"/>
      <c r="BM442" s="372"/>
      <c r="BN442" s="372"/>
      <c r="BO442" s="372"/>
      <c r="BP442" s="372"/>
      <c r="BQ442" s="372"/>
      <c r="BR442" s="372"/>
      <c r="BS442" s="372"/>
      <c r="BT442" s="372"/>
      <c r="BU442" s="372"/>
      <c r="BV442" s="372"/>
      <c r="BW442" s="372"/>
      <c r="BX442" s="372"/>
      <c r="BY442" s="372"/>
      <c r="BZ442" s="372"/>
      <c r="CA442" s="372"/>
      <c r="CB442" s="372"/>
      <c r="CC442" s="372"/>
      <c r="CD442" s="372"/>
      <c r="CE442" s="372"/>
      <c r="CF442" s="372"/>
      <c r="CG442" s="372"/>
      <c r="CH442" s="372"/>
      <c r="CI442" s="372"/>
      <c r="CJ442" s="372"/>
      <c r="CK442" s="372"/>
      <c r="CL442" s="372"/>
      <c r="CM442" s="372"/>
      <c r="CN442" s="372"/>
      <c r="CO442" s="372"/>
      <c r="CP442" s="372"/>
      <c r="CQ442" s="372"/>
      <c r="CR442" s="372"/>
      <c r="CS442" s="372"/>
      <c r="CT442" s="372"/>
      <c r="CU442" s="372"/>
      <c r="CV442" s="372"/>
      <c r="CW442" s="372"/>
      <c r="CX442" s="372"/>
      <c r="CY442" s="372"/>
      <c r="CZ442" s="372"/>
      <c r="DA442" s="372"/>
      <c r="DB442" s="372"/>
      <c r="DC442" s="372"/>
      <c r="DD442" s="372"/>
      <c r="DE442" s="372"/>
      <c r="DF442" s="372"/>
      <c r="DG442" s="372"/>
      <c r="DH442" s="372"/>
      <c r="DI442" s="372"/>
      <c r="DJ442" s="372"/>
      <c r="DK442" s="372"/>
      <c r="DL442" s="372"/>
      <c r="DM442" s="372"/>
      <c r="DN442" s="372"/>
      <c r="DO442" s="372"/>
      <c r="DP442" s="372"/>
      <c r="DQ442" s="372"/>
      <c r="DR442" s="372"/>
      <c r="DS442" s="372"/>
      <c r="DT442" s="372"/>
      <c r="DU442" s="372"/>
      <c r="DV442" s="372"/>
      <c r="DW442" s="372"/>
      <c r="DX442" s="372"/>
      <c r="DY442" s="372"/>
      <c r="DZ442" s="372"/>
      <c r="EA442" s="372"/>
      <c r="EB442" s="372"/>
      <c r="EC442" s="372"/>
      <c r="ED442" s="372"/>
      <c r="EE442" s="372"/>
      <c r="EF442" s="372"/>
      <c r="EG442" s="372"/>
      <c r="EH442" s="372"/>
      <c r="EI442" s="372"/>
      <c r="EJ442" s="372"/>
      <c r="EK442" s="372"/>
      <c r="EL442" s="372"/>
      <c r="EM442" s="372"/>
      <c r="EN442" s="372"/>
      <c r="EO442" s="372"/>
      <c r="EP442" s="372"/>
      <c r="EQ442" s="372"/>
      <c r="ER442" s="372"/>
      <c r="ES442" s="372"/>
      <c r="ET442" s="372"/>
      <c r="EU442" s="372"/>
      <c r="EV442" s="372"/>
      <c r="EW442" s="372"/>
      <c r="EX442" s="372"/>
      <c r="EY442" s="372"/>
      <c r="EZ442" s="372"/>
      <c r="FA442" s="372"/>
      <c r="FB442" s="372"/>
      <c r="FC442" s="372"/>
      <c r="FD442" s="372"/>
      <c r="FE442" s="372"/>
      <c r="FF442" s="372"/>
      <c r="FG442" s="372"/>
      <c r="FH442" s="372"/>
      <c r="FI442" s="372"/>
      <c r="FJ442" s="372"/>
      <c r="FK442" s="372"/>
      <c r="FL442" s="372"/>
      <c r="FM442" s="372"/>
      <c r="FN442" s="372"/>
      <c r="FO442" s="372"/>
      <c r="FP442" s="372"/>
      <c r="FQ442" s="372"/>
      <c r="FR442" s="372"/>
      <c r="FS442" s="372"/>
      <c r="FT442" s="372"/>
      <c r="FU442" s="372"/>
      <c r="FV442" s="372"/>
      <c r="FW442" s="372"/>
      <c r="FX442" s="372"/>
      <c r="FY442" s="372"/>
      <c r="FZ442" s="372"/>
      <c r="GA442" s="372"/>
      <c r="GB442" s="372"/>
      <c r="GC442" s="372"/>
      <c r="GD442" s="372"/>
      <c r="GE442" s="372"/>
      <c r="GF442" s="372"/>
      <c r="GG442" s="372"/>
      <c r="GH442" s="372"/>
      <c r="GI442" s="372"/>
      <c r="GJ442" s="372"/>
      <c r="GK442" s="372"/>
      <c r="GL442" s="372"/>
      <c r="GM442" s="372"/>
      <c r="GN442" s="372"/>
      <c r="GO442" s="372"/>
      <c r="GP442" s="372"/>
      <c r="GQ442" s="372"/>
      <c r="GR442" s="372"/>
      <c r="GS442" s="372"/>
      <c r="GT442" s="372"/>
      <c r="GU442" s="372"/>
      <c r="GV442" s="372"/>
      <c r="GW442" s="372"/>
      <c r="GX442" s="372"/>
      <c r="GY442" s="372"/>
      <c r="GZ442" s="372"/>
      <c r="HA442" s="372"/>
      <c r="HB442" s="372"/>
      <c r="HC442" s="372"/>
      <c r="HD442" s="372"/>
      <c r="HE442" s="372"/>
      <c r="HF442" s="372"/>
      <c r="HG442" s="372"/>
      <c r="HH442" s="372"/>
      <c r="HI442" s="372"/>
      <c r="HJ442" s="372"/>
      <c r="HK442" s="372"/>
      <c r="HL442" s="372"/>
      <c r="HM442" s="372"/>
      <c r="HN442" s="372"/>
      <c r="HO442" s="372"/>
      <c r="HP442" s="372"/>
      <c r="HQ442" s="372"/>
      <c r="HR442" s="372"/>
      <c r="HS442" s="372"/>
      <c r="HT442" s="372"/>
      <c r="HU442" s="372"/>
      <c r="HV442" s="372"/>
      <c r="HW442" s="372"/>
      <c r="HX442" s="372"/>
      <c r="HY442" s="372"/>
      <c r="HZ442" s="372"/>
      <c r="IA442" s="372"/>
      <c r="IB442" s="372"/>
      <c r="IC442" s="372"/>
      <c r="ID442" s="372"/>
      <c r="IE442" s="372"/>
      <c r="IF442" s="372"/>
      <c r="IG442" s="372"/>
      <c r="IH442" s="372"/>
      <c r="II442" s="372"/>
      <c r="IJ442" s="372"/>
      <c r="IK442" s="372"/>
      <c r="IL442" s="372"/>
      <c r="IM442" s="372"/>
      <c r="IN442" s="372"/>
      <c r="IO442" s="372"/>
      <c r="IP442" s="372"/>
      <c r="IQ442" s="372"/>
      <c r="IR442" s="372"/>
      <c r="IS442" s="372"/>
    </row>
    <row r="443" spans="1:253">
      <c r="A443" s="476"/>
      <c r="B443" s="637"/>
      <c r="C443" s="473"/>
      <c r="D443" s="372"/>
      <c r="E443" s="372"/>
      <c r="F443" s="372"/>
      <c r="G443" s="372"/>
      <c r="H443" s="372"/>
      <c r="I443" s="372"/>
      <c r="J443" s="372"/>
      <c r="K443" s="372"/>
      <c r="L443" s="372"/>
      <c r="M443" s="372"/>
      <c r="N443" s="372"/>
      <c r="O443" s="372"/>
      <c r="P443" s="372"/>
      <c r="Q443" s="372"/>
      <c r="R443" s="372"/>
      <c r="S443" s="372"/>
      <c r="T443" s="372"/>
      <c r="U443" s="372"/>
      <c r="V443" s="372"/>
      <c r="W443" s="372"/>
      <c r="X443" s="372"/>
      <c r="Y443" s="372"/>
      <c r="Z443" s="372"/>
      <c r="AA443" s="372"/>
      <c r="AB443" s="372"/>
      <c r="AC443" s="372"/>
      <c r="AD443" s="372"/>
      <c r="AE443" s="372"/>
      <c r="AF443" s="372"/>
      <c r="AG443" s="372"/>
      <c r="AH443" s="372"/>
      <c r="AI443" s="372"/>
      <c r="AJ443" s="372"/>
      <c r="AK443" s="372"/>
      <c r="AL443" s="372"/>
      <c r="AM443" s="372"/>
      <c r="AN443" s="372"/>
      <c r="AO443" s="372"/>
      <c r="AP443" s="372"/>
      <c r="AQ443" s="372"/>
      <c r="AR443" s="372"/>
      <c r="AS443" s="372"/>
      <c r="AT443" s="372"/>
      <c r="AU443" s="372"/>
      <c r="AV443" s="372"/>
      <c r="AW443" s="372"/>
      <c r="AX443" s="372"/>
      <c r="AY443" s="372"/>
      <c r="AZ443" s="372"/>
      <c r="BA443" s="372"/>
      <c r="BB443" s="372"/>
      <c r="BC443" s="372"/>
      <c r="BD443" s="372"/>
      <c r="BE443" s="372"/>
      <c r="BF443" s="372"/>
      <c r="BG443" s="372"/>
      <c r="BH443" s="372"/>
      <c r="BI443" s="372"/>
      <c r="BJ443" s="372"/>
      <c r="BK443" s="372"/>
      <c r="BL443" s="372"/>
      <c r="BM443" s="372"/>
      <c r="BN443" s="372"/>
      <c r="BO443" s="372"/>
      <c r="BP443" s="372"/>
      <c r="BQ443" s="372"/>
      <c r="BR443" s="372"/>
      <c r="BS443" s="372"/>
      <c r="BT443" s="372"/>
      <c r="BU443" s="372"/>
      <c r="BV443" s="372"/>
      <c r="BW443" s="372"/>
      <c r="BX443" s="372"/>
      <c r="BY443" s="372"/>
      <c r="BZ443" s="372"/>
      <c r="CA443" s="372"/>
      <c r="CB443" s="372"/>
      <c r="CC443" s="372"/>
      <c r="CD443" s="372"/>
      <c r="CE443" s="372"/>
      <c r="CF443" s="372"/>
      <c r="CG443" s="372"/>
      <c r="CH443" s="372"/>
      <c r="CI443" s="372"/>
      <c r="CJ443" s="372"/>
      <c r="CK443" s="372"/>
      <c r="CL443" s="372"/>
      <c r="CM443" s="372"/>
      <c r="CN443" s="372"/>
      <c r="CO443" s="372"/>
      <c r="CP443" s="372"/>
      <c r="CQ443" s="372"/>
      <c r="CR443" s="372"/>
      <c r="CS443" s="372"/>
      <c r="CT443" s="372"/>
      <c r="CU443" s="372"/>
      <c r="CV443" s="372"/>
      <c r="CW443" s="372"/>
      <c r="CX443" s="372"/>
      <c r="CY443" s="372"/>
      <c r="CZ443" s="372"/>
      <c r="DA443" s="372"/>
      <c r="DB443" s="372"/>
      <c r="DC443" s="372"/>
      <c r="DD443" s="372"/>
      <c r="DE443" s="372"/>
      <c r="DF443" s="372"/>
      <c r="DG443" s="372"/>
      <c r="DH443" s="372"/>
      <c r="DI443" s="372"/>
      <c r="DJ443" s="372"/>
      <c r="DK443" s="372"/>
      <c r="DL443" s="372"/>
      <c r="DM443" s="372"/>
      <c r="DN443" s="372"/>
      <c r="DO443" s="372"/>
      <c r="DP443" s="372"/>
      <c r="DQ443" s="372"/>
      <c r="DR443" s="372"/>
      <c r="DS443" s="372"/>
      <c r="DT443" s="372"/>
      <c r="DU443" s="372"/>
      <c r="DV443" s="372"/>
      <c r="DW443" s="372"/>
      <c r="DX443" s="372"/>
      <c r="DY443" s="372"/>
      <c r="DZ443" s="372"/>
      <c r="EA443" s="372"/>
      <c r="EB443" s="372"/>
      <c r="EC443" s="372"/>
      <c r="ED443" s="372"/>
      <c r="EE443" s="372"/>
      <c r="EF443" s="372"/>
      <c r="EG443" s="372"/>
      <c r="EH443" s="372"/>
      <c r="EI443" s="372"/>
      <c r="EJ443" s="372"/>
      <c r="EK443" s="372"/>
      <c r="EL443" s="372"/>
      <c r="EM443" s="372"/>
      <c r="EN443" s="372"/>
      <c r="EO443" s="372"/>
      <c r="EP443" s="372"/>
      <c r="EQ443" s="372"/>
      <c r="ER443" s="372"/>
      <c r="ES443" s="372"/>
      <c r="ET443" s="372"/>
      <c r="EU443" s="372"/>
      <c r="EV443" s="372"/>
      <c r="EW443" s="372"/>
      <c r="EX443" s="372"/>
      <c r="EY443" s="372"/>
      <c r="EZ443" s="372"/>
      <c r="FA443" s="372"/>
      <c r="FB443" s="372"/>
      <c r="FC443" s="372"/>
      <c r="FD443" s="372"/>
      <c r="FE443" s="372"/>
      <c r="FF443" s="372"/>
      <c r="FG443" s="372"/>
      <c r="FH443" s="372"/>
      <c r="FI443" s="372"/>
      <c r="FJ443" s="372"/>
      <c r="FK443" s="372"/>
      <c r="FL443" s="372"/>
      <c r="FM443" s="372"/>
      <c r="FN443" s="372"/>
      <c r="FO443" s="372"/>
      <c r="FP443" s="372"/>
      <c r="FQ443" s="372"/>
      <c r="FR443" s="372"/>
      <c r="FS443" s="372"/>
      <c r="FT443" s="372"/>
      <c r="FU443" s="372"/>
      <c r="FV443" s="372"/>
      <c r="FW443" s="372"/>
      <c r="FX443" s="372"/>
      <c r="FY443" s="372"/>
      <c r="FZ443" s="372"/>
      <c r="GA443" s="372"/>
      <c r="GB443" s="372"/>
      <c r="GC443" s="372"/>
      <c r="GD443" s="372"/>
      <c r="GE443" s="372"/>
      <c r="GF443" s="372"/>
      <c r="GG443" s="372"/>
      <c r="GH443" s="372"/>
      <c r="GI443" s="372"/>
      <c r="GJ443" s="372"/>
      <c r="GK443" s="372"/>
      <c r="GL443" s="372"/>
      <c r="GM443" s="372"/>
      <c r="GN443" s="372"/>
      <c r="GO443" s="372"/>
      <c r="GP443" s="372"/>
      <c r="GQ443" s="372"/>
      <c r="GR443" s="372"/>
      <c r="GS443" s="372"/>
      <c r="GT443" s="372"/>
      <c r="GU443" s="372"/>
      <c r="GV443" s="372"/>
      <c r="GW443" s="372"/>
      <c r="GX443" s="372"/>
      <c r="GY443" s="372"/>
      <c r="GZ443" s="372"/>
      <c r="HA443" s="372"/>
      <c r="HB443" s="372"/>
      <c r="HC443" s="372"/>
      <c r="HD443" s="372"/>
      <c r="HE443" s="372"/>
      <c r="HF443" s="372"/>
      <c r="HG443" s="372"/>
      <c r="HH443" s="372"/>
      <c r="HI443" s="372"/>
      <c r="HJ443" s="372"/>
      <c r="HK443" s="372"/>
      <c r="HL443" s="372"/>
      <c r="HM443" s="372"/>
      <c r="HN443" s="372"/>
      <c r="HO443" s="372"/>
      <c r="HP443" s="372"/>
      <c r="HQ443" s="372"/>
      <c r="HR443" s="372"/>
      <c r="HS443" s="372"/>
      <c r="HT443" s="372"/>
      <c r="HU443" s="372"/>
      <c r="HV443" s="372"/>
      <c r="HW443" s="372"/>
      <c r="HX443" s="372"/>
      <c r="HY443" s="372"/>
      <c r="HZ443" s="372"/>
      <c r="IA443" s="372"/>
      <c r="IB443" s="372"/>
      <c r="IC443" s="372"/>
      <c r="ID443" s="372"/>
      <c r="IE443" s="372"/>
      <c r="IF443" s="372"/>
      <c r="IG443" s="372"/>
      <c r="IH443" s="372"/>
      <c r="II443" s="372"/>
      <c r="IJ443" s="372"/>
      <c r="IK443" s="372"/>
      <c r="IL443" s="372"/>
      <c r="IM443" s="372"/>
      <c r="IN443" s="372"/>
      <c r="IO443" s="372"/>
      <c r="IP443" s="372"/>
      <c r="IQ443" s="372"/>
      <c r="IR443" s="372"/>
      <c r="IS443" s="372"/>
    </row>
    <row r="444" spans="1:253">
      <c r="A444" s="476"/>
      <c r="B444" s="637"/>
      <c r="C444" s="473"/>
      <c r="D444" s="372"/>
      <c r="E444" s="372"/>
      <c r="F444" s="372"/>
      <c r="G444" s="372"/>
      <c r="H444" s="372"/>
      <c r="I444" s="372"/>
      <c r="J444" s="372"/>
      <c r="K444" s="372"/>
      <c r="L444" s="372"/>
      <c r="M444" s="372"/>
      <c r="N444" s="372"/>
      <c r="O444" s="372"/>
      <c r="P444" s="372"/>
      <c r="Q444" s="372"/>
      <c r="R444" s="372"/>
      <c r="S444" s="372"/>
      <c r="T444" s="372"/>
      <c r="U444" s="372"/>
      <c r="V444" s="372"/>
      <c r="W444" s="372"/>
      <c r="X444" s="372"/>
      <c r="Y444" s="372"/>
      <c r="Z444" s="372"/>
      <c r="AA444" s="372"/>
      <c r="AB444" s="372"/>
      <c r="AC444" s="372"/>
      <c r="AD444" s="372"/>
      <c r="AE444" s="372"/>
      <c r="AF444" s="372"/>
      <c r="AG444" s="372"/>
      <c r="AH444" s="372"/>
      <c r="AI444" s="372"/>
      <c r="AJ444" s="372"/>
      <c r="AK444" s="372"/>
      <c r="AL444" s="372"/>
      <c r="AM444" s="372"/>
      <c r="AN444" s="372"/>
      <c r="AO444" s="372"/>
      <c r="AP444" s="372"/>
      <c r="AQ444" s="372"/>
      <c r="AR444" s="372"/>
      <c r="AS444" s="372"/>
      <c r="AT444" s="372"/>
      <c r="AU444" s="372"/>
      <c r="AV444" s="372"/>
      <c r="AW444" s="372"/>
      <c r="AX444" s="372"/>
      <c r="AY444" s="372"/>
      <c r="AZ444" s="372"/>
      <c r="BA444" s="372"/>
      <c r="BB444" s="372"/>
      <c r="BC444" s="372"/>
      <c r="BD444" s="372"/>
      <c r="BE444" s="372"/>
      <c r="BF444" s="372"/>
      <c r="BG444" s="372"/>
      <c r="BH444" s="372"/>
      <c r="BI444" s="372"/>
      <c r="BJ444" s="372"/>
      <c r="BK444" s="372"/>
      <c r="BL444" s="372"/>
      <c r="BM444" s="372"/>
      <c r="BN444" s="372"/>
      <c r="BO444" s="372"/>
      <c r="BP444" s="372"/>
      <c r="BQ444" s="372"/>
      <c r="BR444" s="372"/>
      <c r="BS444" s="372"/>
      <c r="BT444" s="372"/>
      <c r="BU444" s="372"/>
      <c r="BV444" s="372"/>
      <c r="BW444" s="372"/>
      <c r="BX444" s="372"/>
      <c r="BY444" s="372"/>
      <c r="BZ444" s="372"/>
      <c r="CA444" s="372"/>
      <c r="CB444" s="372"/>
      <c r="CC444" s="372"/>
      <c r="CD444" s="372"/>
      <c r="CE444" s="372"/>
      <c r="CF444" s="372"/>
      <c r="CG444" s="372"/>
      <c r="CH444" s="372"/>
      <c r="CI444" s="372"/>
      <c r="CJ444" s="372"/>
      <c r="CK444" s="372"/>
      <c r="CL444" s="372"/>
      <c r="CM444" s="372"/>
      <c r="CN444" s="372"/>
      <c r="CO444" s="372"/>
      <c r="CP444" s="372"/>
      <c r="CQ444" s="372"/>
      <c r="CR444" s="372"/>
      <c r="CS444" s="372"/>
      <c r="CT444" s="372"/>
      <c r="CU444" s="372"/>
      <c r="CV444" s="372"/>
      <c r="CW444" s="372"/>
      <c r="CX444" s="372"/>
      <c r="CY444" s="372"/>
      <c r="CZ444" s="372"/>
      <c r="DA444" s="372"/>
      <c r="DB444" s="372"/>
      <c r="DC444" s="372"/>
      <c r="DD444" s="372"/>
      <c r="DE444" s="372"/>
      <c r="DF444" s="372"/>
      <c r="DG444" s="372"/>
      <c r="DH444" s="372"/>
      <c r="DI444" s="372"/>
      <c r="DJ444" s="372"/>
      <c r="DK444" s="372"/>
      <c r="DL444" s="372"/>
      <c r="DM444" s="372"/>
      <c r="DN444" s="372"/>
      <c r="DO444" s="372"/>
      <c r="DP444" s="372"/>
      <c r="DQ444" s="372"/>
      <c r="DR444" s="372"/>
      <c r="DS444" s="372"/>
      <c r="DT444" s="372"/>
      <c r="DU444" s="372"/>
      <c r="DV444" s="372"/>
      <c r="DW444" s="372"/>
      <c r="DX444" s="372"/>
      <c r="DY444" s="372"/>
      <c r="DZ444" s="372"/>
      <c r="EA444" s="372"/>
      <c r="EB444" s="372"/>
      <c r="EC444" s="372"/>
      <c r="ED444" s="372"/>
      <c r="EE444" s="372"/>
      <c r="EF444" s="372"/>
      <c r="EG444" s="372"/>
      <c r="EH444" s="372"/>
      <c r="EI444" s="372"/>
      <c r="EJ444" s="372"/>
      <c r="EK444" s="372"/>
      <c r="EL444" s="372"/>
      <c r="EM444" s="372"/>
      <c r="EN444" s="372"/>
      <c r="EO444" s="372"/>
      <c r="EP444" s="372"/>
      <c r="EQ444" s="372"/>
      <c r="ER444" s="372"/>
      <c r="ES444" s="372"/>
      <c r="ET444" s="372"/>
      <c r="EU444" s="372"/>
      <c r="EV444" s="372"/>
      <c r="EW444" s="372"/>
      <c r="EX444" s="372"/>
      <c r="EY444" s="372"/>
      <c r="EZ444" s="372"/>
      <c r="FA444" s="372"/>
      <c r="FB444" s="372"/>
      <c r="FC444" s="372"/>
      <c r="FD444" s="372"/>
      <c r="FE444" s="372"/>
      <c r="FF444" s="372"/>
      <c r="FG444" s="372"/>
      <c r="FH444" s="372"/>
      <c r="FI444" s="372"/>
      <c r="FJ444" s="372"/>
      <c r="FK444" s="372"/>
      <c r="FL444" s="372"/>
      <c r="FM444" s="372"/>
      <c r="FN444" s="372"/>
      <c r="FO444" s="372"/>
      <c r="FP444" s="372"/>
      <c r="FQ444" s="372"/>
      <c r="FR444" s="372"/>
      <c r="FS444" s="372"/>
      <c r="FT444" s="372"/>
      <c r="FU444" s="372"/>
      <c r="FV444" s="372"/>
      <c r="FW444" s="372"/>
      <c r="FX444" s="372"/>
      <c r="FY444" s="372"/>
      <c r="FZ444" s="372"/>
      <c r="GA444" s="372"/>
      <c r="GB444" s="372"/>
      <c r="GC444" s="372"/>
      <c r="GD444" s="372"/>
      <c r="GE444" s="372"/>
      <c r="GF444" s="372"/>
      <c r="GG444" s="372"/>
      <c r="GH444" s="372"/>
      <c r="GI444" s="372"/>
      <c r="GJ444" s="372"/>
      <c r="GK444" s="372"/>
      <c r="GL444" s="372"/>
      <c r="GM444" s="372"/>
      <c r="GN444" s="372"/>
      <c r="GO444" s="372"/>
      <c r="GP444" s="372"/>
      <c r="GQ444" s="372"/>
      <c r="GR444" s="372"/>
      <c r="GS444" s="372"/>
      <c r="GT444" s="372"/>
      <c r="GU444" s="372"/>
      <c r="GV444" s="372"/>
      <c r="GW444" s="372"/>
      <c r="GX444" s="372"/>
      <c r="GY444" s="372"/>
      <c r="GZ444" s="372"/>
      <c r="HA444" s="372"/>
      <c r="HB444" s="372"/>
      <c r="HC444" s="372"/>
      <c r="HD444" s="372"/>
      <c r="HE444" s="372"/>
      <c r="HF444" s="372"/>
      <c r="HG444" s="372"/>
      <c r="HH444" s="372"/>
      <c r="HI444" s="372"/>
      <c r="HJ444" s="372"/>
      <c r="HK444" s="372"/>
      <c r="HL444" s="372"/>
      <c r="HM444" s="372"/>
      <c r="HN444" s="372"/>
      <c r="HO444" s="372"/>
      <c r="HP444" s="372"/>
      <c r="HQ444" s="372"/>
      <c r="HR444" s="372"/>
      <c r="HS444" s="372"/>
      <c r="HT444" s="372"/>
      <c r="HU444" s="372"/>
      <c r="HV444" s="372"/>
      <c r="HW444" s="372"/>
      <c r="HX444" s="372"/>
      <c r="HY444" s="372"/>
      <c r="HZ444" s="372"/>
      <c r="IA444" s="372"/>
      <c r="IB444" s="372"/>
      <c r="IC444" s="372"/>
      <c r="ID444" s="372"/>
      <c r="IE444" s="372"/>
      <c r="IF444" s="372"/>
      <c r="IG444" s="372"/>
      <c r="IH444" s="372"/>
      <c r="II444" s="372"/>
      <c r="IJ444" s="372"/>
      <c r="IK444" s="372"/>
      <c r="IL444" s="372"/>
      <c r="IM444" s="372"/>
      <c r="IN444" s="372"/>
      <c r="IO444" s="372"/>
      <c r="IP444" s="372"/>
      <c r="IQ444" s="372"/>
      <c r="IR444" s="372"/>
      <c r="IS444" s="372"/>
    </row>
    <row r="445" spans="1:253">
      <c r="A445" s="476"/>
      <c r="B445" s="637"/>
      <c r="C445" s="473"/>
      <c r="D445" s="372"/>
      <c r="E445" s="372"/>
      <c r="F445" s="372"/>
      <c r="G445" s="372"/>
      <c r="H445" s="372"/>
      <c r="I445" s="372"/>
      <c r="J445" s="372"/>
      <c r="K445" s="372"/>
      <c r="L445" s="372"/>
      <c r="M445" s="372"/>
      <c r="N445" s="372"/>
      <c r="O445" s="372"/>
      <c r="P445" s="372"/>
      <c r="Q445" s="372"/>
      <c r="R445" s="372"/>
      <c r="S445" s="372"/>
      <c r="T445" s="372"/>
      <c r="U445" s="372"/>
      <c r="V445" s="372"/>
      <c r="W445" s="372"/>
      <c r="X445" s="372"/>
      <c r="Y445" s="372"/>
      <c r="Z445" s="372"/>
      <c r="AA445" s="372"/>
      <c r="AB445" s="372"/>
      <c r="AC445" s="372"/>
      <c r="AD445" s="372"/>
      <c r="AE445" s="372"/>
      <c r="AF445" s="372"/>
      <c r="AG445" s="372"/>
      <c r="AH445" s="372"/>
      <c r="AI445" s="372"/>
      <c r="AJ445" s="372"/>
      <c r="AK445" s="372"/>
      <c r="AL445" s="372"/>
      <c r="AM445" s="372"/>
      <c r="AN445" s="372"/>
      <c r="AO445" s="372"/>
      <c r="AP445" s="372"/>
      <c r="AQ445" s="372"/>
      <c r="AR445" s="372"/>
      <c r="AS445" s="372"/>
      <c r="AT445" s="372"/>
      <c r="AU445" s="372"/>
      <c r="AV445" s="372"/>
      <c r="AW445" s="372"/>
      <c r="AX445" s="372"/>
      <c r="AY445" s="372"/>
      <c r="AZ445" s="372"/>
      <c r="BA445" s="372"/>
      <c r="BB445" s="372"/>
      <c r="BC445" s="372"/>
      <c r="BD445" s="372"/>
      <c r="BE445" s="372"/>
      <c r="BF445" s="372"/>
      <c r="BG445" s="372"/>
      <c r="BH445" s="372"/>
      <c r="BI445" s="372"/>
      <c r="BJ445" s="372"/>
      <c r="BK445" s="372"/>
      <c r="BL445" s="372"/>
      <c r="BM445" s="372"/>
      <c r="BN445" s="372"/>
      <c r="BO445" s="372"/>
      <c r="BP445" s="372"/>
      <c r="BQ445" s="372"/>
      <c r="BR445" s="372"/>
      <c r="BS445" s="372"/>
      <c r="BT445" s="372"/>
      <c r="BU445" s="372"/>
      <c r="BV445" s="372"/>
      <c r="BW445" s="372"/>
      <c r="BX445" s="372"/>
      <c r="BY445" s="372"/>
      <c r="BZ445" s="372"/>
      <c r="CA445" s="372"/>
      <c r="CB445" s="372"/>
      <c r="CC445" s="372"/>
      <c r="CD445" s="372"/>
      <c r="CE445" s="372"/>
      <c r="CF445" s="372"/>
      <c r="CG445" s="372"/>
      <c r="CH445" s="372"/>
      <c r="CI445" s="372"/>
      <c r="CJ445" s="372"/>
      <c r="CK445" s="372"/>
      <c r="CL445" s="372"/>
      <c r="CM445" s="372"/>
      <c r="CN445" s="372"/>
      <c r="CO445" s="372"/>
      <c r="CP445" s="372"/>
      <c r="CQ445" s="372"/>
      <c r="CR445" s="372"/>
      <c r="CS445" s="372"/>
      <c r="CT445" s="372"/>
      <c r="CU445" s="372"/>
      <c r="CV445" s="372"/>
      <c r="CW445" s="372"/>
      <c r="CX445" s="372"/>
      <c r="CY445" s="372"/>
      <c r="CZ445" s="372"/>
      <c r="DA445" s="372"/>
      <c r="DB445" s="372"/>
      <c r="DC445" s="372"/>
      <c r="DD445" s="372"/>
      <c r="DE445" s="372"/>
      <c r="DF445" s="372"/>
      <c r="DG445" s="372"/>
      <c r="DH445" s="372"/>
      <c r="DI445" s="372"/>
      <c r="DJ445" s="372"/>
      <c r="DK445" s="372"/>
      <c r="DL445" s="372"/>
      <c r="DM445" s="372"/>
      <c r="DN445" s="372"/>
      <c r="DO445" s="372"/>
      <c r="DP445" s="372"/>
      <c r="DQ445" s="372"/>
      <c r="DR445" s="372"/>
      <c r="DS445" s="372"/>
      <c r="DT445" s="372"/>
      <c r="DU445" s="372"/>
      <c r="DV445" s="372"/>
      <c r="DW445" s="372"/>
      <c r="DX445" s="372"/>
      <c r="DY445" s="372"/>
      <c r="DZ445" s="372"/>
      <c r="EA445" s="372"/>
      <c r="EB445" s="372"/>
      <c r="EC445" s="372"/>
      <c r="ED445" s="372"/>
      <c r="EE445" s="372"/>
      <c r="EF445" s="372"/>
      <c r="EG445" s="372"/>
      <c r="EH445" s="372"/>
      <c r="EI445" s="372"/>
      <c r="EJ445" s="372"/>
      <c r="EK445" s="372"/>
      <c r="EL445" s="372"/>
      <c r="EM445" s="372"/>
      <c r="EN445" s="372"/>
      <c r="EO445" s="372"/>
      <c r="EP445" s="372"/>
      <c r="EQ445" s="372"/>
      <c r="ER445" s="372"/>
      <c r="ES445" s="372"/>
      <c r="ET445" s="372"/>
      <c r="EU445" s="372"/>
      <c r="EV445" s="372"/>
      <c r="EW445" s="372"/>
      <c r="EX445" s="372"/>
      <c r="EY445" s="372"/>
      <c r="EZ445" s="372"/>
      <c r="FA445" s="372"/>
      <c r="FB445" s="372"/>
      <c r="FC445" s="372"/>
      <c r="FD445" s="372"/>
      <c r="FE445" s="372"/>
      <c r="FF445" s="372"/>
      <c r="FG445" s="372"/>
      <c r="FH445" s="372"/>
      <c r="FI445" s="372"/>
      <c r="FJ445" s="372"/>
      <c r="FK445" s="372"/>
      <c r="FL445" s="372"/>
      <c r="FM445" s="372"/>
      <c r="FN445" s="372"/>
      <c r="FO445" s="372"/>
      <c r="FP445" s="372"/>
      <c r="FQ445" s="372"/>
      <c r="FR445" s="372"/>
      <c r="FS445" s="372"/>
      <c r="FT445" s="372"/>
      <c r="FU445" s="372"/>
      <c r="FV445" s="372"/>
      <c r="FW445" s="372"/>
      <c r="FX445" s="372"/>
      <c r="FY445" s="372"/>
      <c r="FZ445" s="372"/>
      <c r="GA445" s="372"/>
      <c r="GB445" s="372"/>
      <c r="GC445" s="372"/>
      <c r="GD445" s="372"/>
      <c r="GE445" s="372"/>
      <c r="GF445" s="372"/>
      <c r="GG445" s="372"/>
      <c r="GH445" s="372"/>
      <c r="GI445" s="372"/>
      <c r="GJ445" s="372"/>
      <c r="GK445" s="372"/>
      <c r="GL445" s="372"/>
      <c r="GM445" s="372"/>
      <c r="GN445" s="372"/>
      <c r="GO445" s="372"/>
      <c r="GP445" s="372"/>
      <c r="GQ445" s="372"/>
      <c r="GR445" s="372"/>
      <c r="GS445" s="372"/>
      <c r="GT445" s="372"/>
      <c r="GU445" s="372"/>
      <c r="GV445" s="372"/>
      <c r="GW445" s="372"/>
      <c r="GX445" s="372"/>
      <c r="GY445" s="372"/>
      <c r="GZ445" s="372"/>
      <c r="HA445" s="372"/>
      <c r="HB445" s="372"/>
      <c r="HC445" s="372"/>
      <c r="HD445" s="372"/>
      <c r="HE445" s="372"/>
      <c r="HF445" s="372"/>
      <c r="HG445" s="372"/>
      <c r="HH445" s="372"/>
      <c r="HI445" s="372"/>
      <c r="HJ445" s="372"/>
      <c r="HK445" s="372"/>
      <c r="HL445" s="372"/>
      <c r="HM445" s="372"/>
      <c r="HN445" s="372"/>
      <c r="HO445" s="372"/>
      <c r="HP445" s="372"/>
      <c r="HQ445" s="372"/>
      <c r="HR445" s="372"/>
      <c r="HS445" s="372"/>
      <c r="HT445" s="372"/>
      <c r="HU445" s="372"/>
      <c r="HV445" s="372"/>
      <c r="HW445" s="372"/>
      <c r="HX445" s="372"/>
      <c r="HY445" s="372"/>
      <c r="HZ445" s="372"/>
      <c r="IA445" s="372"/>
      <c r="IB445" s="372"/>
      <c r="IC445" s="372"/>
      <c r="ID445" s="372"/>
      <c r="IE445" s="372"/>
      <c r="IF445" s="372"/>
      <c r="IG445" s="372"/>
      <c r="IH445" s="372"/>
      <c r="II445" s="372"/>
      <c r="IJ445" s="372"/>
      <c r="IK445" s="372"/>
      <c r="IL445" s="372"/>
      <c r="IM445" s="372"/>
      <c r="IN445" s="372"/>
      <c r="IO445" s="372"/>
      <c r="IP445" s="372"/>
      <c r="IQ445" s="372"/>
      <c r="IR445" s="372"/>
      <c r="IS445" s="372"/>
    </row>
    <row r="446" spans="1:253">
      <c r="A446" s="476"/>
      <c r="B446" s="637"/>
      <c r="C446" s="473"/>
      <c r="D446" s="372"/>
      <c r="E446" s="372"/>
      <c r="F446" s="372"/>
      <c r="G446" s="372"/>
      <c r="H446" s="372"/>
      <c r="I446" s="372"/>
      <c r="J446" s="372"/>
      <c r="K446" s="372"/>
      <c r="L446" s="372"/>
      <c r="M446" s="372"/>
      <c r="N446" s="372"/>
      <c r="O446" s="372"/>
      <c r="P446" s="372"/>
      <c r="Q446" s="372"/>
      <c r="R446" s="372"/>
      <c r="S446" s="372"/>
      <c r="T446" s="372"/>
      <c r="U446" s="372"/>
      <c r="V446" s="372"/>
      <c r="W446" s="372"/>
      <c r="X446" s="372"/>
      <c r="Y446" s="372"/>
      <c r="Z446" s="372"/>
      <c r="AA446" s="372"/>
      <c r="AB446" s="372"/>
      <c r="AC446" s="372"/>
      <c r="AD446" s="372"/>
      <c r="AE446" s="372"/>
      <c r="AF446" s="372"/>
      <c r="AG446" s="372"/>
      <c r="AH446" s="372"/>
      <c r="AI446" s="372"/>
      <c r="AJ446" s="372"/>
      <c r="AK446" s="372"/>
      <c r="AL446" s="372"/>
      <c r="AM446" s="372"/>
      <c r="AN446" s="372"/>
      <c r="AO446" s="372"/>
      <c r="AP446" s="372"/>
      <c r="AQ446" s="372"/>
      <c r="AR446" s="372"/>
      <c r="AS446" s="372"/>
      <c r="AT446" s="372"/>
      <c r="AU446" s="372"/>
      <c r="AV446" s="372"/>
      <c r="AW446" s="372"/>
      <c r="AX446" s="372"/>
      <c r="AY446" s="372"/>
      <c r="AZ446" s="372"/>
      <c r="BA446" s="372"/>
      <c r="BB446" s="372"/>
      <c r="BC446" s="372"/>
      <c r="BD446" s="372"/>
      <c r="BE446" s="372"/>
      <c r="BF446" s="372"/>
      <c r="BG446" s="372"/>
      <c r="BH446" s="372"/>
      <c r="BI446" s="372"/>
      <c r="BJ446" s="372"/>
      <c r="BK446" s="372"/>
      <c r="BL446" s="372"/>
      <c r="BM446" s="372"/>
      <c r="BN446" s="372"/>
      <c r="BO446" s="372"/>
      <c r="BP446" s="372"/>
      <c r="BQ446" s="372"/>
      <c r="BR446" s="372"/>
      <c r="BS446" s="372"/>
      <c r="BT446" s="372"/>
      <c r="BU446" s="372"/>
      <c r="BV446" s="372"/>
      <c r="BW446" s="372"/>
      <c r="BX446" s="372"/>
      <c r="BY446" s="372"/>
      <c r="BZ446" s="372"/>
      <c r="CA446" s="372"/>
      <c r="CB446" s="372"/>
      <c r="CC446" s="372"/>
      <c r="CD446" s="372"/>
      <c r="CE446" s="372"/>
      <c r="CF446" s="372"/>
      <c r="CG446" s="372"/>
      <c r="CH446" s="372"/>
      <c r="CI446" s="372"/>
      <c r="CJ446" s="372"/>
      <c r="CK446" s="372"/>
      <c r="CL446" s="372"/>
      <c r="CM446" s="372"/>
      <c r="CN446" s="372"/>
      <c r="CO446" s="372"/>
      <c r="CP446" s="372"/>
      <c r="CQ446" s="372"/>
      <c r="CR446" s="372"/>
      <c r="CS446" s="372"/>
      <c r="CT446" s="372"/>
      <c r="CU446" s="372"/>
      <c r="CV446" s="372"/>
      <c r="CW446" s="372"/>
      <c r="CX446" s="372"/>
      <c r="CY446" s="372"/>
      <c r="CZ446" s="372"/>
      <c r="DA446" s="372"/>
      <c r="DB446" s="372"/>
      <c r="DC446" s="372"/>
      <c r="DD446" s="372"/>
      <c r="DE446" s="372"/>
      <c r="DF446" s="372"/>
      <c r="DG446" s="372"/>
      <c r="DH446" s="372"/>
      <c r="DI446" s="372"/>
      <c r="DJ446" s="372"/>
      <c r="DK446" s="372"/>
      <c r="DL446" s="372"/>
      <c r="DM446" s="372"/>
      <c r="DN446" s="372"/>
      <c r="DO446" s="372"/>
      <c r="DP446" s="372"/>
      <c r="DQ446" s="372"/>
      <c r="DR446" s="372"/>
      <c r="DS446" s="372"/>
      <c r="DT446" s="372"/>
      <c r="DU446" s="372"/>
      <c r="DV446" s="372"/>
      <c r="DW446" s="372"/>
      <c r="DX446" s="372"/>
      <c r="DY446" s="372"/>
      <c r="DZ446" s="372"/>
      <c r="EA446" s="372"/>
      <c r="EB446" s="372"/>
      <c r="EC446" s="372"/>
      <c r="ED446" s="372"/>
      <c r="EE446" s="372"/>
      <c r="EF446" s="372"/>
      <c r="EG446" s="372"/>
      <c r="EH446" s="372"/>
      <c r="EI446" s="372"/>
      <c r="EJ446" s="372"/>
      <c r="EK446" s="372"/>
      <c r="EL446" s="372"/>
      <c r="EM446" s="372"/>
      <c r="EN446" s="372"/>
      <c r="EO446" s="372"/>
      <c r="EP446" s="372"/>
      <c r="EQ446" s="372"/>
      <c r="ER446" s="372"/>
      <c r="ES446" s="372"/>
      <c r="ET446" s="372"/>
      <c r="EU446" s="372"/>
      <c r="EV446" s="372"/>
      <c r="EW446" s="372"/>
      <c r="EX446" s="372"/>
      <c r="EY446" s="372"/>
      <c r="EZ446" s="372"/>
      <c r="FA446" s="372"/>
      <c r="FB446" s="372"/>
      <c r="FC446" s="372"/>
      <c r="FD446" s="372"/>
      <c r="FE446" s="372"/>
      <c r="FF446" s="372"/>
      <c r="FG446" s="372"/>
      <c r="FH446" s="372"/>
      <c r="FI446" s="372"/>
      <c r="FJ446" s="372"/>
      <c r="FK446" s="372"/>
      <c r="FL446" s="372"/>
      <c r="FM446" s="372"/>
      <c r="FN446" s="372"/>
      <c r="FO446" s="372"/>
      <c r="FP446" s="372"/>
      <c r="FQ446" s="372"/>
      <c r="FR446" s="372"/>
      <c r="FS446" s="372"/>
      <c r="FT446" s="372"/>
      <c r="FU446" s="372"/>
      <c r="FV446" s="372"/>
      <c r="FW446" s="372"/>
      <c r="FX446" s="372"/>
      <c r="FY446" s="372"/>
      <c r="FZ446" s="372"/>
      <c r="GA446" s="372"/>
      <c r="GB446" s="372"/>
      <c r="GC446" s="372"/>
      <c r="GD446" s="372"/>
      <c r="GE446" s="372"/>
      <c r="GF446" s="372"/>
      <c r="GG446" s="372"/>
      <c r="GH446" s="372"/>
      <c r="GI446" s="372"/>
      <c r="GJ446" s="372"/>
      <c r="GK446" s="372"/>
      <c r="GL446" s="372"/>
      <c r="GM446" s="372"/>
      <c r="GN446" s="372"/>
      <c r="GO446" s="372"/>
      <c r="GP446" s="372"/>
      <c r="GQ446" s="372"/>
      <c r="GR446" s="372"/>
      <c r="GS446" s="372"/>
      <c r="GT446" s="372"/>
      <c r="GU446" s="372"/>
      <c r="GV446" s="372"/>
      <c r="GW446" s="372"/>
      <c r="GX446" s="372"/>
      <c r="GY446" s="372"/>
      <c r="GZ446" s="372"/>
      <c r="HA446" s="372"/>
      <c r="HB446" s="372"/>
      <c r="HC446" s="372"/>
      <c r="HD446" s="372"/>
      <c r="HE446" s="372"/>
      <c r="HF446" s="372"/>
      <c r="HG446" s="372"/>
      <c r="HH446" s="372"/>
      <c r="HI446" s="372"/>
      <c r="HJ446" s="372"/>
      <c r="HK446" s="372"/>
      <c r="HL446" s="372"/>
      <c r="HM446" s="372"/>
      <c r="HN446" s="372"/>
      <c r="HO446" s="372"/>
      <c r="HP446" s="372"/>
      <c r="HQ446" s="372"/>
      <c r="HR446" s="372"/>
      <c r="HS446" s="372"/>
      <c r="HT446" s="372"/>
      <c r="HU446" s="372"/>
      <c r="HV446" s="372"/>
      <c r="HW446" s="372"/>
      <c r="HX446" s="372"/>
      <c r="HY446" s="372"/>
      <c r="HZ446" s="372"/>
      <c r="IA446" s="372"/>
      <c r="IB446" s="372"/>
      <c r="IC446" s="372"/>
      <c r="ID446" s="372"/>
      <c r="IE446" s="372"/>
      <c r="IF446" s="372"/>
      <c r="IG446" s="372"/>
      <c r="IH446" s="372"/>
      <c r="II446" s="372"/>
      <c r="IJ446" s="372"/>
      <c r="IK446" s="372"/>
      <c r="IL446" s="372"/>
      <c r="IM446" s="372"/>
      <c r="IN446" s="372"/>
      <c r="IO446" s="372"/>
      <c r="IP446" s="372"/>
      <c r="IQ446" s="372"/>
      <c r="IR446" s="372"/>
      <c r="IS446" s="372"/>
    </row>
    <row r="447" spans="1:253">
      <c r="A447" s="476"/>
      <c r="B447" s="637"/>
      <c r="C447" s="473"/>
      <c r="D447" s="474"/>
      <c r="E447" s="372"/>
      <c r="F447" s="372"/>
      <c r="G447" s="372"/>
      <c r="H447" s="372"/>
      <c r="I447" s="372"/>
      <c r="J447" s="372"/>
      <c r="K447" s="372"/>
      <c r="L447" s="372"/>
      <c r="M447" s="372"/>
      <c r="N447" s="372"/>
      <c r="O447" s="372"/>
      <c r="P447" s="372"/>
      <c r="Q447" s="372"/>
      <c r="R447" s="372"/>
      <c r="S447" s="372"/>
      <c r="T447" s="372"/>
      <c r="U447" s="372"/>
      <c r="V447" s="372"/>
      <c r="W447" s="372"/>
      <c r="X447" s="372"/>
      <c r="Y447" s="372"/>
      <c r="Z447" s="372"/>
      <c r="AA447" s="372"/>
      <c r="AB447" s="372"/>
      <c r="AC447" s="372"/>
      <c r="AD447" s="372"/>
      <c r="AE447" s="372"/>
      <c r="AF447" s="372"/>
      <c r="AG447" s="372"/>
      <c r="AH447" s="372"/>
      <c r="AI447" s="372"/>
      <c r="AJ447" s="372"/>
      <c r="AK447" s="372"/>
      <c r="AL447" s="372"/>
      <c r="AM447" s="372"/>
      <c r="AN447" s="372"/>
      <c r="AO447" s="372"/>
      <c r="AP447" s="372"/>
      <c r="AQ447" s="372"/>
      <c r="AR447" s="372"/>
      <c r="AS447" s="372"/>
      <c r="AT447" s="372"/>
      <c r="AU447" s="372"/>
      <c r="AV447" s="372"/>
      <c r="AW447" s="372"/>
      <c r="AX447" s="372"/>
      <c r="AY447" s="372"/>
      <c r="AZ447" s="372"/>
      <c r="BA447" s="372"/>
      <c r="BB447" s="372"/>
      <c r="BC447" s="372"/>
      <c r="BD447" s="372"/>
      <c r="BE447" s="372"/>
      <c r="BF447" s="372"/>
      <c r="BG447" s="372"/>
      <c r="BH447" s="372"/>
      <c r="BI447" s="372"/>
      <c r="BJ447" s="372"/>
      <c r="BK447" s="372"/>
      <c r="BL447" s="372"/>
      <c r="BM447" s="372"/>
      <c r="BN447" s="372"/>
      <c r="BO447" s="372"/>
      <c r="BP447" s="372"/>
      <c r="BQ447" s="372"/>
      <c r="BR447" s="372"/>
      <c r="BS447" s="372"/>
      <c r="BT447" s="372"/>
      <c r="BU447" s="372"/>
      <c r="BV447" s="372"/>
      <c r="BW447" s="372"/>
      <c r="BX447" s="372"/>
      <c r="BY447" s="372"/>
      <c r="BZ447" s="372"/>
      <c r="CA447" s="372"/>
      <c r="CB447" s="372"/>
      <c r="CC447" s="372"/>
      <c r="CD447" s="372"/>
      <c r="CE447" s="372"/>
      <c r="CF447" s="372"/>
      <c r="CG447" s="372"/>
      <c r="CH447" s="372"/>
      <c r="CI447" s="372"/>
      <c r="CJ447" s="372"/>
      <c r="CK447" s="372"/>
      <c r="CL447" s="372"/>
      <c r="CM447" s="372"/>
      <c r="CN447" s="372"/>
      <c r="CO447" s="372"/>
      <c r="CP447" s="372"/>
      <c r="CQ447" s="372"/>
      <c r="CR447" s="372"/>
      <c r="CS447" s="372"/>
      <c r="CT447" s="372"/>
      <c r="CU447" s="372"/>
      <c r="CV447" s="372"/>
      <c r="CW447" s="372"/>
      <c r="CX447" s="372"/>
      <c r="CY447" s="372"/>
      <c r="CZ447" s="372"/>
      <c r="DA447" s="372"/>
      <c r="DB447" s="372"/>
      <c r="DC447" s="372"/>
      <c r="DD447" s="372"/>
      <c r="DE447" s="372"/>
      <c r="DF447" s="372"/>
      <c r="DG447" s="372"/>
      <c r="DH447" s="372"/>
      <c r="DI447" s="372"/>
      <c r="DJ447" s="372"/>
      <c r="DK447" s="372"/>
      <c r="DL447" s="372"/>
      <c r="DM447" s="372"/>
      <c r="DN447" s="372"/>
      <c r="DO447" s="372"/>
      <c r="DP447" s="372"/>
      <c r="DQ447" s="372"/>
      <c r="DR447" s="372"/>
      <c r="DS447" s="372"/>
      <c r="DT447" s="372"/>
      <c r="DU447" s="372"/>
      <c r="DV447" s="372"/>
      <c r="DW447" s="372"/>
      <c r="DX447" s="372"/>
      <c r="DY447" s="372"/>
      <c r="DZ447" s="372"/>
      <c r="EA447" s="372"/>
      <c r="EB447" s="372"/>
      <c r="EC447" s="372"/>
      <c r="ED447" s="372"/>
      <c r="EE447" s="372"/>
      <c r="EF447" s="372"/>
      <c r="EG447" s="372"/>
      <c r="EH447" s="372"/>
      <c r="EI447" s="372"/>
      <c r="EJ447" s="372"/>
      <c r="EK447" s="372"/>
      <c r="EL447" s="372"/>
      <c r="EM447" s="372"/>
      <c r="EN447" s="372"/>
      <c r="EO447" s="372"/>
      <c r="EP447" s="372"/>
      <c r="EQ447" s="372"/>
      <c r="ER447" s="372"/>
      <c r="ES447" s="372"/>
      <c r="ET447" s="372"/>
      <c r="EU447" s="372"/>
      <c r="EV447" s="372"/>
      <c r="EW447" s="372"/>
      <c r="EX447" s="372"/>
      <c r="EY447" s="372"/>
      <c r="EZ447" s="372"/>
      <c r="FA447" s="372"/>
      <c r="FB447" s="372"/>
      <c r="FC447" s="372"/>
      <c r="FD447" s="372"/>
      <c r="FE447" s="372"/>
      <c r="FF447" s="372"/>
      <c r="FG447" s="372"/>
      <c r="FH447" s="372"/>
      <c r="FI447" s="372"/>
      <c r="FJ447" s="372"/>
      <c r="FK447" s="372"/>
      <c r="FL447" s="372"/>
      <c r="FM447" s="372"/>
      <c r="FN447" s="372"/>
      <c r="FO447" s="372"/>
      <c r="FP447" s="372"/>
      <c r="FQ447" s="372"/>
      <c r="FR447" s="372"/>
      <c r="FS447" s="372"/>
      <c r="FT447" s="372"/>
      <c r="FU447" s="372"/>
      <c r="FV447" s="372"/>
      <c r="FW447" s="372"/>
      <c r="FX447" s="372"/>
      <c r="FY447" s="372"/>
      <c r="FZ447" s="372"/>
      <c r="GA447" s="372"/>
      <c r="GB447" s="372"/>
      <c r="GC447" s="372"/>
      <c r="GD447" s="372"/>
      <c r="GE447" s="372"/>
      <c r="GF447" s="372"/>
      <c r="GG447" s="372"/>
      <c r="GH447" s="372"/>
      <c r="GI447" s="372"/>
      <c r="GJ447" s="372"/>
      <c r="GK447" s="372"/>
      <c r="GL447" s="372"/>
      <c r="GM447" s="372"/>
      <c r="GN447" s="372"/>
      <c r="GO447" s="372"/>
      <c r="GP447" s="372"/>
      <c r="GQ447" s="372"/>
      <c r="GR447" s="372"/>
      <c r="GS447" s="372"/>
      <c r="GT447" s="372"/>
      <c r="GU447" s="372"/>
      <c r="GV447" s="372"/>
      <c r="GW447" s="372"/>
      <c r="GX447" s="372"/>
      <c r="GY447" s="372"/>
      <c r="GZ447" s="372"/>
      <c r="HA447" s="372"/>
      <c r="HB447" s="372"/>
      <c r="HC447" s="372"/>
      <c r="HD447" s="372"/>
      <c r="HE447" s="372"/>
      <c r="HF447" s="372"/>
      <c r="HG447" s="372"/>
      <c r="HH447" s="372"/>
      <c r="HI447" s="372"/>
      <c r="HJ447" s="372"/>
      <c r="HK447" s="372"/>
      <c r="HL447" s="372"/>
      <c r="HM447" s="372"/>
      <c r="HN447" s="372"/>
      <c r="HO447" s="372"/>
      <c r="HP447" s="372"/>
      <c r="HQ447" s="372"/>
      <c r="HR447" s="372"/>
      <c r="HS447" s="372"/>
      <c r="HT447" s="372"/>
      <c r="HU447" s="372"/>
      <c r="HV447" s="372"/>
      <c r="HW447" s="372"/>
      <c r="HX447" s="372"/>
      <c r="HY447" s="372"/>
      <c r="HZ447" s="372"/>
      <c r="IA447" s="372"/>
      <c r="IB447" s="372"/>
      <c r="IC447" s="372"/>
      <c r="ID447" s="372"/>
      <c r="IE447" s="372"/>
      <c r="IF447" s="372"/>
      <c r="IG447" s="372"/>
      <c r="IH447" s="372"/>
      <c r="II447" s="372"/>
      <c r="IJ447" s="372"/>
      <c r="IK447" s="372"/>
      <c r="IL447" s="372"/>
      <c r="IM447" s="372"/>
      <c r="IN447" s="372"/>
      <c r="IO447" s="372"/>
      <c r="IP447" s="372"/>
      <c r="IQ447" s="372"/>
      <c r="IR447" s="372"/>
      <c r="IS447" s="372"/>
    </row>
    <row r="448" spans="1:253">
      <c r="A448" s="476"/>
      <c r="B448" s="637"/>
      <c r="C448" s="473"/>
      <c r="D448" s="372"/>
      <c r="E448" s="372"/>
      <c r="F448" s="372"/>
      <c r="G448" s="372"/>
      <c r="H448" s="372"/>
      <c r="I448" s="372"/>
      <c r="J448" s="372"/>
      <c r="K448" s="372"/>
      <c r="L448" s="372"/>
      <c r="M448" s="372"/>
      <c r="N448" s="372"/>
      <c r="O448" s="372"/>
      <c r="P448" s="372"/>
      <c r="Q448" s="372"/>
      <c r="R448" s="372"/>
      <c r="S448" s="372"/>
      <c r="T448" s="372"/>
      <c r="U448" s="372"/>
      <c r="V448" s="372"/>
      <c r="W448" s="372"/>
      <c r="X448" s="372"/>
      <c r="Y448" s="372"/>
      <c r="Z448" s="372"/>
      <c r="AA448" s="372"/>
      <c r="AB448" s="372"/>
      <c r="AC448" s="372"/>
      <c r="AD448" s="372"/>
      <c r="AE448" s="372"/>
      <c r="AF448" s="372"/>
      <c r="AG448" s="372"/>
      <c r="AH448" s="372"/>
      <c r="AI448" s="372"/>
      <c r="AJ448" s="372"/>
      <c r="AK448" s="372"/>
      <c r="AL448" s="372"/>
      <c r="AM448" s="372"/>
      <c r="AN448" s="372"/>
      <c r="AO448" s="372"/>
      <c r="AP448" s="372"/>
      <c r="AQ448" s="372"/>
      <c r="AR448" s="372"/>
      <c r="AS448" s="372"/>
      <c r="AT448" s="372"/>
      <c r="AU448" s="372"/>
      <c r="AV448" s="372"/>
      <c r="AW448" s="372"/>
      <c r="AX448" s="372"/>
      <c r="AY448" s="372"/>
      <c r="AZ448" s="372"/>
      <c r="BA448" s="372"/>
      <c r="BB448" s="372"/>
      <c r="BC448" s="372"/>
      <c r="BD448" s="372"/>
      <c r="BE448" s="372"/>
      <c r="BF448" s="372"/>
      <c r="BG448" s="372"/>
      <c r="BH448" s="372"/>
      <c r="BI448" s="372"/>
      <c r="BJ448" s="372"/>
      <c r="BK448" s="372"/>
      <c r="BL448" s="372"/>
      <c r="BM448" s="372"/>
      <c r="BN448" s="372"/>
      <c r="BO448" s="372"/>
      <c r="BP448" s="372"/>
      <c r="BQ448" s="372"/>
      <c r="BR448" s="372"/>
      <c r="BS448" s="372"/>
      <c r="BT448" s="372"/>
      <c r="BU448" s="372"/>
      <c r="BV448" s="372"/>
      <c r="BW448" s="372"/>
      <c r="BX448" s="372"/>
      <c r="BY448" s="372"/>
      <c r="BZ448" s="372"/>
      <c r="CA448" s="372"/>
      <c r="CB448" s="372"/>
      <c r="CC448" s="372"/>
      <c r="CD448" s="372"/>
      <c r="CE448" s="372"/>
      <c r="CF448" s="372"/>
      <c r="CG448" s="372"/>
      <c r="CH448" s="372"/>
      <c r="CI448" s="372"/>
      <c r="CJ448" s="372"/>
      <c r="CK448" s="372"/>
      <c r="CL448" s="372"/>
      <c r="CM448" s="372"/>
      <c r="CN448" s="372"/>
      <c r="CO448" s="372"/>
      <c r="CP448" s="372"/>
      <c r="CQ448" s="372"/>
      <c r="CR448" s="372"/>
      <c r="CS448" s="372"/>
      <c r="CT448" s="372"/>
      <c r="CU448" s="372"/>
      <c r="CV448" s="372"/>
      <c r="CW448" s="372"/>
      <c r="CX448" s="372"/>
      <c r="CY448" s="372"/>
      <c r="CZ448" s="372"/>
      <c r="DA448" s="372"/>
      <c r="DB448" s="372"/>
      <c r="DC448" s="372"/>
      <c r="DD448" s="372"/>
      <c r="DE448" s="372"/>
      <c r="DF448" s="372"/>
      <c r="DG448" s="372"/>
      <c r="DH448" s="372"/>
      <c r="DI448" s="372"/>
      <c r="DJ448" s="372"/>
      <c r="DK448" s="372"/>
      <c r="DL448" s="372"/>
      <c r="DM448" s="372"/>
      <c r="DN448" s="372"/>
      <c r="DO448" s="372"/>
      <c r="DP448" s="372"/>
      <c r="DQ448" s="372"/>
      <c r="DR448" s="372"/>
      <c r="DS448" s="372"/>
      <c r="DT448" s="372"/>
      <c r="DU448" s="372"/>
      <c r="DV448" s="372"/>
      <c r="DW448" s="372"/>
      <c r="DX448" s="372"/>
      <c r="DY448" s="372"/>
      <c r="DZ448" s="372"/>
      <c r="EA448" s="372"/>
      <c r="EB448" s="372"/>
      <c r="EC448" s="372"/>
      <c r="ED448" s="372"/>
      <c r="EE448" s="372"/>
      <c r="EF448" s="372"/>
      <c r="EG448" s="372"/>
      <c r="EH448" s="372"/>
      <c r="EI448" s="372"/>
      <c r="EJ448" s="372"/>
      <c r="EK448" s="372"/>
      <c r="EL448" s="372"/>
      <c r="EM448" s="372"/>
      <c r="EN448" s="372"/>
      <c r="EO448" s="372"/>
      <c r="EP448" s="372"/>
      <c r="EQ448" s="372"/>
      <c r="ER448" s="372"/>
      <c r="ES448" s="372"/>
      <c r="ET448" s="372"/>
      <c r="EU448" s="372"/>
      <c r="EV448" s="372"/>
      <c r="EW448" s="372"/>
      <c r="EX448" s="372"/>
      <c r="EY448" s="372"/>
      <c r="EZ448" s="372"/>
      <c r="FA448" s="372"/>
      <c r="FB448" s="372"/>
      <c r="FC448" s="372"/>
      <c r="FD448" s="372"/>
      <c r="FE448" s="372"/>
      <c r="FF448" s="372"/>
      <c r="FG448" s="372"/>
      <c r="FH448" s="372"/>
      <c r="FI448" s="372"/>
      <c r="FJ448" s="372"/>
      <c r="FK448" s="372"/>
      <c r="FL448" s="372"/>
      <c r="FM448" s="372"/>
      <c r="FN448" s="372"/>
      <c r="FO448" s="372"/>
      <c r="FP448" s="372"/>
      <c r="FQ448" s="372"/>
      <c r="FR448" s="372"/>
      <c r="FS448" s="372"/>
      <c r="FT448" s="372"/>
      <c r="FU448" s="372"/>
      <c r="FV448" s="372"/>
      <c r="FW448" s="372"/>
      <c r="FX448" s="372"/>
      <c r="FY448" s="372"/>
      <c r="FZ448" s="372"/>
      <c r="GA448" s="372"/>
      <c r="GB448" s="372"/>
      <c r="GC448" s="372"/>
      <c r="GD448" s="372"/>
      <c r="GE448" s="372"/>
      <c r="GF448" s="372"/>
      <c r="GG448" s="372"/>
      <c r="GH448" s="372"/>
      <c r="GI448" s="372"/>
      <c r="GJ448" s="372"/>
      <c r="GK448" s="372"/>
      <c r="GL448" s="372"/>
      <c r="GM448" s="372"/>
      <c r="GN448" s="372"/>
      <c r="GO448" s="372"/>
      <c r="GP448" s="372"/>
      <c r="GQ448" s="372"/>
      <c r="GR448" s="372"/>
      <c r="GS448" s="372"/>
      <c r="GT448" s="372"/>
      <c r="GU448" s="372"/>
      <c r="GV448" s="372"/>
      <c r="GW448" s="372"/>
      <c r="GX448" s="372"/>
      <c r="GY448" s="372"/>
      <c r="GZ448" s="372"/>
      <c r="HA448" s="372"/>
      <c r="HB448" s="372"/>
      <c r="HC448" s="372"/>
      <c r="HD448" s="372"/>
      <c r="HE448" s="372"/>
      <c r="HF448" s="372"/>
      <c r="HG448" s="372"/>
      <c r="HH448" s="372"/>
      <c r="HI448" s="372"/>
      <c r="HJ448" s="372"/>
      <c r="HK448" s="372"/>
      <c r="HL448" s="372"/>
      <c r="HM448" s="372"/>
      <c r="HN448" s="372"/>
      <c r="HO448" s="372"/>
      <c r="HP448" s="372"/>
      <c r="HQ448" s="372"/>
      <c r="HR448" s="372"/>
      <c r="HS448" s="372"/>
      <c r="HT448" s="372"/>
      <c r="HU448" s="372"/>
      <c r="HV448" s="372"/>
      <c r="HW448" s="372"/>
      <c r="HX448" s="372"/>
      <c r="HY448" s="372"/>
      <c r="HZ448" s="372"/>
      <c r="IA448" s="372"/>
      <c r="IB448" s="372"/>
      <c r="IC448" s="372"/>
      <c r="ID448" s="372"/>
      <c r="IE448" s="372"/>
      <c r="IF448" s="372"/>
      <c r="IG448" s="372"/>
      <c r="IH448" s="372"/>
      <c r="II448" s="372"/>
      <c r="IJ448" s="372"/>
      <c r="IK448" s="372"/>
      <c r="IL448" s="372"/>
      <c r="IM448" s="372"/>
      <c r="IN448" s="372"/>
      <c r="IO448" s="372"/>
      <c r="IP448" s="372"/>
      <c r="IQ448" s="372"/>
      <c r="IR448" s="372"/>
      <c r="IS448" s="372"/>
    </row>
    <row r="449" spans="1:253">
      <c r="A449" s="476"/>
      <c r="B449" s="637"/>
      <c r="C449" s="473"/>
      <c r="D449" s="474"/>
      <c r="E449" s="372"/>
      <c r="F449" s="372"/>
      <c r="G449" s="372"/>
      <c r="H449" s="372"/>
      <c r="I449" s="372"/>
      <c r="J449" s="372"/>
      <c r="K449" s="372"/>
      <c r="L449" s="372"/>
      <c r="M449" s="372"/>
      <c r="N449" s="372"/>
      <c r="O449" s="372"/>
      <c r="P449" s="372"/>
      <c r="Q449" s="372"/>
      <c r="R449" s="372"/>
      <c r="S449" s="372"/>
      <c r="T449" s="372"/>
      <c r="U449" s="372"/>
      <c r="V449" s="372"/>
      <c r="W449" s="372"/>
      <c r="X449" s="372"/>
      <c r="Y449" s="372"/>
      <c r="Z449" s="372"/>
      <c r="AA449" s="372"/>
      <c r="AB449" s="372"/>
      <c r="AC449" s="372"/>
      <c r="AD449" s="372"/>
      <c r="AE449" s="372"/>
      <c r="AF449" s="372"/>
      <c r="AG449" s="372"/>
      <c r="AH449" s="372"/>
      <c r="AI449" s="372"/>
      <c r="AJ449" s="372"/>
      <c r="AK449" s="372"/>
      <c r="AL449" s="372"/>
      <c r="AM449" s="372"/>
      <c r="AN449" s="372"/>
      <c r="AO449" s="372"/>
      <c r="AP449" s="372"/>
      <c r="AQ449" s="372"/>
      <c r="AR449" s="372"/>
      <c r="AS449" s="372"/>
      <c r="AT449" s="372"/>
      <c r="AU449" s="372"/>
      <c r="AV449" s="372"/>
      <c r="AW449" s="372"/>
      <c r="AX449" s="372"/>
      <c r="AY449" s="372"/>
      <c r="AZ449" s="372"/>
      <c r="BA449" s="372"/>
      <c r="BB449" s="372"/>
      <c r="BC449" s="372"/>
      <c r="BD449" s="372"/>
      <c r="BE449" s="372"/>
      <c r="BF449" s="372"/>
      <c r="BG449" s="372"/>
      <c r="BH449" s="372"/>
      <c r="BI449" s="372"/>
      <c r="BJ449" s="372"/>
      <c r="BK449" s="372"/>
      <c r="BL449" s="372"/>
      <c r="BM449" s="372"/>
      <c r="BN449" s="372"/>
      <c r="BO449" s="372"/>
      <c r="BP449" s="372"/>
      <c r="BQ449" s="372"/>
      <c r="BR449" s="372"/>
      <c r="BS449" s="372"/>
      <c r="BT449" s="372"/>
      <c r="BU449" s="372"/>
      <c r="BV449" s="372"/>
      <c r="BW449" s="372"/>
      <c r="BX449" s="372"/>
      <c r="BY449" s="372"/>
      <c r="BZ449" s="372"/>
      <c r="CA449" s="372"/>
      <c r="CB449" s="372"/>
      <c r="CC449" s="372"/>
      <c r="CD449" s="372"/>
      <c r="CE449" s="372"/>
      <c r="CF449" s="372"/>
      <c r="CG449" s="372"/>
      <c r="CH449" s="372"/>
      <c r="CI449" s="372"/>
      <c r="CJ449" s="372"/>
      <c r="CK449" s="372"/>
      <c r="CL449" s="372"/>
      <c r="CM449" s="372"/>
      <c r="CN449" s="372"/>
      <c r="CO449" s="372"/>
      <c r="CP449" s="372"/>
      <c r="CQ449" s="372"/>
      <c r="CR449" s="372"/>
      <c r="CS449" s="372"/>
      <c r="CT449" s="372"/>
      <c r="CU449" s="372"/>
      <c r="CV449" s="372"/>
      <c r="CW449" s="372"/>
      <c r="CX449" s="372"/>
      <c r="CY449" s="372"/>
      <c r="CZ449" s="372"/>
      <c r="DA449" s="372"/>
      <c r="DB449" s="372"/>
      <c r="DC449" s="372"/>
      <c r="DD449" s="372"/>
      <c r="DE449" s="372"/>
      <c r="DF449" s="372"/>
      <c r="DG449" s="372"/>
      <c r="DH449" s="372"/>
      <c r="DI449" s="372"/>
      <c r="DJ449" s="372"/>
      <c r="DK449" s="372"/>
      <c r="DL449" s="372"/>
      <c r="DM449" s="372"/>
      <c r="DN449" s="372"/>
      <c r="DO449" s="372"/>
      <c r="DP449" s="372"/>
      <c r="DQ449" s="372"/>
      <c r="DR449" s="372"/>
      <c r="DS449" s="372"/>
      <c r="DT449" s="372"/>
      <c r="DU449" s="372"/>
      <c r="DV449" s="372"/>
      <c r="DW449" s="372"/>
      <c r="DX449" s="372"/>
      <c r="DY449" s="372"/>
      <c r="DZ449" s="372"/>
      <c r="EA449" s="372"/>
      <c r="EB449" s="372"/>
      <c r="EC449" s="372"/>
      <c r="ED449" s="372"/>
      <c r="EE449" s="372"/>
      <c r="EF449" s="372"/>
      <c r="EG449" s="372"/>
      <c r="EH449" s="372"/>
      <c r="EI449" s="372"/>
      <c r="EJ449" s="372"/>
      <c r="EK449" s="372"/>
      <c r="EL449" s="372"/>
      <c r="EM449" s="372"/>
      <c r="EN449" s="372"/>
      <c r="EO449" s="372"/>
      <c r="EP449" s="372"/>
      <c r="EQ449" s="372"/>
      <c r="ER449" s="372"/>
      <c r="ES449" s="372"/>
      <c r="ET449" s="372"/>
      <c r="EU449" s="372"/>
      <c r="EV449" s="372"/>
      <c r="EW449" s="372"/>
      <c r="EX449" s="372"/>
      <c r="EY449" s="372"/>
      <c r="EZ449" s="372"/>
      <c r="FA449" s="372"/>
      <c r="FB449" s="372"/>
      <c r="FC449" s="372"/>
      <c r="FD449" s="372"/>
      <c r="FE449" s="372"/>
      <c r="FF449" s="372"/>
      <c r="FG449" s="372"/>
      <c r="FH449" s="372"/>
      <c r="FI449" s="372"/>
      <c r="FJ449" s="372"/>
      <c r="FK449" s="372"/>
      <c r="FL449" s="372"/>
      <c r="FM449" s="372"/>
      <c r="FN449" s="372"/>
      <c r="FO449" s="372"/>
      <c r="FP449" s="372"/>
      <c r="FQ449" s="372"/>
      <c r="FR449" s="372"/>
      <c r="FS449" s="372"/>
      <c r="FT449" s="372"/>
      <c r="FU449" s="372"/>
      <c r="FV449" s="372"/>
      <c r="FW449" s="372"/>
      <c r="FX449" s="372"/>
      <c r="FY449" s="372"/>
      <c r="FZ449" s="372"/>
      <c r="GA449" s="372"/>
      <c r="GB449" s="372"/>
      <c r="GC449" s="372"/>
      <c r="GD449" s="372"/>
      <c r="GE449" s="372"/>
      <c r="GF449" s="372"/>
      <c r="GG449" s="372"/>
      <c r="GH449" s="372"/>
      <c r="GI449" s="372"/>
      <c r="GJ449" s="372"/>
      <c r="GK449" s="372"/>
      <c r="GL449" s="372"/>
      <c r="GM449" s="372"/>
      <c r="GN449" s="372"/>
      <c r="GO449" s="372"/>
      <c r="GP449" s="372"/>
      <c r="GQ449" s="372"/>
      <c r="GR449" s="372"/>
      <c r="GS449" s="372"/>
      <c r="GT449" s="372"/>
      <c r="GU449" s="372"/>
      <c r="GV449" s="372"/>
      <c r="GW449" s="372"/>
      <c r="GX449" s="372"/>
      <c r="GY449" s="372"/>
      <c r="GZ449" s="372"/>
      <c r="HA449" s="372"/>
      <c r="HB449" s="372"/>
      <c r="HC449" s="372"/>
      <c r="HD449" s="372"/>
      <c r="HE449" s="372"/>
      <c r="HF449" s="372"/>
      <c r="HG449" s="372"/>
      <c r="HH449" s="372"/>
      <c r="HI449" s="372"/>
      <c r="HJ449" s="372"/>
      <c r="HK449" s="372"/>
      <c r="HL449" s="372"/>
      <c r="HM449" s="372"/>
      <c r="HN449" s="372"/>
      <c r="HO449" s="372"/>
      <c r="HP449" s="372"/>
      <c r="HQ449" s="372"/>
      <c r="HR449" s="372"/>
      <c r="HS449" s="372"/>
      <c r="HT449" s="372"/>
      <c r="HU449" s="372"/>
      <c r="HV449" s="372"/>
      <c r="HW449" s="372"/>
      <c r="HX449" s="372"/>
      <c r="HY449" s="372"/>
      <c r="HZ449" s="372"/>
      <c r="IA449" s="372"/>
      <c r="IB449" s="372"/>
      <c r="IC449" s="372"/>
      <c r="ID449" s="372"/>
      <c r="IE449" s="372"/>
      <c r="IF449" s="372"/>
      <c r="IG449" s="372"/>
      <c r="IH449" s="372"/>
      <c r="II449" s="372"/>
      <c r="IJ449" s="372"/>
      <c r="IK449" s="372"/>
      <c r="IL449" s="372"/>
      <c r="IM449" s="372"/>
      <c r="IN449" s="372"/>
      <c r="IO449" s="372"/>
      <c r="IP449" s="372"/>
      <c r="IQ449" s="372"/>
      <c r="IR449" s="372"/>
      <c r="IS449" s="372"/>
    </row>
    <row r="450" spans="1:253">
      <c r="A450" s="476"/>
      <c r="B450" s="637"/>
      <c r="C450" s="473"/>
      <c r="D450" s="474"/>
      <c r="E450" s="473"/>
      <c r="F450" s="473"/>
      <c r="G450" s="372"/>
      <c r="H450" s="372"/>
      <c r="I450" s="372"/>
      <c r="J450" s="372"/>
      <c r="K450" s="372"/>
      <c r="L450" s="372"/>
      <c r="M450" s="372"/>
      <c r="N450" s="372"/>
      <c r="O450" s="372"/>
      <c r="P450" s="372"/>
      <c r="Q450" s="372"/>
      <c r="R450" s="372"/>
      <c r="S450" s="372"/>
      <c r="T450" s="372"/>
      <c r="U450" s="372"/>
      <c r="V450" s="372"/>
      <c r="W450" s="372"/>
      <c r="X450" s="372"/>
      <c r="Y450" s="372"/>
      <c r="Z450" s="372"/>
      <c r="AA450" s="372"/>
      <c r="AB450" s="372"/>
      <c r="AC450" s="372"/>
      <c r="AD450" s="372"/>
      <c r="AE450" s="372"/>
      <c r="AF450" s="372"/>
      <c r="AG450" s="372"/>
      <c r="AH450" s="372"/>
      <c r="AI450" s="372"/>
      <c r="AJ450" s="372"/>
      <c r="AK450" s="372"/>
      <c r="AL450" s="372"/>
      <c r="AM450" s="372"/>
      <c r="AN450" s="372"/>
      <c r="AO450" s="372"/>
      <c r="AP450" s="372"/>
      <c r="AQ450" s="372"/>
      <c r="AR450" s="372"/>
      <c r="AS450" s="372"/>
      <c r="AT450" s="372"/>
      <c r="AU450" s="372"/>
      <c r="AV450" s="372"/>
      <c r="AW450" s="372"/>
      <c r="AX450" s="372"/>
      <c r="AY450" s="372"/>
      <c r="AZ450" s="372"/>
      <c r="BA450" s="372"/>
      <c r="BB450" s="372"/>
      <c r="BC450" s="372"/>
      <c r="BD450" s="372"/>
      <c r="BE450" s="372"/>
      <c r="BF450" s="372"/>
      <c r="BG450" s="372"/>
      <c r="BH450" s="372"/>
      <c r="BI450" s="372"/>
      <c r="BJ450" s="372"/>
      <c r="BK450" s="372"/>
      <c r="BL450" s="372"/>
      <c r="BM450" s="372"/>
      <c r="BN450" s="372"/>
      <c r="BO450" s="372"/>
      <c r="BP450" s="372"/>
      <c r="BQ450" s="372"/>
      <c r="BR450" s="372"/>
      <c r="BS450" s="372"/>
      <c r="BT450" s="372"/>
      <c r="BU450" s="372"/>
      <c r="BV450" s="372"/>
      <c r="BW450" s="372"/>
      <c r="BX450" s="372"/>
      <c r="BY450" s="372"/>
      <c r="BZ450" s="372"/>
      <c r="CA450" s="372"/>
      <c r="CB450" s="372"/>
      <c r="CC450" s="372"/>
      <c r="CD450" s="372"/>
      <c r="CE450" s="372"/>
      <c r="CF450" s="372"/>
      <c r="CG450" s="372"/>
      <c r="CH450" s="372"/>
      <c r="CI450" s="372"/>
      <c r="CJ450" s="372"/>
      <c r="CK450" s="372"/>
      <c r="CL450" s="372"/>
      <c r="CM450" s="372"/>
      <c r="CN450" s="372"/>
      <c r="CO450" s="372"/>
      <c r="CP450" s="372"/>
      <c r="CQ450" s="372"/>
      <c r="CR450" s="372"/>
      <c r="CS450" s="372"/>
      <c r="CT450" s="372"/>
      <c r="CU450" s="372"/>
      <c r="CV450" s="372"/>
      <c r="CW450" s="372"/>
      <c r="CX450" s="372"/>
      <c r="CY450" s="372"/>
      <c r="CZ450" s="372"/>
      <c r="DA450" s="372"/>
      <c r="DB450" s="372"/>
      <c r="DC450" s="372"/>
      <c r="DD450" s="372"/>
      <c r="DE450" s="372"/>
      <c r="DF450" s="372"/>
      <c r="DG450" s="372"/>
      <c r="DH450" s="372"/>
      <c r="DI450" s="372"/>
      <c r="DJ450" s="372"/>
      <c r="DK450" s="372"/>
      <c r="DL450" s="372"/>
      <c r="DM450" s="372"/>
      <c r="DN450" s="372"/>
      <c r="DO450" s="372"/>
      <c r="DP450" s="372"/>
      <c r="DQ450" s="372"/>
      <c r="DR450" s="372"/>
      <c r="DS450" s="372"/>
      <c r="DT450" s="372"/>
      <c r="DU450" s="372"/>
      <c r="DV450" s="372"/>
      <c r="DW450" s="372"/>
      <c r="DX450" s="372"/>
      <c r="DY450" s="372"/>
      <c r="DZ450" s="372"/>
      <c r="EA450" s="372"/>
      <c r="EB450" s="372"/>
      <c r="EC450" s="372"/>
      <c r="ED450" s="372"/>
      <c r="EE450" s="372"/>
      <c r="EF450" s="372"/>
      <c r="EG450" s="372"/>
      <c r="EH450" s="372"/>
      <c r="EI450" s="372"/>
      <c r="EJ450" s="372"/>
      <c r="EK450" s="372"/>
      <c r="EL450" s="372"/>
      <c r="EM450" s="372"/>
      <c r="EN450" s="372"/>
      <c r="EO450" s="372"/>
      <c r="EP450" s="372"/>
      <c r="EQ450" s="372"/>
      <c r="ER450" s="372"/>
      <c r="ES450" s="372"/>
      <c r="ET450" s="372"/>
      <c r="EU450" s="372"/>
      <c r="EV450" s="372"/>
      <c r="EW450" s="372"/>
      <c r="EX450" s="372"/>
      <c r="EY450" s="372"/>
      <c r="EZ450" s="372"/>
      <c r="FA450" s="372"/>
      <c r="FB450" s="372"/>
      <c r="FC450" s="372"/>
      <c r="FD450" s="372"/>
      <c r="FE450" s="372"/>
      <c r="FF450" s="372"/>
      <c r="FG450" s="372"/>
      <c r="FH450" s="372"/>
      <c r="FI450" s="372"/>
      <c r="FJ450" s="372"/>
      <c r="FK450" s="372"/>
      <c r="FL450" s="372"/>
      <c r="FM450" s="372"/>
      <c r="FN450" s="372"/>
      <c r="FO450" s="372"/>
      <c r="FP450" s="372"/>
      <c r="FQ450" s="372"/>
      <c r="FR450" s="372"/>
      <c r="FS450" s="372"/>
      <c r="FT450" s="372"/>
      <c r="FU450" s="372"/>
      <c r="FV450" s="372"/>
      <c r="FW450" s="372"/>
      <c r="FX450" s="372"/>
      <c r="FY450" s="372"/>
      <c r="FZ450" s="372"/>
      <c r="GA450" s="372"/>
      <c r="GB450" s="372"/>
      <c r="GC450" s="372"/>
      <c r="GD450" s="372"/>
      <c r="GE450" s="372"/>
      <c r="GF450" s="372"/>
      <c r="GG450" s="372"/>
      <c r="GH450" s="372"/>
      <c r="GI450" s="372"/>
      <c r="GJ450" s="372"/>
      <c r="GK450" s="372"/>
      <c r="GL450" s="372"/>
      <c r="GM450" s="372"/>
      <c r="GN450" s="372"/>
      <c r="GO450" s="372"/>
      <c r="GP450" s="372"/>
      <c r="GQ450" s="372"/>
      <c r="GR450" s="372"/>
      <c r="GS450" s="372"/>
      <c r="GT450" s="372"/>
      <c r="GU450" s="372"/>
      <c r="GV450" s="372"/>
      <c r="GW450" s="372"/>
      <c r="GX450" s="372"/>
      <c r="GY450" s="372"/>
      <c r="GZ450" s="372"/>
      <c r="HA450" s="372"/>
      <c r="HB450" s="372"/>
      <c r="HC450" s="372"/>
      <c r="HD450" s="372"/>
      <c r="HE450" s="372"/>
      <c r="HF450" s="372"/>
      <c r="HG450" s="372"/>
      <c r="HH450" s="372"/>
      <c r="HI450" s="372"/>
      <c r="HJ450" s="372"/>
      <c r="HK450" s="372"/>
      <c r="HL450" s="372"/>
      <c r="HM450" s="372"/>
      <c r="HN450" s="372"/>
      <c r="HO450" s="372"/>
      <c r="HP450" s="372"/>
      <c r="HQ450" s="372"/>
      <c r="HR450" s="372"/>
      <c r="HS450" s="372"/>
      <c r="HT450" s="372"/>
      <c r="HU450" s="372"/>
      <c r="HV450" s="372"/>
      <c r="HW450" s="372"/>
      <c r="HX450" s="372"/>
      <c r="HY450" s="372"/>
      <c r="HZ450" s="372"/>
      <c r="IA450" s="372"/>
      <c r="IB450" s="372"/>
      <c r="IC450" s="372"/>
      <c r="ID450" s="372"/>
      <c r="IE450" s="372"/>
      <c r="IF450" s="372"/>
      <c r="IG450" s="372"/>
      <c r="IH450" s="372"/>
      <c r="II450" s="372"/>
      <c r="IJ450" s="372"/>
      <c r="IK450" s="372"/>
      <c r="IL450" s="372"/>
      <c r="IM450" s="372"/>
      <c r="IN450" s="372"/>
      <c r="IO450" s="372"/>
      <c r="IP450" s="372"/>
      <c r="IQ450" s="372"/>
      <c r="IR450" s="372"/>
      <c r="IS450" s="372"/>
    </row>
    <row r="451" spans="1:253">
      <c r="I451" s="372"/>
    </row>
    <row r="452" spans="1:253">
      <c r="I452" s="372"/>
    </row>
  </sheetData>
  <pageMargins left="0.98425196850393704" right="0.78740157480314965" top="0.59055118110236227" bottom="0.59055118110236227" header="0.43307086614173229" footer="0.43307086614173229"/>
  <pageSetup paperSize="9" scale="95" orientation="portrait" useFirstPageNumber="1" r:id="rId1"/>
  <headerFooter>
    <oddFooter>&amp;LGRAD BORL&amp;CPZI&amp;R&amp;"Arial,Navadno"OGREVANJE IN HLAJENJE, Stran &amp;P</oddFooter>
  </headerFooter>
  <rowBreaks count="1" manualBreakCount="1">
    <brk id="3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X246"/>
  <sheetViews>
    <sheetView view="pageBreakPreview" zoomScaleNormal="100" zoomScaleSheetLayoutView="100" workbookViewId="0">
      <selection activeCell="E38" sqref="E38"/>
    </sheetView>
  </sheetViews>
  <sheetFormatPr defaultColWidth="9.109375" defaultRowHeight="13.2"/>
  <cols>
    <col min="1" max="1" width="4.6640625" style="907" customWidth="1"/>
    <col min="2" max="2" width="44.6640625" style="475" customWidth="1"/>
    <col min="3" max="3" width="5.6640625" style="367" customWidth="1"/>
    <col min="4" max="4" width="6" style="367" customWidth="1"/>
    <col min="5" max="5" width="10.6640625" style="367" customWidth="1"/>
    <col min="6" max="6" width="13.6640625" style="367" customWidth="1"/>
    <col min="7" max="16384" width="9.109375" style="367"/>
  </cols>
  <sheetData>
    <row r="1" spans="1:7" s="477" customFormat="1">
      <c r="A1" s="997" t="s">
        <v>1305</v>
      </c>
      <c r="B1" s="471" t="s">
        <v>1304</v>
      </c>
      <c r="C1" s="470" t="s">
        <v>1303</v>
      </c>
      <c r="D1" s="470" t="s">
        <v>1302</v>
      </c>
      <c r="E1" s="468" t="s">
        <v>1301</v>
      </c>
      <c r="F1" s="467" t="s">
        <v>1300</v>
      </c>
    </row>
    <row r="2" spans="1:7" s="404" customFormat="1">
      <c r="A2" s="996"/>
      <c r="B2" s="464"/>
      <c r="C2" s="463"/>
      <c r="D2" s="463"/>
      <c r="E2" s="461" t="s">
        <v>1299</v>
      </c>
      <c r="F2" s="460" t="s">
        <v>1299</v>
      </c>
    </row>
    <row r="3" spans="1:7" s="404" customFormat="1">
      <c r="A3" s="459"/>
      <c r="B3" s="450"/>
      <c r="C3" s="458"/>
      <c r="D3" s="457"/>
      <c r="E3" s="456"/>
      <c r="F3" s="456"/>
    </row>
    <row r="4" spans="1:7" s="404" customFormat="1" ht="15.6">
      <c r="A4" s="455"/>
      <c r="B4" s="454" t="str">
        <f>'Rek. SI'!B4</f>
        <v>Datum: 07.02.2019</v>
      </c>
      <c r="C4" s="633"/>
      <c r="D4" s="633"/>
      <c r="E4" s="634"/>
      <c r="F4" s="634"/>
    </row>
    <row r="5" spans="1:7" s="404" customFormat="1" ht="13.8" thickBot="1">
      <c r="A5" s="451"/>
      <c r="B5" s="450"/>
      <c r="C5" s="621"/>
      <c r="D5" s="621"/>
      <c r="E5" s="630"/>
      <c r="F5" s="630"/>
    </row>
    <row r="6" spans="1:7" s="627" customFormat="1" ht="18" thickBot="1">
      <c r="A6" s="444"/>
      <c r="B6" s="448" t="str">
        <f>'Rek. SI'!B6</f>
        <v>GRAD BORL - REKONSTRUKCIJA DELA GRADU</v>
      </c>
      <c r="C6" s="995"/>
      <c r="D6" s="995"/>
      <c r="E6" s="994"/>
      <c r="F6" s="629"/>
      <c r="G6" s="628"/>
    </row>
    <row r="7" spans="1:7" s="404" customFormat="1" ht="13.8" thickBot="1">
      <c r="A7" s="409"/>
      <c r="B7" s="438"/>
      <c r="C7" s="621"/>
      <c r="D7" s="621"/>
      <c r="E7" s="620"/>
      <c r="F7" s="620"/>
    </row>
    <row r="8" spans="1:7" s="404" customFormat="1" ht="69.599999999999994" thickBot="1">
      <c r="A8" s="409"/>
      <c r="B8" s="993" t="s">
        <v>1924</v>
      </c>
      <c r="C8" s="621"/>
      <c r="D8" s="621"/>
      <c r="E8" s="620"/>
      <c r="F8" s="620"/>
    </row>
    <row r="9" spans="1:7" s="404" customFormat="1" ht="9" customHeight="1">
      <c r="A9" s="409"/>
      <c r="B9" s="992"/>
      <c r="C9" s="621"/>
      <c r="D9" s="621"/>
      <c r="E9" s="620"/>
      <c r="F9" s="620"/>
    </row>
    <row r="10" spans="1:7" s="404" customFormat="1" ht="15.6">
      <c r="A10" s="433" t="s">
        <v>1281</v>
      </c>
      <c r="B10" s="408" t="str">
        <f>'Rek. SI'!B10</f>
        <v>V popisih strojnih instalacij niso zajeta:</v>
      </c>
      <c r="C10" s="621"/>
      <c r="D10" s="621"/>
      <c r="E10" s="898"/>
      <c r="F10" s="620"/>
    </row>
    <row r="11" spans="1:7" s="404" customFormat="1">
      <c r="A11" s="436"/>
      <c r="B11" s="408" t="str">
        <f>'Rek. SI'!B11</f>
        <v>gradbena dela, razen navedenih</v>
      </c>
      <c r="C11" s="621"/>
      <c r="D11" s="621"/>
      <c r="E11" s="898"/>
      <c r="F11" s="620"/>
    </row>
    <row r="12" spans="1:7" s="404" customFormat="1">
      <c r="A12" s="436"/>
      <c r="B12" s="408" t="str">
        <f>'Rek. SI'!B12</f>
        <v>elektro dela, razen navedenih</v>
      </c>
      <c r="C12" s="621"/>
      <c r="D12" s="621"/>
      <c r="E12" s="898"/>
      <c r="F12" s="620"/>
    </row>
    <row r="13" spans="1:7" s="404" customFormat="1" ht="26.4">
      <c r="A13" s="433" t="s">
        <v>1281</v>
      </c>
      <c r="B13" s="430" t="str">
        <f>'Rek. SI'!B13</f>
        <v>Vso opremo, ki je predvidena za vezavo na CNS, je potrebno uskladiti z dobaviteljem CNS-a.</v>
      </c>
      <c r="C13" s="621"/>
      <c r="D13" s="621"/>
      <c r="E13" s="898"/>
      <c r="F13" s="620"/>
    </row>
    <row r="14" spans="1:7" s="404" customFormat="1" ht="27.75" customHeight="1">
      <c r="A14" s="431" t="s">
        <v>1281</v>
      </c>
      <c r="B14" s="430" t="str">
        <f>'Rek. SI'!B14</f>
        <v>Vsa izbrana oprema mora biti potrjena s strani investitorja, nadzora in projektantov strojnih inštalacij.</v>
      </c>
      <c r="C14" s="621"/>
      <c r="D14" s="621"/>
      <c r="E14" s="898"/>
      <c r="F14" s="620"/>
    </row>
    <row r="15" spans="1:7" s="404" customFormat="1" ht="66">
      <c r="A15" s="431" t="s">
        <v>1281</v>
      </c>
      <c r="B15" s="430" t="str">
        <f>'Rek. SI'!B15</f>
        <v xml:space="preserve">Pred naročilom mora biti vsa izbrana oprema (sanitarna keramika, armature, ogledala, držala, milniki …) potrjena s strani investitorja in nadzora ter usklajena s posameznimi načrti (arhitektura, strojno, elektro…) </v>
      </c>
      <c r="C15" s="621"/>
      <c r="D15" s="621"/>
      <c r="E15" s="898"/>
      <c r="F15" s="620"/>
    </row>
    <row r="16" spans="1:7" s="404" customFormat="1">
      <c r="A16" s="436"/>
      <c r="B16" s="842"/>
      <c r="C16" s="621"/>
      <c r="D16" s="621"/>
      <c r="E16" s="830"/>
      <c r="F16" s="620"/>
    </row>
    <row r="17" spans="1:8" s="404" customFormat="1" ht="15.6">
      <c r="A17" s="428"/>
      <c r="B17" s="427" t="s">
        <v>1836</v>
      </c>
      <c r="C17" s="407"/>
      <c r="D17" s="407"/>
      <c r="E17" s="406"/>
      <c r="F17" s="406"/>
    </row>
    <row r="18" spans="1:8" s="404" customFormat="1">
      <c r="A18" s="436"/>
      <c r="B18" s="408"/>
      <c r="C18" s="407"/>
      <c r="D18" s="407"/>
      <c r="E18" s="484"/>
      <c r="F18" s="406"/>
    </row>
    <row r="19" spans="1:8" s="404" customFormat="1" ht="15.6">
      <c r="A19" s="805" t="s">
        <v>1284</v>
      </c>
      <c r="B19" s="804" t="s">
        <v>1283</v>
      </c>
      <c r="C19" s="407"/>
      <c r="D19" s="407"/>
      <c r="E19" s="484"/>
      <c r="F19" s="406"/>
    </row>
    <row r="20" spans="1:8" s="404" customFormat="1" ht="15.6">
      <c r="A20" s="409">
        <v>1</v>
      </c>
      <c r="B20" s="613" t="str">
        <f>B108</f>
        <v>SISTEM K1-K4 - DVORANE - PRITLIČJE, NADSTROPJE</v>
      </c>
      <c r="C20" s="613"/>
      <c r="D20" s="613"/>
      <c r="E20" s="991"/>
      <c r="F20" s="484">
        <f>F108</f>
        <v>0</v>
      </c>
    </row>
    <row r="21" spans="1:8" s="404" customFormat="1">
      <c r="A21" s="409">
        <f>A20+1</f>
        <v>2</v>
      </c>
      <c r="B21" s="613" t="str">
        <f>B172</f>
        <v>SISTEM K5 - KAVARNA - PRITLIČJE</v>
      </c>
      <c r="C21" s="613"/>
      <c r="D21" s="613"/>
      <c r="E21" s="613"/>
      <c r="F21" s="484">
        <f>F172</f>
        <v>0</v>
      </c>
    </row>
    <row r="22" spans="1:8" s="404" customFormat="1">
      <c r="A22" s="409">
        <f>A21+1</f>
        <v>3</v>
      </c>
      <c r="B22" s="613" t="str">
        <f>B218</f>
        <v>SANITARIJE</v>
      </c>
      <c r="C22" s="613"/>
      <c r="D22" s="613"/>
      <c r="E22" s="613"/>
      <c r="F22" s="484">
        <f>F218</f>
        <v>0</v>
      </c>
    </row>
    <row r="23" spans="1:8" s="404" customFormat="1">
      <c r="A23" s="409">
        <f>A22+1</f>
        <v>4</v>
      </c>
      <c r="B23" s="613" t="str">
        <f>B246</f>
        <v>SPLOŠNO</v>
      </c>
      <c r="C23" s="613"/>
      <c r="D23" s="613"/>
      <c r="E23" s="613"/>
      <c r="F23" s="484">
        <f>F246</f>
        <v>0</v>
      </c>
    </row>
    <row r="24" spans="1:8" s="404" customFormat="1">
      <c r="A24" s="623"/>
      <c r="B24" s="613"/>
      <c r="C24" s="613"/>
      <c r="D24" s="613"/>
      <c r="E24" s="613"/>
      <c r="F24" s="484"/>
    </row>
    <row r="25" spans="1:8" s="404" customFormat="1" ht="9" customHeight="1">
      <c r="A25" s="623"/>
      <c r="B25" s="613"/>
      <c r="C25" s="613"/>
      <c r="D25" s="613"/>
      <c r="E25" s="613"/>
      <c r="F25" s="484"/>
    </row>
    <row r="26" spans="1:8" s="394" customFormat="1" ht="15.6">
      <c r="A26" s="990"/>
      <c r="B26" s="402" t="s">
        <v>1923</v>
      </c>
      <c r="C26" s="611"/>
      <c r="D26" s="611"/>
      <c r="E26" s="610"/>
      <c r="F26" s="399">
        <f>SUM(F20:F25)</f>
        <v>0</v>
      </c>
    </row>
    <row r="28" spans="1:8" s="483" customFormat="1" ht="12" customHeight="1">
      <c r="A28" s="814"/>
      <c r="B28" s="741"/>
      <c r="C28" s="644"/>
      <c r="D28" s="644"/>
    </row>
    <row r="30" spans="1:8">
      <c r="A30" s="989" t="s">
        <v>1284</v>
      </c>
      <c r="B30" s="886" t="s">
        <v>1283</v>
      </c>
      <c r="C30" s="405"/>
      <c r="D30" s="405"/>
      <c r="E30" s="405"/>
      <c r="F30" s="405"/>
    </row>
    <row r="31" spans="1:8">
      <c r="B31" s="370"/>
      <c r="C31" s="405"/>
      <c r="D31" s="405"/>
      <c r="E31" s="405"/>
      <c r="F31" s="405"/>
    </row>
    <row r="32" spans="1:8" s="404" customFormat="1" ht="26.4">
      <c r="A32" s="451" t="s">
        <v>980</v>
      </c>
      <c r="B32" s="867" t="s">
        <v>1922</v>
      </c>
      <c r="C32" s="407"/>
      <c r="D32" s="407"/>
      <c r="E32" s="406"/>
      <c r="F32" s="406"/>
      <c r="H32" s="621"/>
    </row>
    <row r="33" spans="1:10" s="404" customFormat="1">
      <c r="A33" s="814"/>
      <c r="B33" s="512"/>
      <c r="C33" s="407"/>
      <c r="D33" s="407"/>
      <c r="E33" s="406"/>
      <c r="F33" s="406"/>
      <c r="H33" s="621"/>
    </row>
    <row r="34" spans="1:10" s="753" customFormat="1" ht="229.5" customHeight="1">
      <c r="A34" s="451" t="s">
        <v>1371</v>
      </c>
      <c r="B34" s="839" t="s">
        <v>1903</v>
      </c>
      <c r="C34" s="489"/>
      <c r="D34" s="489"/>
      <c r="E34" s="538"/>
      <c r="F34" s="538"/>
    </row>
    <row r="35" spans="1:10" s="554" customFormat="1" ht="15.6">
      <c r="A35" s="709"/>
      <c r="B35" s="536" t="s">
        <v>1921</v>
      </c>
      <c r="C35" s="518"/>
      <c r="D35" s="518"/>
      <c r="H35" s="518"/>
      <c r="I35" s="518"/>
      <c r="J35" s="976"/>
    </row>
    <row r="36" spans="1:10" s="719" customFormat="1">
      <c r="A36" s="709"/>
      <c r="B36" s="536" t="s">
        <v>1920</v>
      </c>
      <c r="C36" s="518"/>
      <c r="D36" s="518"/>
      <c r="E36" s="554"/>
      <c r="F36" s="554"/>
      <c r="G36" s="554"/>
      <c r="H36" s="518"/>
      <c r="I36" s="639"/>
      <c r="J36" s="680"/>
    </row>
    <row r="37" spans="1:10" s="753" customFormat="1" ht="26.4">
      <c r="A37" s="709"/>
      <c r="B37" s="489" t="s">
        <v>1919</v>
      </c>
      <c r="C37" s="518" t="s">
        <v>51</v>
      </c>
      <c r="D37" s="518">
        <v>4</v>
      </c>
      <c r="E37" s="835"/>
      <c r="F37" s="835">
        <f>E37*D37</f>
        <v>0</v>
      </c>
    </row>
    <row r="38" spans="1:10" s="753" customFormat="1">
      <c r="A38" s="459"/>
      <c r="B38" s="536"/>
      <c r="C38" s="518"/>
      <c r="D38" s="518"/>
      <c r="E38" s="875"/>
      <c r="F38" s="875"/>
    </row>
    <row r="39" spans="1:10" s="753" customFormat="1" ht="40.200000000000003">
      <c r="A39" s="459" t="s">
        <v>1369</v>
      </c>
      <c r="B39" s="536" t="s">
        <v>1899</v>
      </c>
      <c r="C39" s="518" t="s">
        <v>51</v>
      </c>
      <c r="D39" s="517">
        <v>16</v>
      </c>
      <c r="E39" s="835"/>
      <c r="F39" s="835">
        <f>E39*D39</f>
        <v>0</v>
      </c>
    </row>
    <row r="40" spans="1:10" s="753" customFormat="1">
      <c r="A40" s="459"/>
      <c r="B40" s="974"/>
      <c r="C40" s="754"/>
      <c r="E40" s="829"/>
      <c r="F40" s="829"/>
    </row>
    <row r="41" spans="1:10" s="753" customFormat="1" ht="39.6">
      <c r="A41" s="459" t="s">
        <v>1367</v>
      </c>
      <c r="B41" s="536" t="s">
        <v>1898</v>
      </c>
      <c r="C41" s="518" t="s">
        <v>51</v>
      </c>
      <c r="D41" s="517">
        <v>42</v>
      </c>
      <c r="E41" s="846"/>
      <c r="F41" s="846">
        <f>E41*D41</f>
        <v>0</v>
      </c>
    </row>
    <row r="42" spans="1:10" s="753" customFormat="1">
      <c r="A42" s="459"/>
      <c r="B42" s="974"/>
      <c r="C42" s="754"/>
      <c r="D42" s="754"/>
      <c r="E42" s="754"/>
      <c r="F42" s="754"/>
    </row>
    <row r="43" spans="1:10" s="753" customFormat="1" ht="26.4">
      <c r="A43" s="459" t="s">
        <v>1365</v>
      </c>
      <c r="B43" s="536" t="s">
        <v>1897</v>
      </c>
      <c r="C43" s="518" t="s">
        <v>51</v>
      </c>
      <c r="D43" s="517">
        <v>105</v>
      </c>
      <c r="E43" s="846"/>
      <c r="F43" s="846">
        <f>E43*D43</f>
        <v>0</v>
      </c>
    </row>
    <row r="44" spans="1:10" s="753" customFormat="1">
      <c r="A44" s="459"/>
      <c r="B44" s="974"/>
      <c r="C44" s="754"/>
      <c r="D44" s="754"/>
      <c r="E44" s="754"/>
      <c r="F44" s="754"/>
    </row>
    <row r="45" spans="1:10" s="753" customFormat="1" ht="26.4">
      <c r="A45" s="459" t="s">
        <v>1362</v>
      </c>
      <c r="B45" s="536" t="s">
        <v>1896</v>
      </c>
      <c r="C45" s="518" t="s">
        <v>51</v>
      </c>
      <c r="D45" s="517">
        <f>(D43+D47+D49+D51)*2+D41</f>
        <v>912</v>
      </c>
      <c r="E45" s="846"/>
      <c r="F45" s="846">
        <f>E45*D45</f>
        <v>0</v>
      </c>
    </row>
    <row r="46" spans="1:10" s="753" customFormat="1">
      <c r="A46" s="459"/>
      <c r="B46" s="974"/>
      <c r="C46" s="754"/>
      <c r="D46" s="754"/>
      <c r="E46" s="754"/>
      <c r="F46" s="754"/>
    </row>
    <row r="47" spans="1:10" s="753" customFormat="1" ht="26.4">
      <c r="A47" s="459" t="s">
        <v>1358</v>
      </c>
      <c r="B47" s="536" t="s">
        <v>1895</v>
      </c>
      <c r="C47" s="518" t="s">
        <v>51</v>
      </c>
      <c r="D47" s="517">
        <v>210</v>
      </c>
      <c r="E47" s="846"/>
      <c r="F47" s="846">
        <f>E47*D47</f>
        <v>0</v>
      </c>
    </row>
    <row r="48" spans="1:10" s="753" customFormat="1">
      <c r="A48" s="459"/>
      <c r="B48" s="974"/>
      <c r="C48" s="754"/>
      <c r="D48" s="754"/>
      <c r="E48" s="754"/>
      <c r="F48" s="754"/>
    </row>
    <row r="49" spans="1:6" s="753" customFormat="1" ht="28.5" customHeight="1">
      <c r="A49" s="459" t="s">
        <v>1356</v>
      </c>
      <c r="B49" s="536" t="s">
        <v>1894</v>
      </c>
      <c r="C49" s="518" t="s">
        <v>51</v>
      </c>
      <c r="D49" s="517">
        <v>92</v>
      </c>
      <c r="E49" s="846"/>
      <c r="F49" s="846">
        <f>E49*D49</f>
        <v>0</v>
      </c>
    </row>
    <row r="50" spans="1:6" s="753" customFormat="1">
      <c r="A50" s="459"/>
      <c r="B50" s="974"/>
      <c r="C50" s="754"/>
      <c r="D50" s="754"/>
      <c r="E50" s="754"/>
      <c r="F50" s="754"/>
    </row>
    <row r="51" spans="1:6" s="753" customFormat="1" ht="28.5" customHeight="1">
      <c r="A51" s="459" t="s">
        <v>1354</v>
      </c>
      <c r="B51" s="536" t="s">
        <v>1893</v>
      </c>
      <c r="C51" s="518" t="s">
        <v>51</v>
      </c>
      <c r="D51" s="517">
        <v>28</v>
      </c>
      <c r="E51" s="846"/>
      <c r="F51" s="846">
        <f>E51*D51</f>
        <v>0</v>
      </c>
    </row>
    <row r="52" spans="1:6" s="753" customFormat="1">
      <c r="A52" s="459"/>
      <c r="B52" s="974"/>
      <c r="C52" s="754"/>
      <c r="D52" s="754"/>
      <c r="E52" s="754"/>
      <c r="F52" s="754"/>
    </row>
    <row r="53" spans="1:6" s="753" customFormat="1" ht="26.4">
      <c r="A53" s="451" t="s">
        <v>1352</v>
      </c>
      <c r="B53" s="971" t="s">
        <v>1892</v>
      </c>
      <c r="C53" s="485"/>
      <c r="D53" s="518"/>
      <c r="E53" s="961"/>
      <c r="F53" s="961"/>
    </row>
    <row r="54" spans="1:6" s="753" customFormat="1" ht="26.4">
      <c r="A54" s="451"/>
      <c r="B54" s="971" t="s">
        <v>1891</v>
      </c>
      <c r="C54" s="485" t="s">
        <v>51</v>
      </c>
      <c r="D54" s="517">
        <v>65</v>
      </c>
      <c r="E54" s="846"/>
      <c r="F54" s="846">
        <f>E54*D54</f>
        <v>0</v>
      </c>
    </row>
    <row r="55" spans="1:6" s="753" customFormat="1">
      <c r="A55" s="451"/>
      <c r="B55" s="971"/>
      <c r="C55" s="485"/>
      <c r="D55" s="518"/>
      <c r="E55" s="961"/>
      <c r="F55" s="961"/>
    </row>
    <row r="56" spans="1:6" s="753" customFormat="1">
      <c r="A56" s="451"/>
      <c r="B56" s="971"/>
      <c r="C56" s="485"/>
      <c r="D56" s="518"/>
      <c r="E56" s="961"/>
      <c r="F56" s="961"/>
    </row>
    <row r="57" spans="1:6" s="753" customFormat="1">
      <c r="A57" s="451"/>
      <c r="B57" s="971"/>
      <c r="C57" s="485"/>
      <c r="D57" s="518"/>
      <c r="E57" s="961"/>
      <c r="F57" s="961"/>
    </row>
    <row r="58" spans="1:6" s="753" customFormat="1">
      <c r="A58" s="451"/>
      <c r="B58" s="971"/>
      <c r="C58" s="485"/>
      <c r="D58" s="518"/>
      <c r="E58" s="961"/>
      <c r="F58" s="961"/>
    </row>
    <row r="59" spans="1:6" s="753" customFormat="1" ht="26.4">
      <c r="A59" s="647" t="s">
        <v>1350</v>
      </c>
      <c r="B59" s="971" t="s">
        <v>1890</v>
      </c>
      <c r="C59" s="485"/>
      <c r="D59" s="644"/>
      <c r="E59" s="875"/>
      <c r="F59" s="875"/>
    </row>
    <row r="60" spans="1:6" s="753" customFormat="1">
      <c r="A60" s="451"/>
      <c r="B60" s="971" t="s">
        <v>1889</v>
      </c>
      <c r="C60" s="973" t="s">
        <v>312</v>
      </c>
      <c r="D60" s="646">
        <v>24</v>
      </c>
      <c r="E60" s="835"/>
      <c r="F60" s="835">
        <f>E60*D60</f>
        <v>0</v>
      </c>
    </row>
    <row r="61" spans="1:6" s="753" customFormat="1" ht="39.6">
      <c r="A61" s="451"/>
      <c r="B61" s="971" t="s">
        <v>1888</v>
      </c>
    </row>
    <row r="62" spans="1:6" s="753" customFormat="1">
      <c r="A62" s="451"/>
      <c r="B62" s="971"/>
      <c r="C62" s="485"/>
      <c r="D62" s="485"/>
      <c r="E62" s="875"/>
      <c r="F62" s="875"/>
    </row>
    <row r="63" spans="1:6" s="753" customFormat="1">
      <c r="A63" s="647" t="s">
        <v>1348</v>
      </c>
      <c r="B63" s="971" t="s">
        <v>1887</v>
      </c>
      <c r="C63" s="485" t="s">
        <v>1309</v>
      </c>
      <c r="D63" s="646">
        <v>4</v>
      </c>
      <c r="E63" s="835"/>
      <c r="F63" s="835">
        <f>E63*D63</f>
        <v>0</v>
      </c>
    </row>
    <row r="64" spans="1:6" s="753" customFormat="1">
      <c r="A64" s="451"/>
      <c r="B64" s="971"/>
      <c r="C64" s="485"/>
      <c r="D64" s="646"/>
      <c r="E64" s="835"/>
      <c r="F64" s="835"/>
    </row>
    <row r="65" spans="1:9" s="965" customFormat="1" ht="52.8">
      <c r="A65" s="988" t="s">
        <v>1346</v>
      </c>
      <c r="B65" s="912" t="s">
        <v>1886</v>
      </c>
      <c r="C65" s="911"/>
      <c r="D65" s="911"/>
      <c r="E65" s="837"/>
      <c r="F65" s="970"/>
      <c r="G65" s="969"/>
      <c r="H65" s="936"/>
      <c r="I65" s="966"/>
    </row>
    <row r="66" spans="1:9" s="965" customFormat="1">
      <c r="A66" s="988"/>
      <c r="B66" s="536" t="s">
        <v>1885</v>
      </c>
      <c r="C66" s="911" t="s">
        <v>51</v>
      </c>
      <c r="D66" s="911">
        <v>28</v>
      </c>
      <c r="E66" s="837"/>
      <c r="F66" s="670">
        <f>D66*E66</f>
        <v>0</v>
      </c>
      <c r="G66" s="967"/>
      <c r="H66" s="936"/>
      <c r="I66" s="966"/>
    </row>
    <row r="67" spans="1:9" s="965" customFormat="1">
      <c r="A67" s="988"/>
      <c r="B67" s="536"/>
      <c r="C67" s="911"/>
      <c r="D67" s="911"/>
      <c r="E67" s="837"/>
      <c r="F67" s="670"/>
      <c r="G67" s="967"/>
      <c r="H67" s="936"/>
      <c r="I67" s="966"/>
    </row>
    <row r="68" spans="1:9" s="963" customFormat="1" ht="39.6">
      <c r="A68" s="647" t="s">
        <v>1344</v>
      </c>
      <c r="B68" s="912" t="s">
        <v>1884</v>
      </c>
      <c r="C68" s="911"/>
      <c r="D68" s="911"/>
      <c r="E68" s="964"/>
      <c r="F68" s="964"/>
      <c r="H68" s="936"/>
    </row>
    <row r="69" spans="1:9" s="935" customFormat="1" ht="12.75" customHeight="1">
      <c r="A69" s="986"/>
      <c r="B69" s="931" t="s">
        <v>1883</v>
      </c>
      <c r="C69" s="911"/>
      <c r="D69" s="911"/>
      <c r="E69" s="837"/>
      <c r="F69" s="910"/>
      <c r="G69" s="937"/>
      <c r="H69" s="936"/>
    </row>
    <row r="70" spans="1:9" s="935" customFormat="1" ht="12.75" customHeight="1">
      <c r="A70" s="986"/>
      <c r="B70" s="931" t="s">
        <v>1882</v>
      </c>
      <c r="C70" s="911" t="s">
        <v>51</v>
      </c>
      <c r="D70" s="911">
        <v>28</v>
      </c>
      <c r="E70" s="837"/>
      <c r="F70" s="910">
        <f>E70*D70</f>
        <v>0</v>
      </c>
      <c r="G70" s="937"/>
      <c r="H70" s="936"/>
    </row>
    <row r="71" spans="1:9" s="935" customFormat="1" ht="12.75" customHeight="1">
      <c r="A71" s="986"/>
      <c r="B71" s="938"/>
      <c r="C71" s="911"/>
      <c r="D71" s="911"/>
      <c r="E71" s="837"/>
      <c r="F71" s="910"/>
      <c r="G71" s="937"/>
      <c r="H71" s="936"/>
    </row>
    <row r="72" spans="1:9" ht="39.6">
      <c r="A72" s="459" t="s">
        <v>1545</v>
      </c>
      <c r="B72" s="536" t="s">
        <v>1881</v>
      </c>
      <c r="C72" s="518"/>
      <c r="D72" s="518"/>
      <c r="E72" s="961"/>
      <c r="F72" s="961"/>
    </row>
    <row r="73" spans="1:9" ht="14.4">
      <c r="A73" s="459"/>
      <c r="B73" s="931" t="s">
        <v>1918</v>
      </c>
      <c r="C73" s="518"/>
      <c r="D73" s="485"/>
      <c r="E73" s="930"/>
      <c r="F73" s="929"/>
    </row>
    <row r="74" spans="1:9" ht="14.4">
      <c r="A74" s="459"/>
      <c r="B74" s="931" t="s">
        <v>1917</v>
      </c>
      <c r="C74" s="518" t="s">
        <v>51</v>
      </c>
      <c r="D74" s="485">
        <v>2</v>
      </c>
      <c r="E74" s="930"/>
      <c r="F74" s="929">
        <f>E74*D74</f>
        <v>0</v>
      </c>
      <c r="G74" s="830"/>
      <c r="H74" s="918"/>
    </row>
    <row r="75" spans="1:9" ht="14.4">
      <c r="A75" s="459"/>
      <c r="B75" s="931" t="s">
        <v>1916</v>
      </c>
      <c r="C75" s="518"/>
      <c r="D75" s="485"/>
      <c r="E75" s="930"/>
      <c r="F75" s="929"/>
    </row>
    <row r="76" spans="1:9" ht="14.4">
      <c r="A76" s="459"/>
      <c r="B76" s="931" t="s">
        <v>1915</v>
      </c>
      <c r="C76" s="518" t="s">
        <v>51</v>
      </c>
      <c r="D76" s="485">
        <v>2</v>
      </c>
      <c r="E76" s="930"/>
      <c r="F76" s="929">
        <f>E76*D76</f>
        <v>0</v>
      </c>
      <c r="G76" s="830"/>
      <c r="H76" s="918"/>
    </row>
    <row r="77" spans="1:9" ht="14.4">
      <c r="A77" s="459"/>
      <c r="B77" s="931"/>
      <c r="C77" s="518"/>
      <c r="D77" s="485"/>
      <c r="E77" s="930"/>
      <c r="F77" s="929"/>
    </row>
    <row r="78" spans="1:9" ht="27" customHeight="1">
      <c r="A78" s="459" t="s">
        <v>1542</v>
      </c>
      <c r="B78" s="536" t="s">
        <v>1878</v>
      </c>
      <c r="C78" s="518"/>
      <c r="D78" s="518"/>
      <c r="E78" s="961"/>
      <c r="F78" s="961"/>
    </row>
    <row r="79" spans="1:9" ht="14.4">
      <c r="A79" s="459"/>
      <c r="B79" s="931" t="s">
        <v>1914</v>
      </c>
      <c r="C79" s="518"/>
      <c r="D79" s="485"/>
      <c r="E79" s="930"/>
      <c r="F79" s="929"/>
    </row>
    <row r="80" spans="1:9" ht="14.4">
      <c r="A80" s="459"/>
      <c r="B80" s="931" t="s">
        <v>1913</v>
      </c>
      <c r="C80" s="518" t="s">
        <v>51</v>
      </c>
      <c r="D80" s="485">
        <v>4</v>
      </c>
      <c r="E80" s="930"/>
      <c r="F80" s="929">
        <f>E80*D80</f>
        <v>0</v>
      </c>
      <c r="G80" s="830"/>
      <c r="H80" s="918"/>
    </row>
    <row r="81" spans="1:258" ht="14.4">
      <c r="A81" s="459"/>
      <c r="B81" s="931"/>
      <c r="C81" s="518"/>
      <c r="D81" s="485"/>
      <c r="E81" s="930"/>
      <c r="F81" s="929"/>
    </row>
    <row r="82" spans="1:258" s="934" customFormat="1" ht="39.6">
      <c r="A82" s="647" t="s">
        <v>1539</v>
      </c>
      <c r="B82" s="489" t="s">
        <v>1912</v>
      </c>
      <c r="C82" s="485"/>
      <c r="D82" s="485"/>
      <c r="E82" s="466"/>
      <c r="F82" s="466"/>
      <c r="G82" s="940"/>
      <c r="H82" s="942"/>
      <c r="I82" s="941"/>
      <c r="J82" s="941"/>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0"/>
      <c r="BA82" s="940"/>
      <c r="BB82" s="940"/>
      <c r="BC82" s="940"/>
      <c r="BD82" s="940"/>
      <c r="BE82" s="940"/>
      <c r="BF82" s="940"/>
      <c r="BG82" s="940"/>
      <c r="BH82" s="940"/>
      <c r="BI82" s="940"/>
      <c r="BJ82" s="940"/>
      <c r="BK82" s="940"/>
      <c r="BL82" s="940"/>
      <c r="BM82" s="940"/>
      <c r="BN82" s="940"/>
      <c r="BO82" s="940"/>
      <c r="BP82" s="940"/>
      <c r="BQ82" s="940"/>
      <c r="BR82" s="940"/>
      <c r="BS82" s="940"/>
      <c r="BT82" s="940"/>
      <c r="BU82" s="940"/>
      <c r="BV82" s="940"/>
      <c r="BW82" s="940"/>
      <c r="BX82" s="940"/>
      <c r="BY82" s="940"/>
      <c r="BZ82" s="940"/>
      <c r="CA82" s="940"/>
      <c r="CB82" s="940"/>
      <c r="CC82" s="940"/>
      <c r="CD82" s="940"/>
      <c r="CE82" s="940"/>
      <c r="CF82" s="940"/>
      <c r="CG82" s="940"/>
      <c r="CH82" s="940"/>
      <c r="CI82" s="940"/>
      <c r="CJ82" s="940"/>
      <c r="CK82" s="940"/>
      <c r="CL82" s="940"/>
      <c r="CM82" s="940"/>
      <c r="CN82" s="940"/>
      <c r="CO82" s="940"/>
      <c r="CP82" s="940"/>
      <c r="CQ82" s="940"/>
      <c r="CR82" s="940"/>
      <c r="CS82" s="940"/>
      <c r="CT82" s="940"/>
      <c r="CU82" s="940"/>
      <c r="CV82" s="940"/>
      <c r="CW82" s="940"/>
      <c r="CX82" s="940"/>
      <c r="CY82" s="940"/>
      <c r="CZ82" s="940"/>
      <c r="DA82" s="940"/>
      <c r="DB82" s="940"/>
      <c r="DC82" s="940"/>
      <c r="DD82" s="940"/>
      <c r="DE82" s="940"/>
      <c r="DF82" s="940"/>
      <c r="DG82" s="940"/>
      <c r="DH82" s="940"/>
      <c r="DI82" s="940"/>
      <c r="DJ82" s="940"/>
      <c r="DK82" s="940"/>
      <c r="DL82" s="940"/>
      <c r="DM82" s="940"/>
      <c r="DN82" s="940"/>
      <c r="DO82" s="940"/>
      <c r="DP82" s="940"/>
      <c r="DQ82" s="940"/>
      <c r="DR82" s="940"/>
      <c r="DS82" s="940"/>
      <c r="DT82" s="940"/>
      <c r="DU82" s="940"/>
      <c r="DV82" s="940"/>
      <c r="DW82" s="940"/>
      <c r="DX82" s="940"/>
      <c r="DY82" s="940"/>
      <c r="DZ82" s="940"/>
      <c r="EA82" s="940"/>
      <c r="EB82" s="940"/>
      <c r="EC82" s="940"/>
      <c r="ED82" s="940"/>
      <c r="EE82" s="940"/>
      <c r="EF82" s="940"/>
      <c r="EG82" s="940"/>
      <c r="EH82" s="940"/>
      <c r="EI82" s="940"/>
      <c r="EJ82" s="940"/>
      <c r="EK82" s="940"/>
      <c r="EL82" s="940"/>
      <c r="EM82" s="940"/>
      <c r="EN82" s="940"/>
      <c r="EO82" s="940"/>
      <c r="EP82" s="940"/>
      <c r="EQ82" s="940"/>
      <c r="ER82" s="940"/>
      <c r="ES82" s="940"/>
      <c r="ET82" s="940"/>
      <c r="EU82" s="940"/>
      <c r="EV82" s="940"/>
      <c r="EW82" s="940"/>
      <c r="EX82" s="940"/>
      <c r="EY82" s="940"/>
      <c r="EZ82" s="940"/>
      <c r="FA82" s="940"/>
      <c r="FB82" s="940"/>
      <c r="FC82" s="940"/>
      <c r="FD82" s="940"/>
      <c r="FE82" s="940"/>
      <c r="FF82" s="940"/>
      <c r="FG82" s="940"/>
      <c r="FH82" s="940"/>
      <c r="FI82" s="940"/>
      <c r="FJ82" s="940"/>
      <c r="FK82" s="940"/>
      <c r="FL82" s="940"/>
      <c r="FM82" s="940"/>
      <c r="FN82" s="940"/>
      <c r="FO82" s="940"/>
      <c r="FP82" s="940"/>
      <c r="FQ82" s="940"/>
      <c r="FR82" s="940"/>
      <c r="FS82" s="940"/>
      <c r="FT82" s="940"/>
      <c r="FU82" s="940"/>
      <c r="FV82" s="940"/>
      <c r="FW82" s="940"/>
      <c r="FX82" s="940"/>
      <c r="FY82" s="940"/>
      <c r="FZ82" s="940"/>
      <c r="GA82" s="940"/>
      <c r="GB82" s="940"/>
      <c r="GC82" s="940"/>
      <c r="GD82" s="940"/>
      <c r="GE82" s="940"/>
      <c r="GF82" s="940"/>
      <c r="GG82" s="940"/>
      <c r="GH82" s="940"/>
      <c r="GI82" s="940"/>
      <c r="GJ82" s="940"/>
      <c r="GK82" s="940"/>
      <c r="GL82" s="940"/>
      <c r="GM82" s="940"/>
      <c r="GN82" s="940"/>
      <c r="GO82" s="940"/>
      <c r="GP82" s="940"/>
      <c r="GQ82" s="940"/>
      <c r="GR82" s="940"/>
      <c r="GS82" s="940"/>
      <c r="GT82" s="940"/>
      <c r="GU82" s="940"/>
      <c r="GV82" s="940"/>
      <c r="GW82" s="940"/>
      <c r="GX82" s="940"/>
      <c r="GY82" s="940"/>
      <c r="GZ82" s="940"/>
      <c r="HA82" s="940"/>
      <c r="HB82" s="940"/>
      <c r="HC82" s="940"/>
      <c r="HD82" s="940"/>
      <c r="HE82" s="940"/>
      <c r="HF82" s="940"/>
      <c r="HG82" s="940"/>
      <c r="HH82" s="940"/>
      <c r="HI82" s="940"/>
      <c r="HJ82" s="940"/>
      <c r="HK82" s="940"/>
      <c r="HL82" s="940"/>
      <c r="HM82" s="940"/>
      <c r="HN82" s="940"/>
      <c r="HO82" s="940"/>
      <c r="HP82" s="940"/>
      <c r="HQ82" s="940"/>
      <c r="HR82" s="940"/>
      <c r="HS82" s="940"/>
      <c r="HT82" s="940"/>
      <c r="HU82" s="940"/>
      <c r="HV82" s="940"/>
      <c r="HW82" s="940"/>
      <c r="HX82" s="940"/>
      <c r="HY82" s="940"/>
      <c r="HZ82" s="940"/>
      <c r="IA82" s="940"/>
      <c r="IB82" s="940"/>
      <c r="IC82" s="940"/>
      <c r="ID82" s="940"/>
      <c r="IE82" s="940"/>
      <c r="IF82" s="940"/>
      <c r="IG82" s="940"/>
      <c r="IH82" s="940"/>
      <c r="II82" s="940"/>
      <c r="IJ82" s="940"/>
      <c r="IK82" s="940"/>
      <c r="IL82" s="940"/>
      <c r="IM82" s="940"/>
      <c r="IN82" s="940"/>
      <c r="IO82" s="940"/>
      <c r="IP82" s="940"/>
      <c r="IQ82" s="940"/>
      <c r="IR82" s="940"/>
      <c r="IS82" s="940"/>
      <c r="IT82" s="940"/>
      <c r="IU82" s="940"/>
      <c r="IV82" s="940"/>
      <c r="IW82" s="940"/>
      <c r="IX82" s="940"/>
    </row>
    <row r="83" spans="1:258" s="934" customFormat="1">
      <c r="A83" s="702"/>
      <c r="B83" s="489" t="s">
        <v>1911</v>
      </c>
      <c r="C83" s="485" t="s">
        <v>51</v>
      </c>
      <c r="D83" s="485">
        <v>1</v>
      </c>
      <c r="E83" s="484"/>
      <c r="F83" s="710">
        <f>E83*D83</f>
        <v>0</v>
      </c>
      <c r="G83" s="987"/>
      <c r="H83" s="942"/>
    </row>
    <row r="84" spans="1:258" s="934" customFormat="1">
      <c r="A84" s="702"/>
      <c r="B84" s="489" t="s">
        <v>1910</v>
      </c>
      <c r="C84" s="485" t="s">
        <v>51</v>
      </c>
      <c r="D84" s="485">
        <v>1</v>
      </c>
      <c r="E84" s="484"/>
      <c r="F84" s="710">
        <f>E84*D84</f>
        <v>0</v>
      </c>
      <c r="G84" s="987"/>
      <c r="H84" s="942"/>
    </row>
    <row r="85" spans="1:258" s="934" customFormat="1">
      <c r="A85" s="986"/>
      <c r="B85" s="938"/>
      <c r="C85" s="911"/>
      <c r="D85" s="911"/>
      <c r="E85" s="837"/>
      <c r="F85" s="910"/>
      <c r="G85" s="937"/>
      <c r="H85" s="936"/>
      <c r="I85" s="935"/>
      <c r="J85" s="935"/>
      <c r="K85" s="935"/>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5"/>
      <c r="BA85" s="935"/>
      <c r="BB85" s="935"/>
      <c r="BC85" s="935"/>
      <c r="BD85" s="935"/>
      <c r="BE85" s="935"/>
      <c r="BF85" s="935"/>
      <c r="BG85" s="935"/>
      <c r="BH85" s="935"/>
      <c r="BI85" s="935"/>
      <c r="BJ85" s="935"/>
      <c r="BK85" s="935"/>
      <c r="BL85" s="935"/>
      <c r="BM85" s="935"/>
      <c r="BN85" s="935"/>
      <c r="BO85" s="935"/>
      <c r="BP85" s="935"/>
      <c r="BQ85" s="935"/>
      <c r="BR85" s="935"/>
      <c r="BS85" s="935"/>
      <c r="BT85" s="935"/>
      <c r="BU85" s="935"/>
      <c r="BV85" s="935"/>
      <c r="BW85" s="935"/>
      <c r="BX85" s="935"/>
      <c r="BY85" s="935"/>
      <c r="BZ85" s="935"/>
      <c r="CA85" s="935"/>
      <c r="CB85" s="935"/>
      <c r="CC85" s="935"/>
      <c r="CD85" s="935"/>
      <c r="CE85" s="935"/>
      <c r="CF85" s="935"/>
      <c r="CG85" s="935"/>
      <c r="CH85" s="935"/>
      <c r="CI85" s="935"/>
      <c r="CJ85" s="935"/>
      <c r="CK85" s="935"/>
      <c r="CL85" s="935"/>
      <c r="CM85" s="935"/>
      <c r="CN85" s="935"/>
      <c r="CO85" s="935"/>
      <c r="CP85" s="935"/>
      <c r="CQ85" s="935"/>
      <c r="CR85" s="935"/>
      <c r="CS85" s="935"/>
      <c r="CT85" s="935"/>
      <c r="CU85" s="935"/>
      <c r="CV85" s="935"/>
      <c r="CW85" s="935"/>
      <c r="CX85" s="935"/>
      <c r="CY85" s="935"/>
      <c r="CZ85" s="935"/>
      <c r="DA85" s="935"/>
      <c r="DB85" s="935"/>
      <c r="DC85" s="935"/>
      <c r="DD85" s="935"/>
      <c r="DE85" s="935"/>
      <c r="DF85" s="935"/>
      <c r="DG85" s="935"/>
      <c r="DH85" s="935"/>
      <c r="DI85" s="935"/>
      <c r="DJ85" s="935"/>
      <c r="DK85" s="935"/>
      <c r="DL85" s="935"/>
      <c r="DM85" s="935"/>
      <c r="DN85" s="935"/>
      <c r="DO85" s="935"/>
      <c r="DP85" s="935"/>
      <c r="DQ85" s="935"/>
      <c r="DR85" s="935"/>
      <c r="DS85" s="935"/>
      <c r="DT85" s="935"/>
      <c r="DU85" s="935"/>
      <c r="DV85" s="935"/>
      <c r="DW85" s="935"/>
      <c r="DX85" s="935"/>
      <c r="DY85" s="935"/>
      <c r="DZ85" s="935"/>
      <c r="EA85" s="935"/>
      <c r="EB85" s="935"/>
      <c r="EC85" s="935"/>
      <c r="ED85" s="935"/>
      <c r="EE85" s="935"/>
      <c r="EF85" s="935"/>
      <c r="EG85" s="935"/>
      <c r="EH85" s="935"/>
      <c r="EI85" s="935"/>
      <c r="EJ85" s="935"/>
      <c r="EK85" s="935"/>
      <c r="EL85" s="935"/>
      <c r="EM85" s="935"/>
      <c r="EN85" s="935"/>
      <c r="EO85" s="935"/>
      <c r="EP85" s="935"/>
      <c r="EQ85" s="935"/>
      <c r="ER85" s="935"/>
      <c r="ES85" s="935"/>
      <c r="ET85" s="935"/>
      <c r="EU85" s="935"/>
      <c r="EV85" s="935"/>
      <c r="EW85" s="935"/>
      <c r="EX85" s="935"/>
      <c r="EY85" s="935"/>
      <c r="EZ85" s="935"/>
      <c r="FA85" s="935"/>
      <c r="FB85" s="935"/>
      <c r="FC85" s="935"/>
      <c r="FD85" s="935"/>
      <c r="FE85" s="935"/>
      <c r="FF85" s="935"/>
      <c r="FG85" s="935"/>
      <c r="FH85" s="935"/>
      <c r="FI85" s="935"/>
      <c r="FJ85" s="935"/>
      <c r="FK85" s="935"/>
      <c r="FL85" s="935"/>
      <c r="FM85" s="935"/>
      <c r="FN85" s="935"/>
      <c r="FO85" s="935"/>
      <c r="FP85" s="935"/>
      <c r="FQ85" s="935"/>
      <c r="FR85" s="935"/>
      <c r="FS85" s="935"/>
      <c r="FT85" s="935"/>
      <c r="FU85" s="935"/>
      <c r="FV85" s="935"/>
      <c r="FW85" s="935"/>
      <c r="FX85" s="935"/>
      <c r="FY85" s="935"/>
      <c r="FZ85" s="935"/>
      <c r="GA85" s="935"/>
      <c r="GB85" s="935"/>
      <c r="GC85" s="935"/>
      <c r="GD85" s="935"/>
      <c r="GE85" s="935"/>
      <c r="GF85" s="935"/>
      <c r="GG85" s="935"/>
      <c r="GH85" s="935"/>
      <c r="GI85" s="935"/>
      <c r="GJ85" s="935"/>
      <c r="GK85" s="935"/>
      <c r="GL85" s="935"/>
      <c r="GM85" s="935"/>
      <c r="GN85" s="935"/>
      <c r="GO85" s="935"/>
      <c r="GP85" s="935"/>
      <c r="GQ85" s="935"/>
      <c r="GR85" s="935"/>
      <c r="GS85" s="935"/>
      <c r="GT85" s="935"/>
      <c r="GU85" s="935"/>
      <c r="GV85" s="935"/>
      <c r="GW85" s="935"/>
      <c r="GX85" s="935"/>
      <c r="GY85" s="935"/>
      <c r="GZ85" s="935"/>
      <c r="HA85" s="935"/>
      <c r="HB85" s="935"/>
      <c r="HC85" s="935"/>
      <c r="HD85" s="935"/>
      <c r="HE85" s="935"/>
      <c r="HF85" s="935"/>
      <c r="HG85" s="935"/>
      <c r="HH85" s="935"/>
      <c r="HI85" s="935"/>
      <c r="HJ85" s="935"/>
      <c r="HK85" s="935"/>
      <c r="HL85" s="935"/>
      <c r="HM85" s="935"/>
      <c r="HN85" s="935"/>
      <c r="HO85" s="935"/>
      <c r="HP85" s="935"/>
      <c r="HQ85" s="935"/>
      <c r="HR85" s="935"/>
      <c r="HS85" s="935"/>
      <c r="HT85" s="935"/>
      <c r="HU85" s="935"/>
      <c r="HV85" s="935"/>
      <c r="HW85" s="935"/>
      <c r="HX85" s="935"/>
      <c r="HY85" s="935"/>
      <c r="HZ85" s="935"/>
      <c r="IA85" s="935"/>
      <c r="IB85" s="935"/>
      <c r="IC85" s="935"/>
      <c r="ID85" s="935"/>
      <c r="IE85" s="935"/>
      <c r="IF85" s="935"/>
      <c r="IG85" s="935"/>
      <c r="IH85" s="935"/>
      <c r="II85" s="935"/>
      <c r="IJ85" s="935"/>
      <c r="IK85" s="935"/>
      <c r="IL85" s="935"/>
      <c r="IM85" s="935"/>
      <c r="IN85" s="935"/>
      <c r="IO85" s="935"/>
      <c r="IP85" s="935"/>
      <c r="IQ85" s="935"/>
      <c r="IR85" s="935"/>
      <c r="IS85" s="935"/>
      <c r="IT85" s="935"/>
      <c r="IU85" s="935"/>
      <c r="IV85" s="935"/>
      <c r="IW85" s="935"/>
      <c r="IX85" s="935"/>
    </row>
    <row r="86" spans="1:258" s="934" customFormat="1" ht="26.4">
      <c r="A86" s="647" t="s">
        <v>1536</v>
      </c>
      <c r="B86" s="489" t="s">
        <v>1851</v>
      </c>
      <c r="C86" s="485"/>
      <c r="D86" s="485"/>
      <c r="E86" s="466"/>
      <c r="F86" s="466"/>
      <c r="G86" s="940"/>
      <c r="H86" s="942"/>
      <c r="I86" s="941"/>
      <c r="J86" s="941"/>
      <c r="K86" s="940"/>
      <c r="L86" s="940"/>
      <c r="M86" s="940"/>
      <c r="N86" s="940"/>
      <c r="O86" s="940"/>
      <c r="P86" s="940"/>
      <c r="Q86" s="940"/>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0"/>
      <c r="BA86" s="940"/>
      <c r="BB86" s="940"/>
      <c r="BC86" s="940"/>
      <c r="BD86" s="940"/>
      <c r="BE86" s="940"/>
      <c r="BF86" s="940"/>
      <c r="BG86" s="940"/>
      <c r="BH86" s="940"/>
      <c r="BI86" s="940"/>
      <c r="BJ86" s="940"/>
      <c r="BK86" s="940"/>
      <c r="BL86" s="940"/>
      <c r="BM86" s="940"/>
      <c r="BN86" s="940"/>
      <c r="BO86" s="940"/>
      <c r="BP86" s="940"/>
      <c r="BQ86" s="940"/>
      <c r="BR86" s="940"/>
      <c r="BS86" s="940"/>
      <c r="BT86" s="940"/>
      <c r="BU86" s="940"/>
      <c r="BV86" s="940"/>
      <c r="BW86" s="940"/>
      <c r="BX86" s="940"/>
      <c r="BY86" s="940"/>
      <c r="BZ86" s="940"/>
      <c r="CA86" s="940"/>
      <c r="CB86" s="940"/>
      <c r="CC86" s="940"/>
      <c r="CD86" s="940"/>
      <c r="CE86" s="940"/>
      <c r="CF86" s="940"/>
      <c r="CG86" s="940"/>
      <c r="CH86" s="940"/>
      <c r="CI86" s="940"/>
      <c r="CJ86" s="940"/>
      <c r="CK86" s="940"/>
      <c r="CL86" s="940"/>
      <c r="CM86" s="940"/>
      <c r="CN86" s="940"/>
      <c r="CO86" s="940"/>
      <c r="CP86" s="940"/>
      <c r="CQ86" s="940"/>
      <c r="CR86" s="940"/>
      <c r="CS86" s="940"/>
      <c r="CT86" s="940"/>
      <c r="CU86" s="940"/>
      <c r="CV86" s="940"/>
      <c r="CW86" s="940"/>
      <c r="CX86" s="940"/>
      <c r="CY86" s="940"/>
      <c r="CZ86" s="940"/>
      <c r="DA86" s="940"/>
      <c r="DB86" s="940"/>
      <c r="DC86" s="940"/>
      <c r="DD86" s="940"/>
      <c r="DE86" s="940"/>
      <c r="DF86" s="940"/>
      <c r="DG86" s="940"/>
      <c r="DH86" s="940"/>
      <c r="DI86" s="940"/>
      <c r="DJ86" s="940"/>
      <c r="DK86" s="940"/>
      <c r="DL86" s="940"/>
      <c r="DM86" s="940"/>
      <c r="DN86" s="940"/>
      <c r="DO86" s="940"/>
      <c r="DP86" s="940"/>
      <c r="DQ86" s="940"/>
      <c r="DR86" s="940"/>
      <c r="DS86" s="940"/>
      <c r="DT86" s="940"/>
      <c r="DU86" s="940"/>
      <c r="DV86" s="940"/>
      <c r="DW86" s="940"/>
      <c r="DX86" s="940"/>
      <c r="DY86" s="940"/>
      <c r="DZ86" s="940"/>
      <c r="EA86" s="940"/>
      <c r="EB86" s="940"/>
      <c r="EC86" s="940"/>
      <c r="ED86" s="940"/>
      <c r="EE86" s="940"/>
      <c r="EF86" s="940"/>
      <c r="EG86" s="940"/>
      <c r="EH86" s="940"/>
      <c r="EI86" s="940"/>
      <c r="EJ86" s="940"/>
      <c r="EK86" s="940"/>
      <c r="EL86" s="940"/>
      <c r="EM86" s="940"/>
      <c r="EN86" s="940"/>
      <c r="EO86" s="940"/>
      <c r="EP86" s="940"/>
      <c r="EQ86" s="940"/>
      <c r="ER86" s="940"/>
      <c r="ES86" s="940"/>
      <c r="ET86" s="940"/>
      <c r="EU86" s="940"/>
      <c r="EV86" s="940"/>
      <c r="EW86" s="940"/>
      <c r="EX86" s="940"/>
      <c r="EY86" s="940"/>
      <c r="EZ86" s="940"/>
      <c r="FA86" s="940"/>
      <c r="FB86" s="940"/>
      <c r="FC86" s="940"/>
      <c r="FD86" s="940"/>
      <c r="FE86" s="940"/>
      <c r="FF86" s="940"/>
      <c r="FG86" s="940"/>
      <c r="FH86" s="940"/>
      <c r="FI86" s="940"/>
      <c r="FJ86" s="940"/>
      <c r="FK86" s="940"/>
      <c r="FL86" s="940"/>
      <c r="FM86" s="940"/>
      <c r="FN86" s="940"/>
      <c r="FO86" s="940"/>
      <c r="FP86" s="940"/>
      <c r="FQ86" s="940"/>
      <c r="FR86" s="940"/>
      <c r="FS86" s="940"/>
      <c r="FT86" s="940"/>
      <c r="FU86" s="940"/>
      <c r="FV86" s="940"/>
      <c r="FW86" s="940"/>
      <c r="FX86" s="940"/>
      <c r="FY86" s="940"/>
      <c r="FZ86" s="940"/>
      <c r="GA86" s="940"/>
      <c r="GB86" s="940"/>
      <c r="GC86" s="940"/>
      <c r="GD86" s="940"/>
      <c r="GE86" s="940"/>
      <c r="GF86" s="940"/>
      <c r="GG86" s="940"/>
      <c r="GH86" s="940"/>
      <c r="GI86" s="940"/>
      <c r="GJ86" s="940"/>
      <c r="GK86" s="940"/>
      <c r="GL86" s="940"/>
      <c r="GM86" s="940"/>
      <c r="GN86" s="940"/>
      <c r="GO86" s="940"/>
      <c r="GP86" s="940"/>
      <c r="GQ86" s="940"/>
      <c r="GR86" s="940"/>
      <c r="GS86" s="940"/>
      <c r="GT86" s="940"/>
      <c r="GU86" s="940"/>
      <c r="GV86" s="940"/>
      <c r="GW86" s="940"/>
      <c r="GX86" s="940"/>
      <c r="GY86" s="940"/>
      <c r="GZ86" s="940"/>
      <c r="HA86" s="940"/>
      <c r="HB86" s="940"/>
      <c r="HC86" s="940"/>
      <c r="HD86" s="940"/>
      <c r="HE86" s="940"/>
      <c r="HF86" s="940"/>
      <c r="HG86" s="940"/>
      <c r="HH86" s="940"/>
      <c r="HI86" s="940"/>
      <c r="HJ86" s="940"/>
      <c r="HK86" s="940"/>
      <c r="HL86" s="940"/>
      <c r="HM86" s="940"/>
      <c r="HN86" s="940"/>
      <c r="HO86" s="940"/>
      <c r="HP86" s="940"/>
      <c r="HQ86" s="940"/>
      <c r="HR86" s="940"/>
      <c r="HS86" s="940"/>
      <c r="HT86" s="940"/>
      <c r="HU86" s="940"/>
      <c r="HV86" s="940"/>
      <c r="HW86" s="940"/>
      <c r="HX86" s="940"/>
      <c r="HY86" s="940"/>
      <c r="HZ86" s="940"/>
      <c r="IA86" s="940"/>
      <c r="IB86" s="940"/>
      <c r="IC86" s="940"/>
      <c r="ID86" s="940"/>
      <c r="IE86" s="940"/>
      <c r="IF86" s="940"/>
      <c r="IG86" s="940"/>
      <c r="IH86" s="940"/>
      <c r="II86" s="940"/>
      <c r="IJ86" s="940"/>
      <c r="IK86" s="940"/>
      <c r="IL86" s="940"/>
      <c r="IM86" s="940"/>
      <c r="IN86" s="940"/>
      <c r="IO86" s="940"/>
      <c r="IP86" s="940"/>
      <c r="IQ86" s="940"/>
      <c r="IR86" s="940"/>
      <c r="IS86" s="940"/>
      <c r="IT86" s="940"/>
      <c r="IU86" s="940"/>
      <c r="IV86" s="940"/>
      <c r="IW86" s="940"/>
      <c r="IX86" s="940"/>
    </row>
    <row r="87" spans="1:258" s="934" customFormat="1">
      <c r="A87" s="702"/>
      <c r="B87" s="489" t="s">
        <v>1909</v>
      </c>
      <c r="C87" s="485" t="s">
        <v>51</v>
      </c>
      <c r="D87" s="485">
        <v>1</v>
      </c>
      <c r="E87" s="484"/>
      <c r="F87" s="710">
        <f>E87*D87</f>
        <v>0</v>
      </c>
      <c r="G87" s="987"/>
      <c r="H87" s="942"/>
    </row>
    <row r="88" spans="1:258" s="934" customFormat="1">
      <c r="A88" s="702"/>
      <c r="B88" s="489" t="s">
        <v>1908</v>
      </c>
      <c r="C88" s="485" t="s">
        <v>51</v>
      </c>
      <c r="D88" s="485">
        <v>1</v>
      </c>
      <c r="E88" s="484"/>
      <c r="F88" s="710">
        <f>E88*D88</f>
        <v>0</v>
      </c>
      <c r="G88" s="987"/>
      <c r="H88" s="942"/>
    </row>
    <row r="89" spans="1:258" ht="14.4">
      <c r="A89" s="459"/>
      <c r="B89" s="931" t="s">
        <v>1907</v>
      </c>
      <c r="C89" s="518" t="s">
        <v>51</v>
      </c>
      <c r="D89" s="485">
        <v>1</v>
      </c>
      <c r="E89" s="930"/>
      <c r="F89" s="929">
        <f>E89*D89</f>
        <v>0</v>
      </c>
      <c r="G89" s="830"/>
      <c r="H89" s="918"/>
    </row>
    <row r="90" spans="1:258" s="934" customFormat="1">
      <c r="A90" s="986"/>
      <c r="B90" s="938"/>
      <c r="C90" s="911"/>
      <c r="D90" s="911"/>
      <c r="E90" s="837"/>
      <c r="F90" s="910"/>
      <c r="G90" s="937"/>
      <c r="H90" s="936"/>
      <c r="I90" s="935"/>
      <c r="J90" s="935"/>
      <c r="K90" s="935"/>
      <c r="L90" s="935"/>
      <c r="M90" s="935"/>
      <c r="N90" s="935"/>
      <c r="O90" s="935"/>
      <c r="P90" s="935"/>
      <c r="Q90" s="935"/>
      <c r="R90" s="935"/>
      <c r="S90" s="935"/>
      <c r="T90" s="935"/>
      <c r="U90" s="935"/>
      <c r="V90" s="935"/>
      <c r="W90" s="935"/>
      <c r="X90" s="935"/>
      <c r="Y90" s="935"/>
      <c r="Z90" s="935"/>
      <c r="AA90" s="935"/>
      <c r="AB90" s="935"/>
      <c r="AC90" s="935"/>
      <c r="AD90" s="935"/>
      <c r="AE90" s="935"/>
      <c r="AF90" s="935"/>
      <c r="AG90" s="935"/>
      <c r="AH90" s="935"/>
      <c r="AI90" s="935"/>
      <c r="AJ90" s="935"/>
      <c r="AK90" s="935"/>
      <c r="AL90" s="935"/>
      <c r="AM90" s="935"/>
      <c r="AN90" s="935"/>
      <c r="AO90" s="935"/>
      <c r="AP90" s="935"/>
      <c r="AQ90" s="935"/>
      <c r="AR90" s="935"/>
      <c r="AS90" s="935"/>
      <c r="AT90" s="935"/>
      <c r="AU90" s="935"/>
      <c r="AV90" s="935"/>
      <c r="AW90" s="935"/>
      <c r="AX90" s="935"/>
      <c r="AY90" s="935"/>
      <c r="AZ90" s="935"/>
      <c r="BA90" s="935"/>
      <c r="BB90" s="935"/>
      <c r="BC90" s="935"/>
      <c r="BD90" s="935"/>
      <c r="BE90" s="935"/>
      <c r="BF90" s="935"/>
      <c r="BG90" s="935"/>
      <c r="BH90" s="935"/>
      <c r="BI90" s="935"/>
      <c r="BJ90" s="935"/>
      <c r="BK90" s="935"/>
      <c r="BL90" s="935"/>
      <c r="BM90" s="935"/>
      <c r="BN90" s="935"/>
      <c r="BO90" s="935"/>
      <c r="BP90" s="935"/>
      <c r="BQ90" s="935"/>
      <c r="BR90" s="935"/>
      <c r="BS90" s="935"/>
      <c r="BT90" s="935"/>
      <c r="BU90" s="935"/>
      <c r="BV90" s="935"/>
      <c r="BW90" s="935"/>
      <c r="BX90" s="935"/>
      <c r="BY90" s="935"/>
      <c r="BZ90" s="935"/>
      <c r="CA90" s="935"/>
      <c r="CB90" s="935"/>
      <c r="CC90" s="935"/>
      <c r="CD90" s="935"/>
      <c r="CE90" s="935"/>
      <c r="CF90" s="935"/>
      <c r="CG90" s="935"/>
      <c r="CH90" s="935"/>
      <c r="CI90" s="935"/>
      <c r="CJ90" s="935"/>
      <c r="CK90" s="935"/>
      <c r="CL90" s="935"/>
      <c r="CM90" s="935"/>
      <c r="CN90" s="935"/>
      <c r="CO90" s="935"/>
      <c r="CP90" s="935"/>
      <c r="CQ90" s="935"/>
      <c r="CR90" s="935"/>
      <c r="CS90" s="935"/>
      <c r="CT90" s="935"/>
      <c r="CU90" s="935"/>
      <c r="CV90" s="935"/>
      <c r="CW90" s="935"/>
      <c r="CX90" s="935"/>
      <c r="CY90" s="935"/>
      <c r="CZ90" s="935"/>
      <c r="DA90" s="935"/>
      <c r="DB90" s="935"/>
      <c r="DC90" s="935"/>
      <c r="DD90" s="935"/>
      <c r="DE90" s="935"/>
      <c r="DF90" s="935"/>
      <c r="DG90" s="935"/>
      <c r="DH90" s="935"/>
      <c r="DI90" s="935"/>
      <c r="DJ90" s="935"/>
      <c r="DK90" s="935"/>
      <c r="DL90" s="935"/>
      <c r="DM90" s="935"/>
      <c r="DN90" s="935"/>
      <c r="DO90" s="935"/>
      <c r="DP90" s="935"/>
      <c r="DQ90" s="935"/>
      <c r="DR90" s="935"/>
      <c r="DS90" s="935"/>
      <c r="DT90" s="935"/>
      <c r="DU90" s="935"/>
      <c r="DV90" s="935"/>
      <c r="DW90" s="935"/>
      <c r="DX90" s="935"/>
      <c r="DY90" s="935"/>
      <c r="DZ90" s="935"/>
      <c r="EA90" s="935"/>
      <c r="EB90" s="935"/>
      <c r="EC90" s="935"/>
      <c r="ED90" s="935"/>
      <c r="EE90" s="935"/>
      <c r="EF90" s="935"/>
      <c r="EG90" s="935"/>
      <c r="EH90" s="935"/>
      <c r="EI90" s="935"/>
      <c r="EJ90" s="935"/>
      <c r="EK90" s="935"/>
      <c r="EL90" s="935"/>
      <c r="EM90" s="935"/>
      <c r="EN90" s="935"/>
      <c r="EO90" s="935"/>
      <c r="EP90" s="935"/>
      <c r="EQ90" s="935"/>
      <c r="ER90" s="935"/>
      <c r="ES90" s="935"/>
      <c r="ET90" s="935"/>
      <c r="EU90" s="935"/>
      <c r="EV90" s="935"/>
      <c r="EW90" s="935"/>
      <c r="EX90" s="935"/>
      <c r="EY90" s="935"/>
      <c r="EZ90" s="935"/>
      <c r="FA90" s="935"/>
      <c r="FB90" s="935"/>
      <c r="FC90" s="935"/>
      <c r="FD90" s="935"/>
      <c r="FE90" s="935"/>
      <c r="FF90" s="935"/>
      <c r="FG90" s="935"/>
      <c r="FH90" s="935"/>
      <c r="FI90" s="935"/>
      <c r="FJ90" s="935"/>
      <c r="FK90" s="935"/>
      <c r="FL90" s="935"/>
      <c r="FM90" s="935"/>
      <c r="FN90" s="935"/>
      <c r="FO90" s="935"/>
      <c r="FP90" s="935"/>
      <c r="FQ90" s="935"/>
      <c r="FR90" s="935"/>
      <c r="FS90" s="935"/>
      <c r="FT90" s="935"/>
      <c r="FU90" s="935"/>
      <c r="FV90" s="935"/>
      <c r="FW90" s="935"/>
      <c r="FX90" s="935"/>
      <c r="FY90" s="935"/>
      <c r="FZ90" s="935"/>
      <c r="GA90" s="935"/>
      <c r="GB90" s="935"/>
      <c r="GC90" s="935"/>
      <c r="GD90" s="935"/>
      <c r="GE90" s="935"/>
      <c r="GF90" s="935"/>
      <c r="GG90" s="935"/>
      <c r="GH90" s="935"/>
      <c r="GI90" s="935"/>
      <c r="GJ90" s="935"/>
      <c r="GK90" s="935"/>
      <c r="GL90" s="935"/>
      <c r="GM90" s="935"/>
      <c r="GN90" s="935"/>
      <c r="GO90" s="935"/>
      <c r="GP90" s="935"/>
      <c r="GQ90" s="935"/>
      <c r="GR90" s="935"/>
      <c r="GS90" s="935"/>
      <c r="GT90" s="935"/>
      <c r="GU90" s="935"/>
      <c r="GV90" s="935"/>
      <c r="GW90" s="935"/>
      <c r="GX90" s="935"/>
      <c r="GY90" s="935"/>
      <c r="GZ90" s="935"/>
      <c r="HA90" s="935"/>
      <c r="HB90" s="935"/>
      <c r="HC90" s="935"/>
      <c r="HD90" s="935"/>
      <c r="HE90" s="935"/>
      <c r="HF90" s="935"/>
      <c r="HG90" s="935"/>
      <c r="HH90" s="935"/>
      <c r="HI90" s="935"/>
      <c r="HJ90" s="935"/>
      <c r="HK90" s="935"/>
      <c r="HL90" s="935"/>
      <c r="HM90" s="935"/>
      <c r="HN90" s="935"/>
      <c r="HO90" s="935"/>
      <c r="HP90" s="935"/>
      <c r="HQ90" s="935"/>
      <c r="HR90" s="935"/>
      <c r="HS90" s="935"/>
      <c r="HT90" s="935"/>
      <c r="HU90" s="935"/>
      <c r="HV90" s="935"/>
      <c r="HW90" s="935"/>
      <c r="HX90" s="935"/>
      <c r="HY90" s="935"/>
      <c r="HZ90" s="935"/>
      <c r="IA90" s="935"/>
      <c r="IB90" s="935"/>
      <c r="IC90" s="935"/>
      <c r="ID90" s="935"/>
      <c r="IE90" s="935"/>
      <c r="IF90" s="935"/>
      <c r="IG90" s="935"/>
      <c r="IH90" s="935"/>
      <c r="II90" s="935"/>
      <c r="IJ90" s="935"/>
      <c r="IK90" s="935"/>
      <c r="IL90" s="935"/>
      <c r="IM90" s="935"/>
      <c r="IN90" s="935"/>
      <c r="IO90" s="935"/>
      <c r="IP90" s="935"/>
      <c r="IQ90" s="935"/>
      <c r="IR90" s="935"/>
      <c r="IS90" s="935"/>
      <c r="IT90" s="935"/>
      <c r="IU90" s="935"/>
      <c r="IV90" s="935"/>
      <c r="IW90" s="935"/>
      <c r="IX90" s="935"/>
    </row>
    <row r="91" spans="1:258" s="404" customFormat="1" ht="140.25" customHeight="1">
      <c r="A91" s="647" t="s">
        <v>1533</v>
      </c>
      <c r="B91" s="536" t="s">
        <v>1849</v>
      </c>
      <c r="C91" s="485" t="s">
        <v>194</v>
      </c>
      <c r="D91" s="485">
        <v>1570</v>
      </c>
      <c r="E91" s="837"/>
      <c r="F91" s="932">
        <f>E91*D91</f>
        <v>0</v>
      </c>
      <c r="G91" s="830"/>
      <c r="H91" s="918"/>
    </row>
    <row r="92" spans="1:258" ht="14.4">
      <c r="A92" s="459"/>
      <c r="B92" s="931"/>
      <c r="C92" s="518"/>
      <c r="D92" s="485"/>
      <c r="E92" s="930"/>
      <c r="F92" s="929"/>
    </row>
    <row r="93" spans="1:258" s="404" customFormat="1" ht="65.25" customHeight="1">
      <c r="A93" s="933" t="s">
        <v>1530</v>
      </c>
      <c r="B93" s="536" t="s">
        <v>1848</v>
      </c>
      <c r="C93" s="485" t="s">
        <v>194</v>
      </c>
      <c r="D93" s="646">
        <f>D91*0.15</f>
        <v>235.5</v>
      </c>
      <c r="E93" s="837"/>
      <c r="F93" s="932">
        <f>E93*D93</f>
        <v>0</v>
      </c>
      <c r="G93" s="830"/>
      <c r="H93" s="918"/>
    </row>
    <row r="94" spans="1:258" ht="14.4">
      <c r="A94" s="459"/>
      <c r="B94" s="931"/>
      <c r="C94" s="518"/>
      <c r="D94" s="485"/>
      <c r="E94" s="930"/>
      <c r="F94" s="929"/>
    </row>
    <row r="95" spans="1:258" ht="78" customHeight="1">
      <c r="A95" s="928" t="s">
        <v>1512</v>
      </c>
      <c r="B95" s="536" t="s">
        <v>1875</v>
      </c>
      <c r="C95" s="518" t="s">
        <v>1874</v>
      </c>
      <c r="D95" s="517">
        <v>75</v>
      </c>
      <c r="E95" s="429"/>
      <c r="F95" s="549">
        <f>E95*D95</f>
        <v>0</v>
      </c>
      <c r="G95" s="830"/>
      <c r="H95" s="918"/>
    </row>
    <row r="96" spans="1:258">
      <c r="A96" s="960"/>
      <c r="B96" s="405"/>
      <c r="C96" s="405"/>
      <c r="D96" s="405"/>
      <c r="E96" s="405"/>
      <c r="F96" s="405"/>
    </row>
    <row r="97" spans="1:257" s="921" customFormat="1" ht="52.8">
      <c r="A97" s="985" t="s">
        <v>1499</v>
      </c>
      <c r="B97" s="982" t="s">
        <v>1906</v>
      </c>
      <c r="C97" s="981"/>
      <c r="D97" s="980"/>
      <c r="E97" s="549"/>
      <c r="F97" s="984"/>
      <c r="G97" s="922"/>
      <c r="H97" s="922"/>
    </row>
    <row r="98" spans="1:257" s="921" customFormat="1" ht="15.6">
      <c r="A98" s="983"/>
      <c r="B98" s="982" t="s">
        <v>1905</v>
      </c>
      <c r="C98" s="981" t="s">
        <v>51</v>
      </c>
      <c r="D98" s="980">
        <v>4</v>
      </c>
      <c r="E98" s="549"/>
      <c r="F98" s="710">
        <f>E98*D98</f>
        <v>0</v>
      </c>
      <c r="G98" s="367"/>
      <c r="H98" s="918"/>
    </row>
    <row r="99" spans="1:257" s="921" customFormat="1" ht="14.4">
      <c r="A99" s="983"/>
      <c r="B99" s="982"/>
      <c r="C99" s="981"/>
      <c r="D99" s="980"/>
      <c r="E99" s="549"/>
      <c r="F99" s="710"/>
      <c r="G99" s="922"/>
      <c r="H99" s="922"/>
    </row>
    <row r="100" spans="1:257" s="829" customFormat="1">
      <c r="A100" s="817" t="s">
        <v>1764</v>
      </c>
      <c r="B100" s="512" t="s">
        <v>1623</v>
      </c>
      <c r="C100" s="485" t="s">
        <v>1622</v>
      </c>
      <c r="D100" s="485">
        <v>1</v>
      </c>
      <c r="E100" s="484"/>
      <c r="F100" s="484">
        <f>E100*D100</f>
        <v>0</v>
      </c>
      <c r="G100" s="484"/>
      <c r="H100" s="484"/>
    </row>
    <row r="101" spans="1:257" s="829" customFormat="1">
      <c r="A101" s="486"/>
      <c r="B101" s="512"/>
      <c r="C101" s="485"/>
      <c r="D101" s="485"/>
      <c r="E101" s="490"/>
      <c r="F101" s="490"/>
      <c r="G101" s="484"/>
      <c r="H101" s="484"/>
    </row>
    <row r="102" spans="1:257" s="404" customFormat="1" ht="11.4" customHeight="1">
      <c r="A102" s="459" t="s">
        <v>1763</v>
      </c>
      <c r="B102" s="959" t="s">
        <v>1873</v>
      </c>
      <c r="C102" s="518" t="s">
        <v>1309</v>
      </c>
      <c r="D102" s="518">
        <v>1</v>
      </c>
      <c r="E102" s="429"/>
      <c r="F102" s="549">
        <f>E102*D102</f>
        <v>0</v>
      </c>
      <c r="G102" s="830"/>
      <c r="H102" s="918"/>
    </row>
    <row r="103" spans="1:257">
      <c r="A103" s="979"/>
      <c r="B103" s="377"/>
      <c r="C103" s="377"/>
      <c r="D103" s="377"/>
      <c r="E103" s="377"/>
      <c r="F103" s="377"/>
    </row>
    <row r="104" spans="1:257" s="483" customFormat="1" ht="26.4">
      <c r="A104" s="459" t="s">
        <v>1762</v>
      </c>
      <c r="B104" s="536" t="s">
        <v>1872</v>
      </c>
      <c r="C104" s="518" t="s">
        <v>1309</v>
      </c>
      <c r="D104" s="518">
        <v>4</v>
      </c>
      <c r="E104" s="429"/>
      <c r="F104" s="549">
        <f>E104*D104</f>
        <v>0</v>
      </c>
      <c r="G104" s="830"/>
      <c r="H104" s="918"/>
    </row>
    <row r="105" spans="1:257" s="404" customFormat="1">
      <c r="A105" s="451"/>
      <c r="B105" s="959"/>
      <c r="C105" s="518"/>
      <c r="D105" s="518"/>
      <c r="E105" s="429"/>
      <c r="F105" s="429"/>
      <c r="G105" s="367"/>
      <c r="H105" s="367"/>
    </row>
    <row r="106" spans="1:257" s="483" customFormat="1">
      <c r="A106" s="817" t="s">
        <v>1761</v>
      </c>
      <c r="B106" s="536" t="s">
        <v>1871</v>
      </c>
      <c r="C106" s="518" t="s">
        <v>1309</v>
      </c>
      <c r="D106" s="518">
        <v>1</v>
      </c>
      <c r="E106" s="429"/>
      <c r="F106" s="549">
        <f>E106*D106</f>
        <v>0</v>
      </c>
      <c r="G106" s="830"/>
      <c r="H106" s="918"/>
    </row>
    <row r="107" spans="1:257" s="554" customFormat="1">
      <c r="A107" s="928"/>
      <c r="B107" s="959"/>
      <c r="C107" s="518"/>
      <c r="D107" s="518"/>
      <c r="E107" s="429"/>
      <c r="F107" s="549"/>
      <c r="G107" s="429"/>
      <c r="H107" s="518"/>
      <c r="I107" s="429"/>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A107" s="661"/>
      <c r="EB107" s="661"/>
      <c r="EC107" s="661"/>
      <c r="ED107" s="661"/>
      <c r="EE107" s="661"/>
      <c r="EF107" s="661"/>
      <c r="EG107" s="661"/>
      <c r="EH107" s="661"/>
      <c r="EI107" s="661"/>
      <c r="EJ107" s="661"/>
      <c r="EK107" s="661"/>
      <c r="EL107" s="661"/>
      <c r="EM107" s="661"/>
      <c r="EN107" s="661"/>
      <c r="EO107" s="661"/>
      <c r="EP107" s="661"/>
      <c r="EQ107" s="661"/>
      <c r="ER107" s="661"/>
      <c r="ES107" s="661"/>
      <c r="ET107" s="661"/>
      <c r="EU107" s="661"/>
      <c r="EV107" s="661"/>
      <c r="EW107" s="661"/>
      <c r="EX107" s="661"/>
      <c r="EY107" s="661"/>
      <c r="EZ107" s="661"/>
      <c r="FA107" s="661"/>
      <c r="FB107" s="661"/>
      <c r="FC107" s="661"/>
      <c r="FD107" s="661"/>
      <c r="FE107" s="661"/>
      <c r="FF107" s="661"/>
      <c r="FG107" s="661"/>
      <c r="FH107" s="661"/>
      <c r="FI107" s="661"/>
      <c r="FJ107" s="661"/>
      <c r="FK107" s="661"/>
      <c r="FL107" s="661"/>
      <c r="FM107" s="661"/>
      <c r="FN107" s="661"/>
      <c r="FO107" s="661"/>
      <c r="FP107" s="661"/>
      <c r="FQ107" s="661"/>
      <c r="FR107" s="661"/>
      <c r="FS107" s="661"/>
      <c r="FT107" s="661"/>
      <c r="FU107" s="661"/>
      <c r="FV107" s="661"/>
      <c r="FW107" s="661"/>
      <c r="FX107" s="661"/>
      <c r="FY107" s="661"/>
      <c r="FZ107" s="661"/>
      <c r="GA107" s="661"/>
      <c r="GB107" s="661"/>
      <c r="GC107" s="661"/>
      <c r="GD107" s="661"/>
      <c r="GE107" s="661"/>
      <c r="GF107" s="661"/>
      <c r="GG107" s="661"/>
      <c r="GH107" s="661"/>
      <c r="GI107" s="661"/>
      <c r="GJ107" s="661"/>
      <c r="GK107" s="661"/>
      <c r="GL107" s="661"/>
      <c r="GM107" s="661"/>
      <c r="GN107" s="661"/>
      <c r="GO107" s="661"/>
      <c r="GP107" s="661"/>
      <c r="GQ107" s="661"/>
      <c r="GR107" s="661"/>
      <c r="GS107" s="661"/>
      <c r="GT107" s="661"/>
      <c r="GU107" s="661"/>
      <c r="GV107" s="661"/>
      <c r="GW107" s="661"/>
      <c r="GX107" s="661"/>
      <c r="GY107" s="661"/>
      <c r="GZ107" s="661"/>
      <c r="HA107" s="661"/>
      <c r="HB107" s="661"/>
      <c r="HC107" s="661"/>
      <c r="HD107" s="661"/>
      <c r="HE107" s="661"/>
      <c r="HF107" s="661"/>
      <c r="HG107" s="661"/>
      <c r="HH107" s="661"/>
      <c r="HI107" s="661"/>
      <c r="HJ107" s="661"/>
      <c r="HK107" s="661"/>
      <c r="HL107" s="661"/>
      <c r="HM107" s="661"/>
      <c r="HN107" s="661"/>
      <c r="HO107" s="661"/>
      <c r="HP107" s="661"/>
      <c r="HQ107" s="661"/>
      <c r="HR107" s="661"/>
      <c r="HS107" s="661"/>
      <c r="HT107" s="661"/>
      <c r="HU107" s="661"/>
      <c r="HV107" s="661"/>
      <c r="HW107" s="661"/>
      <c r="HX107" s="661"/>
      <c r="HY107" s="661"/>
      <c r="HZ107" s="661"/>
      <c r="IA107" s="661"/>
      <c r="IB107" s="661"/>
      <c r="IC107" s="661"/>
      <c r="ID107" s="661"/>
      <c r="IE107" s="661"/>
      <c r="IF107" s="661"/>
      <c r="IG107" s="661"/>
      <c r="IH107" s="661"/>
      <c r="II107" s="661"/>
      <c r="IJ107" s="661"/>
      <c r="IK107" s="661"/>
      <c r="IL107" s="661"/>
      <c r="IM107" s="661"/>
      <c r="IN107" s="661"/>
      <c r="IO107" s="661"/>
      <c r="IP107" s="661"/>
      <c r="IQ107" s="661"/>
      <c r="IR107" s="661"/>
      <c r="IS107" s="661"/>
      <c r="IT107" s="661"/>
      <c r="IU107" s="661"/>
      <c r="IV107" s="661"/>
      <c r="IW107" s="661"/>
    </row>
    <row r="108" spans="1:257" s="372" customFormat="1" ht="26.25" customHeight="1">
      <c r="A108" s="708"/>
      <c r="B108" s="916" t="str">
        <f>B32</f>
        <v>SISTEM K1-K4 - DVORANE - PRITLIČJE, NADSTROPJE</v>
      </c>
      <c r="C108" s="525"/>
      <c r="D108" s="524" t="s">
        <v>1306</v>
      </c>
      <c r="E108" s="524"/>
      <c r="F108" s="908">
        <f>SUM(F34:F107)</f>
        <v>0</v>
      </c>
    </row>
    <row r="109" spans="1:257" s="695" customFormat="1">
      <c r="A109" s="683"/>
      <c r="B109" s="640"/>
      <c r="C109" s="639"/>
      <c r="D109" s="639"/>
      <c r="E109" s="638"/>
      <c r="F109" s="978"/>
      <c r="G109" s="977"/>
      <c r="K109" s="680"/>
    </row>
    <row r="110" spans="1:257" s="695" customFormat="1">
      <c r="A110" s="683"/>
      <c r="B110" s="640"/>
      <c r="C110" s="639"/>
      <c r="D110" s="639"/>
      <c r="E110" s="638"/>
      <c r="F110" s="978"/>
      <c r="G110" s="977"/>
      <c r="H110" s="663"/>
      <c r="I110" s="663"/>
      <c r="J110" s="663"/>
      <c r="K110" s="680"/>
    </row>
    <row r="111" spans="1:257" s="695" customFormat="1">
      <c r="A111" s="683"/>
      <c r="B111" s="640"/>
      <c r="C111" s="639"/>
      <c r="D111" s="639"/>
      <c r="E111" s="638"/>
      <c r="F111" s="978"/>
      <c r="G111" s="977"/>
      <c r="H111" s="663"/>
      <c r="I111" s="663"/>
      <c r="J111" s="663"/>
      <c r="K111" s="680"/>
    </row>
    <row r="112" spans="1:257">
      <c r="A112" s="451" t="s">
        <v>978</v>
      </c>
      <c r="B112" s="513" t="s">
        <v>1904</v>
      </c>
      <c r="C112" s="407"/>
      <c r="D112" s="407"/>
      <c r="E112" s="406"/>
      <c r="F112" s="406"/>
      <c r="G112" s="645"/>
      <c r="H112" s="644"/>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477"/>
      <c r="AE112" s="477"/>
      <c r="AF112" s="477"/>
      <c r="AG112" s="477"/>
      <c r="AH112" s="477"/>
      <c r="AI112" s="477"/>
      <c r="AJ112" s="477"/>
      <c r="AK112" s="477"/>
      <c r="AL112" s="477"/>
      <c r="AM112" s="477"/>
      <c r="AN112" s="477"/>
      <c r="AO112" s="477"/>
      <c r="AP112" s="477"/>
      <c r="AQ112" s="477"/>
      <c r="AR112" s="477"/>
      <c r="AS112" s="477"/>
      <c r="AT112" s="477"/>
      <c r="AU112" s="477"/>
      <c r="AV112" s="477"/>
      <c r="AW112" s="477"/>
      <c r="AX112" s="477"/>
      <c r="AY112" s="477"/>
      <c r="AZ112" s="477"/>
      <c r="BA112" s="477"/>
      <c r="BB112" s="477"/>
      <c r="BC112" s="477"/>
      <c r="BD112" s="477"/>
      <c r="BE112" s="477"/>
      <c r="BF112" s="477"/>
      <c r="BG112" s="477"/>
      <c r="BH112" s="477"/>
      <c r="BI112" s="477"/>
      <c r="BJ112" s="477"/>
      <c r="BK112" s="477"/>
      <c r="BL112" s="477"/>
      <c r="BM112" s="477"/>
      <c r="BN112" s="477"/>
      <c r="BO112" s="477"/>
      <c r="BP112" s="477"/>
      <c r="BQ112" s="477"/>
      <c r="BR112" s="477"/>
      <c r="BS112" s="477"/>
      <c r="BT112" s="477"/>
      <c r="BU112" s="477"/>
      <c r="BV112" s="477"/>
      <c r="BW112" s="477"/>
      <c r="BX112" s="477"/>
      <c r="BY112" s="477"/>
      <c r="BZ112" s="477"/>
      <c r="CA112" s="477"/>
      <c r="CB112" s="477"/>
      <c r="CC112" s="477"/>
      <c r="CD112" s="477"/>
      <c r="CE112" s="477"/>
      <c r="CF112" s="477"/>
      <c r="CG112" s="477"/>
      <c r="CH112" s="477"/>
      <c r="CI112" s="477"/>
      <c r="CJ112" s="477"/>
      <c r="CK112" s="477"/>
      <c r="CL112" s="477"/>
      <c r="CM112" s="477"/>
      <c r="CN112" s="477"/>
      <c r="CO112" s="477"/>
      <c r="CP112" s="477"/>
      <c r="CQ112" s="477"/>
      <c r="CR112" s="477"/>
      <c r="CS112" s="477"/>
      <c r="CT112" s="477"/>
      <c r="CU112" s="477"/>
      <c r="CV112" s="477"/>
      <c r="CW112" s="477"/>
      <c r="CX112" s="477"/>
      <c r="CY112" s="477"/>
      <c r="CZ112" s="477"/>
      <c r="DA112" s="477"/>
      <c r="DB112" s="477"/>
      <c r="DC112" s="477"/>
      <c r="DD112" s="477"/>
      <c r="DE112" s="477"/>
      <c r="DF112" s="477"/>
      <c r="DG112" s="477"/>
      <c r="DH112" s="477"/>
      <c r="DI112" s="477"/>
      <c r="DJ112" s="477"/>
      <c r="DK112" s="477"/>
      <c r="DL112" s="477"/>
      <c r="DM112" s="477"/>
      <c r="DN112" s="477"/>
      <c r="DO112" s="477"/>
      <c r="DP112" s="477"/>
      <c r="DQ112" s="477"/>
      <c r="DR112" s="477"/>
      <c r="DS112" s="477"/>
      <c r="DT112" s="477"/>
      <c r="DU112" s="477"/>
      <c r="DV112" s="477"/>
      <c r="DW112" s="477"/>
      <c r="DX112" s="477"/>
      <c r="DY112" s="477"/>
      <c r="DZ112" s="477"/>
      <c r="EA112" s="477"/>
      <c r="EB112" s="477"/>
      <c r="EC112" s="477"/>
      <c r="ED112" s="477"/>
      <c r="EE112" s="477"/>
      <c r="EF112" s="477"/>
      <c r="EG112" s="477"/>
      <c r="EH112" s="477"/>
      <c r="EI112" s="477"/>
      <c r="EJ112" s="477"/>
      <c r="EK112" s="477"/>
      <c r="EL112" s="477"/>
      <c r="EM112" s="477"/>
      <c r="EN112" s="477"/>
      <c r="EO112" s="477"/>
      <c r="EP112" s="477"/>
      <c r="EQ112" s="477"/>
      <c r="ER112" s="477"/>
      <c r="ES112" s="477"/>
      <c r="ET112" s="477"/>
      <c r="EU112" s="477"/>
      <c r="EV112" s="477"/>
      <c r="EW112" s="477"/>
      <c r="EX112" s="477"/>
      <c r="EY112" s="477"/>
      <c r="EZ112" s="477"/>
      <c r="FA112" s="477"/>
      <c r="FB112" s="477"/>
      <c r="FC112" s="477"/>
      <c r="FD112" s="477"/>
      <c r="FE112" s="477"/>
      <c r="FF112" s="477"/>
      <c r="FG112" s="477"/>
      <c r="FH112" s="477"/>
      <c r="FI112" s="477"/>
      <c r="FJ112" s="477"/>
      <c r="FK112" s="477"/>
      <c r="FL112" s="477"/>
      <c r="FM112" s="477"/>
      <c r="FN112" s="477"/>
      <c r="FO112" s="477"/>
      <c r="FP112" s="477"/>
      <c r="FQ112" s="477"/>
      <c r="FR112" s="477"/>
      <c r="FS112" s="477"/>
      <c r="FT112" s="477"/>
      <c r="FU112" s="477"/>
      <c r="FV112" s="477"/>
      <c r="FW112" s="477"/>
      <c r="FX112" s="477"/>
      <c r="FY112" s="477"/>
      <c r="FZ112" s="477"/>
      <c r="GA112" s="477"/>
      <c r="GB112" s="477"/>
      <c r="GC112" s="477"/>
      <c r="GD112" s="477"/>
      <c r="GE112" s="477"/>
      <c r="GF112" s="477"/>
      <c r="GG112" s="477"/>
      <c r="GH112" s="477"/>
      <c r="GI112" s="477"/>
      <c r="GJ112" s="477"/>
      <c r="GK112" s="477"/>
      <c r="GL112" s="477"/>
      <c r="GM112" s="477"/>
      <c r="GN112" s="477"/>
      <c r="GO112" s="477"/>
      <c r="GP112" s="477"/>
      <c r="GQ112" s="477"/>
      <c r="GR112" s="477"/>
      <c r="GS112" s="477"/>
      <c r="GT112" s="477"/>
      <c r="GU112" s="477"/>
      <c r="GV112" s="477"/>
      <c r="GW112" s="477"/>
      <c r="GX112" s="477"/>
      <c r="GY112" s="477"/>
      <c r="GZ112" s="477"/>
      <c r="HA112" s="477"/>
      <c r="HB112" s="477"/>
      <c r="HC112" s="477"/>
      <c r="HD112" s="477"/>
      <c r="HE112" s="477"/>
      <c r="HF112" s="477"/>
      <c r="HG112" s="477"/>
      <c r="HH112" s="477"/>
      <c r="HI112" s="477"/>
      <c r="HJ112" s="477"/>
      <c r="HK112" s="477"/>
      <c r="HL112" s="477"/>
      <c r="HM112" s="477"/>
      <c r="HN112" s="477"/>
      <c r="HO112" s="477"/>
      <c r="HP112" s="477"/>
      <c r="HQ112" s="477"/>
      <c r="HR112" s="477"/>
      <c r="HS112" s="477"/>
      <c r="HT112" s="477"/>
      <c r="HU112" s="477"/>
      <c r="HV112" s="477"/>
      <c r="HW112" s="477"/>
      <c r="HX112" s="477"/>
      <c r="HY112" s="477"/>
      <c r="HZ112" s="477"/>
      <c r="IA112" s="477"/>
      <c r="IB112" s="477"/>
      <c r="IC112" s="477"/>
      <c r="ID112" s="477"/>
      <c r="IE112" s="477"/>
      <c r="IF112" s="477"/>
      <c r="IG112" s="477"/>
      <c r="IH112" s="477"/>
      <c r="II112" s="477"/>
      <c r="IJ112" s="477"/>
      <c r="IK112" s="477"/>
      <c r="IL112" s="477"/>
      <c r="IM112" s="477"/>
      <c r="IN112" s="477"/>
      <c r="IO112" s="477"/>
      <c r="IP112" s="477"/>
      <c r="IQ112" s="477"/>
      <c r="IR112" s="477"/>
      <c r="IS112" s="477"/>
      <c r="IT112" s="477"/>
      <c r="IU112" s="477"/>
      <c r="IV112" s="477"/>
      <c r="IW112" s="477"/>
    </row>
    <row r="113" spans="1:257">
      <c r="A113" s="451"/>
      <c r="B113" s="512"/>
      <c r="C113" s="407"/>
      <c r="D113" s="407"/>
      <c r="E113" s="406"/>
      <c r="F113" s="406"/>
      <c r="G113" s="645"/>
      <c r="H113" s="644"/>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7"/>
      <c r="BC113" s="477"/>
      <c r="BD113" s="477"/>
      <c r="BE113" s="477"/>
      <c r="BF113" s="477"/>
      <c r="BG113" s="477"/>
      <c r="BH113" s="477"/>
      <c r="BI113" s="477"/>
      <c r="BJ113" s="477"/>
      <c r="BK113" s="477"/>
      <c r="BL113" s="477"/>
      <c r="BM113" s="477"/>
      <c r="BN113" s="477"/>
      <c r="BO113" s="477"/>
      <c r="BP113" s="477"/>
      <c r="BQ113" s="477"/>
      <c r="BR113" s="477"/>
      <c r="BS113" s="477"/>
      <c r="BT113" s="477"/>
      <c r="BU113" s="477"/>
      <c r="BV113" s="477"/>
      <c r="BW113" s="477"/>
      <c r="BX113" s="477"/>
      <c r="BY113" s="477"/>
      <c r="BZ113" s="477"/>
      <c r="CA113" s="477"/>
      <c r="CB113" s="477"/>
      <c r="CC113" s="477"/>
      <c r="CD113" s="477"/>
      <c r="CE113" s="477"/>
      <c r="CF113" s="477"/>
      <c r="CG113" s="477"/>
      <c r="CH113" s="477"/>
      <c r="CI113" s="477"/>
      <c r="CJ113" s="477"/>
      <c r="CK113" s="477"/>
      <c r="CL113" s="477"/>
      <c r="CM113" s="477"/>
      <c r="CN113" s="477"/>
      <c r="CO113" s="477"/>
      <c r="CP113" s="477"/>
      <c r="CQ113" s="477"/>
      <c r="CR113" s="477"/>
      <c r="CS113" s="477"/>
      <c r="CT113" s="477"/>
      <c r="CU113" s="477"/>
      <c r="CV113" s="477"/>
      <c r="CW113" s="477"/>
      <c r="CX113" s="477"/>
      <c r="CY113" s="477"/>
      <c r="CZ113" s="477"/>
      <c r="DA113" s="477"/>
      <c r="DB113" s="477"/>
      <c r="DC113" s="477"/>
      <c r="DD113" s="477"/>
      <c r="DE113" s="477"/>
      <c r="DF113" s="477"/>
      <c r="DG113" s="477"/>
      <c r="DH113" s="477"/>
      <c r="DI113" s="477"/>
      <c r="DJ113" s="477"/>
      <c r="DK113" s="477"/>
      <c r="DL113" s="477"/>
      <c r="DM113" s="477"/>
      <c r="DN113" s="477"/>
      <c r="DO113" s="477"/>
      <c r="DP113" s="477"/>
      <c r="DQ113" s="477"/>
      <c r="DR113" s="477"/>
      <c r="DS113" s="477"/>
      <c r="DT113" s="477"/>
      <c r="DU113" s="477"/>
      <c r="DV113" s="477"/>
      <c r="DW113" s="477"/>
      <c r="DX113" s="477"/>
      <c r="DY113" s="477"/>
      <c r="DZ113" s="477"/>
      <c r="EA113" s="477"/>
      <c r="EB113" s="477"/>
      <c r="EC113" s="477"/>
      <c r="ED113" s="477"/>
      <c r="EE113" s="477"/>
      <c r="EF113" s="477"/>
      <c r="EG113" s="477"/>
      <c r="EH113" s="477"/>
      <c r="EI113" s="477"/>
      <c r="EJ113" s="477"/>
      <c r="EK113" s="477"/>
      <c r="EL113" s="477"/>
      <c r="EM113" s="477"/>
      <c r="EN113" s="477"/>
      <c r="EO113" s="477"/>
      <c r="EP113" s="477"/>
      <c r="EQ113" s="477"/>
      <c r="ER113" s="477"/>
      <c r="ES113" s="477"/>
      <c r="ET113" s="477"/>
      <c r="EU113" s="477"/>
      <c r="EV113" s="477"/>
      <c r="EW113" s="477"/>
      <c r="EX113" s="477"/>
      <c r="EY113" s="477"/>
      <c r="EZ113" s="477"/>
      <c r="FA113" s="477"/>
      <c r="FB113" s="477"/>
      <c r="FC113" s="477"/>
      <c r="FD113" s="477"/>
      <c r="FE113" s="477"/>
      <c r="FF113" s="477"/>
      <c r="FG113" s="477"/>
      <c r="FH113" s="477"/>
      <c r="FI113" s="477"/>
      <c r="FJ113" s="477"/>
      <c r="FK113" s="477"/>
      <c r="FL113" s="477"/>
      <c r="FM113" s="477"/>
      <c r="FN113" s="477"/>
      <c r="FO113" s="477"/>
      <c r="FP113" s="477"/>
      <c r="FQ113" s="477"/>
      <c r="FR113" s="477"/>
      <c r="FS113" s="477"/>
      <c r="FT113" s="477"/>
      <c r="FU113" s="477"/>
      <c r="FV113" s="477"/>
      <c r="FW113" s="477"/>
      <c r="FX113" s="477"/>
      <c r="FY113" s="477"/>
      <c r="FZ113" s="477"/>
      <c r="GA113" s="477"/>
      <c r="GB113" s="477"/>
      <c r="GC113" s="477"/>
      <c r="GD113" s="477"/>
      <c r="GE113" s="477"/>
      <c r="GF113" s="477"/>
      <c r="GG113" s="477"/>
      <c r="GH113" s="477"/>
      <c r="GI113" s="477"/>
      <c r="GJ113" s="477"/>
      <c r="GK113" s="477"/>
      <c r="GL113" s="477"/>
      <c r="GM113" s="477"/>
      <c r="GN113" s="477"/>
      <c r="GO113" s="477"/>
      <c r="GP113" s="477"/>
      <c r="GQ113" s="477"/>
      <c r="GR113" s="477"/>
      <c r="GS113" s="477"/>
      <c r="GT113" s="477"/>
      <c r="GU113" s="477"/>
      <c r="GV113" s="477"/>
      <c r="GW113" s="477"/>
      <c r="GX113" s="477"/>
      <c r="GY113" s="477"/>
      <c r="GZ113" s="477"/>
      <c r="HA113" s="477"/>
      <c r="HB113" s="477"/>
      <c r="HC113" s="477"/>
      <c r="HD113" s="477"/>
      <c r="HE113" s="477"/>
      <c r="HF113" s="477"/>
      <c r="HG113" s="477"/>
      <c r="HH113" s="477"/>
      <c r="HI113" s="477"/>
      <c r="HJ113" s="477"/>
      <c r="HK113" s="477"/>
      <c r="HL113" s="477"/>
      <c r="HM113" s="477"/>
      <c r="HN113" s="477"/>
      <c r="HO113" s="477"/>
      <c r="HP113" s="477"/>
      <c r="HQ113" s="477"/>
      <c r="HR113" s="477"/>
      <c r="HS113" s="477"/>
      <c r="HT113" s="477"/>
      <c r="HU113" s="477"/>
      <c r="HV113" s="477"/>
      <c r="HW113" s="477"/>
      <c r="HX113" s="477"/>
      <c r="HY113" s="477"/>
      <c r="HZ113" s="477"/>
      <c r="IA113" s="477"/>
      <c r="IB113" s="477"/>
      <c r="IC113" s="477"/>
      <c r="ID113" s="477"/>
      <c r="IE113" s="477"/>
      <c r="IF113" s="477"/>
      <c r="IG113" s="477"/>
      <c r="IH113" s="477"/>
      <c r="II113" s="477"/>
      <c r="IJ113" s="477"/>
      <c r="IK113" s="477"/>
      <c r="IL113" s="477"/>
      <c r="IM113" s="477"/>
      <c r="IN113" s="477"/>
      <c r="IO113" s="477"/>
      <c r="IP113" s="477"/>
      <c r="IQ113" s="477"/>
      <c r="IR113" s="477"/>
      <c r="IS113" s="477"/>
      <c r="IT113" s="477"/>
      <c r="IU113" s="477"/>
      <c r="IV113" s="477"/>
      <c r="IW113" s="477"/>
    </row>
    <row r="114" spans="1:257" s="753" customFormat="1" ht="229.5" customHeight="1">
      <c r="A114" s="451" t="s">
        <v>1339</v>
      </c>
      <c r="B114" s="839" t="s">
        <v>1903</v>
      </c>
      <c r="C114" s="489"/>
      <c r="D114" s="489"/>
      <c r="E114" s="538"/>
      <c r="F114" s="538"/>
    </row>
    <row r="115" spans="1:257" s="554" customFormat="1" ht="15.6">
      <c r="A115" s="975"/>
      <c r="B115" s="536" t="s">
        <v>1902</v>
      </c>
      <c r="C115" s="518"/>
      <c r="D115" s="518"/>
      <c r="H115" s="518"/>
      <c r="I115" s="518"/>
      <c r="J115" s="976"/>
    </row>
    <row r="116" spans="1:257" s="719" customFormat="1">
      <c r="A116" s="975"/>
      <c r="B116" s="536" t="s">
        <v>1901</v>
      </c>
      <c r="C116" s="518"/>
      <c r="D116" s="518"/>
      <c r="E116" s="554"/>
      <c r="F116" s="554"/>
      <c r="G116" s="554"/>
      <c r="H116" s="518"/>
      <c r="I116" s="639"/>
      <c r="J116" s="680"/>
    </row>
    <row r="117" spans="1:257" s="753" customFormat="1" ht="26.4">
      <c r="A117" s="975"/>
      <c r="B117" s="715" t="s">
        <v>1900</v>
      </c>
      <c r="C117" s="518" t="s">
        <v>51</v>
      </c>
      <c r="D117" s="518">
        <v>1</v>
      </c>
      <c r="E117" s="835"/>
      <c r="F117" s="835">
        <f>E117*D117</f>
        <v>0</v>
      </c>
    </row>
    <row r="118" spans="1:257" s="753" customFormat="1">
      <c r="A118" s="451"/>
      <c r="B118" s="536"/>
      <c r="C118" s="518"/>
      <c r="D118" s="518"/>
      <c r="E118" s="875"/>
      <c r="F118" s="875"/>
    </row>
    <row r="119" spans="1:257" s="753" customFormat="1" ht="40.200000000000003">
      <c r="A119" s="451" t="s">
        <v>1335</v>
      </c>
      <c r="B119" s="536" t="s">
        <v>1899</v>
      </c>
      <c r="C119" s="518" t="s">
        <v>51</v>
      </c>
      <c r="D119" s="517">
        <v>3</v>
      </c>
      <c r="E119" s="835"/>
      <c r="F119" s="835">
        <f>E119*D119</f>
        <v>0</v>
      </c>
    </row>
    <row r="120" spans="1:257" s="753" customFormat="1">
      <c r="A120" s="451"/>
      <c r="B120" s="974"/>
      <c r="C120" s="754"/>
      <c r="E120" s="829"/>
      <c r="F120" s="829"/>
    </row>
    <row r="121" spans="1:257" s="753" customFormat="1" ht="39.6">
      <c r="A121" s="451" t="s">
        <v>1332</v>
      </c>
      <c r="B121" s="536" t="s">
        <v>1898</v>
      </c>
      <c r="C121" s="518" t="s">
        <v>51</v>
      </c>
      <c r="D121" s="517">
        <v>10</v>
      </c>
      <c r="E121" s="846"/>
      <c r="F121" s="846">
        <f>E121*D121</f>
        <v>0</v>
      </c>
    </row>
    <row r="122" spans="1:257" s="753" customFormat="1">
      <c r="A122" s="451"/>
      <c r="B122" s="974"/>
      <c r="C122" s="754"/>
      <c r="D122" s="754"/>
      <c r="E122" s="754"/>
      <c r="F122" s="754"/>
    </row>
    <row r="123" spans="1:257" s="753" customFormat="1" ht="26.4">
      <c r="A123" s="451" t="s">
        <v>1328</v>
      </c>
      <c r="B123" s="536" t="s">
        <v>1897</v>
      </c>
      <c r="C123" s="518" t="s">
        <v>51</v>
      </c>
      <c r="D123" s="517">
        <v>20</v>
      </c>
      <c r="E123" s="846"/>
      <c r="F123" s="846">
        <f>E123*D123</f>
        <v>0</v>
      </c>
    </row>
    <row r="124" spans="1:257" s="753" customFormat="1">
      <c r="A124" s="451"/>
      <c r="B124" s="974"/>
      <c r="C124" s="754"/>
      <c r="D124" s="754"/>
      <c r="E124" s="754"/>
      <c r="F124" s="754"/>
    </row>
    <row r="125" spans="1:257" s="753" customFormat="1" ht="26.4">
      <c r="A125" s="451" t="s">
        <v>1324</v>
      </c>
      <c r="B125" s="536" t="s">
        <v>1896</v>
      </c>
      <c r="C125" s="518" t="s">
        <v>51</v>
      </c>
      <c r="D125" s="517">
        <f>(D123+D127+D129+D131)*2+D121</f>
        <v>204</v>
      </c>
      <c r="E125" s="846"/>
      <c r="F125" s="846">
        <f>E125*D125</f>
        <v>0</v>
      </c>
    </row>
    <row r="126" spans="1:257" s="753" customFormat="1">
      <c r="A126" s="451"/>
      <c r="B126" s="974"/>
      <c r="C126" s="754"/>
      <c r="D126" s="754"/>
      <c r="E126" s="754"/>
      <c r="F126" s="754"/>
    </row>
    <row r="127" spans="1:257" s="753" customFormat="1" ht="26.4">
      <c r="A127" s="451" t="s">
        <v>1322</v>
      </c>
      <c r="B127" s="536" t="s">
        <v>1895</v>
      </c>
      <c r="C127" s="518" t="s">
        <v>51</v>
      </c>
      <c r="D127" s="517">
        <v>48</v>
      </c>
      <c r="E127" s="846"/>
      <c r="F127" s="846">
        <f>E127*D127</f>
        <v>0</v>
      </c>
    </row>
    <row r="128" spans="1:257" s="753" customFormat="1">
      <c r="A128" s="451"/>
      <c r="B128" s="974"/>
      <c r="C128" s="754"/>
      <c r="D128" s="754"/>
      <c r="E128" s="754"/>
      <c r="F128" s="754"/>
    </row>
    <row r="129" spans="1:9" s="753" customFormat="1" ht="28.5" customHeight="1">
      <c r="A129" s="451" t="s">
        <v>1320</v>
      </c>
      <c r="B129" s="536" t="s">
        <v>1894</v>
      </c>
      <c r="C129" s="518" t="s">
        <v>51</v>
      </c>
      <c r="D129" s="517">
        <v>22</v>
      </c>
      <c r="E129" s="846"/>
      <c r="F129" s="846">
        <f>E129*D129</f>
        <v>0</v>
      </c>
    </row>
    <row r="130" spans="1:9" s="753" customFormat="1">
      <c r="A130" s="451"/>
      <c r="B130" s="974"/>
      <c r="C130" s="754"/>
      <c r="D130" s="754"/>
      <c r="E130" s="754"/>
      <c r="F130" s="754"/>
    </row>
    <row r="131" spans="1:9" s="753" customFormat="1" ht="28.5" customHeight="1">
      <c r="A131" s="451" t="s">
        <v>1479</v>
      </c>
      <c r="B131" s="536" t="s">
        <v>1893</v>
      </c>
      <c r="C131" s="518" t="s">
        <v>51</v>
      </c>
      <c r="D131" s="517">
        <v>7</v>
      </c>
      <c r="E131" s="846"/>
      <c r="F131" s="846">
        <f>E131*D131</f>
        <v>0</v>
      </c>
    </row>
    <row r="132" spans="1:9" s="753" customFormat="1">
      <c r="A132" s="451"/>
      <c r="B132" s="974"/>
      <c r="C132" s="754"/>
      <c r="D132" s="754"/>
      <c r="E132" s="754"/>
      <c r="F132" s="754"/>
    </row>
    <row r="133" spans="1:9" s="753" customFormat="1" ht="26.4">
      <c r="A133" s="451" t="s">
        <v>1474</v>
      </c>
      <c r="B133" s="971" t="s">
        <v>1892</v>
      </c>
      <c r="C133" s="485"/>
      <c r="D133" s="518"/>
      <c r="E133" s="961"/>
      <c r="F133" s="961"/>
    </row>
    <row r="134" spans="1:9" s="753" customFormat="1" ht="26.4">
      <c r="A134" s="451"/>
      <c r="B134" s="971" t="s">
        <v>1891</v>
      </c>
      <c r="C134" s="485" t="s">
        <v>51</v>
      </c>
      <c r="D134" s="517">
        <v>6</v>
      </c>
      <c r="E134" s="846"/>
      <c r="F134" s="846">
        <f>E134*D134</f>
        <v>0</v>
      </c>
    </row>
    <row r="135" spans="1:9" s="753" customFormat="1">
      <c r="A135" s="451"/>
      <c r="B135" s="971"/>
      <c r="C135" s="485"/>
      <c r="D135" s="518"/>
      <c r="E135" s="961"/>
      <c r="F135" s="961"/>
    </row>
    <row r="136" spans="1:9" s="753" customFormat="1" ht="26.4">
      <c r="A136" s="451" t="s">
        <v>1472</v>
      </c>
      <c r="B136" s="972" t="s">
        <v>1890</v>
      </c>
      <c r="C136" s="485"/>
      <c r="D136" s="644"/>
      <c r="E136" s="875"/>
      <c r="F136" s="875"/>
    </row>
    <row r="137" spans="1:9" s="753" customFormat="1">
      <c r="A137" s="451"/>
      <c r="B137" s="972" t="s">
        <v>1889</v>
      </c>
      <c r="C137" s="973" t="s">
        <v>312</v>
      </c>
      <c r="D137" s="646">
        <v>6</v>
      </c>
      <c r="E137" s="835"/>
      <c r="F137" s="835">
        <f>E137*D137</f>
        <v>0</v>
      </c>
    </row>
    <row r="138" spans="1:9" s="753" customFormat="1" ht="39.6">
      <c r="A138" s="451"/>
      <c r="B138" s="972" t="s">
        <v>1888</v>
      </c>
    </row>
    <row r="139" spans="1:9" s="753" customFormat="1">
      <c r="A139" s="451"/>
      <c r="B139" s="971"/>
      <c r="C139" s="485"/>
      <c r="D139" s="485"/>
      <c r="E139" s="875"/>
      <c r="F139" s="875"/>
    </row>
    <row r="140" spans="1:9" s="753" customFormat="1">
      <c r="A140" s="451" t="s">
        <v>1466</v>
      </c>
      <c r="B140" s="971" t="s">
        <v>1887</v>
      </c>
      <c r="C140" s="485" t="s">
        <v>1309</v>
      </c>
      <c r="D140" s="646">
        <v>1</v>
      </c>
      <c r="E140" s="835"/>
      <c r="F140" s="835">
        <f>E140*D140</f>
        <v>0</v>
      </c>
    </row>
    <row r="141" spans="1:9" s="753" customFormat="1">
      <c r="A141" s="451"/>
      <c r="B141" s="971"/>
      <c r="C141" s="485"/>
      <c r="D141" s="646"/>
      <c r="E141" s="835"/>
      <c r="F141" s="835"/>
    </row>
    <row r="142" spans="1:9" s="965" customFormat="1" ht="52.8">
      <c r="A142" s="968" t="s">
        <v>1464</v>
      </c>
      <c r="B142" s="912" t="s">
        <v>1886</v>
      </c>
      <c r="C142" s="911"/>
      <c r="D142" s="911"/>
      <c r="E142" s="837"/>
      <c r="F142" s="970"/>
      <c r="G142" s="969"/>
      <c r="H142" s="936"/>
      <c r="I142" s="966"/>
    </row>
    <row r="143" spans="1:9" s="965" customFormat="1" ht="14.4">
      <c r="A143" s="968"/>
      <c r="B143" s="536" t="s">
        <v>1885</v>
      </c>
      <c r="C143" s="911" t="s">
        <v>51</v>
      </c>
      <c r="D143" s="911">
        <v>5</v>
      </c>
      <c r="E143" s="837"/>
      <c r="F143" s="670">
        <f>D143*E143</f>
        <v>0</v>
      </c>
      <c r="G143" s="967"/>
      <c r="H143" s="936"/>
      <c r="I143" s="966"/>
    </row>
    <row r="144" spans="1:9" s="965" customFormat="1" ht="14.4">
      <c r="A144" s="968"/>
      <c r="B144" s="536"/>
      <c r="C144" s="911"/>
      <c r="D144" s="911"/>
      <c r="E144" s="837"/>
      <c r="F144" s="670"/>
      <c r="G144" s="967"/>
      <c r="H144" s="936"/>
      <c r="I144" s="966"/>
    </row>
    <row r="145" spans="1:8" s="963" customFormat="1" ht="39.6">
      <c r="A145" s="451" t="s">
        <v>1685</v>
      </c>
      <c r="B145" s="912" t="s">
        <v>1884</v>
      </c>
      <c r="C145" s="911"/>
      <c r="D145" s="911"/>
      <c r="E145" s="964"/>
      <c r="F145" s="964"/>
      <c r="H145" s="936"/>
    </row>
    <row r="146" spans="1:8" s="935" customFormat="1" ht="12.75" customHeight="1">
      <c r="A146" s="962"/>
      <c r="B146" s="931" t="s">
        <v>1883</v>
      </c>
      <c r="C146" s="911"/>
      <c r="D146" s="911"/>
      <c r="E146" s="837"/>
      <c r="F146" s="910"/>
      <c r="G146" s="937"/>
      <c r="H146" s="936"/>
    </row>
    <row r="147" spans="1:8" s="935" customFormat="1" ht="12.75" customHeight="1">
      <c r="A147" s="962"/>
      <c r="B147" s="931" t="s">
        <v>1882</v>
      </c>
      <c r="C147" s="911" t="s">
        <v>51</v>
      </c>
      <c r="D147" s="911">
        <v>5</v>
      </c>
      <c r="E147" s="837"/>
      <c r="F147" s="910">
        <f>E147*D147</f>
        <v>0</v>
      </c>
      <c r="G147" s="937"/>
      <c r="H147" s="936"/>
    </row>
    <row r="148" spans="1:8" s="935" customFormat="1" ht="12.75" customHeight="1">
      <c r="A148" s="962"/>
      <c r="B148" s="938"/>
      <c r="C148" s="911"/>
      <c r="D148" s="911"/>
      <c r="E148" s="837"/>
      <c r="F148" s="910"/>
      <c r="G148" s="937"/>
      <c r="H148" s="936"/>
    </row>
    <row r="149" spans="1:8" ht="39.6">
      <c r="A149" s="451" t="s">
        <v>1684</v>
      </c>
      <c r="B149" s="536" t="s">
        <v>1881</v>
      </c>
      <c r="C149" s="518"/>
      <c r="D149" s="518"/>
      <c r="E149" s="961"/>
      <c r="F149" s="961"/>
    </row>
    <row r="150" spans="1:8" ht="14.4">
      <c r="A150" s="451"/>
      <c r="B150" s="931" t="s">
        <v>1880</v>
      </c>
      <c r="C150" s="518"/>
      <c r="D150" s="485"/>
      <c r="E150" s="930"/>
      <c r="F150" s="929"/>
    </row>
    <row r="151" spans="1:8" ht="14.4">
      <c r="A151" s="451"/>
      <c r="B151" s="931" t="s">
        <v>1879</v>
      </c>
      <c r="C151" s="518" t="s">
        <v>51</v>
      </c>
      <c r="D151" s="485">
        <v>1</v>
      </c>
      <c r="E151" s="930"/>
      <c r="F151" s="929">
        <f>E151*D151</f>
        <v>0</v>
      </c>
      <c r="G151" s="830"/>
      <c r="H151" s="918"/>
    </row>
    <row r="152" spans="1:8" ht="14.4">
      <c r="A152" s="451"/>
      <c r="B152" s="931"/>
      <c r="C152" s="518"/>
      <c r="D152" s="485"/>
      <c r="E152" s="930"/>
      <c r="F152" s="929"/>
    </row>
    <row r="153" spans="1:8" ht="27" customHeight="1">
      <c r="A153" s="451" t="s">
        <v>1679</v>
      </c>
      <c r="B153" s="536" t="s">
        <v>1878</v>
      </c>
      <c r="C153" s="518"/>
      <c r="D153" s="518"/>
      <c r="E153" s="961"/>
      <c r="F153" s="961"/>
    </row>
    <row r="154" spans="1:8" ht="14.4">
      <c r="A154" s="451"/>
      <c r="B154" s="931" t="s">
        <v>1877</v>
      </c>
      <c r="C154" s="518"/>
      <c r="D154" s="485"/>
      <c r="E154" s="930"/>
      <c r="F154" s="929"/>
    </row>
    <row r="155" spans="1:8" ht="14.4">
      <c r="A155" s="451"/>
      <c r="B155" s="931" t="s">
        <v>1876</v>
      </c>
      <c r="C155" s="518" t="s">
        <v>51</v>
      </c>
      <c r="D155" s="485">
        <v>1</v>
      </c>
      <c r="E155" s="930"/>
      <c r="F155" s="929">
        <f>E155*D155</f>
        <v>0</v>
      </c>
      <c r="G155" s="830"/>
      <c r="H155" s="918"/>
    </row>
    <row r="156" spans="1:8" ht="14.4">
      <c r="A156" s="451"/>
      <c r="B156" s="931"/>
      <c r="C156" s="518"/>
      <c r="D156" s="485"/>
      <c r="E156" s="930"/>
      <c r="F156" s="929"/>
    </row>
    <row r="157" spans="1:8" s="404" customFormat="1" ht="140.25" customHeight="1">
      <c r="A157" s="451" t="s">
        <v>1676</v>
      </c>
      <c r="B157" s="536" t="s">
        <v>1849</v>
      </c>
      <c r="C157" s="485" t="s">
        <v>194</v>
      </c>
      <c r="D157" s="485">
        <v>150</v>
      </c>
      <c r="E157" s="837"/>
      <c r="F157" s="932">
        <f>E157*D157</f>
        <v>0</v>
      </c>
      <c r="G157" s="830"/>
      <c r="H157" s="918"/>
    </row>
    <row r="158" spans="1:8" ht="14.4">
      <c r="A158" s="451"/>
      <c r="B158" s="931"/>
      <c r="C158" s="518"/>
      <c r="D158" s="485"/>
      <c r="E158" s="930"/>
      <c r="F158" s="929"/>
    </row>
    <row r="159" spans="1:8" s="404" customFormat="1" ht="65.25" customHeight="1">
      <c r="A159" s="925" t="s">
        <v>1674</v>
      </c>
      <c r="B159" s="536" t="s">
        <v>1848</v>
      </c>
      <c r="C159" s="485" t="s">
        <v>194</v>
      </c>
      <c r="D159" s="646">
        <f>D157*0.15</f>
        <v>22.5</v>
      </c>
      <c r="E159" s="837"/>
      <c r="F159" s="932">
        <f>E159*D159</f>
        <v>0</v>
      </c>
      <c r="G159" s="830"/>
      <c r="H159" s="918"/>
    </row>
    <row r="160" spans="1:8" ht="14.4">
      <c r="A160" s="451"/>
      <c r="B160" s="931"/>
      <c r="C160" s="518"/>
      <c r="D160" s="485"/>
      <c r="E160" s="930"/>
      <c r="F160" s="929"/>
    </row>
    <row r="161" spans="1:257" ht="78" customHeight="1">
      <c r="A161" s="925" t="s">
        <v>1672</v>
      </c>
      <c r="B161" s="536" t="s">
        <v>1875</v>
      </c>
      <c r="C161" s="518" t="s">
        <v>1874</v>
      </c>
      <c r="D161" s="517">
        <v>5</v>
      </c>
      <c r="E161" s="429"/>
      <c r="F161" s="549">
        <f>E161*D161</f>
        <v>0</v>
      </c>
      <c r="G161" s="830"/>
      <c r="H161" s="918"/>
    </row>
    <row r="162" spans="1:257">
      <c r="A162" s="960"/>
      <c r="B162" s="405"/>
      <c r="C162" s="405"/>
      <c r="D162" s="405"/>
      <c r="E162" s="405"/>
      <c r="F162" s="405"/>
    </row>
    <row r="163" spans="1:257" s="829" customFormat="1">
      <c r="A163" s="486" t="s">
        <v>1670</v>
      </c>
      <c r="B163" s="512" t="s">
        <v>1623</v>
      </c>
      <c r="C163" s="485" t="s">
        <v>1622</v>
      </c>
      <c r="D163" s="485">
        <v>1</v>
      </c>
      <c r="E163" s="484"/>
      <c r="F163" s="484">
        <f>E163*D163</f>
        <v>0</v>
      </c>
      <c r="G163" s="484"/>
      <c r="H163" s="484"/>
    </row>
    <row r="164" spans="1:257" s="829" customFormat="1">
      <c r="A164" s="486"/>
      <c r="B164" s="512"/>
      <c r="C164" s="485"/>
      <c r="D164" s="485"/>
      <c r="E164" s="490"/>
      <c r="F164" s="490"/>
      <c r="G164" s="484"/>
      <c r="H164" s="484"/>
    </row>
    <row r="165" spans="1:257" s="404" customFormat="1" ht="11.4" customHeight="1">
      <c r="A165" s="451" t="s">
        <v>1668</v>
      </c>
      <c r="B165" s="959" t="s">
        <v>1873</v>
      </c>
      <c r="C165" s="518" t="s">
        <v>1309</v>
      </c>
      <c r="D165" s="518">
        <v>1</v>
      </c>
      <c r="E165" s="429"/>
      <c r="F165" s="549">
        <f>E165*D165</f>
        <v>0</v>
      </c>
      <c r="G165" s="830"/>
      <c r="H165" s="918"/>
    </row>
    <row r="166" spans="1:257">
      <c r="A166" s="960"/>
      <c r="B166" s="377"/>
      <c r="C166" s="377"/>
      <c r="D166" s="377"/>
      <c r="E166" s="377"/>
      <c r="F166" s="377"/>
    </row>
    <row r="167" spans="1:257" s="483" customFormat="1" ht="26.4">
      <c r="A167" s="451" t="s">
        <v>1666</v>
      </c>
      <c r="B167" s="536" t="s">
        <v>1872</v>
      </c>
      <c r="C167" s="518" t="s">
        <v>1309</v>
      </c>
      <c r="D167" s="518">
        <v>1</v>
      </c>
      <c r="E167" s="429"/>
      <c r="F167" s="549">
        <f>E167*D167</f>
        <v>0</v>
      </c>
      <c r="G167" s="830"/>
      <c r="H167" s="918"/>
    </row>
    <row r="168" spans="1:257" s="404" customFormat="1">
      <c r="A168" s="451"/>
      <c r="B168" s="959"/>
      <c r="C168" s="518"/>
      <c r="D168" s="518"/>
      <c r="E168" s="429"/>
      <c r="F168" s="429"/>
      <c r="G168" s="367"/>
      <c r="H168" s="367"/>
    </row>
    <row r="169" spans="1:257" s="483" customFormat="1">
      <c r="A169" s="486" t="s">
        <v>1663</v>
      </c>
      <c r="B169" s="536" t="s">
        <v>1871</v>
      </c>
      <c r="C169" s="518" t="s">
        <v>1309</v>
      </c>
      <c r="D169" s="518">
        <v>1</v>
      </c>
      <c r="E169" s="429"/>
      <c r="F169" s="549">
        <f>E169*D169</f>
        <v>0</v>
      </c>
      <c r="G169" s="830"/>
      <c r="H169" s="918"/>
    </row>
    <row r="170" spans="1:257" s="554" customFormat="1">
      <c r="A170" s="925"/>
      <c r="B170" s="959"/>
      <c r="C170" s="518"/>
      <c r="D170" s="518"/>
      <c r="E170" s="429"/>
      <c r="F170" s="549"/>
      <c r="G170" s="429"/>
      <c r="H170" s="518"/>
      <c r="I170" s="429"/>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661"/>
      <c r="AL170" s="661"/>
      <c r="AM170" s="661"/>
      <c r="AN170" s="661"/>
      <c r="AO170" s="661"/>
      <c r="AP170" s="661"/>
      <c r="AQ170" s="661"/>
      <c r="AR170" s="661"/>
      <c r="AS170" s="661"/>
      <c r="AT170" s="661"/>
      <c r="AU170" s="661"/>
      <c r="AV170" s="661"/>
      <c r="AW170" s="661"/>
      <c r="AX170" s="661"/>
      <c r="AY170" s="661"/>
      <c r="AZ170" s="661"/>
      <c r="BA170" s="661"/>
      <c r="BB170" s="661"/>
      <c r="BC170" s="661"/>
      <c r="BD170" s="661"/>
      <c r="BE170" s="661"/>
      <c r="BF170" s="661"/>
      <c r="BG170" s="661"/>
      <c r="BH170" s="661"/>
      <c r="BI170" s="661"/>
      <c r="BJ170" s="661"/>
      <c r="BK170" s="661"/>
      <c r="BL170" s="661"/>
      <c r="BM170" s="661"/>
      <c r="BN170" s="661"/>
      <c r="BO170" s="661"/>
      <c r="BP170" s="661"/>
      <c r="BQ170" s="661"/>
      <c r="BR170" s="661"/>
      <c r="BS170" s="661"/>
      <c r="BT170" s="661"/>
      <c r="BU170" s="661"/>
      <c r="BV170" s="661"/>
      <c r="BW170" s="661"/>
      <c r="BX170" s="661"/>
      <c r="BY170" s="661"/>
      <c r="BZ170" s="661"/>
      <c r="CA170" s="661"/>
      <c r="CB170" s="661"/>
      <c r="CC170" s="661"/>
      <c r="CD170" s="661"/>
      <c r="CE170" s="661"/>
      <c r="CF170" s="661"/>
      <c r="CG170" s="661"/>
      <c r="CH170" s="661"/>
      <c r="CI170" s="661"/>
      <c r="CJ170" s="661"/>
      <c r="CK170" s="661"/>
      <c r="CL170" s="661"/>
      <c r="CM170" s="661"/>
      <c r="CN170" s="661"/>
      <c r="CO170" s="661"/>
      <c r="CP170" s="661"/>
      <c r="CQ170" s="661"/>
      <c r="CR170" s="661"/>
      <c r="CS170" s="661"/>
      <c r="CT170" s="661"/>
      <c r="CU170" s="661"/>
      <c r="CV170" s="661"/>
      <c r="CW170" s="661"/>
      <c r="CX170" s="661"/>
      <c r="CY170" s="661"/>
      <c r="CZ170" s="661"/>
      <c r="DA170" s="661"/>
      <c r="DB170" s="661"/>
      <c r="DC170" s="661"/>
      <c r="DD170" s="661"/>
      <c r="DE170" s="661"/>
      <c r="DF170" s="661"/>
      <c r="DG170" s="661"/>
      <c r="DH170" s="661"/>
      <c r="DI170" s="661"/>
      <c r="DJ170" s="661"/>
      <c r="DK170" s="661"/>
      <c r="DL170" s="661"/>
      <c r="DM170" s="661"/>
      <c r="DN170" s="661"/>
      <c r="DO170" s="661"/>
      <c r="DP170" s="661"/>
      <c r="DQ170" s="661"/>
      <c r="DR170" s="661"/>
      <c r="DS170" s="661"/>
      <c r="DT170" s="661"/>
      <c r="DU170" s="661"/>
      <c r="DV170" s="661"/>
      <c r="DW170" s="661"/>
      <c r="DX170" s="661"/>
      <c r="DY170" s="661"/>
      <c r="DZ170" s="661"/>
      <c r="EA170" s="661"/>
      <c r="EB170" s="661"/>
      <c r="EC170" s="661"/>
      <c r="ED170" s="661"/>
      <c r="EE170" s="661"/>
      <c r="EF170" s="661"/>
      <c r="EG170" s="661"/>
      <c r="EH170" s="661"/>
      <c r="EI170" s="661"/>
      <c r="EJ170" s="661"/>
      <c r="EK170" s="661"/>
      <c r="EL170" s="661"/>
      <c r="EM170" s="661"/>
      <c r="EN170" s="661"/>
      <c r="EO170" s="661"/>
      <c r="EP170" s="661"/>
      <c r="EQ170" s="661"/>
      <c r="ER170" s="661"/>
      <c r="ES170" s="661"/>
      <c r="ET170" s="661"/>
      <c r="EU170" s="661"/>
      <c r="EV170" s="661"/>
      <c r="EW170" s="661"/>
      <c r="EX170" s="661"/>
      <c r="EY170" s="661"/>
      <c r="EZ170" s="661"/>
      <c r="FA170" s="661"/>
      <c r="FB170" s="661"/>
      <c r="FC170" s="661"/>
      <c r="FD170" s="661"/>
      <c r="FE170" s="661"/>
      <c r="FF170" s="661"/>
      <c r="FG170" s="661"/>
      <c r="FH170" s="661"/>
      <c r="FI170" s="661"/>
      <c r="FJ170" s="661"/>
      <c r="FK170" s="661"/>
      <c r="FL170" s="661"/>
      <c r="FM170" s="661"/>
      <c r="FN170" s="661"/>
      <c r="FO170" s="661"/>
      <c r="FP170" s="661"/>
      <c r="FQ170" s="661"/>
      <c r="FR170" s="661"/>
      <c r="FS170" s="661"/>
      <c r="FT170" s="661"/>
      <c r="FU170" s="661"/>
      <c r="FV170" s="661"/>
      <c r="FW170" s="661"/>
      <c r="FX170" s="661"/>
      <c r="FY170" s="661"/>
      <c r="FZ170" s="661"/>
      <c r="GA170" s="661"/>
      <c r="GB170" s="661"/>
      <c r="GC170" s="661"/>
      <c r="GD170" s="661"/>
      <c r="GE170" s="661"/>
      <c r="GF170" s="661"/>
      <c r="GG170" s="661"/>
      <c r="GH170" s="661"/>
      <c r="GI170" s="661"/>
      <c r="GJ170" s="661"/>
      <c r="GK170" s="661"/>
      <c r="GL170" s="661"/>
      <c r="GM170" s="661"/>
      <c r="GN170" s="661"/>
      <c r="GO170" s="661"/>
      <c r="GP170" s="661"/>
      <c r="GQ170" s="661"/>
      <c r="GR170" s="661"/>
      <c r="GS170" s="661"/>
      <c r="GT170" s="661"/>
      <c r="GU170" s="661"/>
      <c r="GV170" s="661"/>
      <c r="GW170" s="661"/>
      <c r="GX170" s="661"/>
      <c r="GY170" s="661"/>
      <c r="GZ170" s="661"/>
      <c r="HA170" s="661"/>
      <c r="HB170" s="661"/>
      <c r="HC170" s="661"/>
      <c r="HD170" s="661"/>
      <c r="HE170" s="661"/>
      <c r="HF170" s="661"/>
      <c r="HG170" s="661"/>
      <c r="HH170" s="661"/>
      <c r="HI170" s="661"/>
      <c r="HJ170" s="661"/>
      <c r="HK170" s="661"/>
      <c r="HL170" s="661"/>
      <c r="HM170" s="661"/>
      <c r="HN170" s="661"/>
      <c r="HO170" s="661"/>
      <c r="HP170" s="661"/>
      <c r="HQ170" s="661"/>
      <c r="HR170" s="661"/>
      <c r="HS170" s="661"/>
      <c r="HT170" s="661"/>
      <c r="HU170" s="661"/>
      <c r="HV170" s="661"/>
      <c r="HW170" s="661"/>
      <c r="HX170" s="661"/>
      <c r="HY170" s="661"/>
      <c r="HZ170" s="661"/>
      <c r="IA170" s="661"/>
      <c r="IB170" s="661"/>
      <c r="IC170" s="661"/>
      <c r="ID170" s="661"/>
      <c r="IE170" s="661"/>
      <c r="IF170" s="661"/>
      <c r="IG170" s="661"/>
      <c r="IH170" s="661"/>
      <c r="II170" s="661"/>
      <c r="IJ170" s="661"/>
      <c r="IK170" s="661"/>
      <c r="IL170" s="661"/>
      <c r="IM170" s="661"/>
      <c r="IN170" s="661"/>
      <c r="IO170" s="661"/>
      <c r="IP170" s="661"/>
      <c r="IQ170" s="661"/>
      <c r="IR170" s="661"/>
      <c r="IS170" s="661"/>
      <c r="IT170" s="661"/>
      <c r="IU170" s="661"/>
      <c r="IV170" s="661"/>
      <c r="IW170" s="661"/>
    </row>
    <row r="171" spans="1:257" s="404" customFormat="1">
      <c r="A171" s="814"/>
      <c r="B171" s="664"/>
      <c r="C171" s="600"/>
      <c r="D171" s="600"/>
      <c r="E171" s="372"/>
      <c r="F171" s="372"/>
      <c r="G171" s="721"/>
      <c r="H171" s="644"/>
      <c r="I171" s="477"/>
      <c r="J171" s="477"/>
      <c r="K171" s="477"/>
      <c r="L171" s="477"/>
      <c r="M171" s="477"/>
      <c r="N171" s="477"/>
      <c r="O171" s="477"/>
      <c r="P171" s="477"/>
      <c r="Q171" s="477"/>
      <c r="R171" s="477"/>
      <c r="S171" s="477"/>
      <c r="T171" s="477"/>
      <c r="U171" s="477"/>
      <c r="V171" s="477"/>
      <c r="W171" s="477"/>
      <c r="X171" s="477"/>
      <c r="Y171" s="477"/>
      <c r="Z171" s="477"/>
      <c r="AA171" s="477"/>
      <c r="AB171" s="477"/>
      <c r="AC171" s="477"/>
      <c r="AD171" s="477"/>
      <c r="AE171" s="477"/>
      <c r="AF171" s="477"/>
      <c r="AG171" s="477"/>
      <c r="AH171" s="477"/>
      <c r="AI171" s="477"/>
      <c r="AJ171" s="477"/>
      <c r="AK171" s="477"/>
      <c r="AL171" s="477"/>
      <c r="AM171" s="477"/>
      <c r="AN171" s="477"/>
      <c r="AO171" s="477"/>
      <c r="AP171" s="477"/>
      <c r="AQ171" s="477"/>
      <c r="AR171" s="477"/>
      <c r="AS171" s="477"/>
      <c r="AT171" s="477"/>
      <c r="AU171" s="477"/>
      <c r="AV171" s="477"/>
      <c r="AW171" s="477"/>
      <c r="AX171" s="477"/>
      <c r="AY171" s="477"/>
      <c r="AZ171" s="477"/>
      <c r="BA171" s="477"/>
      <c r="BB171" s="477"/>
      <c r="BC171" s="477"/>
      <c r="BD171" s="477"/>
      <c r="BE171" s="477"/>
      <c r="BF171" s="477"/>
      <c r="BG171" s="477"/>
      <c r="BH171" s="477"/>
      <c r="BI171" s="477"/>
      <c r="BJ171" s="477"/>
      <c r="BK171" s="477"/>
      <c r="BL171" s="477"/>
      <c r="BM171" s="477"/>
      <c r="BN171" s="477"/>
      <c r="BO171" s="477"/>
      <c r="BP171" s="477"/>
      <c r="BQ171" s="477"/>
      <c r="BR171" s="477"/>
      <c r="BS171" s="477"/>
      <c r="BT171" s="477"/>
      <c r="BU171" s="477"/>
      <c r="BV171" s="477"/>
      <c r="BW171" s="477"/>
      <c r="BX171" s="477"/>
      <c r="BY171" s="477"/>
      <c r="BZ171" s="477"/>
      <c r="CA171" s="477"/>
      <c r="CB171" s="477"/>
      <c r="CC171" s="477"/>
      <c r="CD171" s="477"/>
      <c r="CE171" s="477"/>
      <c r="CF171" s="477"/>
      <c r="CG171" s="477"/>
      <c r="CH171" s="477"/>
      <c r="CI171" s="477"/>
      <c r="CJ171" s="477"/>
      <c r="CK171" s="477"/>
      <c r="CL171" s="477"/>
      <c r="CM171" s="477"/>
      <c r="CN171" s="477"/>
      <c r="CO171" s="477"/>
      <c r="CP171" s="477"/>
      <c r="CQ171" s="477"/>
      <c r="CR171" s="477"/>
      <c r="CS171" s="477"/>
      <c r="CT171" s="477"/>
      <c r="CU171" s="477"/>
      <c r="CV171" s="477"/>
      <c r="CW171" s="477"/>
      <c r="CX171" s="477"/>
      <c r="CY171" s="477"/>
      <c r="CZ171" s="477"/>
      <c r="DA171" s="477"/>
      <c r="DB171" s="477"/>
      <c r="DC171" s="477"/>
      <c r="DD171" s="477"/>
      <c r="DE171" s="477"/>
      <c r="DF171" s="477"/>
      <c r="DG171" s="477"/>
      <c r="DH171" s="477"/>
      <c r="DI171" s="477"/>
      <c r="DJ171" s="477"/>
      <c r="DK171" s="477"/>
      <c r="DL171" s="477"/>
      <c r="DM171" s="477"/>
      <c r="DN171" s="477"/>
      <c r="DO171" s="477"/>
      <c r="DP171" s="477"/>
      <c r="DQ171" s="477"/>
      <c r="DR171" s="477"/>
      <c r="DS171" s="477"/>
      <c r="DT171" s="477"/>
      <c r="DU171" s="477"/>
      <c r="DV171" s="477"/>
      <c r="DW171" s="477"/>
      <c r="DX171" s="477"/>
      <c r="DY171" s="477"/>
      <c r="DZ171" s="477"/>
      <c r="EA171" s="477"/>
      <c r="EB171" s="477"/>
      <c r="EC171" s="477"/>
      <c r="ED171" s="477"/>
      <c r="EE171" s="477"/>
      <c r="EF171" s="477"/>
      <c r="EG171" s="477"/>
      <c r="EH171" s="477"/>
      <c r="EI171" s="477"/>
      <c r="EJ171" s="477"/>
      <c r="EK171" s="477"/>
      <c r="EL171" s="477"/>
      <c r="EM171" s="477"/>
      <c r="EN171" s="477"/>
      <c r="EO171" s="477"/>
      <c r="EP171" s="477"/>
      <c r="EQ171" s="477"/>
      <c r="ER171" s="477"/>
      <c r="ES171" s="477"/>
      <c r="ET171" s="477"/>
      <c r="EU171" s="477"/>
      <c r="EV171" s="477"/>
      <c r="EW171" s="477"/>
      <c r="EX171" s="477"/>
      <c r="EY171" s="477"/>
      <c r="EZ171" s="477"/>
      <c r="FA171" s="477"/>
      <c r="FB171" s="477"/>
      <c r="FC171" s="477"/>
      <c r="FD171" s="477"/>
      <c r="FE171" s="477"/>
      <c r="FF171" s="477"/>
      <c r="FG171" s="477"/>
      <c r="FH171" s="477"/>
      <c r="FI171" s="477"/>
      <c r="FJ171" s="477"/>
      <c r="FK171" s="477"/>
      <c r="FL171" s="477"/>
      <c r="FM171" s="477"/>
      <c r="FN171" s="477"/>
      <c r="FO171" s="477"/>
      <c r="FP171" s="477"/>
      <c r="FQ171" s="477"/>
      <c r="FR171" s="477"/>
      <c r="FS171" s="477"/>
      <c r="FT171" s="477"/>
      <c r="FU171" s="477"/>
      <c r="FV171" s="477"/>
      <c r="FW171" s="477"/>
      <c r="FX171" s="477"/>
      <c r="FY171" s="477"/>
      <c r="FZ171" s="477"/>
      <c r="GA171" s="477"/>
      <c r="GB171" s="477"/>
      <c r="GC171" s="477"/>
      <c r="GD171" s="477"/>
      <c r="GE171" s="477"/>
      <c r="GF171" s="477"/>
      <c r="GG171" s="477"/>
      <c r="GH171" s="477"/>
      <c r="GI171" s="477"/>
      <c r="GJ171" s="477"/>
      <c r="GK171" s="477"/>
      <c r="GL171" s="477"/>
      <c r="GM171" s="477"/>
      <c r="GN171" s="477"/>
      <c r="GO171" s="477"/>
      <c r="GP171" s="477"/>
      <c r="GQ171" s="477"/>
      <c r="GR171" s="477"/>
      <c r="GS171" s="477"/>
      <c r="GT171" s="477"/>
      <c r="GU171" s="477"/>
      <c r="GV171" s="477"/>
      <c r="GW171" s="477"/>
      <c r="GX171" s="477"/>
      <c r="GY171" s="477"/>
      <c r="GZ171" s="477"/>
      <c r="HA171" s="477"/>
      <c r="HB171" s="477"/>
      <c r="HC171" s="477"/>
      <c r="HD171" s="477"/>
      <c r="HE171" s="477"/>
      <c r="HF171" s="477"/>
      <c r="HG171" s="477"/>
      <c r="HH171" s="477"/>
      <c r="HI171" s="477"/>
      <c r="HJ171" s="477"/>
      <c r="HK171" s="477"/>
      <c r="HL171" s="477"/>
      <c r="HM171" s="477"/>
      <c r="HN171" s="477"/>
      <c r="HO171" s="477"/>
      <c r="HP171" s="477"/>
      <c r="HQ171" s="477"/>
      <c r="HR171" s="477"/>
      <c r="HS171" s="477"/>
      <c r="HT171" s="477"/>
      <c r="HU171" s="477"/>
      <c r="HV171" s="477"/>
      <c r="HW171" s="477"/>
      <c r="HX171" s="477"/>
      <c r="HY171" s="477"/>
      <c r="HZ171" s="477"/>
      <c r="IA171" s="477"/>
      <c r="IB171" s="477"/>
      <c r="IC171" s="477"/>
      <c r="ID171" s="477"/>
      <c r="IE171" s="477"/>
      <c r="IF171" s="477"/>
      <c r="IG171" s="477"/>
      <c r="IH171" s="477"/>
      <c r="II171" s="477"/>
      <c r="IJ171" s="477"/>
      <c r="IK171" s="477"/>
      <c r="IL171" s="477"/>
      <c r="IM171" s="477"/>
      <c r="IN171" s="477"/>
      <c r="IO171" s="477"/>
      <c r="IP171" s="477"/>
      <c r="IQ171" s="477"/>
      <c r="IR171" s="477"/>
      <c r="IS171" s="477"/>
      <c r="IT171" s="477"/>
      <c r="IU171" s="477"/>
      <c r="IV171" s="477"/>
      <c r="IW171" s="477"/>
    </row>
    <row r="172" spans="1:257" s="372" customFormat="1">
      <c r="A172" s="909"/>
      <c r="B172" s="916" t="str">
        <f>B112</f>
        <v>SISTEM K5 - KAVARNA - PRITLIČJE</v>
      </c>
      <c r="C172" s="525"/>
      <c r="D172" s="524" t="s">
        <v>1306</v>
      </c>
      <c r="E172" s="524"/>
      <c r="F172" s="908">
        <f>SUM(F117:F171)</f>
        <v>0</v>
      </c>
      <c r="G172" s="958"/>
      <c r="H172" s="639"/>
      <c r="I172" s="695"/>
      <c r="J172" s="695"/>
      <c r="K172" s="695"/>
      <c r="L172" s="695"/>
      <c r="M172" s="695"/>
      <c r="N172" s="695"/>
      <c r="O172" s="695"/>
      <c r="P172" s="695"/>
      <c r="Q172" s="695"/>
      <c r="R172" s="695"/>
      <c r="S172" s="695"/>
      <c r="T172" s="695"/>
      <c r="U172" s="695"/>
      <c r="V172" s="695"/>
      <c r="W172" s="695"/>
      <c r="X172" s="695"/>
      <c r="Y172" s="695"/>
      <c r="Z172" s="695"/>
      <c r="AA172" s="695"/>
      <c r="AB172" s="695"/>
      <c r="AC172" s="695"/>
      <c r="AD172" s="695"/>
      <c r="AE172" s="695"/>
      <c r="AF172" s="695"/>
      <c r="AG172" s="695"/>
      <c r="AH172" s="695"/>
      <c r="AI172" s="695"/>
      <c r="AJ172" s="695"/>
      <c r="AK172" s="695"/>
      <c r="AL172" s="695"/>
      <c r="AM172" s="695"/>
      <c r="AN172" s="695"/>
      <c r="AO172" s="695"/>
      <c r="AP172" s="695"/>
      <c r="AQ172" s="695"/>
      <c r="AR172" s="695"/>
      <c r="AS172" s="695"/>
      <c r="AT172" s="695"/>
      <c r="AU172" s="695"/>
      <c r="AV172" s="695"/>
      <c r="AW172" s="695"/>
      <c r="AX172" s="695"/>
      <c r="AY172" s="695"/>
      <c r="AZ172" s="695"/>
      <c r="BA172" s="695"/>
      <c r="BB172" s="695"/>
      <c r="BC172" s="695"/>
      <c r="BD172" s="695"/>
      <c r="BE172" s="695"/>
      <c r="BF172" s="695"/>
      <c r="BG172" s="695"/>
      <c r="BH172" s="695"/>
      <c r="BI172" s="695"/>
      <c r="BJ172" s="695"/>
      <c r="BK172" s="695"/>
      <c r="BL172" s="695"/>
      <c r="BM172" s="695"/>
      <c r="BN172" s="695"/>
      <c r="BO172" s="695"/>
      <c r="BP172" s="695"/>
      <c r="BQ172" s="695"/>
      <c r="BR172" s="695"/>
      <c r="BS172" s="695"/>
      <c r="BT172" s="695"/>
      <c r="BU172" s="695"/>
      <c r="BV172" s="695"/>
      <c r="BW172" s="695"/>
      <c r="BX172" s="695"/>
      <c r="BY172" s="695"/>
      <c r="BZ172" s="695"/>
      <c r="CA172" s="695"/>
      <c r="CB172" s="695"/>
      <c r="CC172" s="695"/>
      <c r="CD172" s="695"/>
      <c r="CE172" s="695"/>
      <c r="CF172" s="695"/>
      <c r="CG172" s="695"/>
      <c r="CH172" s="695"/>
      <c r="CI172" s="695"/>
      <c r="CJ172" s="695"/>
      <c r="CK172" s="695"/>
      <c r="CL172" s="695"/>
      <c r="CM172" s="695"/>
      <c r="CN172" s="695"/>
      <c r="CO172" s="695"/>
      <c r="CP172" s="695"/>
      <c r="CQ172" s="695"/>
      <c r="CR172" s="695"/>
      <c r="CS172" s="695"/>
      <c r="CT172" s="695"/>
      <c r="CU172" s="695"/>
      <c r="CV172" s="695"/>
      <c r="CW172" s="695"/>
      <c r="CX172" s="695"/>
      <c r="CY172" s="695"/>
      <c r="CZ172" s="695"/>
      <c r="DA172" s="695"/>
      <c r="DB172" s="695"/>
      <c r="DC172" s="695"/>
      <c r="DD172" s="695"/>
      <c r="DE172" s="695"/>
      <c r="DF172" s="695"/>
      <c r="DG172" s="695"/>
      <c r="DH172" s="695"/>
      <c r="DI172" s="695"/>
      <c r="DJ172" s="695"/>
      <c r="DK172" s="695"/>
      <c r="DL172" s="695"/>
      <c r="DM172" s="695"/>
      <c r="DN172" s="695"/>
      <c r="DO172" s="695"/>
      <c r="DP172" s="695"/>
      <c r="DQ172" s="695"/>
      <c r="DR172" s="695"/>
      <c r="DS172" s="695"/>
      <c r="DT172" s="695"/>
      <c r="DU172" s="695"/>
      <c r="DV172" s="695"/>
      <c r="DW172" s="695"/>
      <c r="DX172" s="695"/>
      <c r="DY172" s="695"/>
      <c r="DZ172" s="695"/>
      <c r="EA172" s="695"/>
      <c r="EB172" s="695"/>
      <c r="EC172" s="695"/>
      <c r="ED172" s="695"/>
      <c r="EE172" s="695"/>
      <c r="EF172" s="695"/>
      <c r="EG172" s="695"/>
      <c r="EH172" s="695"/>
      <c r="EI172" s="695"/>
      <c r="EJ172" s="695"/>
      <c r="EK172" s="695"/>
      <c r="EL172" s="695"/>
      <c r="EM172" s="695"/>
      <c r="EN172" s="695"/>
      <c r="EO172" s="695"/>
      <c r="EP172" s="695"/>
      <c r="EQ172" s="695"/>
      <c r="ER172" s="695"/>
      <c r="ES172" s="695"/>
      <c r="ET172" s="695"/>
      <c r="EU172" s="695"/>
      <c r="EV172" s="695"/>
      <c r="EW172" s="695"/>
      <c r="EX172" s="695"/>
      <c r="EY172" s="695"/>
      <c r="EZ172" s="695"/>
      <c r="FA172" s="695"/>
      <c r="FB172" s="695"/>
      <c r="FC172" s="695"/>
      <c r="FD172" s="695"/>
      <c r="FE172" s="695"/>
      <c r="FF172" s="695"/>
      <c r="FG172" s="695"/>
      <c r="FH172" s="695"/>
      <c r="FI172" s="695"/>
      <c r="FJ172" s="695"/>
      <c r="FK172" s="695"/>
      <c r="FL172" s="695"/>
      <c r="FM172" s="695"/>
      <c r="FN172" s="695"/>
      <c r="FO172" s="695"/>
      <c r="FP172" s="695"/>
      <c r="FQ172" s="695"/>
      <c r="FR172" s="695"/>
      <c r="FS172" s="695"/>
      <c r="FT172" s="695"/>
      <c r="FU172" s="695"/>
      <c r="FV172" s="695"/>
      <c r="FW172" s="695"/>
      <c r="FX172" s="695"/>
      <c r="FY172" s="695"/>
      <c r="FZ172" s="695"/>
      <c r="GA172" s="695"/>
      <c r="GB172" s="695"/>
      <c r="GC172" s="695"/>
      <c r="GD172" s="695"/>
      <c r="GE172" s="695"/>
      <c r="GF172" s="695"/>
      <c r="GG172" s="695"/>
      <c r="GH172" s="695"/>
      <c r="GI172" s="695"/>
      <c r="GJ172" s="695"/>
      <c r="GK172" s="695"/>
      <c r="GL172" s="695"/>
      <c r="GM172" s="695"/>
      <c r="GN172" s="695"/>
      <c r="GO172" s="695"/>
      <c r="GP172" s="695"/>
      <c r="GQ172" s="695"/>
      <c r="GR172" s="695"/>
      <c r="GS172" s="695"/>
      <c r="GT172" s="695"/>
      <c r="GU172" s="695"/>
      <c r="GV172" s="695"/>
      <c r="GW172" s="695"/>
      <c r="GX172" s="695"/>
      <c r="GY172" s="695"/>
      <c r="GZ172" s="695"/>
      <c r="HA172" s="695"/>
      <c r="HB172" s="695"/>
      <c r="HC172" s="695"/>
      <c r="HD172" s="695"/>
      <c r="HE172" s="695"/>
      <c r="HF172" s="695"/>
      <c r="HG172" s="695"/>
      <c r="HH172" s="695"/>
      <c r="HI172" s="695"/>
      <c r="HJ172" s="695"/>
      <c r="HK172" s="695"/>
      <c r="HL172" s="695"/>
      <c r="HM172" s="695"/>
      <c r="HN172" s="695"/>
      <c r="HO172" s="695"/>
      <c r="HP172" s="695"/>
      <c r="HQ172" s="695"/>
      <c r="HR172" s="695"/>
      <c r="HS172" s="695"/>
      <c r="HT172" s="695"/>
      <c r="HU172" s="695"/>
      <c r="HV172" s="695"/>
      <c r="HW172" s="695"/>
      <c r="HX172" s="695"/>
      <c r="HY172" s="695"/>
      <c r="HZ172" s="695"/>
      <c r="IA172" s="695"/>
      <c r="IB172" s="695"/>
      <c r="IC172" s="695"/>
      <c r="ID172" s="695"/>
      <c r="IE172" s="695"/>
      <c r="IF172" s="695"/>
      <c r="IG172" s="695"/>
      <c r="IH172" s="695"/>
      <c r="II172" s="695"/>
      <c r="IJ172" s="695"/>
      <c r="IK172" s="695"/>
      <c r="IL172" s="695"/>
      <c r="IM172" s="695"/>
      <c r="IN172" s="695"/>
      <c r="IO172" s="695"/>
      <c r="IP172" s="695"/>
      <c r="IQ172" s="695"/>
      <c r="IR172" s="695"/>
      <c r="IS172" s="695"/>
      <c r="IT172" s="695"/>
      <c r="IU172" s="695"/>
      <c r="IV172" s="695"/>
      <c r="IW172" s="695"/>
    </row>
    <row r="173" spans="1:257">
      <c r="A173" s="814"/>
      <c r="B173" s="957"/>
      <c r="C173" s="644"/>
      <c r="D173" s="644"/>
      <c r="E173" s="956"/>
      <c r="F173" s="955"/>
      <c r="G173" s="954"/>
      <c r="H173" s="644"/>
      <c r="I173" s="721"/>
      <c r="J173" s="721"/>
      <c r="K173" s="721"/>
      <c r="L173" s="721"/>
      <c r="M173" s="721"/>
      <c r="N173" s="721"/>
      <c r="O173" s="721"/>
      <c r="P173" s="721"/>
      <c r="Q173" s="721"/>
      <c r="R173" s="721"/>
      <c r="S173" s="721"/>
      <c r="T173" s="721"/>
      <c r="U173" s="721"/>
      <c r="V173" s="721"/>
      <c r="W173" s="721"/>
      <c r="X173" s="721"/>
      <c r="Y173" s="721"/>
      <c r="Z173" s="721"/>
      <c r="AA173" s="721"/>
      <c r="AB173" s="721"/>
      <c r="AC173" s="721"/>
      <c r="AD173" s="721"/>
      <c r="AE173" s="721"/>
      <c r="AF173" s="721"/>
      <c r="AG173" s="721"/>
      <c r="AH173" s="721"/>
      <c r="AI173" s="721"/>
      <c r="AJ173" s="721"/>
      <c r="AK173" s="721"/>
      <c r="AL173" s="721"/>
      <c r="AM173" s="721"/>
      <c r="AN173" s="721"/>
      <c r="AO173" s="721"/>
      <c r="AP173" s="721"/>
      <c r="AQ173" s="721"/>
      <c r="AR173" s="721"/>
      <c r="AS173" s="721"/>
      <c r="AT173" s="721"/>
      <c r="AU173" s="721"/>
      <c r="AV173" s="721"/>
      <c r="AW173" s="721"/>
      <c r="AX173" s="721"/>
      <c r="AY173" s="721"/>
      <c r="AZ173" s="721"/>
      <c r="BA173" s="721"/>
      <c r="BB173" s="721"/>
      <c r="BC173" s="721"/>
      <c r="BD173" s="721"/>
      <c r="BE173" s="721"/>
      <c r="BF173" s="721"/>
      <c r="BG173" s="721"/>
      <c r="BH173" s="721"/>
      <c r="BI173" s="721"/>
      <c r="BJ173" s="721"/>
      <c r="BK173" s="721"/>
      <c r="BL173" s="721"/>
      <c r="BM173" s="721"/>
      <c r="BN173" s="721"/>
      <c r="BO173" s="721"/>
      <c r="BP173" s="721"/>
      <c r="BQ173" s="721"/>
      <c r="BR173" s="721"/>
      <c r="BS173" s="721"/>
      <c r="BT173" s="721"/>
      <c r="BU173" s="721"/>
      <c r="BV173" s="721"/>
      <c r="BW173" s="721"/>
      <c r="BX173" s="721"/>
      <c r="BY173" s="721"/>
      <c r="BZ173" s="721"/>
      <c r="CA173" s="721"/>
      <c r="CB173" s="721"/>
      <c r="CC173" s="721"/>
      <c r="CD173" s="721"/>
      <c r="CE173" s="721"/>
      <c r="CF173" s="721"/>
      <c r="CG173" s="721"/>
      <c r="CH173" s="721"/>
      <c r="CI173" s="721"/>
      <c r="CJ173" s="721"/>
      <c r="CK173" s="721"/>
      <c r="CL173" s="721"/>
      <c r="CM173" s="721"/>
      <c r="CN173" s="721"/>
      <c r="CO173" s="721"/>
      <c r="CP173" s="721"/>
      <c r="CQ173" s="721"/>
      <c r="CR173" s="721"/>
      <c r="CS173" s="721"/>
      <c r="CT173" s="721"/>
      <c r="CU173" s="721"/>
      <c r="CV173" s="721"/>
      <c r="CW173" s="721"/>
      <c r="CX173" s="721"/>
      <c r="CY173" s="721"/>
      <c r="CZ173" s="721"/>
      <c r="DA173" s="721"/>
      <c r="DB173" s="721"/>
      <c r="DC173" s="721"/>
      <c r="DD173" s="721"/>
      <c r="DE173" s="721"/>
      <c r="DF173" s="721"/>
      <c r="DG173" s="721"/>
      <c r="DH173" s="721"/>
      <c r="DI173" s="721"/>
      <c r="DJ173" s="721"/>
      <c r="DK173" s="721"/>
      <c r="DL173" s="721"/>
      <c r="DM173" s="721"/>
      <c r="DN173" s="721"/>
      <c r="DO173" s="721"/>
      <c r="DP173" s="721"/>
      <c r="DQ173" s="721"/>
      <c r="DR173" s="721"/>
      <c r="DS173" s="721"/>
      <c r="DT173" s="721"/>
      <c r="DU173" s="721"/>
      <c r="DV173" s="721"/>
      <c r="DW173" s="721"/>
      <c r="DX173" s="721"/>
      <c r="DY173" s="721"/>
      <c r="DZ173" s="721"/>
      <c r="EA173" s="721"/>
      <c r="EB173" s="721"/>
      <c r="EC173" s="721"/>
      <c r="ED173" s="721"/>
      <c r="EE173" s="721"/>
      <c r="EF173" s="721"/>
      <c r="EG173" s="721"/>
      <c r="EH173" s="721"/>
      <c r="EI173" s="721"/>
      <c r="EJ173" s="721"/>
      <c r="EK173" s="721"/>
      <c r="EL173" s="721"/>
      <c r="EM173" s="721"/>
      <c r="EN173" s="721"/>
      <c r="EO173" s="721"/>
      <c r="EP173" s="721"/>
      <c r="EQ173" s="721"/>
      <c r="ER173" s="721"/>
      <c r="ES173" s="721"/>
      <c r="ET173" s="721"/>
      <c r="EU173" s="721"/>
      <c r="EV173" s="721"/>
      <c r="EW173" s="721"/>
      <c r="EX173" s="721"/>
      <c r="EY173" s="721"/>
      <c r="EZ173" s="721"/>
      <c r="FA173" s="721"/>
      <c r="FB173" s="721"/>
      <c r="FC173" s="721"/>
      <c r="FD173" s="721"/>
      <c r="FE173" s="721"/>
      <c r="FF173" s="721"/>
      <c r="FG173" s="721"/>
      <c r="FH173" s="721"/>
      <c r="FI173" s="721"/>
      <c r="FJ173" s="721"/>
      <c r="FK173" s="721"/>
      <c r="FL173" s="721"/>
      <c r="FM173" s="721"/>
      <c r="FN173" s="721"/>
      <c r="FO173" s="721"/>
      <c r="FP173" s="721"/>
      <c r="FQ173" s="721"/>
      <c r="FR173" s="721"/>
      <c r="FS173" s="721"/>
      <c r="FT173" s="721"/>
      <c r="FU173" s="721"/>
      <c r="FV173" s="721"/>
      <c r="FW173" s="721"/>
      <c r="FX173" s="721"/>
      <c r="FY173" s="721"/>
      <c r="FZ173" s="721"/>
      <c r="GA173" s="721"/>
      <c r="GB173" s="721"/>
      <c r="GC173" s="721"/>
      <c r="GD173" s="721"/>
      <c r="GE173" s="721"/>
      <c r="GF173" s="721"/>
      <c r="GG173" s="721"/>
      <c r="GH173" s="721"/>
      <c r="GI173" s="721"/>
      <c r="GJ173" s="721"/>
      <c r="GK173" s="721"/>
      <c r="GL173" s="721"/>
      <c r="GM173" s="721"/>
      <c r="GN173" s="721"/>
      <c r="GO173" s="721"/>
      <c r="GP173" s="721"/>
      <c r="GQ173" s="721"/>
      <c r="GR173" s="721"/>
      <c r="GS173" s="721"/>
      <c r="GT173" s="721"/>
      <c r="GU173" s="721"/>
      <c r="GV173" s="721"/>
      <c r="GW173" s="721"/>
      <c r="GX173" s="721"/>
      <c r="GY173" s="721"/>
      <c r="GZ173" s="721"/>
      <c r="HA173" s="721"/>
      <c r="HB173" s="721"/>
      <c r="HC173" s="721"/>
      <c r="HD173" s="721"/>
      <c r="HE173" s="721"/>
      <c r="HF173" s="721"/>
      <c r="HG173" s="721"/>
      <c r="HH173" s="721"/>
      <c r="HI173" s="721"/>
      <c r="HJ173" s="721"/>
      <c r="HK173" s="721"/>
      <c r="HL173" s="721"/>
      <c r="HM173" s="721"/>
      <c r="HN173" s="721"/>
      <c r="HO173" s="721"/>
      <c r="HP173" s="721"/>
      <c r="HQ173" s="721"/>
      <c r="HR173" s="721"/>
      <c r="HS173" s="721"/>
      <c r="HT173" s="721"/>
      <c r="HU173" s="721"/>
      <c r="HV173" s="721"/>
      <c r="HW173" s="721"/>
      <c r="HX173" s="721"/>
      <c r="HY173" s="721"/>
      <c r="HZ173" s="721"/>
      <c r="IA173" s="721"/>
      <c r="IB173" s="721"/>
      <c r="IC173" s="721"/>
      <c r="ID173" s="721"/>
      <c r="IE173" s="721"/>
      <c r="IF173" s="721"/>
      <c r="IG173" s="721"/>
      <c r="IH173" s="721"/>
      <c r="II173" s="721"/>
      <c r="IJ173" s="721"/>
      <c r="IK173" s="721"/>
      <c r="IL173" s="721"/>
      <c r="IM173" s="721"/>
      <c r="IN173" s="721"/>
      <c r="IO173" s="721"/>
      <c r="IP173" s="721"/>
      <c r="IQ173" s="721"/>
      <c r="IR173" s="721"/>
      <c r="IS173" s="721"/>
      <c r="IT173" s="721"/>
      <c r="IU173" s="721"/>
      <c r="IV173" s="721"/>
      <c r="IW173" s="721"/>
    </row>
    <row r="174" spans="1:257">
      <c r="A174" s="814"/>
      <c r="B174" s="957"/>
      <c r="C174" s="644"/>
      <c r="D174" s="644"/>
      <c r="E174" s="956"/>
      <c r="F174" s="955"/>
      <c r="G174" s="954"/>
      <c r="H174" s="644"/>
      <c r="I174" s="721"/>
      <c r="J174" s="721"/>
      <c r="K174" s="721"/>
      <c r="L174" s="721"/>
      <c r="M174" s="721"/>
      <c r="N174" s="721"/>
      <c r="O174" s="721"/>
      <c r="P174" s="721"/>
      <c r="Q174" s="721"/>
      <c r="R174" s="721"/>
      <c r="S174" s="721"/>
      <c r="T174" s="721"/>
      <c r="U174" s="721"/>
      <c r="V174" s="721"/>
      <c r="W174" s="721"/>
      <c r="X174" s="721"/>
      <c r="Y174" s="721"/>
      <c r="Z174" s="721"/>
      <c r="AA174" s="721"/>
      <c r="AB174" s="721"/>
      <c r="AC174" s="721"/>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1"/>
      <c r="AY174" s="721"/>
      <c r="AZ174" s="721"/>
      <c r="BA174" s="721"/>
      <c r="BB174" s="721"/>
      <c r="BC174" s="721"/>
      <c r="BD174" s="721"/>
      <c r="BE174" s="721"/>
      <c r="BF174" s="721"/>
      <c r="BG174" s="721"/>
      <c r="BH174" s="721"/>
      <c r="BI174" s="721"/>
      <c r="BJ174" s="721"/>
      <c r="BK174" s="721"/>
      <c r="BL174" s="721"/>
      <c r="BM174" s="721"/>
      <c r="BN174" s="721"/>
      <c r="BO174" s="721"/>
      <c r="BP174" s="721"/>
      <c r="BQ174" s="721"/>
      <c r="BR174" s="721"/>
      <c r="BS174" s="721"/>
      <c r="BT174" s="721"/>
      <c r="BU174" s="721"/>
      <c r="BV174" s="721"/>
      <c r="BW174" s="721"/>
      <c r="BX174" s="721"/>
      <c r="BY174" s="721"/>
      <c r="BZ174" s="721"/>
      <c r="CA174" s="721"/>
      <c r="CB174" s="721"/>
      <c r="CC174" s="721"/>
      <c r="CD174" s="721"/>
      <c r="CE174" s="721"/>
      <c r="CF174" s="721"/>
      <c r="CG174" s="721"/>
      <c r="CH174" s="721"/>
      <c r="CI174" s="721"/>
      <c r="CJ174" s="721"/>
      <c r="CK174" s="721"/>
      <c r="CL174" s="721"/>
      <c r="CM174" s="721"/>
      <c r="CN174" s="721"/>
      <c r="CO174" s="721"/>
      <c r="CP174" s="721"/>
      <c r="CQ174" s="721"/>
      <c r="CR174" s="721"/>
      <c r="CS174" s="721"/>
      <c r="CT174" s="721"/>
      <c r="CU174" s="721"/>
      <c r="CV174" s="721"/>
      <c r="CW174" s="721"/>
      <c r="CX174" s="721"/>
      <c r="CY174" s="721"/>
      <c r="CZ174" s="721"/>
      <c r="DA174" s="721"/>
      <c r="DB174" s="721"/>
      <c r="DC174" s="721"/>
      <c r="DD174" s="721"/>
      <c r="DE174" s="721"/>
      <c r="DF174" s="721"/>
      <c r="DG174" s="721"/>
      <c r="DH174" s="721"/>
      <c r="DI174" s="721"/>
      <c r="DJ174" s="721"/>
      <c r="DK174" s="721"/>
      <c r="DL174" s="721"/>
      <c r="DM174" s="721"/>
      <c r="DN174" s="721"/>
      <c r="DO174" s="721"/>
      <c r="DP174" s="721"/>
      <c r="DQ174" s="721"/>
      <c r="DR174" s="721"/>
      <c r="DS174" s="721"/>
      <c r="DT174" s="721"/>
      <c r="DU174" s="721"/>
      <c r="DV174" s="721"/>
      <c r="DW174" s="721"/>
      <c r="DX174" s="721"/>
      <c r="DY174" s="721"/>
      <c r="DZ174" s="721"/>
      <c r="EA174" s="721"/>
      <c r="EB174" s="721"/>
      <c r="EC174" s="721"/>
      <c r="ED174" s="721"/>
      <c r="EE174" s="721"/>
      <c r="EF174" s="721"/>
      <c r="EG174" s="721"/>
      <c r="EH174" s="721"/>
      <c r="EI174" s="721"/>
      <c r="EJ174" s="721"/>
      <c r="EK174" s="721"/>
      <c r="EL174" s="721"/>
      <c r="EM174" s="721"/>
      <c r="EN174" s="721"/>
      <c r="EO174" s="721"/>
      <c r="EP174" s="721"/>
      <c r="EQ174" s="721"/>
      <c r="ER174" s="721"/>
      <c r="ES174" s="721"/>
      <c r="ET174" s="721"/>
      <c r="EU174" s="721"/>
      <c r="EV174" s="721"/>
      <c r="EW174" s="721"/>
      <c r="EX174" s="721"/>
      <c r="EY174" s="721"/>
      <c r="EZ174" s="721"/>
      <c r="FA174" s="721"/>
      <c r="FB174" s="721"/>
      <c r="FC174" s="721"/>
      <c r="FD174" s="721"/>
      <c r="FE174" s="721"/>
      <c r="FF174" s="721"/>
      <c r="FG174" s="721"/>
      <c r="FH174" s="721"/>
      <c r="FI174" s="721"/>
      <c r="FJ174" s="721"/>
      <c r="FK174" s="721"/>
      <c r="FL174" s="721"/>
      <c r="FM174" s="721"/>
      <c r="FN174" s="721"/>
      <c r="FO174" s="721"/>
      <c r="FP174" s="721"/>
      <c r="FQ174" s="721"/>
      <c r="FR174" s="721"/>
      <c r="FS174" s="721"/>
      <c r="FT174" s="721"/>
      <c r="FU174" s="721"/>
      <c r="FV174" s="721"/>
      <c r="FW174" s="721"/>
      <c r="FX174" s="721"/>
      <c r="FY174" s="721"/>
      <c r="FZ174" s="721"/>
      <c r="GA174" s="721"/>
      <c r="GB174" s="721"/>
      <c r="GC174" s="721"/>
      <c r="GD174" s="721"/>
      <c r="GE174" s="721"/>
      <c r="GF174" s="721"/>
      <c r="GG174" s="721"/>
      <c r="GH174" s="721"/>
      <c r="GI174" s="721"/>
      <c r="GJ174" s="721"/>
      <c r="GK174" s="721"/>
      <c r="GL174" s="721"/>
      <c r="GM174" s="721"/>
      <c r="GN174" s="721"/>
      <c r="GO174" s="721"/>
      <c r="GP174" s="721"/>
      <c r="GQ174" s="721"/>
      <c r="GR174" s="721"/>
      <c r="GS174" s="721"/>
      <c r="GT174" s="721"/>
      <c r="GU174" s="721"/>
      <c r="GV174" s="721"/>
      <c r="GW174" s="721"/>
      <c r="GX174" s="721"/>
      <c r="GY174" s="721"/>
      <c r="GZ174" s="721"/>
      <c r="HA174" s="721"/>
      <c r="HB174" s="721"/>
      <c r="HC174" s="721"/>
      <c r="HD174" s="721"/>
      <c r="HE174" s="721"/>
      <c r="HF174" s="721"/>
      <c r="HG174" s="721"/>
      <c r="HH174" s="721"/>
      <c r="HI174" s="721"/>
      <c r="HJ174" s="721"/>
      <c r="HK174" s="721"/>
      <c r="HL174" s="721"/>
      <c r="HM174" s="721"/>
      <c r="HN174" s="721"/>
      <c r="HO174" s="721"/>
      <c r="HP174" s="721"/>
      <c r="HQ174" s="721"/>
      <c r="HR174" s="721"/>
      <c r="HS174" s="721"/>
      <c r="HT174" s="721"/>
      <c r="HU174" s="721"/>
      <c r="HV174" s="721"/>
      <c r="HW174" s="721"/>
      <c r="HX174" s="721"/>
      <c r="HY174" s="721"/>
      <c r="HZ174" s="721"/>
      <c r="IA174" s="721"/>
      <c r="IB174" s="721"/>
      <c r="IC174" s="721"/>
      <c r="ID174" s="721"/>
      <c r="IE174" s="721"/>
      <c r="IF174" s="721"/>
      <c r="IG174" s="721"/>
      <c r="IH174" s="721"/>
      <c r="II174" s="721"/>
      <c r="IJ174" s="721"/>
      <c r="IK174" s="721"/>
      <c r="IL174" s="721"/>
      <c r="IM174" s="721"/>
      <c r="IN174" s="721"/>
      <c r="IO174" s="721"/>
      <c r="IP174" s="721"/>
      <c r="IQ174" s="721"/>
      <c r="IR174" s="721"/>
      <c r="IS174" s="721"/>
      <c r="IT174" s="721"/>
      <c r="IU174" s="721"/>
      <c r="IV174" s="721"/>
      <c r="IW174" s="721"/>
    </row>
    <row r="175" spans="1:257">
      <c r="A175" s="814"/>
      <c r="B175" s="957"/>
      <c r="C175" s="644"/>
      <c r="D175" s="644"/>
      <c r="E175" s="956"/>
      <c r="F175" s="955"/>
      <c r="G175" s="954"/>
      <c r="H175" s="644"/>
      <c r="I175" s="721"/>
      <c r="J175" s="721"/>
      <c r="K175" s="721"/>
      <c r="L175" s="721"/>
      <c r="M175" s="721"/>
      <c r="N175" s="721"/>
      <c r="O175" s="721"/>
      <c r="P175" s="721"/>
      <c r="Q175" s="721"/>
      <c r="R175" s="721"/>
      <c r="S175" s="721"/>
      <c r="T175" s="721"/>
      <c r="U175" s="721"/>
      <c r="V175" s="721"/>
      <c r="W175" s="721"/>
      <c r="X175" s="721"/>
      <c r="Y175" s="721"/>
      <c r="Z175" s="721"/>
      <c r="AA175" s="721"/>
      <c r="AB175" s="721"/>
      <c r="AC175" s="721"/>
      <c r="AD175" s="721"/>
      <c r="AE175" s="721"/>
      <c r="AF175" s="721"/>
      <c r="AG175" s="721"/>
      <c r="AH175" s="721"/>
      <c r="AI175" s="721"/>
      <c r="AJ175" s="721"/>
      <c r="AK175" s="721"/>
      <c r="AL175" s="721"/>
      <c r="AM175" s="721"/>
      <c r="AN175" s="721"/>
      <c r="AO175" s="721"/>
      <c r="AP175" s="721"/>
      <c r="AQ175" s="721"/>
      <c r="AR175" s="721"/>
      <c r="AS175" s="721"/>
      <c r="AT175" s="721"/>
      <c r="AU175" s="721"/>
      <c r="AV175" s="721"/>
      <c r="AW175" s="721"/>
      <c r="AX175" s="721"/>
      <c r="AY175" s="721"/>
      <c r="AZ175" s="721"/>
      <c r="BA175" s="721"/>
      <c r="BB175" s="721"/>
      <c r="BC175" s="721"/>
      <c r="BD175" s="721"/>
      <c r="BE175" s="721"/>
      <c r="BF175" s="721"/>
      <c r="BG175" s="721"/>
      <c r="BH175" s="721"/>
      <c r="BI175" s="721"/>
      <c r="BJ175" s="721"/>
      <c r="BK175" s="721"/>
      <c r="BL175" s="721"/>
      <c r="BM175" s="721"/>
      <c r="BN175" s="721"/>
      <c r="BO175" s="721"/>
      <c r="BP175" s="721"/>
      <c r="BQ175" s="721"/>
      <c r="BR175" s="721"/>
      <c r="BS175" s="721"/>
      <c r="BT175" s="721"/>
      <c r="BU175" s="721"/>
      <c r="BV175" s="721"/>
      <c r="BW175" s="721"/>
      <c r="BX175" s="721"/>
      <c r="BY175" s="721"/>
      <c r="BZ175" s="721"/>
      <c r="CA175" s="721"/>
      <c r="CB175" s="721"/>
      <c r="CC175" s="721"/>
      <c r="CD175" s="721"/>
      <c r="CE175" s="721"/>
      <c r="CF175" s="721"/>
      <c r="CG175" s="721"/>
      <c r="CH175" s="721"/>
      <c r="CI175" s="721"/>
      <c r="CJ175" s="721"/>
      <c r="CK175" s="721"/>
      <c r="CL175" s="721"/>
      <c r="CM175" s="721"/>
      <c r="CN175" s="721"/>
      <c r="CO175" s="721"/>
      <c r="CP175" s="721"/>
      <c r="CQ175" s="721"/>
      <c r="CR175" s="721"/>
      <c r="CS175" s="721"/>
      <c r="CT175" s="721"/>
      <c r="CU175" s="721"/>
      <c r="CV175" s="721"/>
      <c r="CW175" s="721"/>
      <c r="CX175" s="721"/>
      <c r="CY175" s="721"/>
      <c r="CZ175" s="721"/>
      <c r="DA175" s="721"/>
      <c r="DB175" s="721"/>
      <c r="DC175" s="721"/>
      <c r="DD175" s="721"/>
      <c r="DE175" s="721"/>
      <c r="DF175" s="721"/>
      <c r="DG175" s="721"/>
      <c r="DH175" s="721"/>
      <c r="DI175" s="721"/>
      <c r="DJ175" s="721"/>
      <c r="DK175" s="721"/>
      <c r="DL175" s="721"/>
      <c r="DM175" s="721"/>
      <c r="DN175" s="721"/>
      <c r="DO175" s="721"/>
      <c r="DP175" s="721"/>
      <c r="DQ175" s="721"/>
      <c r="DR175" s="721"/>
      <c r="DS175" s="721"/>
      <c r="DT175" s="721"/>
      <c r="DU175" s="721"/>
      <c r="DV175" s="721"/>
      <c r="DW175" s="721"/>
      <c r="DX175" s="721"/>
      <c r="DY175" s="721"/>
      <c r="DZ175" s="721"/>
      <c r="EA175" s="721"/>
      <c r="EB175" s="721"/>
      <c r="EC175" s="721"/>
      <c r="ED175" s="721"/>
      <c r="EE175" s="721"/>
      <c r="EF175" s="721"/>
      <c r="EG175" s="721"/>
      <c r="EH175" s="721"/>
      <c r="EI175" s="721"/>
      <c r="EJ175" s="721"/>
      <c r="EK175" s="721"/>
      <c r="EL175" s="721"/>
      <c r="EM175" s="721"/>
      <c r="EN175" s="721"/>
      <c r="EO175" s="721"/>
      <c r="EP175" s="721"/>
      <c r="EQ175" s="721"/>
      <c r="ER175" s="721"/>
      <c r="ES175" s="721"/>
      <c r="ET175" s="721"/>
      <c r="EU175" s="721"/>
      <c r="EV175" s="721"/>
      <c r="EW175" s="721"/>
      <c r="EX175" s="721"/>
      <c r="EY175" s="721"/>
      <c r="EZ175" s="721"/>
      <c r="FA175" s="721"/>
      <c r="FB175" s="721"/>
      <c r="FC175" s="721"/>
      <c r="FD175" s="721"/>
      <c r="FE175" s="721"/>
      <c r="FF175" s="721"/>
      <c r="FG175" s="721"/>
      <c r="FH175" s="721"/>
      <c r="FI175" s="721"/>
      <c r="FJ175" s="721"/>
      <c r="FK175" s="721"/>
      <c r="FL175" s="721"/>
      <c r="FM175" s="721"/>
      <c r="FN175" s="721"/>
      <c r="FO175" s="721"/>
      <c r="FP175" s="721"/>
      <c r="FQ175" s="721"/>
      <c r="FR175" s="721"/>
      <c r="FS175" s="721"/>
      <c r="FT175" s="721"/>
      <c r="FU175" s="721"/>
      <c r="FV175" s="721"/>
      <c r="FW175" s="721"/>
      <c r="FX175" s="721"/>
      <c r="FY175" s="721"/>
      <c r="FZ175" s="721"/>
      <c r="GA175" s="721"/>
      <c r="GB175" s="721"/>
      <c r="GC175" s="721"/>
      <c r="GD175" s="721"/>
      <c r="GE175" s="721"/>
      <c r="GF175" s="721"/>
      <c r="GG175" s="721"/>
      <c r="GH175" s="721"/>
      <c r="GI175" s="721"/>
      <c r="GJ175" s="721"/>
      <c r="GK175" s="721"/>
      <c r="GL175" s="721"/>
      <c r="GM175" s="721"/>
      <c r="GN175" s="721"/>
      <c r="GO175" s="721"/>
      <c r="GP175" s="721"/>
      <c r="GQ175" s="721"/>
      <c r="GR175" s="721"/>
      <c r="GS175" s="721"/>
      <c r="GT175" s="721"/>
      <c r="GU175" s="721"/>
      <c r="GV175" s="721"/>
      <c r="GW175" s="721"/>
      <c r="GX175" s="721"/>
      <c r="GY175" s="721"/>
      <c r="GZ175" s="721"/>
      <c r="HA175" s="721"/>
      <c r="HB175" s="721"/>
      <c r="HC175" s="721"/>
      <c r="HD175" s="721"/>
      <c r="HE175" s="721"/>
      <c r="HF175" s="721"/>
      <c r="HG175" s="721"/>
      <c r="HH175" s="721"/>
      <c r="HI175" s="721"/>
      <c r="HJ175" s="721"/>
      <c r="HK175" s="721"/>
      <c r="HL175" s="721"/>
      <c r="HM175" s="721"/>
      <c r="HN175" s="721"/>
      <c r="HO175" s="721"/>
      <c r="HP175" s="721"/>
      <c r="HQ175" s="721"/>
      <c r="HR175" s="721"/>
      <c r="HS175" s="721"/>
      <c r="HT175" s="721"/>
      <c r="HU175" s="721"/>
      <c r="HV175" s="721"/>
      <c r="HW175" s="721"/>
      <c r="HX175" s="721"/>
      <c r="HY175" s="721"/>
      <c r="HZ175" s="721"/>
      <c r="IA175" s="721"/>
      <c r="IB175" s="721"/>
      <c r="IC175" s="721"/>
      <c r="ID175" s="721"/>
      <c r="IE175" s="721"/>
      <c r="IF175" s="721"/>
      <c r="IG175" s="721"/>
      <c r="IH175" s="721"/>
      <c r="II175" s="721"/>
      <c r="IJ175" s="721"/>
      <c r="IK175" s="721"/>
      <c r="IL175" s="721"/>
      <c r="IM175" s="721"/>
      <c r="IN175" s="721"/>
      <c r="IO175" s="721"/>
      <c r="IP175" s="721"/>
      <c r="IQ175" s="721"/>
      <c r="IR175" s="721"/>
      <c r="IS175" s="721"/>
      <c r="IT175" s="721"/>
      <c r="IU175" s="721"/>
      <c r="IV175" s="721"/>
      <c r="IW175" s="721"/>
    </row>
    <row r="176" spans="1:257" s="404" customFormat="1">
      <c r="A176" s="451" t="s">
        <v>976</v>
      </c>
      <c r="B176" s="867" t="s">
        <v>1870</v>
      </c>
      <c r="C176" s="621"/>
      <c r="D176" s="621"/>
      <c r="E176" s="620"/>
      <c r="F176" s="620"/>
      <c r="G176" s="367"/>
      <c r="H176" s="644"/>
    </row>
    <row r="177" spans="1:256" s="404" customFormat="1">
      <c r="A177" s="451"/>
      <c r="B177" s="512"/>
      <c r="C177" s="621"/>
      <c r="D177" s="621"/>
      <c r="E177" s="620"/>
      <c r="F177" s="620"/>
      <c r="G177" s="367"/>
      <c r="H177" s="644"/>
    </row>
    <row r="178" spans="1:256" s="934" customFormat="1" ht="39.6">
      <c r="A178" s="925" t="s">
        <v>1317</v>
      </c>
      <c r="B178" s="489" t="s">
        <v>1869</v>
      </c>
      <c r="C178" s="437"/>
      <c r="D178" s="437"/>
      <c r="E178" s="405"/>
      <c r="F178" s="405"/>
      <c r="H178" s="953"/>
    </row>
    <row r="179" spans="1:256" s="940" customFormat="1">
      <c r="A179" s="451"/>
      <c r="B179" s="489" t="s">
        <v>1868</v>
      </c>
      <c r="C179" s="485"/>
      <c r="D179" s="485"/>
      <c r="E179" s="466"/>
      <c r="F179" s="466"/>
      <c r="G179" s="942"/>
      <c r="H179" s="942"/>
    </row>
    <row r="180" spans="1:256" s="940" customFormat="1">
      <c r="A180" s="451"/>
      <c r="B180" s="489" t="s">
        <v>1867</v>
      </c>
      <c r="C180" s="485"/>
      <c r="D180" s="485"/>
      <c r="E180" s="466"/>
      <c r="F180" s="466"/>
      <c r="G180" s="942"/>
      <c r="H180" s="942"/>
    </row>
    <row r="181" spans="1:256" s="934" customFormat="1" ht="26.4">
      <c r="A181" s="952"/>
      <c r="B181" s="489" t="s">
        <v>1866</v>
      </c>
      <c r="C181" s="405"/>
      <c r="D181" s="405"/>
      <c r="E181" s="405"/>
      <c r="F181" s="405"/>
    </row>
    <row r="182" spans="1:256" s="949" customFormat="1" ht="16.2">
      <c r="A182" s="459"/>
      <c r="B182" s="951" t="s">
        <v>1865</v>
      </c>
      <c r="C182" s="754"/>
      <c r="D182" s="754"/>
      <c r="E182" s="754"/>
      <c r="F182" s="754"/>
      <c r="I182" s="950"/>
    </row>
    <row r="183" spans="1:256" s="949" customFormat="1" ht="12" customHeight="1">
      <c r="A183" s="459"/>
      <c r="B183" s="536" t="s">
        <v>1864</v>
      </c>
      <c r="C183" s="518" t="s">
        <v>1309</v>
      </c>
      <c r="D183" s="518">
        <v>1</v>
      </c>
      <c r="E183" s="429"/>
      <c r="F183" s="549">
        <f>E183*D183</f>
        <v>0</v>
      </c>
      <c r="H183" s="947"/>
      <c r="I183" s="950"/>
    </row>
    <row r="184" spans="1:256" s="934" customFormat="1">
      <c r="A184" s="459"/>
      <c r="B184" s="536"/>
      <c r="C184" s="518"/>
      <c r="D184" s="518"/>
      <c r="E184" s="554"/>
      <c r="F184" s="554"/>
      <c r="G184" s="948"/>
      <c r="H184" s="947"/>
      <c r="I184" s="946"/>
      <c r="J184" s="946"/>
      <c r="K184" s="946"/>
      <c r="L184" s="946"/>
      <c r="M184" s="946"/>
      <c r="N184" s="946"/>
      <c r="O184" s="946"/>
      <c r="P184" s="946"/>
      <c r="Q184" s="946"/>
      <c r="R184" s="946"/>
      <c r="S184" s="946"/>
      <c r="T184" s="946"/>
      <c r="U184" s="946"/>
      <c r="V184" s="946"/>
      <c r="W184" s="946"/>
      <c r="X184" s="946"/>
      <c r="Y184" s="946"/>
      <c r="Z184" s="946"/>
      <c r="AA184" s="946"/>
      <c r="AB184" s="946"/>
      <c r="AC184" s="946"/>
      <c r="AD184" s="946"/>
      <c r="AE184" s="946"/>
      <c r="AF184" s="946"/>
      <c r="AG184" s="946"/>
      <c r="AH184" s="946"/>
      <c r="AI184" s="946"/>
      <c r="AJ184" s="946"/>
      <c r="AK184" s="946"/>
      <c r="AL184" s="946"/>
      <c r="AM184" s="946"/>
      <c r="AN184" s="946"/>
      <c r="AO184" s="946"/>
      <c r="AP184" s="946"/>
      <c r="AQ184" s="946"/>
      <c r="AR184" s="946"/>
      <c r="AS184" s="946"/>
      <c r="AT184" s="946"/>
      <c r="AU184" s="946"/>
      <c r="AV184" s="946"/>
      <c r="AW184" s="946"/>
      <c r="AX184" s="946"/>
      <c r="AY184" s="946"/>
      <c r="AZ184" s="946"/>
      <c r="BA184" s="946"/>
      <c r="BB184" s="946"/>
      <c r="BC184" s="946"/>
      <c r="BD184" s="946"/>
      <c r="BE184" s="946"/>
      <c r="BF184" s="946"/>
      <c r="BG184" s="946"/>
      <c r="BH184" s="946"/>
      <c r="BI184" s="946"/>
      <c r="BJ184" s="946"/>
      <c r="BK184" s="946"/>
      <c r="BL184" s="946"/>
      <c r="BM184" s="946"/>
      <c r="BN184" s="946"/>
      <c r="BO184" s="946"/>
      <c r="BP184" s="946"/>
      <c r="BQ184" s="946"/>
      <c r="BR184" s="946"/>
      <c r="BS184" s="946"/>
      <c r="BT184" s="946"/>
      <c r="BU184" s="946"/>
      <c r="BV184" s="946"/>
      <c r="BW184" s="946"/>
      <c r="BX184" s="946"/>
      <c r="BY184" s="946"/>
      <c r="BZ184" s="946"/>
      <c r="CA184" s="946"/>
      <c r="CB184" s="946"/>
      <c r="CC184" s="946"/>
      <c r="CD184" s="946"/>
      <c r="CE184" s="946"/>
      <c r="CF184" s="946"/>
      <c r="CG184" s="946"/>
      <c r="CH184" s="946"/>
      <c r="CI184" s="946"/>
      <c r="CJ184" s="946"/>
      <c r="CK184" s="946"/>
      <c r="CL184" s="946"/>
      <c r="CM184" s="946"/>
      <c r="CN184" s="946"/>
      <c r="CO184" s="946"/>
      <c r="CP184" s="946"/>
      <c r="CQ184" s="946"/>
      <c r="CR184" s="946"/>
      <c r="CS184" s="946"/>
      <c r="CT184" s="946"/>
      <c r="CU184" s="946"/>
      <c r="CV184" s="946"/>
      <c r="CW184" s="946"/>
      <c r="CX184" s="946"/>
      <c r="CY184" s="946"/>
      <c r="CZ184" s="946"/>
      <c r="DA184" s="946"/>
      <c r="DB184" s="946"/>
      <c r="DC184" s="946"/>
      <c r="DD184" s="946"/>
      <c r="DE184" s="946"/>
      <c r="DF184" s="946"/>
      <c r="DG184" s="946"/>
      <c r="DH184" s="946"/>
      <c r="DI184" s="946"/>
      <c r="DJ184" s="946"/>
      <c r="DK184" s="946"/>
      <c r="DL184" s="946"/>
      <c r="DM184" s="946"/>
      <c r="DN184" s="946"/>
      <c r="DO184" s="946"/>
      <c r="DP184" s="946"/>
      <c r="DQ184" s="946"/>
      <c r="DR184" s="946"/>
      <c r="DS184" s="946"/>
      <c r="DT184" s="946"/>
      <c r="DU184" s="946"/>
      <c r="DV184" s="946"/>
      <c r="DW184" s="946"/>
      <c r="DX184" s="946"/>
      <c r="DY184" s="946"/>
      <c r="DZ184" s="946"/>
      <c r="EA184" s="946"/>
      <c r="EB184" s="946"/>
      <c r="EC184" s="946"/>
      <c r="ED184" s="946"/>
      <c r="EE184" s="946"/>
      <c r="EF184" s="946"/>
      <c r="EG184" s="946"/>
      <c r="EH184" s="946"/>
      <c r="EI184" s="946"/>
      <c r="EJ184" s="946"/>
      <c r="EK184" s="946"/>
      <c r="EL184" s="946"/>
      <c r="EM184" s="946"/>
      <c r="EN184" s="946"/>
      <c r="EO184" s="946"/>
      <c r="EP184" s="946"/>
      <c r="EQ184" s="946"/>
      <c r="ER184" s="946"/>
      <c r="ES184" s="946"/>
      <c r="ET184" s="946"/>
      <c r="EU184" s="946"/>
      <c r="EV184" s="946"/>
      <c r="EW184" s="946"/>
      <c r="EX184" s="946"/>
      <c r="EY184" s="946"/>
      <c r="EZ184" s="946"/>
      <c r="FA184" s="946"/>
      <c r="FB184" s="946"/>
      <c r="FC184" s="946"/>
      <c r="FD184" s="946"/>
      <c r="FE184" s="946"/>
      <c r="FF184" s="946"/>
      <c r="FG184" s="946"/>
      <c r="FH184" s="946"/>
      <c r="FI184" s="946"/>
      <c r="FJ184" s="946"/>
      <c r="FK184" s="946"/>
      <c r="FL184" s="946"/>
      <c r="FM184" s="946"/>
      <c r="FN184" s="946"/>
      <c r="FO184" s="946"/>
      <c r="FP184" s="946"/>
      <c r="FQ184" s="946"/>
      <c r="FR184" s="946"/>
      <c r="FS184" s="946"/>
      <c r="FT184" s="946"/>
      <c r="FU184" s="946"/>
      <c r="FV184" s="946"/>
      <c r="FW184" s="946"/>
      <c r="FX184" s="946"/>
      <c r="FY184" s="946"/>
      <c r="FZ184" s="946"/>
      <c r="GA184" s="946"/>
      <c r="GB184" s="946"/>
      <c r="GC184" s="946"/>
      <c r="GD184" s="946"/>
      <c r="GE184" s="946"/>
      <c r="GF184" s="946"/>
      <c r="GG184" s="946"/>
      <c r="GH184" s="946"/>
      <c r="GI184" s="946"/>
      <c r="GJ184" s="946"/>
      <c r="GK184" s="946"/>
      <c r="GL184" s="946"/>
      <c r="GM184" s="946"/>
      <c r="GN184" s="946"/>
      <c r="GO184" s="946"/>
      <c r="GP184" s="946"/>
      <c r="GQ184" s="946"/>
      <c r="GR184" s="946"/>
      <c r="GS184" s="946"/>
      <c r="GT184" s="946"/>
      <c r="GU184" s="946"/>
      <c r="GV184" s="946"/>
      <c r="GW184" s="946"/>
      <c r="GX184" s="946"/>
      <c r="GY184" s="946"/>
      <c r="GZ184" s="946"/>
      <c r="HA184" s="946"/>
      <c r="HB184" s="946"/>
      <c r="HC184" s="946"/>
      <c r="HD184" s="946"/>
      <c r="HE184" s="946"/>
      <c r="HF184" s="946"/>
      <c r="HG184" s="946"/>
      <c r="HH184" s="946"/>
      <c r="HI184" s="946"/>
      <c r="HJ184" s="946"/>
      <c r="HK184" s="946"/>
      <c r="HL184" s="946"/>
      <c r="HM184" s="946"/>
      <c r="HN184" s="946"/>
      <c r="HO184" s="946"/>
      <c r="HP184" s="946"/>
      <c r="HQ184" s="946"/>
      <c r="HR184" s="946"/>
      <c r="HS184" s="946"/>
      <c r="HT184" s="946"/>
      <c r="HU184" s="946"/>
      <c r="HV184" s="946"/>
      <c r="HW184" s="946"/>
      <c r="HX184" s="946"/>
      <c r="HY184" s="946"/>
      <c r="HZ184" s="946"/>
      <c r="IA184" s="946"/>
      <c r="IB184" s="946"/>
      <c r="IC184" s="946"/>
      <c r="ID184" s="946"/>
      <c r="IE184" s="946"/>
      <c r="IF184" s="946"/>
      <c r="IG184" s="946"/>
      <c r="IH184" s="946"/>
      <c r="II184" s="946"/>
      <c r="IJ184" s="946"/>
      <c r="IK184" s="946"/>
      <c r="IL184" s="946"/>
      <c r="IM184" s="946"/>
      <c r="IN184" s="946"/>
      <c r="IO184" s="946"/>
      <c r="IP184" s="946"/>
      <c r="IQ184" s="946"/>
      <c r="IR184" s="946"/>
      <c r="IS184" s="946"/>
      <c r="IT184" s="946"/>
      <c r="IU184" s="946"/>
      <c r="IV184" s="946"/>
    </row>
    <row r="185" spans="1:256" s="753" customFormat="1" ht="29.25" customHeight="1">
      <c r="A185" s="559" t="s">
        <v>1315</v>
      </c>
      <c r="B185" s="536" t="s">
        <v>1863</v>
      </c>
      <c r="C185" s="664"/>
      <c r="D185" s="664"/>
      <c r="E185" s="695"/>
      <c r="F185" s="695"/>
    </row>
    <row r="186" spans="1:256" s="753" customFormat="1" ht="15.6">
      <c r="A186" s="709"/>
      <c r="B186" s="536" t="s">
        <v>1862</v>
      </c>
      <c r="C186" s="639"/>
      <c r="D186" s="639"/>
    </row>
    <row r="187" spans="1:256" s="753" customFormat="1">
      <c r="A187" s="709"/>
      <c r="B187" s="536" t="s">
        <v>1861</v>
      </c>
      <c r="C187" s="639"/>
      <c r="D187" s="639"/>
    </row>
    <row r="188" spans="1:256" s="753" customFormat="1">
      <c r="A188" s="709"/>
      <c r="B188" s="536" t="s">
        <v>1860</v>
      </c>
      <c r="C188" s="639"/>
      <c r="D188" s="639"/>
    </row>
    <row r="189" spans="1:256" s="753" customFormat="1">
      <c r="A189" s="709"/>
      <c r="B189" s="536" t="s">
        <v>1859</v>
      </c>
    </row>
    <row r="190" spans="1:256" s="753" customFormat="1">
      <c r="A190" s="709"/>
      <c r="B190" s="536" t="s">
        <v>1858</v>
      </c>
      <c r="C190" s="639"/>
      <c r="D190" s="639"/>
      <c r="E190" s="945"/>
      <c r="F190" s="945"/>
    </row>
    <row r="191" spans="1:256" s="753" customFormat="1">
      <c r="A191" s="709"/>
      <c r="B191" s="536" t="s">
        <v>1857</v>
      </c>
      <c r="C191" s="639"/>
      <c r="D191" s="639"/>
      <c r="E191" s="945"/>
      <c r="F191" s="945"/>
    </row>
    <row r="192" spans="1:256" s="753" customFormat="1">
      <c r="A192" s="709"/>
      <c r="B192" s="536" t="s">
        <v>1856</v>
      </c>
      <c r="C192" s="485" t="s">
        <v>51</v>
      </c>
      <c r="D192" s="485">
        <v>2</v>
      </c>
      <c r="E192" s="835"/>
      <c r="F192" s="835">
        <f>E192*D192</f>
        <v>0</v>
      </c>
    </row>
    <row r="193" spans="1:258" s="753" customFormat="1">
      <c r="A193" s="709"/>
      <c r="B193" s="536"/>
      <c r="C193" s="485"/>
      <c r="D193" s="485"/>
      <c r="E193" s="835"/>
      <c r="F193" s="835"/>
    </row>
    <row r="194" spans="1:258" s="825" customFormat="1" ht="39.6">
      <c r="A194" s="925" t="s">
        <v>1313</v>
      </c>
      <c r="B194" s="489" t="s">
        <v>1855</v>
      </c>
      <c r="C194" s="485"/>
      <c r="D194" s="485"/>
      <c r="E194" s="661"/>
      <c r="F194" s="437"/>
    </row>
    <row r="195" spans="1:258">
      <c r="A195" s="925"/>
      <c r="B195" s="944" t="s">
        <v>1854</v>
      </c>
      <c r="C195" s="485" t="s">
        <v>51</v>
      </c>
      <c r="D195" s="485">
        <v>6</v>
      </c>
      <c r="E195" s="837"/>
      <c r="F195" s="910">
        <f>E195*D195</f>
        <v>0</v>
      </c>
      <c r="G195" s="830"/>
      <c r="H195" s="918"/>
    </row>
    <row r="196" spans="1:258" s="825" customFormat="1">
      <c r="A196" s="451"/>
      <c r="B196" s="489"/>
      <c r="C196" s="466"/>
      <c r="D196" s="466"/>
      <c r="E196" s="484"/>
      <c r="F196" s="484"/>
    </row>
    <row r="197" spans="1:258" s="405" customFormat="1" ht="39.6">
      <c r="A197" s="925" t="s">
        <v>1311</v>
      </c>
      <c r="B197" s="489" t="s">
        <v>1853</v>
      </c>
      <c r="C197" s="485"/>
      <c r="D197" s="485"/>
      <c r="E197" s="489"/>
      <c r="F197" s="489"/>
    </row>
    <row r="198" spans="1:258" s="405" customFormat="1">
      <c r="A198" s="451"/>
      <c r="B198" s="944" t="s">
        <v>1852</v>
      </c>
      <c r="C198" s="485" t="s">
        <v>51</v>
      </c>
      <c r="D198" s="485">
        <v>2</v>
      </c>
      <c r="E198" s="837"/>
      <c r="F198" s="932">
        <f>E198*D198</f>
        <v>0</v>
      </c>
      <c r="G198" s="830"/>
      <c r="H198" s="918"/>
    </row>
    <row r="199" spans="1:258" s="437" customFormat="1">
      <c r="A199" s="451"/>
      <c r="B199" s="943"/>
      <c r="C199" s="485"/>
      <c r="D199" s="485"/>
      <c r="E199" s="484"/>
      <c r="F199" s="484"/>
      <c r="G199" s="405"/>
      <c r="H199" s="405"/>
    </row>
    <row r="200" spans="1:258" s="934" customFormat="1" ht="26.4">
      <c r="A200" s="647" t="s">
        <v>1308</v>
      </c>
      <c r="B200" s="715" t="s">
        <v>1851</v>
      </c>
      <c r="C200" s="485"/>
      <c r="D200" s="485"/>
      <c r="E200" s="466"/>
      <c r="F200" s="466"/>
      <c r="G200" s="940"/>
      <c r="H200" s="942"/>
      <c r="I200" s="941"/>
      <c r="J200" s="941"/>
      <c r="K200" s="940"/>
      <c r="L200" s="940"/>
      <c r="M200" s="940"/>
      <c r="N200" s="940"/>
      <c r="O200" s="940"/>
      <c r="P200" s="940"/>
      <c r="Q200" s="940"/>
      <c r="R200" s="940"/>
      <c r="S200" s="940"/>
      <c r="T200" s="940"/>
      <c r="U200" s="940"/>
      <c r="V200" s="940"/>
      <c r="W200" s="940"/>
      <c r="X200" s="940"/>
      <c r="Y200" s="940"/>
      <c r="Z200" s="940"/>
      <c r="AA200" s="940"/>
      <c r="AB200" s="940"/>
      <c r="AC200" s="940"/>
      <c r="AD200" s="940"/>
      <c r="AE200" s="940"/>
      <c r="AF200" s="940"/>
      <c r="AG200" s="940"/>
      <c r="AH200" s="940"/>
      <c r="AI200" s="940"/>
      <c r="AJ200" s="940"/>
      <c r="AK200" s="940"/>
      <c r="AL200" s="940"/>
      <c r="AM200" s="940"/>
      <c r="AN200" s="940"/>
      <c r="AO200" s="940"/>
      <c r="AP200" s="940"/>
      <c r="AQ200" s="940"/>
      <c r="AR200" s="940"/>
      <c r="AS200" s="940"/>
      <c r="AT200" s="940"/>
      <c r="AU200" s="940"/>
      <c r="AV200" s="940"/>
      <c r="AW200" s="940"/>
      <c r="AX200" s="940"/>
      <c r="AY200" s="940"/>
      <c r="AZ200" s="940"/>
      <c r="BA200" s="940"/>
      <c r="BB200" s="940"/>
      <c r="BC200" s="940"/>
      <c r="BD200" s="940"/>
      <c r="BE200" s="940"/>
      <c r="BF200" s="940"/>
      <c r="BG200" s="940"/>
      <c r="BH200" s="940"/>
      <c r="BI200" s="940"/>
      <c r="BJ200" s="940"/>
      <c r="BK200" s="940"/>
      <c r="BL200" s="940"/>
      <c r="BM200" s="940"/>
      <c r="BN200" s="940"/>
      <c r="BO200" s="940"/>
      <c r="BP200" s="940"/>
      <c r="BQ200" s="940"/>
      <c r="BR200" s="940"/>
      <c r="BS200" s="940"/>
      <c r="BT200" s="940"/>
      <c r="BU200" s="940"/>
      <c r="BV200" s="940"/>
      <c r="BW200" s="940"/>
      <c r="BX200" s="940"/>
      <c r="BY200" s="940"/>
      <c r="BZ200" s="940"/>
      <c r="CA200" s="940"/>
      <c r="CB200" s="940"/>
      <c r="CC200" s="940"/>
      <c r="CD200" s="940"/>
      <c r="CE200" s="940"/>
      <c r="CF200" s="940"/>
      <c r="CG200" s="940"/>
      <c r="CH200" s="940"/>
      <c r="CI200" s="940"/>
      <c r="CJ200" s="940"/>
      <c r="CK200" s="940"/>
      <c r="CL200" s="940"/>
      <c r="CM200" s="940"/>
      <c r="CN200" s="940"/>
      <c r="CO200" s="940"/>
      <c r="CP200" s="940"/>
      <c r="CQ200" s="940"/>
      <c r="CR200" s="940"/>
      <c r="CS200" s="940"/>
      <c r="CT200" s="940"/>
      <c r="CU200" s="940"/>
      <c r="CV200" s="940"/>
      <c r="CW200" s="940"/>
      <c r="CX200" s="940"/>
      <c r="CY200" s="940"/>
      <c r="CZ200" s="940"/>
      <c r="DA200" s="940"/>
      <c r="DB200" s="940"/>
      <c r="DC200" s="940"/>
      <c r="DD200" s="940"/>
      <c r="DE200" s="940"/>
      <c r="DF200" s="940"/>
      <c r="DG200" s="940"/>
      <c r="DH200" s="940"/>
      <c r="DI200" s="940"/>
      <c r="DJ200" s="940"/>
      <c r="DK200" s="940"/>
      <c r="DL200" s="940"/>
      <c r="DM200" s="940"/>
      <c r="DN200" s="940"/>
      <c r="DO200" s="940"/>
      <c r="DP200" s="940"/>
      <c r="DQ200" s="940"/>
      <c r="DR200" s="940"/>
      <c r="DS200" s="940"/>
      <c r="DT200" s="940"/>
      <c r="DU200" s="940"/>
      <c r="DV200" s="940"/>
      <c r="DW200" s="940"/>
      <c r="DX200" s="940"/>
      <c r="DY200" s="940"/>
      <c r="DZ200" s="940"/>
      <c r="EA200" s="940"/>
      <c r="EB200" s="940"/>
      <c r="EC200" s="940"/>
      <c r="ED200" s="940"/>
      <c r="EE200" s="940"/>
      <c r="EF200" s="940"/>
      <c r="EG200" s="940"/>
      <c r="EH200" s="940"/>
      <c r="EI200" s="940"/>
      <c r="EJ200" s="940"/>
      <c r="EK200" s="940"/>
      <c r="EL200" s="940"/>
      <c r="EM200" s="940"/>
      <c r="EN200" s="940"/>
      <c r="EO200" s="940"/>
      <c r="EP200" s="940"/>
      <c r="EQ200" s="940"/>
      <c r="ER200" s="940"/>
      <c r="ES200" s="940"/>
      <c r="ET200" s="940"/>
      <c r="EU200" s="940"/>
      <c r="EV200" s="940"/>
      <c r="EW200" s="940"/>
      <c r="EX200" s="940"/>
      <c r="EY200" s="940"/>
      <c r="EZ200" s="940"/>
      <c r="FA200" s="940"/>
      <c r="FB200" s="940"/>
      <c r="FC200" s="940"/>
      <c r="FD200" s="940"/>
      <c r="FE200" s="940"/>
      <c r="FF200" s="940"/>
      <c r="FG200" s="940"/>
      <c r="FH200" s="940"/>
      <c r="FI200" s="940"/>
      <c r="FJ200" s="940"/>
      <c r="FK200" s="940"/>
      <c r="FL200" s="940"/>
      <c r="FM200" s="940"/>
      <c r="FN200" s="940"/>
      <c r="FO200" s="940"/>
      <c r="FP200" s="940"/>
      <c r="FQ200" s="940"/>
      <c r="FR200" s="940"/>
      <c r="FS200" s="940"/>
      <c r="FT200" s="940"/>
      <c r="FU200" s="940"/>
      <c r="FV200" s="940"/>
      <c r="FW200" s="940"/>
      <c r="FX200" s="940"/>
      <c r="FY200" s="940"/>
      <c r="FZ200" s="940"/>
      <c r="GA200" s="940"/>
      <c r="GB200" s="940"/>
      <c r="GC200" s="940"/>
      <c r="GD200" s="940"/>
      <c r="GE200" s="940"/>
      <c r="GF200" s="940"/>
      <c r="GG200" s="940"/>
      <c r="GH200" s="940"/>
      <c r="GI200" s="940"/>
      <c r="GJ200" s="940"/>
      <c r="GK200" s="940"/>
      <c r="GL200" s="940"/>
      <c r="GM200" s="940"/>
      <c r="GN200" s="940"/>
      <c r="GO200" s="940"/>
      <c r="GP200" s="940"/>
      <c r="GQ200" s="940"/>
      <c r="GR200" s="940"/>
      <c r="GS200" s="940"/>
      <c r="GT200" s="940"/>
      <c r="GU200" s="940"/>
      <c r="GV200" s="940"/>
      <c r="GW200" s="940"/>
      <c r="GX200" s="940"/>
      <c r="GY200" s="940"/>
      <c r="GZ200" s="940"/>
      <c r="HA200" s="940"/>
      <c r="HB200" s="940"/>
      <c r="HC200" s="940"/>
      <c r="HD200" s="940"/>
      <c r="HE200" s="940"/>
      <c r="HF200" s="940"/>
      <c r="HG200" s="940"/>
      <c r="HH200" s="940"/>
      <c r="HI200" s="940"/>
      <c r="HJ200" s="940"/>
      <c r="HK200" s="940"/>
      <c r="HL200" s="940"/>
      <c r="HM200" s="940"/>
      <c r="HN200" s="940"/>
      <c r="HO200" s="940"/>
      <c r="HP200" s="940"/>
      <c r="HQ200" s="940"/>
      <c r="HR200" s="940"/>
      <c r="HS200" s="940"/>
      <c r="HT200" s="940"/>
      <c r="HU200" s="940"/>
      <c r="HV200" s="940"/>
      <c r="HW200" s="940"/>
      <c r="HX200" s="940"/>
      <c r="HY200" s="940"/>
      <c r="HZ200" s="940"/>
      <c r="IA200" s="940"/>
      <c r="IB200" s="940"/>
      <c r="IC200" s="940"/>
      <c r="ID200" s="940"/>
      <c r="IE200" s="940"/>
      <c r="IF200" s="940"/>
      <c r="IG200" s="940"/>
      <c r="IH200" s="940"/>
      <c r="II200" s="940"/>
      <c r="IJ200" s="940"/>
      <c r="IK200" s="940"/>
      <c r="IL200" s="940"/>
      <c r="IM200" s="940"/>
      <c r="IN200" s="940"/>
      <c r="IO200" s="940"/>
      <c r="IP200" s="940"/>
      <c r="IQ200" s="940"/>
      <c r="IR200" s="940"/>
      <c r="IS200" s="940"/>
      <c r="IT200" s="940"/>
      <c r="IU200" s="940"/>
      <c r="IV200" s="940"/>
      <c r="IW200" s="940"/>
      <c r="IX200" s="940"/>
    </row>
    <row r="201" spans="1:258" ht="14.4">
      <c r="A201" s="683"/>
      <c r="B201" s="931" t="s">
        <v>1850</v>
      </c>
      <c r="C201" s="518" t="s">
        <v>51</v>
      </c>
      <c r="D201" s="485">
        <v>1</v>
      </c>
      <c r="E201" s="930"/>
      <c r="F201" s="929">
        <f>E201*D201</f>
        <v>0</v>
      </c>
      <c r="G201" s="830"/>
      <c r="H201" s="918"/>
    </row>
    <row r="202" spans="1:258" s="934" customFormat="1">
      <c r="A202" s="939"/>
      <c r="B202" s="938"/>
      <c r="C202" s="911"/>
      <c r="D202" s="911"/>
      <c r="E202" s="837"/>
      <c r="F202" s="910"/>
      <c r="G202" s="937"/>
      <c r="H202" s="936"/>
      <c r="I202" s="935"/>
      <c r="J202" s="935"/>
      <c r="K202" s="935"/>
      <c r="L202" s="935"/>
      <c r="M202" s="935"/>
      <c r="N202" s="935"/>
      <c r="O202" s="935"/>
      <c r="P202" s="935"/>
      <c r="Q202" s="935"/>
      <c r="R202" s="935"/>
      <c r="S202" s="935"/>
      <c r="T202" s="935"/>
      <c r="U202" s="935"/>
      <c r="V202" s="935"/>
      <c r="W202" s="935"/>
      <c r="X202" s="935"/>
      <c r="Y202" s="935"/>
      <c r="Z202" s="935"/>
      <c r="AA202" s="935"/>
      <c r="AB202" s="935"/>
      <c r="AC202" s="935"/>
      <c r="AD202" s="935"/>
      <c r="AE202" s="935"/>
      <c r="AF202" s="935"/>
      <c r="AG202" s="935"/>
      <c r="AH202" s="935"/>
      <c r="AI202" s="935"/>
      <c r="AJ202" s="935"/>
      <c r="AK202" s="935"/>
      <c r="AL202" s="935"/>
      <c r="AM202" s="935"/>
      <c r="AN202" s="935"/>
      <c r="AO202" s="935"/>
      <c r="AP202" s="935"/>
      <c r="AQ202" s="935"/>
      <c r="AR202" s="935"/>
      <c r="AS202" s="935"/>
      <c r="AT202" s="935"/>
      <c r="AU202" s="935"/>
      <c r="AV202" s="935"/>
      <c r="AW202" s="935"/>
      <c r="AX202" s="935"/>
      <c r="AY202" s="935"/>
      <c r="AZ202" s="935"/>
      <c r="BA202" s="935"/>
      <c r="BB202" s="935"/>
      <c r="BC202" s="935"/>
      <c r="BD202" s="935"/>
      <c r="BE202" s="935"/>
      <c r="BF202" s="935"/>
      <c r="BG202" s="935"/>
      <c r="BH202" s="935"/>
      <c r="BI202" s="935"/>
      <c r="BJ202" s="935"/>
      <c r="BK202" s="935"/>
      <c r="BL202" s="935"/>
      <c r="BM202" s="935"/>
      <c r="BN202" s="935"/>
      <c r="BO202" s="935"/>
      <c r="BP202" s="935"/>
      <c r="BQ202" s="935"/>
      <c r="BR202" s="935"/>
      <c r="BS202" s="935"/>
      <c r="BT202" s="935"/>
      <c r="BU202" s="935"/>
      <c r="BV202" s="935"/>
      <c r="BW202" s="935"/>
      <c r="BX202" s="935"/>
      <c r="BY202" s="935"/>
      <c r="BZ202" s="935"/>
      <c r="CA202" s="935"/>
      <c r="CB202" s="935"/>
      <c r="CC202" s="935"/>
      <c r="CD202" s="935"/>
      <c r="CE202" s="935"/>
      <c r="CF202" s="935"/>
      <c r="CG202" s="935"/>
      <c r="CH202" s="935"/>
      <c r="CI202" s="935"/>
      <c r="CJ202" s="935"/>
      <c r="CK202" s="935"/>
      <c r="CL202" s="935"/>
      <c r="CM202" s="935"/>
      <c r="CN202" s="935"/>
      <c r="CO202" s="935"/>
      <c r="CP202" s="935"/>
      <c r="CQ202" s="935"/>
      <c r="CR202" s="935"/>
      <c r="CS202" s="935"/>
      <c r="CT202" s="935"/>
      <c r="CU202" s="935"/>
      <c r="CV202" s="935"/>
      <c r="CW202" s="935"/>
      <c r="CX202" s="935"/>
      <c r="CY202" s="935"/>
      <c r="CZ202" s="935"/>
      <c r="DA202" s="935"/>
      <c r="DB202" s="935"/>
      <c r="DC202" s="935"/>
      <c r="DD202" s="935"/>
      <c r="DE202" s="935"/>
      <c r="DF202" s="935"/>
      <c r="DG202" s="935"/>
      <c r="DH202" s="935"/>
      <c r="DI202" s="935"/>
      <c r="DJ202" s="935"/>
      <c r="DK202" s="935"/>
      <c r="DL202" s="935"/>
      <c r="DM202" s="935"/>
      <c r="DN202" s="935"/>
      <c r="DO202" s="935"/>
      <c r="DP202" s="935"/>
      <c r="DQ202" s="935"/>
      <c r="DR202" s="935"/>
      <c r="DS202" s="935"/>
      <c r="DT202" s="935"/>
      <c r="DU202" s="935"/>
      <c r="DV202" s="935"/>
      <c r="DW202" s="935"/>
      <c r="DX202" s="935"/>
      <c r="DY202" s="935"/>
      <c r="DZ202" s="935"/>
      <c r="EA202" s="935"/>
      <c r="EB202" s="935"/>
      <c r="EC202" s="935"/>
      <c r="ED202" s="935"/>
      <c r="EE202" s="935"/>
      <c r="EF202" s="935"/>
      <c r="EG202" s="935"/>
      <c r="EH202" s="935"/>
      <c r="EI202" s="935"/>
      <c r="EJ202" s="935"/>
      <c r="EK202" s="935"/>
      <c r="EL202" s="935"/>
      <c r="EM202" s="935"/>
      <c r="EN202" s="935"/>
      <c r="EO202" s="935"/>
      <c r="EP202" s="935"/>
      <c r="EQ202" s="935"/>
      <c r="ER202" s="935"/>
      <c r="ES202" s="935"/>
      <c r="ET202" s="935"/>
      <c r="EU202" s="935"/>
      <c r="EV202" s="935"/>
      <c r="EW202" s="935"/>
      <c r="EX202" s="935"/>
      <c r="EY202" s="935"/>
      <c r="EZ202" s="935"/>
      <c r="FA202" s="935"/>
      <c r="FB202" s="935"/>
      <c r="FC202" s="935"/>
      <c r="FD202" s="935"/>
      <c r="FE202" s="935"/>
      <c r="FF202" s="935"/>
      <c r="FG202" s="935"/>
      <c r="FH202" s="935"/>
      <c r="FI202" s="935"/>
      <c r="FJ202" s="935"/>
      <c r="FK202" s="935"/>
      <c r="FL202" s="935"/>
      <c r="FM202" s="935"/>
      <c r="FN202" s="935"/>
      <c r="FO202" s="935"/>
      <c r="FP202" s="935"/>
      <c r="FQ202" s="935"/>
      <c r="FR202" s="935"/>
      <c r="FS202" s="935"/>
      <c r="FT202" s="935"/>
      <c r="FU202" s="935"/>
      <c r="FV202" s="935"/>
      <c r="FW202" s="935"/>
      <c r="FX202" s="935"/>
      <c r="FY202" s="935"/>
      <c r="FZ202" s="935"/>
      <c r="GA202" s="935"/>
      <c r="GB202" s="935"/>
      <c r="GC202" s="935"/>
      <c r="GD202" s="935"/>
      <c r="GE202" s="935"/>
      <c r="GF202" s="935"/>
      <c r="GG202" s="935"/>
      <c r="GH202" s="935"/>
      <c r="GI202" s="935"/>
      <c r="GJ202" s="935"/>
      <c r="GK202" s="935"/>
      <c r="GL202" s="935"/>
      <c r="GM202" s="935"/>
      <c r="GN202" s="935"/>
      <c r="GO202" s="935"/>
      <c r="GP202" s="935"/>
      <c r="GQ202" s="935"/>
      <c r="GR202" s="935"/>
      <c r="GS202" s="935"/>
      <c r="GT202" s="935"/>
      <c r="GU202" s="935"/>
      <c r="GV202" s="935"/>
      <c r="GW202" s="935"/>
      <c r="GX202" s="935"/>
      <c r="GY202" s="935"/>
      <c r="GZ202" s="935"/>
      <c r="HA202" s="935"/>
      <c r="HB202" s="935"/>
      <c r="HC202" s="935"/>
      <c r="HD202" s="935"/>
      <c r="HE202" s="935"/>
      <c r="HF202" s="935"/>
      <c r="HG202" s="935"/>
      <c r="HH202" s="935"/>
      <c r="HI202" s="935"/>
      <c r="HJ202" s="935"/>
      <c r="HK202" s="935"/>
      <c r="HL202" s="935"/>
      <c r="HM202" s="935"/>
      <c r="HN202" s="935"/>
      <c r="HO202" s="935"/>
      <c r="HP202" s="935"/>
      <c r="HQ202" s="935"/>
      <c r="HR202" s="935"/>
      <c r="HS202" s="935"/>
      <c r="HT202" s="935"/>
      <c r="HU202" s="935"/>
      <c r="HV202" s="935"/>
      <c r="HW202" s="935"/>
      <c r="HX202" s="935"/>
      <c r="HY202" s="935"/>
      <c r="HZ202" s="935"/>
      <c r="IA202" s="935"/>
      <c r="IB202" s="935"/>
      <c r="IC202" s="935"/>
      <c r="ID202" s="935"/>
      <c r="IE202" s="935"/>
      <c r="IF202" s="935"/>
      <c r="IG202" s="935"/>
      <c r="IH202" s="935"/>
      <c r="II202" s="935"/>
      <c r="IJ202" s="935"/>
      <c r="IK202" s="935"/>
      <c r="IL202" s="935"/>
      <c r="IM202" s="935"/>
      <c r="IN202" s="935"/>
      <c r="IO202" s="935"/>
      <c r="IP202" s="935"/>
      <c r="IQ202" s="935"/>
      <c r="IR202" s="935"/>
      <c r="IS202" s="935"/>
      <c r="IT202" s="935"/>
      <c r="IU202" s="935"/>
      <c r="IV202" s="935"/>
      <c r="IW202" s="935"/>
      <c r="IX202" s="935"/>
    </row>
    <row r="203" spans="1:258" s="404" customFormat="1" ht="140.25" customHeight="1">
      <c r="A203" s="647" t="s">
        <v>1653</v>
      </c>
      <c r="B203" s="536" t="s">
        <v>1849</v>
      </c>
      <c r="C203" s="485" t="s">
        <v>194</v>
      </c>
      <c r="D203" s="485">
        <v>110</v>
      </c>
      <c r="E203" s="837"/>
      <c r="F203" s="932">
        <f>E203*D203</f>
        <v>0</v>
      </c>
      <c r="G203" s="830"/>
      <c r="H203" s="918"/>
    </row>
    <row r="204" spans="1:258" ht="14.4">
      <c r="A204" s="459"/>
      <c r="B204" s="931"/>
      <c r="C204" s="518"/>
      <c r="D204" s="485"/>
      <c r="E204" s="930"/>
      <c r="F204" s="929"/>
    </row>
    <row r="205" spans="1:258" s="437" customFormat="1" ht="65.25" customHeight="1">
      <c r="A205" s="933" t="s">
        <v>1651</v>
      </c>
      <c r="B205" s="536" t="s">
        <v>1848</v>
      </c>
      <c r="C205" s="485" t="s">
        <v>194</v>
      </c>
      <c r="D205" s="646">
        <f>D203*0.15</f>
        <v>16.5</v>
      </c>
      <c r="E205" s="837"/>
      <c r="F205" s="932">
        <f>E205*D205</f>
        <v>0</v>
      </c>
      <c r="G205" s="830"/>
      <c r="H205" s="918"/>
    </row>
    <row r="206" spans="1:258" s="405" customFormat="1" ht="14.4">
      <c r="A206" s="459"/>
      <c r="B206" s="931"/>
      <c r="C206" s="518"/>
      <c r="D206" s="485"/>
      <c r="E206" s="930"/>
      <c r="F206" s="929"/>
      <c r="G206" s="367"/>
      <c r="H206" s="367"/>
    </row>
    <row r="207" spans="1:258" s="923" customFormat="1" ht="52.8">
      <c r="A207" s="928" t="s">
        <v>1649</v>
      </c>
      <c r="B207" s="536" t="s">
        <v>1847</v>
      </c>
      <c r="C207" s="485"/>
      <c r="D207" s="485"/>
      <c r="E207" s="485"/>
      <c r="F207" s="485"/>
      <c r="G207" s="830"/>
      <c r="H207" s="918"/>
    </row>
    <row r="208" spans="1:258" s="923" customFormat="1">
      <c r="A208" s="486"/>
      <c r="B208" s="927" t="s">
        <v>1846</v>
      </c>
      <c r="C208" s="926" t="s">
        <v>312</v>
      </c>
      <c r="D208" s="841">
        <v>6</v>
      </c>
      <c r="E208" s="429"/>
      <c r="F208" s="549">
        <f>E208*D208</f>
        <v>0</v>
      </c>
      <c r="G208" s="367"/>
      <c r="H208" s="918"/>
    </row>
    <row r="209" spans="1:8" s="923" customFormat="1">
      <c r="A209" s="925"/>
      <c r="B209" s="489"/>
      <c r="C209" s="485"/>
      <c r="D209" s="646"/>
      <c r="E209" s="924"/>
      <c r="F209" s="924"/>
      <c r="G209" s="922"/>
      <c r="H209" s="922"/>
    </row>
    <row r="210" spans="1:8" s="921" customFormat="1" ht="26.4">
      <c r="A210" s="459" t="s">
        <v>1646</v>
      </c>
      <c r="B210" s="536" t="s">
        <v>1845</v>
      </c>
      <c r="C210" s="661"/>
      <c r="D210" s="661"/>
      <c r="E210" s="661"/>
      <c r="F210" s="661"/>
      <c r="G210" s="922"/>
      <c r="H210" s="922"/>
    </row>
    <row r="211" spans="1:8">
      <c r="A211" s="559"/>
      <c r="B211" s="920"/>
      <c r="C211" s="518" t="s">
        <v>1387</v>
      </c>
      <c r="D211" s="518">
        <v>1</v>
      </c>
      <c r="E211" s="429"/>
      <c r="F211" s="549">
        <f>E211*D211</f>
        <v>0</v>
      </c>
      <c r="H211" s="918"/>
    </row>
    <row r="212" spans="1:8">
      <c r="A212" s="559"/>
      <c r="B212" s="920"/>
      <c r="C212" s="518"/>
      <c r="D212" s="518"/>
      <c r="E212" s="429"/>
      <c r="F212" s="549"/>
    </row>
    <row r="213" spans="1:8" ht="39.6">
      <c r="A213" s="459" t="s">
        <v>1642</v>
      </c>
      <c r="B213" s="507" t="s">
        <v>1844</v>
      </c>
      <c r="C213" s="518"/>
      <c r="D213" s="518"/>
      <c r="E213" s="919"/>
      <c r="F213" s="919"/>
    </row>
    <row r="214" spans="1:8">
      <c r="A214" s="687"/>
      <c r="B214" s="507" t="s">
        <v>1843</v>
      </c>
      <c r="C214" s="518" t="s">
        <v>1333</v>
      </c>
      <c r="D214" s="518">
        <v>1</v>
      </c>
      <c r="E214" s="919"/>
      <c r="F214" s="919">
        <f>D214*E214</f>
        <v>0</v>
      </c>
      <c r="H214" s="918"/>
    </row>
    <row r="215" spans="1:8">
      <c r="A215" s="687"/>
      <c r="B215" s="507"/>
      <c r="C215" s="518"/>
      <c r="D215" s="518"/>
      <c r="E215" s="919"/>
      <c r="F215" s="919"/>
    </row>
    <row r="216" spans="1:8" s="483" customFormat="1">
      <c r="A216" s="459" t="s">
        <v>1639</v>
      </c>
      <c r="B216" s="536" t="s">
        <v>1842</v>
      </c>
      <c r="C216" s="518" t="s">
        <v>1309</v>
      </c>
      <c r="D216" s="518">
        <v>3</v>
      </c>
      <c r="E216" s="429"/>
      <c r="F216" s="549">
        <f>E216*D216</f>
        <v>0</v>
      </c>
      <c r="G216" s="830"/>
      <c r="H216" s="918"/>
    </row>
    <row r="217" spans="1:8" s="404" customFormat="1">
      <c r="A217" s="459"/>
      <c r="B217" s="917"/>
      <c r="C217" s="485"/>
      <c r="D217" s="485"/>
      <c r="E217" s="837"/>
      <c r="F217" s="910"/>
      <c r="G217" s="663"/>
      <c r="H217" s="643"/>
    </row>
    <row r="218" spans="1:8" s="915" customFormat="1">
      <c r="A218" s="909"/>
      <c r="B218" s="916" t="str">
        <f>B176</f>
        <v>SANITARIJE</v>
      </c>
      <c r="C218" s="525"/>
      <c r="D218" s="524" t="s">
        <v>1306</v>
      </c>
      <c r="E218" s="524"/>
      <c r="F218" s="908">
        <f>SUM(F178:F217)</f>
        <v>0</v>
      </c>
      <c r="H218" s="639"/>
    </row>
    <row r="219" spans="1:8" s="915" customFormat="1">
      <c r="A219" s="476"/>
      <c r="B219" s="637"/>
      <c r="C219" s="372"/>
      <c r="D219" s="372"/>
      <c r="E219" s="372"/>
      <c r="F219" s="372"/>
      <c r="H219" s="639"/>
    </row>
    <row r="229" spans="1:8">
      <c r="A229" s="459" t="s">
        <v>581</v>
      </c>
      <c r="B229" s="914" t="s">
        <v>1318</v>
      </c>
      <c r="C229" s="777"/>
      <c r="D229" s="777"/>
      <c r="E229" s="563"/>
      <c r="F229" s="563"/>
    </row>
    <row r="230" spans="1:8">
      <c r="A230" s="459"/>
      <c r="B230" s="718"/>
      <c r="C230" s="518"/>
      <c r="D230" s="518"/>
      <c r="E230" s="668"/>
      <c r="F230" s="668"/>
    </row>
    <row r="231" spans="1:8" s="600" customFormat="1" ht="26.4">
      <c r="A231" s="816" t="s">
        <v>1455</v>
      </c>
      <c r="B231" s="536" t="s">
        <v>1841</v>
      </c>
      <c r="C231" s="518" t="s">
        <v>1309</v>
      </c>
      <c r="D231" s="518">
        <v>1</v>
      </c>
      <c r="E231" s="429"/>
      <c r="F231" s="549">
        <f>D231*E231</f>
        <v>0</v>
      </c>
      <c r="G231" s="372"/>
      <c r="H231" s="372"/>
    </row>
    <row r="232" spans="1:8" s="600" customFormat="1">
      <c r="A232" s="816"/>
      <c r="B232" s="536"/>
      <c r="C232" s="518"/>
      <c r="D232" s="518"/>
      <c r="E232" s="668"/>
      <c r="F232" s="668"/>
      <c r="G232" s="372"/>
      <c r="H232" s="372"/>
    </row>
    <row r="233" spans="1:8" s="372" customFormat="1" ht="52.8">
      <c r="A233" s="816" t="s">
        <v>1454</v>
      </c>
      <c r="B233" s="536" t="s">
        <v>1840</v>
      </c>
      <c r="C233" s="518" t="s">
        <v>1309</v>
      </c>
      <c r="D233" s="518">
        <v>1</v>
      </c>
      <c r="E233" s="429"/>
      <c r="F233" s="549">
        <f>D233*E233</f>
        <v>0</v>
      </c>
    </row>
    <row r="234" spans="1:8" s="372" customFormat="1">
      <c r="A234" s="520"/>
      <c r="B234" s="536"/>
      <c r="C234" s="518"/>
      <c r="D234" s="518"/>
      <c r="E234" s="668"/>
      <c r="F234" s="668"/>
    </row>
    <row r="235" spans="1:8" s="372" customFormat="1" ht="52.8">
      <c r="A235" s="816" t="s">
        <v>1452</v>
      </c>
      <c r="B235" s="536" t="s">
        <v>1839</v>
      </c>
      <c r="C235" s="518" t="s">
        <v>1309</v>
      </c>
      <c r="D235" s="518">
        <v>1</v>
      </c>
      <c r="E235" s="429"/>
      <c r="F235" s="549">
        <f>D235*E235</f>
        <v>0</v>
      </c>
    </row>
    <row r="236" spans="1:8" s="372" customFormat="1">
      <c r="A236" s="377"/>
      <c r="B236" s="536"/>
      <c r="C236" s="518"/>
      <c r="D236" s="518"/>
      <c r="E236" s="377"/>
      <c r="F236" s="377"/>
    </row>
    <row r="237" spans="1:8" ht="92.4">
      <c r="A237" s="816" t="s">
        <v>1451</v>
      </c>
      <c r="B237" s="536" t="s">
        <v>1377</v>
      </c>
      <c r="C237" s="518" t="s">
        <v>1309</v>
      </c>
      <c r="D237" s="518">
        <v>1</v>
      </c>
      <c r="E237" s="429"/>
      <c r="F237" s="549">
        <f>D237*E237</f>
        <v>0</v>
      </c>
    </row>
    <row r="238" spans="1:8">
      <c r="A238" s="520"/>
      <c r="B238" s="536"/>
      <c r="C238" s="518"/>
      <c r="D238" s="518"/>
      <c r="E238" s="668"/>
      <c r="F238" s="668"/>
    </row>
    <row r="239" spans="1:8" ht="27.75" customHeight="1">
      <c r="A239" s="816" t="s">
        <v>1449</v>
      </c>
      <c r="B239" s="536" t="s">
        <v>1838</v>
      </c>
      <c r="C239" s="518" t="s">
        <v>1309</v>
      </c>
      <c r="D239" s="518">
        <v>1</v>
      </c>
      <c r="E239" s="429"/>
      <c r="F239" s="549">
        <f>D239*E239</f>
        <v>0</v>
      </c>
    </row>
    <row r="240" spans="1:8">
      <c r="A240" s="816"/>
      <c r="B240" s="536"/>
      <c r="C240" s="518"/>
      <c r="D240" s="518"/>
      <c r="E240" s="668"/>
      <c r="F240" s="668"/>
    </row>
    <row r="241" spans="1:8" ht="39.6">
      <c r="A241" s="816" t="s">
        <v>1448</v>
      </c>
      <c r="B241" s="536" t="s">
        <v>1837</v>
      </c>
      <c r="C241" s="518" t="s">
        <v>1309</v>
      </c>
      <c r="D241" s="518">
        <v>1</v>
      </c>
      <c r="E241" s="549"/>
      <c r="F241" s="549">
        <f>E241*D241</f>
        <v>0</v>
      </c>
    </row>
    <row r="242" spans="1:8">
      <c r="A242" s="816"/>
      <c r="B242" s="536"/>
      <c r="C242" s="518"/>
      <c r="D242" s="518"/>
      <c r="E242" s="549"/>
      <c r="F242" s="549"/>
    </row>
    <row r="243" spans="1:8" s="661" customFormat="1" ht="66">
      <c r="A243" s="816" t="s">
        <v>1447</v>
      </c>
      <c r="B243" s="536" t="s">
        <v>1608</v>
      </c>
      <c r="C243" s="518"/>
      <c r="D243" s="518"/>
      <c r="E243" s="668"/>
      <c r="F243" s="668"/>
      <c r="G243" s="377"/>
      <c r="H243" s="377"/>
    </row>
    <row r="244" spans="1:8" s="661" customFormat="1" ht="26.4">
      <c r="A244" s="816"/>
      <c r="B244" s="536" t="s">
        <v>1373</v>
      </c>
      <c r="C244" s="518"/>
      <c r="D244" s="518"/>
      <c r="E244" s="668"/>
      <c r="F244" s="549"/>
      <c r="G244" s="377"/>
      <c r="H244" s="377"/>
    </row>
    <row r="245" spans="1:8">
      <c r="A245" s="913"/>
      <c r="B245" s="912"/>
      <c r="C245" s="911"/>
      <c r="D245" s="911"/>
      <c r="E245" s="910"/>
      <c r="F245" s="910"/>
    </row>
    <row r="246" spans="1:8">
      <c r="A246" s="909"/>
      <c r="B246" s="658" t="str">
        <f>B229</f>
        <v>SPLOŠNO</v>
      </c>
      <c r="C246" s="525"/>
      <c r="D246" s="524" t="s">
        <v>1306</v>
      </c>
      <c r="E246" s="524"/>
      <c r="F246" s="908">
        <f>SUM(F231:F245)</f>
        <v>0</v>
      </c>
    </row>
  </sheetData>
  <pageMargins left="0.98425196850393704" right="0.78740157480314965" top="0.59055118110236227" bottom="0.59055118110236227" header="0.43307086614173229" footer="0.43307086614173229"/>
  <pageSetup paperSize="9" scale="95" orientation="portrait" useFirstPageNumber="1" r:id="rId1"/>
  <headerFooter>
    <oddFooter>&amp;LGRAD BORL&amp;CPZI&amp;R PREZRAČEVANJE, Stran &amp;P</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L834"/>
  <sheetViews>
    <sheetView tabSelected="1" view="pageBreakPreview" zoomScaleNormal="100" zoomScaleSheetLayoutView="100" zoomScalePageLayoutView="85" workbookViewId="0">
      <selection activeCell="K27" sqref="K27"/>
    </sheetView>
  </sheetViews>
  <sheetFormatPr defaultColWidth="9.109375" defaultRowHeight="13.8"/>
  <cols>
    <col min="1" max="1" width="3.5546875" style="29" customWidth="1"/>
    <col min="2" max="2" width="75.6640625" style="28" customWidth="1"/>
    <col min="3" max="3" width="6.6640625" style="27" customWidth="1"/>
    <col min="4" max="4" width="9.6640625" style="26" customWidth="1"/>
    <col min="5" max="6" width="12.6640625" style="25" customWidth="1"/>
    <col min="7" max="16384" width="9.109375" style="24"/>
  </cols>
  <sheetData>
    <row r="1" spans="1:90" s="98" customFormat="1">
      <c r="A1" s="29"/>
      <c r="B1" s="100" t="s">
        <v>37</v>
      </c>
      <c r="C1" s="45"/>
      <c r="D1" s="83"/>
      <c r="E1" s="70"/>
      <c r="F1" s="70"/>
    </row>
    <row r="2" spans="1:90" s="94" customFormat="1">
      <c r="A2" s="93"/>
      <c r="B2" s="100"/>
      <c r="C2" s="105"/>
      <c r="D2" s="104"/>
      <c r="E2" s="103"/>
      <c r="F2" s="103"/>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row>
    <row r="3" spans="1:90" s="94" customFormat="1" ht="21.75" customHeight="1">
      <c r="A3" s="93"/>
      <c r="B3" s="98" t="s">
        <v>36</v>
      </c>
      <c r="C3" s="97"/>
      <c r="D3" s="96"/>
      <c r="E3" s="95"/>
      <c r="F3" s="95"/>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row>
    <row r="4" spans="1:90" s="94" customFormat="1" ht="21.75" customHeight="1">
      <c r="A4" s="93"/>
      <c r="B4" s="92" t="s">
        <v>35</v>
      </c>
      <c r="C4" s="97"/>
      <c r="D4" s="96"/>
      <c r="E4" s="95"/>
      <c r="F4" s="95"/>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row>
    <row r="5" spans="1:90" s="94" customFormat="1" ht="32.25" customHeight="1">
      <c r="A5" s="93"/>
      <c r="B5" s="92" t="s">
        <v>34</v>
      </c>
      <c r="C5" s="97"/>
      <c r="D5" s="96"/>
      <c r="E5" s="95"/>
      <c r="F5" s="95"/>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row>
    <row r="6" spans="1:90" s="94" customFormat="1" ht="32.25" customHeight="1">
      <c r="A6" s="93"/>
      <c r="B6" s="92" t="s">
        <v>33</v>
      </c>
      <c r="C6" s="97"/>
      <c r="D6" s="96"/>
      <c r="E6" s="95"/>
      <c r="F6" s="95"/>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row>
    <row r="7" spans="1:90" s="94" customFormat="1" ht="21.75" customHeight="1">
      <c r="A7" s="93"/>
      <c r="B7" s="98" t="s">
        <v>32</v>
      </c>
      <c r="C7" s="97"/>
      <c r="D7" s="96"/>
      <c r="E7" s="95"/>
      <c r="F7" s="95"/>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row>
    <row r="8" spans="1:90" s="94" customFormat="1" ht="21.75" customHeight="1">
      <c r="A8" s="93"/>
      <c r="B8" s="98" t="s">
        <v>31</v>
      </c>
      <c r="C8" s="97"/>
      <c r="D8" s="96"/>
      <c r="E8" s="95"/>
      <c r="F8" s="95"/>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row>
    <row r="9" spans="1:90" s="94" customFormat="1" ht="55.2">
      <c r="A9" s="93"/>
      <c r="B9" s="92" t="s">
        <v>30</v>
      </c>
      <c r="C9" s="97"/>
      <c r="D9" s="96"/>
      <c r="E9" s="95"/>
      <c r="F9" s="95"/>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row>
    <row r="10" spans="1:90" s="94" customFormat="1" ht="21.75" customHeight="1">
      <c r="A10" s="93"/>
      <c r="B10" s="98" t="s">
        <v>29</v>
      </c>
      <c r="C10" s="97"/>
      <c r="D10" s="96"/>
      <c r="E10" s="95"/>
      <c r="F10" s="95"/>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row>
    <row r="11" spans="1:90" s="94" customFormat="1" ht="21.75" customHeight="1">
      <c r="A11" s="93"/>
      <c r="B11" s="98" t="s">
        <v>28</v>
      </c>
      <c r="C11" s="97"/>
      <c r="D11" s="96"/>
      <c r="E11" s="95"/>
      <c r="F11" s="95"/>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row>
    <row r="12" spans="1:90" s="94" customFormat="1" ht="21.75" customHeight="1">
      <c r="A12" s="93"/>
      <c r="B12" s="98" t="s">
        <v>27</v>
      </c>
      <c r="C12" s="97"/>
      <c r="D12" s="96"/>
      <c r="E12" s="95"/>
      <c r="F12" s="95"/>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row>
    <row r="13" spans="1:90" s="94" customFormat="1" ht="32.25" customHeight="1">
      <c r="A13" s="93"/>
      <c r="B13" s="92" t="s">
        <v>26</v>
      </c>
      <c r="C13" s="97"/>
      <c r="D13" s="96"/>
      <c r="E13" s="95"/>
      <c r="F13" s="95"/>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row>
    <row r="14" spans="1:90" s="94" customFormat="1" ht="32.25" customHeight="1">
      <c r="A14" s="93"/>
      <c r="B14" s="92" t="s">
        <v>25</v>
      </c>
      <c r="C14" s="97"/>
      <c r="D14" s="96"/>
      <c r="E14" s="95"/>
      <c r="F14" s="95"/>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row>
    <row r="15" spans="1:90" s="94" customFormat="1" ht="44.25" customHeight="1">
      <c r="A15" s="93"/>
      <c r="B15" s="92" t="s">
        <v>24</v>
      </c>
      <c r="C15" s="97"/>
      <c r="D15" s="96"/>
      <c r="E15" s="95"/>
      <c r="F15" s="95"/>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row>
    <row r="16" spans="1:90" s="98" customFormat="1" ht="21.75" customHeight="1">
      <c r="A16" s="99"/>
      <c r="B16" s="98" t="s">
        <v>23</v>
      </c>
      <c r="C16" s="45"/>
      <c r="D16" s="83"/>
      <c r="E16" s="70"/>
      <c r="F16" s="70"/>
    </row>
    <row r="17" spans="1:90" s="98" customFormat="1" ht="21.75" customHeight="1">
      <c r="A17" s="99"/>
      <c r="B17" s="98" t="s">
        <v>22</v>
      </c>
      <c r="C17" s="45"/>
      <c r="D17" s="83"/>
      <c r="E17" s="70"/>
      <c r="F17" s="70"/>
    </row>
    <row r="18" spans="1:90" s="98" customFormat="1">
      <c r="A18" s="99"/>
      <c r="B18" s="98" t="s">
        <v>21</v>
      </c>
      <c r="C18" s="45"/>
      <c r="D18" s="83"/>
      <c r="E18" s="70"/>
      <c r="F18" s="70"/>
    </row>
    <row r="19" spans="1:90" s="94" customFormat="1" ht="32.25" customHeight="1">
      <c r="A19" s="93"/>
      <c r="B19" s="92" t="s">
        <v>20</v>
      </c>
      <c r="C19" s="97"/>
      <c r="D19" s="96"/>
      <c r="E19" s="95"/>
      <c r="F19" s="95"/>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row>
    <row r="20" spans="1:90" s="94" customFormat="1" ht="21.75" customHeight="1">
      <c r="A20" s="93"/>
      <c r="B20" s="98" t="s">
        <v>19</v>
      </c>
      <c r="C20" s="97"/>
      <c r="D20" s="96"/>
      <c r="E20" s="95"/>
      <c r="F20" s="95"/>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row>
    <row r="21" spans="1:90" s="94" customFormat="1" ht="21.75" customHeight="1">
      <c r="A21" s="93"/>
      <c r="B21" s="98" t="s">
        <v>18</v>
      </c>
      <c r="C21" s="97"/>
      <c r="D21" s="96"/>
      <c r="E21" s="95"/>
      <c r="F21" s="95"/>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row>
    <row r="22" spans="1:90" s="94" customFormat="1" ht="21.75" customHeight="1">
      <c r="A22" s="93"/>
      <c r="B22" s="98" t="s">
        <v>17</v>
      </c>
      <c r="C22" s="97"/>
      <c r="D22" s="96"/>
      <c r="E22" s="95"/>
      <c r="F22" s="95"/>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row>
    <row r="23" spans="1:90" s="94" customFormat="1" ht="21.75" customHeight="1">
      <c r="A23" s="93"/>
      <c r="B23" s="98" t="s">
        <v>16</v>
      </c>
      <c r="C23" s="97"/>
      <c r="D23" s="96"/>
      <c r="E23" s="95"/>
      <c r="F23" s="95"/>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row>
    <row r="24" spans="1:90" s="94" customFormat="1" ht="21.75" customHeight="1">
      <c r="A24" s="93"/>
      <c r="B24" s="98"/>
      <c r="C24" s="97"/>
      <c r="D24" s="96"/>
      <c r="E24" s="95"/>
      <c r="F24" s="95"/>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row>
    <row r="25" spans="1:90" s="94" customFormat="1" ht="21.75" customHeight="1">
      <c r="A25" s="93"/>
      <c r="B25" s="98"/>
      <c r="C25" s="97"/>
      <c r="D25" s="96"/>
      <c r="E25" s="95"/>
      <c r="F25" s="95"/>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row>
    <row r="26" spans="1:90" s="94" customFormat="1" ht="21.75" customHeight="1">
      <c r="A26" s="93"/>
      <c r="B26" s="98"/>
      <c r="C26" s="97"/>
      <c r="D26" s="96"/>
      <c r="E26" s="95"/>
      <c r="F26" s="95"/>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row>
    <row r="27" spans="1:90" s="94" customFormat="1" ht="21.75" customHeight="1">
      <c r="A27" s="93"/>
      <c r="B27" s="98"/>
      <c r="C27" s="97"/>
      <c r="D27" s="96"/>
      <c r="E27" s="95"/>
      <c r="F27" s="95"/>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row>
    <row r="28" spans="1:90" s="94" customFormat="1" ht="21.75" customHeight="1">
      <c r="A28" s="93"/>
      <c r="B28" s="98"/>
      <c r="C28" s="97"/>
      <c r="D28" s="96"/>
      <c r="E28" s="95"/>
      <c r="F28" s="95"/>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row>
    <row r="29" spans="1:90" s="94" customFormat="1" ht="21.75" customHeight="1">
      <c r="A29" s="93"/>
      <c r="B29" s="98"/>
      <c r="C29" s="97"/>
      <c r="D29" s="96"/>
      <c r="E29" s="95"/>
      <c r="F29" s="95"/>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row>
    <row r="30" spans="1:90" s="94" customFormat="1" ht="21.75" customHeight="1">
      <c r="A30" s="93"/>
      <c r="B30" s="98"/>
      <c r="C30" s="97"/>
      <c r="D30" s="96"/>
      <c r="E30" s="95"/>
      <c r="F30" s="95"/>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row>
    <row r="31" spans="1:90" s="94" customFormat="1" ht="21.75" customHeight="1">
      <c r="A31" s="93"/>
      <c r="B31" s="98"/>
      <c r="C31" s="97"/>
      <c r="D31" s="96"/>
      <c r="E31" s="95"/>
      <c r="F31" s="95"/>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row>
    <row r="32" spans="1:90" s="94" customFormat="1">
      <c r="A32" s="99"/>
      <c r="B32" s="102"/>
      <c r="C32" s="82"/>
      <c r="D32" s="96"/>
      <c r="E32" s="95"/>
      <c r="F32" s="95"/>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row>
    <row r="33" spans="1:90" s="98" customFormat="1" ht="21.75" customHeight="1">
      <c r="A33" s="101"/>
      <c r="B33" s="100" t="s">
        <v>15</v>
      </c>
      <c r="C33" s="45"/>
      <c r="D33" s="83"/>
      <c r="E33" s="70"/>
      <c r="F33" s="70"/>
    </row>
    <row r="34" spans="1:90" s="94" customFormat="1" ht="32.25" customHeight="1">
      <c r="A34" s="99"/>
      <c r="B34" s="98" t="s">
        <v>14</v>
      </c>
      <c r="C34" s="97"/>
      <c r="D34" s="96"/>
      <c r="E34" s="95"/>
      <c r="F34" s="95"/>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row>
    <row r="35" spans="1:90" ht="27.6">
      <c r="A35" s="93"/>
      <c r="B35" s="92" t="s">
        <v>13</v>
      </c>
      <c r="C35" s="45"/>
      <c r="D35" s="83"/>
      <c r="E35" s="70"/>
      <c r="F35" s="70"/>
    </row>
    <row r="36" spans="1:90" ht="27.6">
      <c r="A36" s="93"/>
      <c r="B36" s="92" t="s">
        <v>12</v>
      </c>
      <c r="C36" s="45"/>
      <c r="D36" s="83"/>
      <c r="E36" s="70"/>
      <c r="F36" s="70"/>
    </row>
    <row r="37" spans="1:90" ht="27.6">
      <c r="A37" s="91"/>
      <c r="B37" s="89" t="s">
        <v>11</v>
      </c>
      <c r="C37" s="45"/>
      <c r="D37" s="83"/>
      <c r="E37" s="70"/>
      <c r="F37" s="50"/>
    </row>
    <row r="38" spans="1:90" ht="55.2">
      <c r="A38" s="90"/>
      <c r="B38" s="89" t="s">
        <v>10</v>
      </c>
      <c r="C38" s="45"/>
      <c r="D38" s="83"/>
      <c r="F38" s="50"/>
    </row>
    <row r="39" spans="1:90">
      <c r="A39" s="37"/>
      <c r="B39" s="24"/>
      <c r="C39" s="45"/>
      <c r="D39" s="83"/>
      <c r="F39" s="50"/>
    </row>
    <row r="40" spans="1:90">
      <c r="A40" s="37"/>
      <c r="B40" s="24"/>
      <c r="C40" s="45"/>
      <c r="D40" s="83"/>
      <c r="F40" s="50"/>
    </row>
    <row r="41" spans="1:90">
      <c r="A41" s="37"/>
      <c r="B41" s="24"/>
      <c r="C41" s="45"/>
      <c r="D41" s="83"/>
      <c r="F41" s="50"/>
    </row>
    <row r="42" spans="1:90">
      <c r="A42" s="37"/>
      <c r="B42" s="24"/>
      <c r="C42" s="45"/>
      <c r="D42" s="83"/>
      <c r="F42" s="50"/>
    </row>
    <row r="43" spans="1:90">
      <c r="A43" s="37"/>
      <c r="B43" s="24"/>
      <c r="C43" s="45"/>
      <c r="D43" s="83"/>
      <c r="F43" s="50"/>
    </row>
    <row r="44" spans="1:90">
      <c r="A44" s="37"/>
      <c r="B44" s="24"/>
      <c r="C44" s="45"/>
      <c r="D44" s="83"/>
      <c r="E44" s="87"/>
      <c r="F44" s="70"/>
    </row>
    <row r="45" spans="1:90" s="32" customFormat="1">
      <c r="A45" s="24"/>
      <c r="B45" s="24"/>
      <c r="C45" s="41"/>
      <c r="D45" s="59"/>
      <c r="E45" s="88"/>
      <c r="F45" s="38"/>
    </row>
    <row r="46" spans="1:90">
      <c r="A46" s="37"/>
      <c r="B46" s="32"/>
      <c r="C46" s="45"/>
      <c r="D46" s="83"/>
      <c r="E46" s="87"/>
      <c r="F46" s="70"/>
    </row>
    <row r="47" spans="1:90">
      <c r="A47" s="33"/>
      <c r="B47" s="32"/>
      <c r="C47" s="45"/>
      <c r="D47" s="83"/>
      <c r="E47" s="70"/>
      <c r="F47" s="70"/>
    </row>
    <row r="48" spans="1:90">
      <c r="A48" s="37"/>
      <c r="B48" s="32"/>
      <c r="C48" s="45"/>
      <c r="D48" s="83"/>
      <c r="E48" s="70"/>
      <c r="F48" s="70"/>
    </row>
    <row r="49" spans="1:6">
      <c r="A49" s="37"/>
      <c r="B49" s="32"/>
      <c r="C49" s="45"/>
      <c r="D49" s="55"/>
      <c r="E49" s="70"/>
      <c r="F49" s="70"/>
    </row>
    <row r="50" spans="1:6">
      <c r="A50" s="37"/>
      <c r="B50" s="32"/>
      <c r="C50" s="45"/>
      <c r="D50" s="55"/>
      <c r="E50" s="70"/>
      <c r="F50" s="70"/>
    </row>
    <row r="51" spans="1:6">
      <c r="A51" s="37"/>
      <c r="B51" s="24"/>
      <c r="C51" s="45"/>
      <c r="D51" s="55"/>
      <c r="E51" s="70"/>
      <c r="F51" s="70"/>
    </row>
    <row r="52" spans="1:6">
      <c r="A52" s="37"/>
      <c r="B52" s="24"/>
      <c r="C52" s="45"/>
      <c r="D52" s="55"/>
      <c r="E52" s="70"/>
      <c r="F52" s="70"/>
    </row>
    <row r="53" spans="1:6">
      <c r="A53" s="37"/>
      <c r="B53" s="24"/>
      <c r="C53" s="45"/>
      <c r="D53" s="55"/>
      <c r="E53" s="70"/>
      <c r="F53" s="70"/>
    </row>
    <row r="54" spans="1:6">
      <c r="A54" s="37"/>
      <c r="B54" s="24"/>
      <c r="C54" s="45"/>
      <c r="D54" s="55"/>
      <c r="E54" s="70"/>
      <c r="F54" s="70"/>
    </row>
    <row r="55" spans="1:6">
      <c r="A55" s="37"/>
      <c r="B55" s="24"/>
      <c r="C55" s="45"/>
      <c r="D55" s="55"/>
      <c r="E55" s="70"/>
      <c r="F55" s="70"/>
    </row>
    <row r="56" spans="1:6">
      <c r="A56" s="37"/>
      <c r="B56" s="24"/>
      <c r="C56" s="45"/>
      <c r="D56" s="55"/>
      <c r="E56" s="70"/>
      <c r="F56" s="70"/>
    </row>
    <row r="57" spans="1:6">
      <c r="A57" s="52"/>
      <c r="B57" s="24"/>
      <c r="C57" s="45"/>
      <c r="D57" s="55"/>
      <c r="E57" s="70"/>
      <c r="F57" s="70"/>
    </row>
    <row r="58" spans="1:6">
      <c r="A58" s="52"/>
      <c r="B58" s="24"/>
      <c r="C58" s="45"/>
      <c r="D58" s="55"/>
      <c r="E58" s="70"/>
      <c r="F58" s="70"/>
    </row>
    <row r="59" spans="1:6">
      <c r="A59" s="37"/>
      <c r="B59" s="24"/>
      <c r="C59" s="45"/>
      <c r="D59" s="55"/>
      <c r="E59" s="70"/>
      <c r="F59" s="70"/>
    </row>
    <row r="60" spans="1:6">
      <c r="A60" s="37"/>
      <c r="B60" s="24"/>
      <c r="C60" s="45"/>
      <c r="D60" s="55"/>
      <c r="E60" s="70"/>
      <c r="F60" s="70"/>
    </row>
    <row r="61" spans="1:6">
      <c r="A61" s="37"/>
      <c r="B61" s="24"/>
      <c r="C61" s="45"/>
      <c r="D61" s="55"/>
      <c r="E61" s="70"/>
      <c r="F61" s="70"/>
    </row>
    <row r="62" spans="1:6">
      <c r="A62" s="37"/>
      <c r="B62" s="24"/>
      <c r="C62" s="45"/>
      <c r="D62" s="55"/>
      <c r="E62" s="70"/>
      <c r="F62" s="70"/>
    </row>
    <row r="63" spans="1:6">
      <c r="A63" s="37"/>
      <c r="B63" s="24"/>
      <c r="C63" s="45"/>
      <c r="D63" s="83"/>
      <c r="E63" s="70"/>
      <c r="F63" s="70"/>
    </row>
    <row r="64" spans="1:6">
      <c r="A64" s="37"/>
      <c r="B64" s="24"/>
      <c r="C64" s="45"/>
      <c r="D64" s="83"/>
      <c r="E64" s="70"/>
      <c r="F64" s="70"/>
    </row>
    <row r="65" spans="1:6">
      <c r="A65" s="37"/>
      <c r="B65" s="24"/>
      <c r="C65" s="45"/>
      <c r="D65" s="83"/>
      <c r="E65" s="70"/>
      <c r="F65" s="70"/>
    </row>
    <row r="66" spans="1:6" s="27" customFormat="1">
      <c r="A66" s="37"/>
      <c r="B66" s="24"/>
      <c r="C66" s="82"/>
      <c r="D66" s="86"/>
      <c r="E66" s="85"/>
      <c r="F66" s="85"/>
    </row>
    <row r="67" spans="1:6" s="27" customFormat="1">
      <c r="A67" s="37"/>
      <c r="B67" s="32"/>
      <c r="C67" s="84"/>
      <c r="D67" s="81"/>
      <c r="E67" s="80"/>
      <c r="F67" s="80"/>
    </row>
    <row r="68" spans="1:6" s="27" customFormat="1">
      <c r="A68" s="79"/>
      <c r="B68" s="32"/>
      <c r="C68" s="84"/>
      <c r="D68" s="81"/>
      <c r="E68" s="80"/>
      <c r="F68" s="80"/>
    </row>
    <row r="69" spans="1:6" s="27" customFormat="1">
      <c r="A69" s="67"/>
      <c r="B69" s="24"/>
      <c r="C69" s="84"/>
      <c r="D69" s="81"/>
      <c r="E69" s="80"/>
      <c r="F69" s="80"/>
    </row>
    <row r="70" spans="1:6" s="27" customFormat="1">
      <c r="A70" s="67"/>
      <c r="B70" s="24"/>
      <c r="C70" s="84"/>
      <c r="D70" s="81"/>
      <c r="E70" s="80"/>
      <c r="F70" s="80"/>
    </row>
    <row r="71" spans="1:6" s="27" customFormat="1">
      <c r="A71" s="67"/>
      <c r="B71" s="24"/>
      <c r="C71" s="84"/>
      <c r="D71" s="81"/>
      <c r="E71" s="80"/>
      <c r="F71" s="80"/>
    </row>
    <row r="72" spans="1:6" s="27" customFormat="1">
      <c r="A72" s="67"/>
      <c r="B72" s="24"/>
      <c r="C72" s="84"/>
      <c r="D72" s="81"/>
      <c r="E72" s="80"/>
      <c r="F72" s="80"/>
    </row>
    <row r="73" spans="1:6" s="27" customFormat="1">
      <c r="A73" s="67"/>
      <c r="B73" s="24"/>
      <c r="C73" s="84"/>
      <c r="D73" s="81"/>
      <c r="E73" s="80"/>
      <c r="F73" s="80"/>
    </row>
    <row r="74" spans="1:6" s="27" customFormat="1">
      <c r="A74" s="67"/>
      <c r="B74" s="24"/>
      <c r="C74" s="84"/>
      <c r="D74" s="81"/>
      <c r="E74" s="80"/>
      <c r="F74" s="80"/>
    </row>
    <row r="75" spans="1:6" s="27" customFormat="1">
      <c r="A75" s="67"/>
      <c r="B75" s="24"/>
      <c r="C75" s="84"/>
      <c r="D75" s="81"/>
      <c r="E75" s="80"/>
      <c r="F75" s="80"/>
    </row>
    <row r="76" spans="1:6">
      <c r="A76" s="67"/>
      <c r="B76" s="24"/>
      <c r="C76" s="84"/>
      <c r="D76" s="81"/>
      <c r="E76" s="80"/>
      <c r="F76" s="80"/>
    </row>
    <row r="77" spans="1:6">
      <c r="A77" s="67"/>
      <c r="B77" s="24"/>
      <c r="C77" s="45"/>
      <c r="D77" s="83"/>
      <c r="E77" s="70"/>
      <c r="F77" s="70"/>
    </row>
    <row r="78" spans="1:6">
      <c r="A78" s="67"/>
      <c r="B78" s="24"/>
      <c r="C78" s="45"/>
      <c r="D78" s="83"/>
      <c r="E78" s="70"/>
      <c r="F78" s="70"/>
    </row>
    <row r="79" spans="1:6">
      <c r="A79" s="67"/>
      <c r="B79" s="24"/>
      <c r="C79" s="45"/>
      <c r="D79" s="83"/>
      <c r="E79" s="70"/>
      <c r="F79" s="70"/>
    </row>
    <row r="80" spans="1:6">
      <c r="A80" s="67"/>
      <c r="B80" s="24"/>
      <c r="C80" s="45"/>
      <c r="D80" s="83"/>
      <c r="E80" s="70"/>
      <c r="F80" s="70"/>
    </row>
    <row r="81" spans="1:6">
      <c r="A81" s="67"/>
      <c r="B81" s="24"/>
      <c r="C81" s="45"/>
      <c r="D81" s="83"/>
      <c r="E81" s="70"/>
      <c r="F81" s="70"/>
    </row>
    <row r="82" spans="1:6">
      <c r="A82" s="67"/>
      <c r="B82" s="24"/>
      <c r="C82" s="45"/>
      <c r="D82" s="83"/>
      <c r="E82" s="70"/>
      <c r="F82" s="70"/>
    </row>
    <row r="83" spans="1:6" s="27" customFormat="1">
      <c r="A83" s="67"/>
      <c r="B83" s="24"/>
      <c r="C83" s="82"/>
      <c r="D83" s="81"/>
      <c r="E83" s="80"/>
      <c r="F83" s="80"/>
    </row>
    <row r="84" spans="1:6" s="27" customFormat="1">
      <c r="A84" s="67"/>
      <c r="B84" s="24"/>
      <c r="C84" s="82"/>
      <c r="D84" s="81"/>
      <c r="E84" s="80"/>
      <c r="F84" s="80"/>
    </row>
    <row r="85" spans="1:6" s="27" customFormat="1">
      <c r="A85" s="79"/>
      <c r="B85" s="32"/>
      <c r="C85" s="82"/>
      <c r="D85" s="81"/>
      <c r="E85" s="80"/>
      <c r="F85" s="80"/>
    </row>
    <row r="86" spans="1:6" s="27" customFormat="1">
      <c r="A86" s="79"/>
      <c r="B86" s="24"/>
      <c r="C86" s="82"/>
      <c r="D86" s="81"/>
      <c r="E86" s="80"/>
      <c r="F86" s="80"/>
    </row>
    <row r="87" spans="1:6" s="27" customFormat="1">
      <c r="A87" s="79"/>
      <c r="B87" s="24"/>
      <c r="C87" s="82"/>
      <c r="D87" s="81"/>
      <c r="E87" s="80"/>
      <c r="F87" s="80"/>
    </row>
    <row r="88" spans="1:6" s="27" customFormat="1">
      <c r="A88" s="79"/>
      <c r="B88" s="24"/>
      <c r="C88" s="82"/>
      <c r="D88" s="81"/>
      <c r="E88" s="80"/>
      <c r="F88" s="80"/>
    </row>
    <row r="89" spans="1:6" s="27" customFormat="1">
      <c r="A89" s="79"/>
      <c r="B89" s="24"/>
      <c r="C89" s="82"/>
      <c r="D89" s="81"/>
      <c r="E89" s="80"/>
      <c r="F89" s="80"/>
    </row>
    <row r="90" spans="1:6" s="27" customFormat="1">
      <c r="A90" s="79"/>
      <c r="B90" s="24"/>
      <c r="C90" s="82"/>
      <c r="D90" s="81"/>
      <c r="E90" s="80"/>
      <c r="F90" s="80"/>
    </row>
    <row r="91" spans="1:6">
      <c r="A91" s="79"/>
      <c r="B91" s="24"/>
      <c r="C91" s="36"/>
      <c r="D91" s="35"/>
      <c r="E91" s="34"/>
      <c r="F91" s="34"/>
    </row>
    <row r="92" spans="1:6">
      <c r="A92" s="79"/>
      <c r="B92" s="24"/>
      <c r="C92" s="78"/>
      <c r="D92" s="77"/>
      <c r="E92" s="76"/>
      <c r="F92" s="76"/>
    </row>
    <row r="93" spans="1:6">
      <c r="A93" s="31"/>
      <c r="B93" s="30"/>
      <c r="C93" s="75"/>
      <c r="D93" s="74"/>
      <c r="E93" s="73"/>
      <c r="F93" s="73"/>
    </row>
    <row r="94" spans="1:6" s="32" customFormat="1">
      <c r="A94" s="31"/>
      <c r="B94" s="72"/>
      <c r="C94" s="62"/>
      <c r="D94" s="61"/>
      <c r="E94" s="69"/>
      <c r="F94" s="69"/>
    </row>
    <row r="95" spans="1:6" s="32" customFormat="1">
      <c r="A95" s="37"/>
      <c r="B95" s="71"/>
      <c r="C95" s="62"/>
      <c r="D95" s="61"/>
      <c r="E95" s="69"/>
      <c r="F95" s="69"/>
    </row>
    <row r="96" spans="1:6" s="32" customFormat="1">
      <c r="A96" s="57"/>
      <c r="B96" s="57"/>
      <c r="C96" s="62"/>
      <c r="D96" s="61"/>
      <c r="E96" s="69"/>
      <c r="F96" s="69"/>
    </row>
    <row r="97" spans="1:6" s="32" customFormat="1">
      <c r="A97" s="57"/>
      <c r="B97" s="57"/>
      <c r="C97" s="62"/>
      <c r="D97" s="61"/>
      <c r="E97" s="69"/>
      <c r="F97" s="69"/>
    </row>
    <row r="98" spans="1:6" s="32" customFormat="1">
      <c r="A98" s="57"/>
      <c r="B98" s="57"/>
      <c r="C98" s="27"/>
      <c r="D98" s="26"/>
      <c r="E98" s="25"/>
      <c r="F98" s="25"/>
    </row>
    <row r="99" spans="1:6" s="32" customFormat="1" ht="51" customHeight="1">
      <c r="A99" s="57"/>
      <c r="B99" s="57"/>
      <c r="C99" s="27"/>
      <c r="D99" s="26"/>
      <c r="E99" s="25"/>
      <c r="F99" s="25"/>
    </row>
    <row r="100" spans="1:6" s="32" customFormat="1">
      <c r="A100" s="29"/>
      <c r="B100" s="57"/>
      <c r="C100" s="27"/>
      <c r="D100" s="26"/>
      <c r="E100" s="25"/>
      <c r="F100" s="25"/>
    </row>
    <row r="101" spans="1:6">
      <c r="B101" s="52"/>
      <c r="C101" s="56"/>
      <c r="D101" s="55"/>
      <c r="E101" s="70"/>
      <c r="F101" s="70"/>
    </row>
    <row r="102" spans="1:6">
      <c r="B102" s="52"/>
      <c r="C102" s="24"/>
      <c r="D102" s="24"/>
      <c r="E102" s="24"/>
      <c r="F102" s="24"/>
    </row>
    <row r="103" spans="1:6">
      <c r="A103" s="52"/>
      <c r="B103" s="52"/>
      <c r="C103" s="56"/>
      <c r="D103" s="55"/>
      <c r="E103" s="39"/>
      <c r="F103" s="50"/>
    </row>
    <row r="104" spans="1:6">
      <c r="A104" s="52"/>
      <c r="B104" s="24"/>
      <c r="C104" s="24"/>
      <c r="D104" s="24"/>
      <c r="E104" s="24"/>
      <c r="F104" s="24"/>
    </row>
    <row r="105" spans="1:6">
      <c r="A105" s="52"/>
      <c r="B105" s="24"/>
      <c r="C105" s="56"/>
      <c r="D105" s="55"/>
      <c r="E105" s="39"/>
      <c r="F105" s="50"/>
    </row>
    <row r="106" spans="1:6">
      <c r="A106" s="52"/>
      <c r="B106" s="24"/>
      <c r="C106" s="56"/>
      <c r="D106" s="55"/>
      <c r="E106" s="39"/>
      <c r="F106" s="50"/>
    </row>
    <row r="107" spans="1:6">
      <c r="A107" s="52"/>
      <c r="B107" s="24"/>
      <c r="C107" s="56"/>
      <c r="D107" s="55"/>
      <c r="E107" s="39"/>
      <c r="F107" s="50"/>
    </row>
    <row r="108" spans="1:6">
      <c r="A108" s="52"/>
      <c r="B108" s="24"/>
      <c r="C108" s="56"/>
      <c r="D108" s="55"/>
      <c r="E108" s="39"/>
      <c r="F108" s="50"/>
    </row>
    <row r="109" spans="1:6">
      <c r="A109" s="52"/>
      <c r="B109" s="24"/>
      <c r="C109" s="56"/>
      <c r="D109" s="55"/>
      <c r="E109" s="39"/>
      <c r="F109" s="50"/>
    </row>
    <row r="110" spans="1:6">
      <c r="A110" s="52"/>
      <c r="B110" s="24"/>
      <c r="C110" s="56"/>
      <c r="D110" s="55"/>
      <c r="E110" s="70"/>
      <c r="F110" s="70"/>
    </row>
    <row r="111" spans="1:6">
      <c r="A111" s="24"/>
      <c r="B111" s="24"/>
      <c r="C111" s="56"/>
      <c r="D111" s="55"/>
      <c r="E111" s="39"/>
      <c r="F111" s="50"/>
    </row>
    <row r="112" spans="1:6">
      <c r="A112" s="52"/>
      <c r="B112" s="52"/>
      <c r="C112" s="56"/>
      <c r="D112" s="55"/>
      <c r="E112" s="70"/>
      <c r="F112" s="70"/>
    </row>
    <row r="113" spans="1:6">
      <c r="A113" s="52"/>
      <c r="B113" s="52"/>
      <c r="C113" s="56"/>
      <c r="D113" s="55"/>
      <c r="E113" s="70"/>
      <c r="F113" s="70"/>
    </row>
    <row r="114" spans="1:6">
      <c r="A114" s="52"/>
      <c r="B114" s="52"/>
      <c r="C114" s="56"/>
      <c r="D114" s="55"/>
      <c r="E114" s="39"/>
      <c r="F114" s="50"/>
    </row>
    <row r="115" spans="1:6">
      <c r="A115" s="52"/>
      <c r="B115" s="52"/>
      <c r="C115" s="24"/>
      <c r="D115" s="24"/>
      <c r="E115" s="24"/>
      <c r="F115" s="24"/>
    </row>
    <row r="116" spans="1:6">
      <c r="A116" s="52"/>
      <c r="B116" s="52"/>
      <c r="C116" s="56"/>
      <c r="D116" s="55"/>
      <c r="E116" s="39"/>
      <c r="F116" s="50"/>
    </row>
    <row r="117" spans="1:6">
      <c r="A117" s="52"/>
      <c r="B117" s="52"/>
      <c r="C117" s="56"/>
      <c r="D117" s="55"/>
      <c r="E117" s="39"/>
      <c r="F117" s="50"/>
    </row>
    <row r="118" spans="1:6">
      <c r="A118" s="52"/>
      <c r="B118" s="52"/>
      <c r="C118" s="56"/>
      <c r="D118" s="55"/>
      <c r="E118" s="39"/>
      <c r="F118" s="50"/>
    </row>
    <row r="119" spans="1:6">
      <c r="A119" s="52"/>
      <c r="B119" s="52"/>
      <c r="C119" s="24"/>
      <c r="D119" s="24"/>
      <c r="E119" s="24"/>
      <c r="F119" s="24"/>
    </row>
    <row r="120" spans="1:6">
      <c r="A120" s="52"/>
      <c r="B120" s="52"/>
      <c r="C120" s="24"/>
      <c r="D120" s="24"/>
      <c r="E120" s="24"/>
      <c r="F120" s="24"/>
    </row>
    <row r="121" spans="1:6">
      <c r="A121" s="52"/>
      <c r="B121" s="52"/>
      <c r="C121" s="56"/>
      <c r="D121" s="55"/>
      <c r="E121" s="39"/>
      <c r="F121" s="50"/>
    </row>
    <row r="122" spans="1:6">
      <c r="A122" s="52"/>
      <c r="B122" s="52"/>
      <c r="C122" s="56"/>
      <c r="D122" s="55"/>
      <c r="E122" s="39"/>
      <c r="F122" s="50"/>
    </row>
    <row r="123" spans="1:6">
      <c r="A123" s="52"/>
      <c r="B123" s="52"/>
      <c r="C123" s="56"/>
      <c r="D123" s="55"/>
      <c r="E123" s="39"/>
      <c r="F123" s="50"/>
    </row>
    <row r="124" spans="1:6">
      <c r="A124" s="52"/>
      <c r="B124" s="52"/>
      <c r="C124" s="56"/>
      <c r="D124" s="55"/>
      <c r="E124" s="39"/>
      <c r="F124" s="50"/>
    </row>
    <row r="125" spans="1:6">
      <c r="A125" s="52"/>
      <c r="B125" s="52"/>
      <c r="C125" s="56"/>
      <c r="D125" s="55"/>
      <c r="E125" s="39"/>
      <c r="F125" s="50"/>
    </row>
    <row r="126" spans="1:6">
      <c r="A126" s="52"/>
      <c r="B126" s="57"/>
      <c r="C126" s="56"/>
      <c r="D126" s="55"/>
      <c r="E126" s="39"/>
      <c r="F126" s="50"/>
    </row>
    <row r="127" spans="1:6">
      <c r="A127" s="52"/>
      <c r="B127" s="52"/>
      <c r="C127" s="56"/>
      <c r="D127" s="55"/>
      <c r="E127" s="39"/>
      <c r="F127" s="50"/>
    </row>
    <row r="128" spans="1:6">
      <c r="A128" s="52"/>
      <c r="B128" s="52"/>
      <c r="C128" s="56"/>
      <c r="D128" s="55"/>
      <c r="E128" s="39"/>
      <c r="F128" s="50"/>
    </row>
    <row r="129" spans="1:6">
      <c r="A129" s="52"/>
      <c r="B129" s="52"/>
      <c r="C129" s="56"/>
      <c r="D129" s="55"/>
      <c r="E129" s="39"/>
      <c r="F129" s="50"/>
    </row>
    <row r="130" spans="1:6">
      <c r="A130" s="52"/>
      <c r="B130" s="52"/>
    </row>
    <row r="131" spans="1:6" s="32" customFormat="1">
      <c r="A131" s="52"/>
      <c r="B131" s="52"/>
      <c r="C131" s="62"/>
      <c r="D131" s="61"/>
      <c r="E131" s="69"/>
      <c r="F131" s="69"/>
    </row>
    <row r="132" spans="1:6" s="32" customFormat="1">
      <c r="A132" s="52"/>
      <c r="B132" s="52"/>
      <c r="C132" s="62"/>
      <c r="D132" s="61"/>
      <c r="E132" s="69"/>
      <c r="F132" s="69"/>
    </row>
    <row r="133" spans="1:6">
      <c r="A133" s="57"/>
      <c r="B133" s="57"/>
    </row>
    <row r="134" spans="1:6">
      <c r="A134" s="57"/>
      <c r="B134" s="57"/>
    </row>
    <row r="135" spans="1:6">
      <c r="A135" s="67"/>
      <c r="B135" s="57"/>
    </row>
    <row r="136" spans="1:6">
      <c r="A136" s="67"/>
      <c r="B136" s="52"/>
    </row>
    <row r="137" spans="1:6">
      <c r="A137" s="67"/>
      <c r="B137" s="52"/>
    </row>
    <row r="138" spans="1:6">
      <c r="A138" s="67"/>
      <c r="B138" s="52"/>
    </row>
    <row r="139" spans="1:6">
      <c r="A139" s="67"/>
      <c r="B139" s="52"/>
    </row>
    <row r="140" spans="1:6">
      <c r="A140" s="67"/>
      <c r="B140" s="52"/>
    </row>
    <row r="141" spans="1:6">
      <c r="A141" s="67"/>
      <c r="B141" s="52"/>
      <c r="C141" s="56"/>
      <c r="D141" s="55"/>
      <c r="E141" s="39"/>
      <c r="F141" s="50"/>
    </row>
    <row r="142" spans="1:6">
      <c r="A142" s="67"/>
      <c r="B142" s="57"/>
    </row>
    <row r="143" spans="1:6">
      <c r="A143" s="67"/>
      <c r="B143" s="52"/>
      <c r="C143" s="24"/>
      <c r="D143" s="24"/>
      <c r="E143" s="24"/>
      <c r="F143" s="24"/>
    </row>
    <row r="144" spans="1:6">
      <c r="A144" s="67"/>
      <c r="B144" s="52"/>
      <c r="C144" s="56"/>
      <c r="D144" s="55"/>
      <c r="E144" s="39"/>
      <c r="F144" s="50"/>
    </row>
    <row r="145" spans="1:6">
      <c r="A145" s="67"/>
      <c r="B145" s="52"/>
    </row>
    <row r="146" spans="1:6">
      <c r="A146" s="67"/>
      <c r="B146" s="52"/>
      <c r="C146" s="56"/>
      <c r="D146" s="55"/>
      <c r="E146" s="39"/>
      <c r="F146" s="50"/>
    </row>
    <row r="147" spans="1:6">
      <c r="A147" s="67"/>
      <c r="B147" s="52"/>
    </row>
    <row r="148" spans="1:6" ht="40.5" customHeight="1">
      <c r="A148" s="67"/>
      <c r="B148" s="52"/>
      <c r="C148" s="56"/>
      <c r="D148" s="55"/>
      <c r="E148" s="39"/>
      <c r="F148" s="50"/>
    </row>
    <row r="149" spans="1:6">
      <c r="A149" s="67"/>
      <c r="B149" s="52"/>
    </row>
    <row r="150" spans="1:6">
      <c r="A150" s="67"/>
      <c r="B150" s="52"/>
      <c r="C150" s="56"/>
      <c r="D150" s="55"/>
      <c r="E150" s="39"/>
      <c r="F150" s="50"/>
    </row>
    <row r="151" spans="1:6">
      <c r="A151" s="67"/>
      <c r="B151" s="52"/>
    </row>
    <row r="152" spans="1:6">
      <c r="A152" s="67"/>
      <c r="B152" s="52"/>
      <c r="C152" s="56"/>
      <c r="D152" s="55"/>
      <c r="E152" s="39"/>
      <c r="F152" s="50"/>
    </row>
    <row r="153" spans="1:6">
      <c r="A153" s="67"/>
      <c r="B153" s="52"/>
    </row>
    <row r="154" spans="1:6">
      <c r="A154" s="67"/>
      <c r="B154" s="52"/>
    </row>
    <row r="155" spans="1:6">
      <c r="A155" s="67"/>
      <c r="B155" s="52"/>
      <c r="C155" s="56"/>
      <c r="D155" s="55"/>
      <c r="E155" s="39"/>
      <c r="F155" s="50"/>
    </row>
    <row r="156" spans="1:6">
      <c r="A156" s="67"/>
      <c r="B156" s="52"/>
      <c r="C156" s="56"/>
      <c r="D156" s="55"/>
      <c r="E156" s="39"/>
      <c r="F156" s="50"/>
    </row>
    <row r="157" spans="1:6">
      <c r="A157" s="67"/>
      <c r="B157" s="52"/>
      <c r="C157" s="56"/>
      <c r="D157" s="55"/>
      <c r="E157" s="39"/>
      <c r="F157" s="50"/>
    </row>
    <row r="158" spans="1:6">
      <c r="A158" s="67"/>
      <c r="B158" s="52"/>
      <c r="C158" s="56"/>
      <c r="D158" s="55"/>
      <c r="E158" s="39"/>
      <c r="F158" s="50"/>
    </row>
    <row r="159" spans="1:6">
      <c r="A159" s="67"/>
      <c r="B159" s="52"/>
      <c r="C159" s="56"/>
      <c r="D159" s="55"/>
      <c r="E159" s="39"/>
      <c r="F159" s="50"/>
    </row>
    <row r="160" spans="1:6">
      <c r="A160" s="67"/>
      <c r="B160" s="52"/>
      <c r="C160" s="56"/>
      <c r="D160" s="55"/>
      <c r="E160" s="39"/>
      <c r="F160" s="50"/>
    </row>
    <row r="161" spans="1:6">
      <c r="A161" s="67"/>
      <c r="B161" s="52"/>
      <c r="C161" s="56"/>
      <c r="D161" s="55"/>
      <c r="E161" s="39"/>
      <c r="F161" s="50"/>
    </row>
    <row r="162" spans="1:6">
      <c r="A162" s="67"/>
      <c r="B162" s="52"/>
      <c r="C162" s="56"/>
      <c r="D162" s="55"/>
      <c r="E162" s="39"/>
      <c r="F162" s="50"/>
    </row>
    <row r="163" spans="1:6">
      <c r="A163" s="67"/>
      <c r="B163" s="52"/>
      <c r="C163" s="56"/>
      <c r="D163" s="55"/>
      <c r="E163" s="39"/>
      <c r="F163" s="50"/>
    </row>
    <row r="164" spans="1:6">
      <c r="A164" s="67"/>
      <c r="B164" s="52"/>
      <c r="C164" s="56"/>
      <c r="D164" s="55"/>
      <c r="E164" s="39"/>
      <c r="F164" s="50"/>
    </row>
    <row r="165" spans="1:6">
      <c r="A165" s="67"/>
      <c r="B165" s="52"/>
      <c r="C165" s="56"/>
      <c r="D165" s="55"/>
      <c r="E165" s="39"/>
      <c r="F165" s="50"/>
    </row>
    <row r="166" spans="1:6">
      <c r="A166" s="67"/>
      <c r="B166" s="52"/>
      <c r="C166" s="24"/>
      <c r="D166" s="24"/>
      <c r="E166" s="24"/>
      <c r="F166" s="24"/>
    </row>
    <row r="167" spans="1:6">
      <c r="A167" s="67"/>
      <c r="B167" s="52"/>
      <c r="C167" s="56"/>
      <c r="D167" s="55"/>
      <c r="E167" s="39"/>
      <c r="F167" s="50"/>
    </row>
    <row r="168" spans="1:6">
      <c r="A168" s="67"/>
      <c r="B168" s="68"/>
      <c r="C168" s="56"/>
      <c r="D168" s="55"/>
      <c r="E168" s="39"/>
      <c r="F168" s="50"/>
    </row>
    <row r="169" spans="1:6">
      <c r="A169" s="67"/>
      <c r="B169" s="52"/>
      <c r="C169" s="56"/>
      <c r="D169" s="55"/>
      <c r="E169" s="39"/>
      <c r="F169" s="50"/>
    </row>
    <row r="170" spans="1:6">
      <c r="A170" s="67"/>
      <c r="B170" s="52"/>
      <c r="C170" s="56"/>
      <c r="D170" s="55"/>
      <c r="E170" s="39"/>
      <c r="F170" s="50"/>
    </row>
    <row r="171" spans="1:6">
      <c r="A171" s="67"/>
      <c r="B171" s="52"/>
      <c r="C171" s="24"/>
      <c r="D171" s="24"/>
      <c r="E171" s="24"/>
      <c r="F171" s="24"/>
    </row>
    <row r="172" spans="1:6">
      <c r="A172" s="67"/>
      <c r="B172" s="52"/>
      <c r="C172" s="56"/>
      <c r="D172" s="55"/>
      <c r="E172" s="39"/>
      <c r="F172" s="50"/>
    </row>
    <row r="173" spans="1:6">
      <c r="A173" s="67"/>
      <c r="B173" s="68"/>
      <c r="C173" s="56"/>
      <c r="D173" s="55"/>
      <c r="E173" s="39"/>
      <c r="F173" s="50"/>
    </row>
    <row r="174" spans="1:6">
      <c r="A174" s="67"/>
      <c r="B174" s="52"/>
      <c r="C174" s="56"/>
      <c r="D174" s="55"/>
      <c r="E174" s="39"/>
      <c r="F174" s="50"/>
    </row>
    <row r="175" spans="1:6">
      <c r="A175" s="67"/>
      <c r="B175" s="52"/>
      <c r="C175" s="24"/>
      <c r="D175" s="24"/>
      <c r="E175" s="24"/>
      <c r="F175" s="24"/>
    </row>
    <row r="176" spans="1:6">
      <c r="A176" s="67"/>
      <c r="B176" s="52"/>
      <c r="C176" s="56"/>
      <c r="D176" s="55"/>
      <c r="E176" s="39"/>
      <c r="F176" s="50"/>
    </row>
    <row r="177" spans="1:6">
      <c r="A177" s="67"/>
      <c r="B177" s="68"/>
      <c r="C177" s="56"/>
      <c r="D177" s="55"/>
      <c r="E177" s="39"/>
      <c r="F177" s="50"/>
    </row>
    <row r="178" spans="1:6">
      <c r="A178" s="67"/>
      <c r="B178" s="52"/>
      <c r="C178" s="56"/>
      <c r="D178" s="55"/>
      <c r="E178" s="39"/>
      <c r="F178" s="50"/>
    </row>
    <row r="179" spans="1:6">
      <c r="A179" s="67"/>
      <c r="B179" s="52"/>
      <c r="C179" s="56"/>
      <c r="D179" s="55"/>
      <c r="E179" s="39"/>
      <c r="F179" s="50"/>
    </row>
    <row r="180" spans="1:6">
      <c r="A180" s="67"/>
      <c r="B180" s="52"/>
      <c r="C180" s="56"/>
      <c r="D180" s="55"/>
      <c r="E180" s="39"/>
      <c r="F180" s="50"/>
    </row>
    <row r="181" spans="1:6">
      <c r="A181" s="67"/>
      <c r="B181" s="52"/>
      <c r="C181" s="24"/>
      <c r="D181" s="24"/>
      <c r="E181" s="24"/>
      <c r="F181" s="24"/>
    </row>
    <row r="182" spans="1:6">
      <c r="A182" s="67"/>
      <c r="B182" s="68"/>
      <c r="C182" s="56"/>
      <c r="D182" s="55"/>
      <c r="E182" s="39"/>
      <c r="F182" s="50"/>
    </row>
    <row r="183" spans="1:6">
      <c r="A183" s="67"/>
      <c r="B183" s="52"/>
      <c r="C183" s="56"/>
      <c r="D183" s="55"/>
      <c r="E183" s="39"/>
      <c r="F183" s="50"/>
    </row>
    <row r="184" spans="1:6">
      <c r="A184" s="67"/>
      <c r="B184" s="68"/>
      <c r="C184" s="56"/>
      <c r="D184" s="55"/>
      <c r="E184" s="39"/>
      <c r="F184" s="50"/>
    </row>
    <row r="185" spans="1:6">
      <c r="A185" s="67"/>
      <c r="B185" s="52"/>
      <c r="C185" s="56"/>
      <c r="D185" s="55"/>
      <c r="E185" s="39"/>
      <c r="F185" s="50"/>
    </row>
    <row r="186" spans="1:6">
      <c r="A186" s="67"/>
      <c r="B186" s="68"/>
      <c r="C186" s="56"/>
      <c r="D186" s="55"/>
      <c r="E186" s="39"/>
      <c r="F186" s="50"/>
    </row>
    <row r="187" spans="1:6">
      <c r="A187" s="67"/>
      <c r="B187" s="52"/>
      <c r="C187" s="56"/>
      <c r="D187" s="55"/>
      <c r="E187" s="39"/>
      <c r="F187" s="50"/>
    </row>
    <row r="188" spans="1:6">
      <c r="A188" s="67"/>
      <c r="B188" s="68"/>
      <c r="C188" s="56"/>
      <c r="D188" s="55"/>
      <c r="E188" s="39"/>
      <c r="F188" s="50"/>
    </row>
    <row r="189" spans="1:6">
      <c r="A189" s="67"/>
      <c r="B189" s="68"/>
      <c r="C189" s="56"/>
      <c r="D189" s="55"/>
      <c r="E189" s="39"/>
      <c r="F189" s="50"/>
    </row>
    <row r="190" spans="1:6">
      <c r="A190" s="67"/>
      <c r="B190" s="68"/>
      <c r="C190" s="56"/>
      <c r="D190" s="55"/>
      <c r="E190" s="39"/>
      <c r="F190" s="50"/>
    </row>
    <row r="191" spans="1:6">
      <c r="A191" s="67"/>
      <c r="B191" s="68"/>
      <c r="C191" s="56"/>
      <c r="D191" s="55"/>
      <c r="E191" s="39"/>
      <c r="F191" s="50"/>
    </row>
    <row r="192" spans="1:6">
      <c r="A192" s="67"/>
      <c r="B192" s="68"/>
      <c r="C192" s="56"/>
      <c r="D192" s="55"/>
      <c r="E192" s="39"/>
      <c r="F192" s="50"/>
    </row>
    <row r="193" spans="1:6">
      <c r="A193" s="67"/>
      <c r="B193" s="68"/>
      <c r="C193" s="56"/>
      <c r="D193" s="55"/>
      <c r="E193" s="39"/>
      <c r="F193" s="50"/>
    </row>
    <row r="194" spans="1:6">
      <c r="A194" s="67"/>
      <c r="B194" s="68"/>
      <c r="C194" s="56"/>
      <c r="D194" s="55"/>
      <c r="E194" s="39"/>
      <c r="F194" s="50"/>
    </row>
    <row r="195" spans="1:6">
      <c r="A195" s="67"/>
      <c r="B195" s="68"/>
      <c r="C195" s="56"/>
      <c r="D195" s="55"/>
      <c r="E195" s="39"/>
      <c r="F195" s="50"/>
    </row>
    <row r="196" spans="1:6">
      <c r="A196" s="67"/>
      <c r="B196" s="68"/>
      <c r="C196" s="56"/>
      <c r="D196" s="55"/>
      <c r="E196" s="39"/>
      <c r="F196" s="50"/>
    </row>
    <row r="197" spans="1:6">
      <c r="A197" s="67"/>
      <c r="B197" s="68"/>
      <c r="C197" s="56"/>
      <c r="D197" s="55"/>
      <c r="E197" s="39"/>
      <c r="F197" s="50"/>
    </row>
    <row r="198" spans="1:6">
      <c r="A198" s="67"/>
      <c r="B198" s="68"/>
      <c r="C198" s="56"/>
      <c r="D198" s="55"/>
      <c r="E198" s="39"/>
      <c r="F198" s="50"/>
    </row>
    <row r="199" spans="1:6">
      <c r="A199" s="67"/>
      <c r="B199" s="68"/>
      <c r="C199" s="56"/>
      <c r="D199" s="55"/>
      <c r="E199" s="39"/>
      <c r="F199" s="50"/>
    </row>
    <row r="200" spans="1:6">
      <c r="A200" s="67"/>
      <c r="B200" s="68"/>
      <c r="C200" s="56"/>
      <c r="D200" s="55"/>
      <c r="E200" s="39"/>
      <c r="F200" s="50"/>
    </row>
    <row r="201" spans="1:6">
      <c r="A201" s="67"/>
      <c r="B201" s="68"/>
      <c r="C201" s="56"/>
      <c r="D201" s="55"/>
      <c r="E201" s="39"/>
      <c r="F201" s="50"/>
    </row>
    <row r="202" spans="1:6">
      <c r="A202" s="67"/>
      <c r="B202" s="68"/>
      <c r="C202" s="56"/>
      <c r="D202" s="55"/>
      <c r="E202" s="39"/>
      <c r="F202" s="50"/>
    </row>
    <row r="203" spans="1:6">
      <c r="A203" s="67"/>
      <c r="B203" s="68"/>
      <c r="C203" s="56"/>
      <c r="D203" s="55"/>
      <c r="E203" s="39"/>
      <c r="F203" s="39"/>
    </row>
    <row r="204" spans="1:6" s="32" customFormat="1">
      <c r="A204" s="67"/>
      <c r="B204" s="68"/>
      <c r="C204" s="41"/>
      <c r="D204" s="61"/>
      <c r="E204" s="39"/>
      <c r="F204" s="38"/>
    </row>
    <row r="205" spans="1:6">
      <c r="A205" s="67"/>
      <c r="B205" s="24"/>
    </row>
    <row r="206" spans="1:6">
      <c r="A206" s="67"/>
      <c r="B206" s="32"/>
    </row>
    <row r="207" spans="1:6" s="32" customFormat="1">
      <c r="A207" s="29"/>
      <c r="B207" s="28"/>
      <c r="C207" s="62"/>
      <c r="D207" s="61"/>
      <c r="E207" s="39"/>
      <c r="F207" s="39"/>
    </row>
    <row r="208" spans="1:6">
      <c r="C208" s="56"/>
      <c r="D208" s="55"/>
      <c r="E208" s="39"/>
      <c r="F208" s="39"/>
    </row>
    <row r="209" spans="1:6">
      <c r="A209" s="57"/>
      <c r="B209" s="57"/>
      <c r="C209" s="56"/>
      <c r="D209" s="55"/>
      <c r="E209" s="39"/>
      <c r="F209" s="39"/>
    </row>
    <row r="210" spans="1:6">
      <c r="A210" s="52"/>
      <c r="B210" s="52"/>
      <c r="C210" s="56"/>
      <c r="D210" s="55"/>
      <c r="E210" s="39"/>
      <c r="F210" s="39"/>
    </row>
    <row r="211" spans="1:6">
      <c r="A211" s="52"/>
      <c r="B211" s="57"/>
      <c r="C211" s="56"/>
      <c r="D211" s="55"/>
      <c r="E211" s="39"/>
      <c r="F211" s="39"/>
    </row>
    <row r="212" spans="1:6">
      <c r="A212" s="52"/>
      <c r="B212" s="52"/>
      <c r="C212" s="56"/>
      <c r="D212" s="55"/>
      <c r="E212" s="39"/>
      <c r="F212" s="39"/>
    </row>
    <row r="213" spans="1:6">
      <c r="A213" s="52"/>
      <c r="B213" s="52"/>
      <c r="C213" s="56"/>
      <c r="D213" s="55"/>
      <c r="E213" s="39"/>
      <c r="F213" s="39"/>
    </row>
    <row r="214" spans="1:6">
      <c r="A214" s="52"/>
      <c r="B214" s="52"/>
      <c r="C214" s="56"/>
      <c r="D214" s="55"/>
      <c r="E214" s="39"/>
      <c r="F214" s="39"/>
    </row>
    <row r="215" spans="1:6">
      <c r="A215" s="52"/>
      <c r="B215" s="52"/>
      <c r="C215" s="56"/>
      <c r="D215" s="55"/>
      <c r="E215" s="39"/>
      <c r="F215" s="39"/>
    </row>
    <row r="216" spans="1:6">
      <c r="A216" s="52"/>
      <c r="B216" s="52"/>
      <c r="C216" s="56"/>
      <c r="D216" s="55"/>
      <c r="E216" s="39"/>
      <c r="F216" s="39"/>
    </row>
    <row r="217" spans="1:6">
      <c r="A217" s="52"/>
      <c r="B217" s="52"/>
      <c r="C217" s="56"/>
      <c r="D217" s="55"/>
      <c r="E217" s="39"/>
      <c r="F217" s="39"/>
    </row>
    <row r="218" spans="1:6">
      <c r="A218" s="52"/>
      <c r="B218" s="52"/>
      <c r="C218" s="56"/>
      <c r="D218" s="55"/>
      <c r="E218" s="39"/>
      <c r="F218" s="39"/>
    </row>
    <row r="219" spans="1:6">
      <c r="A219" s="52"/>
      <c r="B219" s="52"/>
      <c r="C219" s="56"/>
      <c r="D219" s="55"/>
      <c r="E219" s="39"/>
      <c r="F219" s="50"/>
    </row>
    <row r="220" spans="1:6">
      <c r="A220" s="52"/>
      <c r="B220" s="52"/>
      <c r="C220" s="56"/>
      <c r="D220" s="55"/>
      <c r="E220" s="39"/>
      <c r="F220" s="50"/>
    </row>
    <row r="221" spans="1:6">
      <c r="A221" s="52"/>
      <c r="B221" s="52"/>
      <c r="C221" s="56"/>
      <c r="D221" s="55"/>
      <c r="E221" s="39"/>
      <c r="F221" s="50"/>
    </row>
    <row r="222" spans="1:6">
      <c r="A222" s="52"/>
      <c r="B222" s="57"/>
      <c r="C222" s="66"/>
      <c r="D222" s="65"/>
      <c r="E222" s="39"/>
      <c r="F222" s="50"/>
    </row>
    <row r="223" spans="1:6">
      <c r="A223" s="52"/>
      <c r="B223" s="57"/>
      <c r="C223" s="66"/>
      <c r="D223" s="65"/>
      <c r="E223" s="39"/>
      <c r="F223" s="50"/>
    </row>
    <row r="224" spans="1:6" ht="40.5" customHeight="1">
      <c r="A224" s="52"/>
      <c r="B224" s="64"/>
      <c r="C224" s="56"/>
      <c r="D224" s="55"/>
      <c r="E224" s="39"/>
      <c r="F224" s="50"/>
    </row>
    <row r="225" spans="1:6">
      <c r="A225" s="52"/>
      <c r="B225" s="64"/>
      <c r="C225" s="56"/>
      <c r="D225" s="55"/>
      <c r="E225" s="39"/>
      <c r="F225" s="50"/>
    </row>
    <row r="226" spans="1:6">
      <c r="A226" s="52"/>
      <c r="B226" s="52"/>
      <c r="C226" s="56"/>
      <c r="D226" s="55"/>
      <c r="E226" s="39"/>
      <c r="F226" s="50"/>
    </row>
    <row r="227" spans="1:6">
      <c r="A227" s="52"/>
      <c r="B227" s="52"/>
      <c r="C227" s="56"/>
      <c r="D227" s="55"/>
      <c r="E227" s="39"/>
      <c r="F227" s="50"/>
    </row>
    <row r="228" spans="1:6">
      <c r="A228" s="52"/>
      <c r="B228" s="52"/>
      <c r="C228" s="56"/>
      <c r="D228" s="55"/>
      <c r="E228" s="39"/>
      <c r="F228" s="50"/>
    </row>
    <row r="229" spans="1:6">
      <c r="A229" s="52"/>
      <c r="B229" s="52"/>
      <c r="C229" s="56"/>
      <c r="D229" s="55"/>
      <c r="E229" s="39"/>
      <c r="F229" s="50"/>
    </row>
    <row r="230" spans="1:6">
      <c r="A230" s="52"/>
      <c r="B230" s="52"/>
      <c r="C230" s="56"/>
      <c r="D230" s="55"/>
      <c r="E230" s="39"/>
      <c r="F230" s="50"/>
    </row>
    <row r="231" spans="1:6">
      <c r="A231" s="52"/>
      <c r="B231" s="52"/>
      <c r="C231" s="56"/>
      <c r="D231" s="55"/>
      <c r="E231" s="39"/>
      <c r="F231" s="50"/>
    </row>
    <row r="232" spans="1:6">
      <c r="A232" s="52"/>
      <c r="B232" s="52"/>
      <c r="C232" s="56"/>
      <c r="D232" s="55"/>
      <c r="E232" s="39"/>
      <c r="F232" s="50"/>
    </row>
    <row r="233" spans="1:6">
      <c r="A233" s="52"/>
      <c r="B233" s="52"/>
      <c r="C233" s="56"/>
      <c r="D233" s="55"/>
      <c r="E233" s="39"/>
      <c r="F233" s="39"/>
    </row>
    <row r="234" spans="1:6">
      <c r="A234" s="52"/>
      <c r="B234" s="52"/>
      <c r="C234" s="56"/>
      <c r="D234" s="55"/>
      <c r="E234" s="39"/>
      <c r="F234" s="50"/>
    </row>
    <row r="235" spans="1:6">
      <c r="A235" s="52"/>
      <c r="B235" s="52"/>
      <c r="C235" s="56"/>
      <c r="D235" s="55"/>
      <c r="E235" s="39"/>
      <c r="F235" s="39"/>
    </row>
    <row r="236" spans="1:6">
      <c r="A236" s="52"/>
      <c r="B236" s="52"/>
      <c r="C236" s="56"/>
      <c r="D236" s="55"/>
      <c r="E236" s="39"/>
      <c r="F236" s="50"/>
    </row>
    <row r="237" spans="1:6">
      <c r="A237" s="52"/>
      <c r="B237" s="52"/>
      <c r="C237" s="56"/>
      <c r="D237" s="55"/>
      <c r="E237" s="39"/>
      <c r="F237" s="50"/>
    </row>
    <row r="238" spans="1:6">
      <c r="A238" s="52"/>
      <c r="B238" s="52"/>
      <c r="C238" s="56"/>
      <c r="D238" s="55"/>
      <c r="E238" s="39"/>
      <c r="F238" s="50"/>
    </row>
    <row r="239" spans="1:6">
      <c r="A239" s="52"/>
      <c r="B239" s="52"/>
      <c r="C239" s="56"/>
      <c r="D239" s="55"/>
      <c r="E239" s="39"/>
      <c r="F239" s="50"/>
    </row>
    <row r="240" spans="1:6">
      <c r="A240" s="52"/>
      <c r="B240" s="52"/>
      <c r="C240" s="56"/>
      <c r="D240" s="55"/>
      <c r="E240" s="39"/>
      <c r="F240" s="50"/>
    </row>
    <row r="241" spans="1:6">
      <c r="A241" s="52"/>
      <c r="B241" s="52"/>
      <c r="C241" s="56"/>
      <c r="D241" s="55"/>
      <c r="E241" s="39"/>
      <c r="F241" s="50"/>
    </row>
    <row r="242" spans="1:6">
      <c r="A242" s="52"/>
      <c r="B242" s="52"/>
      <c r="C242" s="56"/>
      <c r="D242" s="55"/>
      <c r="E242" s="39"/>
      <c r="F242" s="50"/>
    </row>
    <row r="243" spans="1:6">
      <c r="A243" s="52"/>
      <c r="B243" s="52"/>
      <c r="C243" s="56"/>
      <c r="D243" s="55"/>
      <c r="E243" s="39"/>
      <c r="F243" s="50"/>
    </row>
    <row r="244" spans="1:6">
      <c r="A244" s="52"/>
      <c r="B244" s="52"/>
      <c r="C244" s="56"/>
      <c r="D244" s="55"/>
      <c r="E244" s="39"/>
      <c r="F244" s="50"/>
    </row>
    <row r="245" spans="1:6">
      <c r="A245" s="52"/>
      <c r="B245" s="52"/>
      <c r="C245" s="56"/>
      <c r="D245" s="55"/>
      <c r="E245" s="39"/>
      <c r="F245" s="50"/>
    </row>
    <row r="246" spans="1:6">
      <c r="A246" s="52"/>
      <c r="B246" s="52"/>
      <c r="C246" s="56"/>
      <c r="D246" s="55"/>
      <c r="E246" s="39"/>
      <c r="F246" s="50"/>
    </row>
    <row r="247" spans="1:6">
      <c r="A247" s="52"/>
      <c r="B247" s="52"/>
    </row>
    <row r="248" spans="1:6" s="32" customFormat="1">
      <c r="A248" s="24"/>
      <c r="B248" s="52"/>
      <c r="C248" s="62"/>
      <c r="D248" s="61"/>
      <c r="E248" s="39"/>
      <c r="F248" s="38"/>
    </row>
    <row r="249" spans="1:6" s="32" customFormat="1">
      <c r="A249" s="37"/>
      <c r="B249" s="28"/>
      <c r="C249" s="62"/>
      <c r="D249" s="61"/>
      <c r="E249" s="39"/>
      <c r="F249" s="38"/>
    </row>
    <row r="250" spans="1:6">
      <c r="A250" s="33"/>
      <c r="B250" s="57"/>
    </row>
    <row r="251" spans="1:6">
      <c r="A251" s="33"/>
      <c r="B251" s="57"/>
      <c r="C251" s="62"/>
      <c r="D251" s="61"/>
      <c r="E251" s="39"/>
      <c r="F251" s="39"/>
    </row>
    <row r="252" spans="1:6">
      <c r="C252" s="56"/>
      <c r="D252" s="55"/>
      <c r="E252" s="39"/>
      <c r="F252" s="50"/>
    </row>
    <row r="253" spans="1:6">
      <c r="A253" s="33"/>
      <c r="B253" s="57"/>
      <c r="C253" s="56"/>
      <c r="D253" s="55"/>
      <c r="E253" s="39"/>
      <c r="F253" s="50"/>
    </row>
    <row r="254" spans="1:6">
      <c r="A254" s="37"/>
      <c r="B254" s="52"/>
      <c r="C254" s="56"/>
      <c r="D254" s="55"/>
      <c r="E254" s="39"/>
      <c r="F254" s="50"/>
    </row>
    <row r="255" spans="1:6">
      <c r="A255" s="37"/>
      <c r="B255" s="52"/>
      <c r="C255" s="62"/>
      <c r="D255" s="63"/>
      <c r="E255" s="39"/>
      <c r="F255" s="39"/>
    </row>
    <row r="256" spans="1:6">
      <c r="A256" s="37"/>
      <c r="B256" s="52"/>
      <c r="C256" s="62"/>
      <c r="D256" s="63"/>
      <c r="E256" s="39"/>
      <c r="F256" s="39"/>
    </row>
    <row r="257" spans="1:6">
      <c r="A257" s="52"/>
      <c r="B257" s="57"/>
      <c r="C257" s="56"/>
      <c r="D257" s="55"/>
      <c r="E257" s="39"/>
      <c r="F257" s="50"/>
    </row>
    <row r="258" spans="1:6">
      <c r="A258" s="52"/>
      <c r="B258" s="52"/>
      <c r="C258" s="56"/>
      <c r="D258" s="55"/>
      <c r="E258" s="39"/>
      <c r="F258" s="50"/>
    </row>
    <row r="259" spans="1:6">
      <c r="A259" s="52"/>
      <c r="B259" s="52"/>
      <c r="C259" s="56"/>
      <c r="D259" s="60"/>
      <c r="E259" s="39"/>
      <c r="F259" s="50"/>
    </row>
    <row r="260" spans="1:6">
      <c r="A260" s="52"/>
      <c r="B260" s="52"/>
      <c r="C260" s="56"/>
      <c r="D260" s="55"/>
      <c r="E260" s="39"/>
      <c r="F260" s="50"/>
    </row>
    <row r="261" spans="1:6">
      <c r="A261" s="52"/>
      <c r="B261" s="52"/>
      <c r="C261" s="56"/>
      <c r="D261" s="55"/>
      <c r="E261" s="39"/>
      <c r="F261" s="50"/>
    </row>
    <row r="262" spans="1:6">
      <c r="A262" s="52"/>
      <c r="B262" s="52"/>
      <c r="C262" s="62"/>
      <c r="D262" s="63"/>
      <c r="E262" s="39"/>
      <c r="F262" s="39"/>
    </row>
    <row r="263" spans="1:6">
      <c r="A263" s="52"/>
      <c r="B263" s="52"/>
      <c r="C263" s="56"/>
      <c r="D263" s="55"/>
      <c r="E263" s="39"/>
      <c r="F263" s="50"/>
    </row>
    <row r="264" spans="1:6">
      <c r="A264" s="52"/>
      <c r="B264" s="52"/>
      <c r="C264" s="56"/>
      <c r="D264" s="55"/>
      <c r="E264" s="39"/>
      <c r="F264" s="50"/>
    </row>
    <row r="265" spans="1:6">
      <c r="A265" s="52"/>
      <c r="B265" s="52"/>
      <c r="C265" s="62"/>
      <c r="D265" s="63"/>
      <c r="E265" s="39"/>
      <c r="F265" s="39"/>
    </row>
    <row r="266" spans="1:6">
      <c r="A266" s="52"/>
      <c r="B266" s="52"/>
      <c r="C266" s="56"/>
      <c r="D266" s="55"/>
      <c r="E266" s="39"/>
      <c r="F266" s="50"/>
    </row>
    <row r="267" spans="1:6">
      <c r="A267" s="52"/>
      <c r="B267" s="52"/>
      <c r="C267" s="56"/>
      <c r="D267" s="55"/>
      <c r="E267" s="39"/>
      <c r="F267" s="50"/>
    </row>
    <row r="268" spans="1:6">
      <c r="A268" s="52"/>
      <c r="B268" s="52"/>
      <c r="C268" s="56"/>
      <c r="D268" s="55"/>
      <c r="E268" s="39"/>
      <c r="F268" s="50"/>
    </row>
    <row r="269" spans="1:6">
      <c r="A269" s="52"/>
      <c r="B269" s="52"/>
      <c r="C269" s="56"/>
      <c r="D269" s="55"/>
      <c r="E269" s="39"/>
      <c r="F269" s="50"/>
    </row>
    <row r="270" spans="1:6">
      <c r="A270" s="52"/>
      <c r="B270" s="52"/>
      <c r="C270" s="56"/>
      <c r="D270" s="55"/>
      <c r="E270" s="39"/>
      <c r="F270" s="50"/>
    </row>
    <row r="271" spans="1:6">
      <c r="A271" s="52"/>
      <c r="B271" s="52"/>
      <c r="C271" s="56"/>
      <c r="D271" s="55"/>
      <c r="E271" s="39"/>
      <c r="F271" s="50"/>
    </row>
    <row r="272" spans="1:6">
      <c r="A272" s="52"/>
      <c r="B272" s="52"/>
      <c r="C272" s="56"/>
      <c r="D272" s="55"/>
      <c r="E272" s="39"/>
      <c r="F272" s="50"/>
    </row>
    <row r="273" spans="1:6">
      <c r="A273" s="52"/>
      <c r="B273" s="52"/>
      <c r="C273" s="56"/>
      <c r="D273" s="55"/>
      <c r="E273" s="39"/>
      <c r="F273" s="50"/>
    </row>
    <row r="274" spans="1:6">
      <c r="A274" s="52"/>
      <c r="B274" s="52"/>
      <c r="C274" s="56"/>
      <c r="D274" s="55"/>
      <c r="E274" s="39"/>
      <c r="F274" s="50"/>
    </row>
    <row r="275" spans="1:6">
      <c r="A275" s="52"/>
      <c r="B275" s="52"/>
      <c r="C275" s="56"/>
      <c r="D275" s="55"/>
      <c r="E275" s="39"/>
      <c r="F275" s="50"/>
    </row>
    <row r="276" spans="1:6">
      <c r="A276" s="52"/>
      <c r="B276" s="52"/>
      <c r="C276" s="56"/>
      <c r="D276" s="55"/>
      <c r="E276" s="39"/>
      <c r="F276" s="50"/>
    </row>
    <row r="277" spans="1:6">
      <c r="A277" s="52"/>
      <c r="B277" s="52"/>
      <c r="C277" s="56"/>
      <c r="D277" s="55"/>
      <c r="E277" s="39"/>
      <c r="F277" s="50"/>
    </row>
    <row r="278" spans="1:6">
      <c r="A278" s="52"/>
      <c r="B278" s="52"/>
      <c r="C278" s="56"/>
      <c r="D278" s="55"/>
      <c r="E278" s="39"/>
      <c r="F278" s="50"/>
    </row>
    <row r="279" spans="1:6">
      <c r="A279" s="52"/>
      <c r="B279" s="52"/>
      <c r="C279" s="56"/>
      <c r="D279" s="55"/>
      <c r="E279" s="39"/>
      <c r="F279" s="50"/>
    </row>
    <row r="280" spans="1:6">
      <c r="A280" s="52"/>
      <c r="B280" s="57"/>
      <c r="C280" s="56"/>
      <c r="D280" s="55"/>
      <c r="E280" s="39"/>
      <c r="F280" s="50"/>
    </row>
    <row r="281" spans="1:6">
      <c r="A281" s="52"/>
      <c r="B281" s="52"/>
      <c r="C281" s="56"/>
      <c r="D281" s="55"/>
      <c r="E281" s="39"/>
      <c r="F281" s="50"/>
    </row>
    <row r="282" spans="1:6">
      <c r="A282" s="52"/>
      <c r="B282" s="52"/>
      <c r="C282" s="56"/>
      <c r="D282" s="55"/>
      <c r="E282" s="39"/>
      <c r="F282" s="50"/>
    </row>
    <row r="283" spans="1:6">
      <c r="A283" s="52"/>
      <c r="B283" s="52"/>
      <c r="C283" s="56"/>
      <c r="D283" s="55"/>
      <c r="E283" s="39"/>
      <c r="F283" s="50"/>
    </row>
    <row r="284" spans="1:6">
      <c r="A284" s="37"/>
      <c r="B284" s="52"/>
      <c r="C284" s="56"/>
      <c r="D284" s="55"/>
      <c r="E284" s="39"/>
      <c r="F284" s="50"/>
    </row>
    <row r="285" spans="1:6">
      <c r="A285" s="52"/>
      <c r="B285" s="52"/>
      <c r="C285" s="56"/>
      <c r="D285" s="55"/>
      <c r="E285" s="39"/>
      <c r="F285" s="50"/>
    </row>
    <row r="286" spans="1:6">
      <c r="A286" s="52"/>
      <c r="B286" s="52"/>
      <c r="C286" s="56"/>
      <c r="D286" s="55"/>
      <c r="E286" s="39"/>
      <c r="F286" s="50"/>
    </row>
    <row r="287" spans="1:6">
      <c r="A287" s="52"/>
      <c r="B287" s="52"/>
      <c r="C287" s="56"/>
      <c r="D287" s="55"/>
      <c r="E287" s="39"/>
      <c r="F287" s="50"/>
    </row>
    <row r="288" spans="1:6">
      <c r="A288" s="52"/>
      <c r="B288" s="52"/>
      <c r="C288" s="56"/>
      <c r="D288" s="55"/>
      <c r="E288" s="39"/>
      <c r="F288" s="50"/>
    </row>
    <row r="289" spans="1:6">
      <c r="A289" s="52"/>
      <c r="B289" s="52"/>
      <c r="C289" s="56"/>
      <c r="D289" s="60"/>
      <c r="E289" s="39"/>
      <c r="F289" s="39"/>
    </row>
    <row r="290" spans="1:6">
      <c r="A290" s="37"/>
      <c r="B290" s="52"/>
      <c r="C290" s="56"/>
      <c r="D290" s="60"/>
      <c r="E290" s="39"/>
      <c r="F290" s="39"/>
    </row>
    <row r="291" spans="1:6">
      <c r="A291" s="24"/>
      <c r="B291" s="57"/>
      <c r="C291" s="56"/>
      <c r="D291" s="55"/>
      <c r="E291" s="39"/>
      <c r="F291" s="50"/>
    </row>
    <row r="292" spans="1:6">
      <c r="A292" s="24"/>
      <c r="B292" s="52"/>
      <c r="C292" s="56"/>
      <c r="D292" s="55"/>
      <c r="E292" s="39"/>
      <c r="F292" s="50"/>
    </row>
    <row r="293" spans="1:6">
      <c r="A293" s="52"/>
      <c r="B293" s="52"/>
      <c r="C293" s="56"/>
      <c r="D293" s="60"/>
      <c r="E293" s="39"/>
      <c r="F293" s="50"/>
    </row>
    <row r="294" spans="1:6">
      <c r="A294" s="52"/>
      <c r="B294" s="52"/>
      <c r="C294" s="56"/>
      <c r="D294" s="55"/>
      <c r="E294" s="39"/>
      <c r="F294" s="50"/>
    </row>
    <row r="295" spans="1:6">
      <c r="A295" s="52"/>
      <c r="B295" s="52"/>
      <c r="C295" s="56"/>
      <c r="D295" s="55"/>
      <c r="E295" s="39"/>
      <c r="F295" s="50"/>
    </row>
    <row r="296" spans="1:6">
      <c r="A296" s="52"/>
      <c r="B296" s="52"/>
      <c r="C296" s="56"/>
      <c r="D296" s="60"/>
      <c r="E296" s="39"/>
      <c r="F296" s="50"/>
    </row>
    <row r="297" spans="1:6">
      <c r="A297" s="52"/>
      <c r="B297" s="52"/>
      <c r="C297" s="56"/>
      <c r="D297" s="55"/>
      <c r="E297" s="39"/>
      <c r="F297" s="50"/>
    </row>
    <row r="298" spans="1:6">
      <c r="A298" s="52"/>
      <c r="B298" s="52"/>
      <c r="C298" s="56"/>
      <c r="D298" s="55"/>
      <c r="E298" s="39"/>
      <c r="F298" s="50"/>
    </row>
    <row r="299" spans="1:6">
      <c r="A299" s="52"/>
      <c r="B299" s="52"/>
      <c r="C299" s="56"/>
      <c r="D299" s="55"/>
      <c r="E299" s="39"/>
      <c r="F299" s="50"/>
    </row>
    <row r="300" spans="1:6">
      <c r="A300" s="24"/>
      <c r="B300" s="52"/>
      <c r="C300" s="56"/>
      <c r="D300" s="55"/>
      <c r="E300" s="39"/>
      <c r="F300" s="50"/>
    </row>
    <row r="301" spans="1:6">
      <c r="A301" s="24"/>
      <c r="B301" s="52"/>
      <c r="C301" s="56"/>
      <c r="D301" s="55"/>
      <c r="E301" s="39"/>
      <c r="F301" s="50"/>
    </row>
    <row r="302" spans="1:6">
      <c r="A302" s="52"/>
      <c r="B302" s="52"/>
      <c r="C302" s="56"/>
      <c r="D302" s="60"/>
      <c r="E302" s="39"/>
      <c r="F302" s="39"/>
    </row>
    <row r="303" spans="1:6">
      <c r="A303" s="24"/>
      <c r="B303" s="52"/>
      <c r="C303" s="56"/>
      <c r="D303" s="55"/>
      <c r="E303" s="39"/>
      <c r="F303" s="50"/>
    </row>
    <row r="304" spans="1:6">
      <c r="A304" s="24"/>
      <c r="B304" s="52"/>
      <c r="C304" s="56"/>
      <c r="D304" s="55"/>
      <c r="E304" s="39"/>
      <c r="F304" s="50"/>
    </row>
    <row r="305" spans="1:6">
      <c r="A305" s="52"/>
      <c r="B305" s="52"/>
      <c r="C305" s="24"/>
      <c r="D305" s="24"/>
      <c r="E305" s="24"/>
      <c r="F305" s="24"/>
    </row>
    <row r="306" spans="1:6">
      <c r="A306" s="24"/>
      <c r="B306" s="52"/>
      <c r="C306" s="56"/>
      <c r="D306" s="60"/>
      <c r="E306" s="39"/>
      <c r="F306" s="39"/>
    </row>
    <row r="307" spans="1:6">
      <c r="A307" s="24"/>
      <c r="B307" s="24"/>
      <c r="C307" s="56"/>
      <c r="D307" s="60"/>
      <c r="E307" s="39"/>
      <c r="F307" s="39"/>
    </row>
    <row r="308" spans="1:6">
      <c r="A308" s="24"/>
      <c r="B308" s="57"/>
      <c r="C308" s="56"/>
      <c r="D308" s="55"/>
      <c r="E308" s="39"/>
      <c r="F308" s="50"/>
    </row>
    <row r="309" spans="1:6">
      <c r="A309" s="24"/>
      <c r="B309" s="52"/>
      <c r="C309" s="56"/>
      <c r="D309" s="55"/>
      <c r="E309" s="39"/>
      <c r="F309" s="50"/>
    </row>
    <row r="310" spans="1:6">
      <c r="A310" s="52"/>
      <c r="B310" s="52"/>
      <c r="C310" s="56"/>
      <c r="D310" s="60"/>
      <c r="E310" s="39"/>
      <c r="F310" s="39"/>
    </row>
    <row r="311" spans="1:6">
      <c r="A311" s="52"/>
      <c r="B311" s="52"/>
      <c r="C311" s="56"/>
      <c r="D311" s="55"/>
      <c r="E311" s="39"/>
      <c r="F311" s="50"/>
    </row>
    <row r="312" spans="1:6">
      <c r="A312" s="52"/>
      <c r="B312" s="52"/>
      <c r="C312" s="56"/>
      <c r="D312" s="55"/>
      <c r="E312" s="39"/>
      <c r="F312" s="50"/>
    </row>
    <row r="313" spans="1:6">
      <c r="A313" s="52"/>
      <c r="B313" s="52"/>
      <c r="C313" s="56"/>
      <c r="D313" s="55"/>
      <c r="E313" s="39"/>
      <c r="F313" s="50"/>
    </row>
    <row r="314" spans="1:6">
      <c r="A314" s="52"/>
      <c r="B314" s="52"/>
      <c r="C314" s="56"/>
      <c r="D314" s="55"/>
      <c r="E314" s="39"/>
      <c r="F314" s="50"/>
    </row>
    <row r="315" spans="1:6">
      <c r="A315" s="52"/>
      <c r="B315" s="52"/>
      <c r="C315" s="56"/>
      <c r="D315" s="55"/>
      <c r="E315" s="39"/>
      <c r="F315" s="50"/>
    </row>
    <row r="316" spans="1:6">
      <c r="A316" s="52"/>
      <c r="B316" s="52"/>
      <c r="C316" s="56"/>
      <c r="D316" s="60"/>
      <c r="E316" s="39"/>
      <c r="F316" s="39"/>
    </row>
    <row r="317" spans="1:6">
      <c r="A317" s="52"/>
      <c r="B317" s="52"/>
      <c r="C317" s="56"/>
      <c r="D317" s="55"/>
      <c r="E317" s="39"/>
      <c r="F317" s="50"/>
    </row>
    <row r="318" spans="1:6">
      <c r="A318" s="52"/>
      <c r="B318" s="52"/>
      <c r="C318" s="56"/>
      <c r="D318" s="55"/>
      <c r="E318" s="39"/>
      <c r="F318" s="50"/>
    </row>
    <row r="319" spans="1:6">
      <c r="A319" s="52"/>
      <c r="B319" s="52"/>
      <c r="C319" s="56"/>
      <c r="D319" s="60"/>
      <c r="E319" s="39"/>
      <c r="F319" s="39"/>
    </row>
    <row r="320" spans="1:6">
      <c r="A320" s="52"/>
      <c r="B320" s="52"/>
      <c r="C320" s="56"/>
      <c r="D320" s="55"/>
      <c r="E320" s="39"/>
      <c r="F320" s="50"/>
    </row>
    <row r="321" spans="1:6" ht="16.5" customHeight="1">
      <c r="A321" s="37"/>
      <c r="B321" s="52"/>
      <c r="C321" s="56"/>
      <c r="D321" s="55"/>
      <c r="E321" s="39"/>
      <c r="F321" s="50"/>
    </row>
    <row r="322" spans="1:6">
      <c r="A322" s="52"/>
      <c r="B322" s="52"/>
      <c r="C322" s="56"/>
      <c r="D322" s="55"/>
      <c r="E322" s="39"/>
      <c r="F322" s="50"/>
    </row>
    <row r="323" spans="1:6">
      <c r="A323" s="24"/>
      <c r="B323" s="52"/>
      <c r="C323" s="56"/>
      <c r="D323" s="55"/>
      <c r="E323" s="39"/>
      <c r="F323" s="50"/>
    </row>
    <row r="324" spans="1:6" ht="15.75" customHeight="1">
      <c r="A324" s="52"/>
      <c r="B324" s="52"/>
      <c r="C324" s="56"/>
      <c r="D324" s="55"/>
      <c r="E324" s="39"/>
      <c r="F324" s="50"/>
    </row>
    <row r="325" spans="1:6">
      <c r="A325" s="52"/>
      <c r="B325" s="52"/>
      <c r="C325" s="24"/>
      <c r="D325" s="24"/>
      <c r="E325" s="24"/>
      <c r="F325" s="24"/>
    </row>
    <row r="326" spans="1:6">
      <c r="A326" s="24"/>
      <c r="B326" s="52"/>
      <c r="C326" s="56"/>
      <c r="D326" s="55"/>
      <c r="E326" s="39"/>
      <c r="F326" s="50"/>
    </row>
    <row r="327" spans="1:6">
      <c r="A327" s="24"/>
      <c r="B327" s="24"/>
      <c r="C327" s="56"/>
      <c r="D327" s="55"/>
      <c r="E327" s="39"/>
      <c r="F327" s="50"/>
    </row>
    <row r="328" spans="1:6">
      <c r="A328" s="24"/>
      <c r="B328" s="52"/>
      <c r="C328" s="56"/>
      <c r="D328" s="55"/>
      <c r="E328" s="39"/>
      <c r="F328" s="50"/>
    </row>
    <row r="329" spans="1:6">
      <c r="A329" s="24"/>
      <c r="B329" s="52"/>
      <c r="C329" s="56"/>
      <c r="D329" s="55"/>
      <c r="E329" s="39"/>
      <c r="F329" s="50"/>
    </row>
    <row r="330" spans="1:6" ht="15.75" customHeight="1">
      <c r="A330" s="24"/>
      <c r="B330" s="52"/>
      <c r="C330" s="56"/>
      <c r="D330" s="55"/>
      <c r="E330" s="39"/>
      <c r="F330" s="50"/>
    </row>
    <row r="331" spans="1:6">
      <c r="A331" s="52"/>
      <c r="B331" s="52"/>
      <c r="C331" s="24"/>
      <c r="D331" s="24"/>
      <c r="E331" s="24"/>
      <c r="F331" s="24"/>
    </row>
    <row r="332" spans="1:6">
      <c r="A332" s="52"/>
      <c r="B332" s="52"/>
      <c r="C332" s="24"/>
      <c r="D332" s="24"/>
      <c r="E332" s="24"/>
      <c r="F332" s="24"/>
    </row>
    <row r="333" spans="1:6">
      <c r="A333" s="52"/>
      <c r="B333" s="24"/>
      <c r="C333" s="24"/>
      <c r="D333" s="24"/>
      <c r="E333" s="24"/>
      <c r="F333" s="24"/>
    </row>
    <row r="334" spans="1:6">
      <c r="A334" s="52"/>
      <c r="B334" s="57"/>
      <c r="C334" s="56"/>
      <c r="D334" s="55"/>
      <c r="E334" s="39"/>
      <c r="F334" s="50"/>
    </row>
    <row r="335" spans="1:6">
      <c r="A335" s="37"/>
      <c r="B335" s="24"/>
      <c r="C335" s="56"/>
      <c r="D335" s="55"/>
      <c r="E335" s="39"/>
      <c r="F335" s="50"/>
    </row>
    <row r="336" spans="1:6">
      <c r="A336" s="52"/>
      <c r="B336" s="52"/>
      <c r="C336" s="24"/>
      <c r="D336" s="24"/>
      <c r="E336" s="24"/>
      <c r="F336" s="24"/>
    </row>
    <row r="337" spans="1:6">
      <c r="A337" s="52"/>
      <c r="B337" s="52"/>
      <c r="C337" s="56"/>
      <c r="D337" s="55"/>
      <c r="E337" s="39"/>
      <c r="F337" s="50"/>
    </row>
    <row r="338" spans="1:6">
      <c r="A338" s="52"/>
      <c r="B338" s="24"/>
      <c r="C338" s="56"/>
      <c r="D338" s="55"/>
      <c r="E338" s="39"/>
      <c r="F338" s="50"/>
    </row>
    <row r="339" spans="1:6">
      <c r="A339" s="52"/>
      <c r="B339" s="52"/>
      <c r="C339" s="24"/>
      <c r="D339" s="24"/>
      <c r="E339" s="24"/>
      <c r="F339" s="24"/>
    </row>
    <row r="340" spans="1:6">
      <c r="A340" s="24"/>
      <c r="B340" s="52"/>
      <c r="C340" s="56"/>
      <c r="D340" s="55"/>
      <c r="E340" s="39"/>
      <c r="F340" s="50"/>
    </row>
    <row r="341" spans="1:6">
      <c r="A341" s="24"/>
      <c r="B341" s="24"/>
      <c r="C341" s="56"/>
      <c r="D341" s="55"/>
      <c r="E341" s="39"/>
      <c r="F341" s="50"/>
    </row>
    <row r="342" spans="1:6">
      <c r="A342" s="52"/>
      <c r="B342" s="52"/>
      <c r="C342" s="24"/>
      <c r="D342" s="24"/>
      <c r="E342" s="24"/>
      <c r="F342" s="24"/>
    </row>
    <row r="343" spans="1:6">
      <c r="A343" s="52"/>
      <c r="B343" s="52"/>
      <c r="C343" s="24"/>
      <c r="D343" s="24"/>
      <c r="E343" s="24"/>
      <c r="F343" s="24"/>
    </row>
    <row r="344" spans="1:6">
      <c r="A344" s="52"/>
      <c r="B344" s="24"/>
      <c r="C344" s="24"/>
      <c r="D344" s="24"/>
      <c r="E344" s="24"/>
      <c r="F344" s="24"/>
    </row>
    <row r="345" spans="1:6">
      <c r="A345" s="52"/>
      <c r="B345" s="57"/>
      <c r="C345" s="24"/>
      <c r="D345" s="24"/>
      <c r="E345" s="24"/>
      <c r="F345" s="24"/>
    </row>
    <row r="346" spans="1:6">
      <c r="A346" s="52"/>
      <c r="B346" s="52"/>
      <c r="C346" s="56"/>
      <c r="D346" s="55"/>
      <c r="E346" s="24"/>
      <c r="F346" s="24"/>
    </row>
    <row r="347" spans="1:6">
      <c r="A347" s="52"/>
      <c r="B347" s="24"/>
      <c r="C347" s="56"/>
      <c r="D347" s="55"/>
      <c r="E347" s="24"/>
      <c r="F347" s="50"/>
    </row>
    <row r="348" spans="1:6">
      <c r="A348" s="52"/>
      <c r="B348" s="52"/>
      <c r="C348" s="56"/>
      <c r="D348" s="55"/>
      <c r="E348" s="24"/>
      <c r="F348" s="50"/>
    </row>
    <row r="349" spans="1:6">
      <c r="A349" s="52"/>
      <c r="B349" s="52"/>
      <c r="C349" s="24"/>
      <c r="D349" s="24"/>
      <c r="E349" s="24"/>
      <c r="F349" s="24"/>
    </row>
    <row r="350" spans="1:6">
      <c r="A350" s="52"/>
      <c r="B350" s="52"/>
      <c r="C350" s="56"/>
      <c r="D350" s="55"/>
      <c r="E350" s="24"/>
      <c r="F350" s="24"/>
    </row>
    <row r="351" spans="1:6">
      <c r="A351" s="52"/>
      <c r="B351" s="24"/>
      <c r="C351" s="56"/>
      <c r="D351" s="55"/>
      <c r="E351" s="24"/>
      <c r="F351" s="50"/>
    </row>
    <row r="352" spans="1:6">
      <c r="A352" s="52"/>
      <c r="B352" s="52"/>
      <c r="C352" s="56"/>
      <c r="D352" s="55"/>
      <c r="E352" s="24"/>
      <c r="F352" s="50"/>
    </row>
    <row r="353" spans="1:6">
      <c r="A353" s="52"/>
      <c r="B353" s="52"/>
      <c r="C353" s="24"/>
      <c r="D353" s="24"/>
      <c r="E353" s="24"/>
      <c r="F353" s="24"/>
    </row>
    <row r="354" spans="1:6">
      <c r="A354" s="52"/>
      <c r="B354" s="52"/>
      <c r="C354" s="56"/>
      <c r="D354" s="55"/>
      <c r="E354" s="24"/>
      <c r="F354" s="50"/>
    </row>
    <row r="355" spans="1:6">
      <c r="A355" s="52"/>
      <c r="B355" s="24"/>
      <c r="C355" s="56"/>
      <c r="D355" s="55"/>
      <c r="E355" s="24"/>
      <c r="F355" s="50"/>
    </row>
    <row r="356" spans="1:6">
      <c r="A356" s="52"/>
      <c r="B356" s="52"/>
      <c r="C356" s="24"/>
      <c r="D356" s="24"/>
      <c r="E356" s="24"/>
      <c r="F356" s="24"/>
    </row>
    <row r="357" spans="1:6">
      <c r="A357" s="52"/>
      <c r="B357" s="52"/>
      <c r="C357" s="56"/>
      <c r="D357" s="55"/>
      <c r="E357" s="24"/>
      <c r="F357" s="24"/>
    </row>
    <row r="358" spans="1:6">
      <c r="A358" s="52"/>
      <c r="B358" s="24"/>
      <c r="C358" s="56"/>
      <c r="D358" s="55"/>
      <c r="E358" s="24"/>
      <c r="F358" s="50"/>
    </row>
    <row r="359" spans="1:6">
      <c r="A359" s="52"/>
      <c r="B359" s="52"/>
      <c r="C359" s="56"/>
      <c r="D359" s="55"/>
      <c r="E359" s="24"/>
      <c r="F359" s="50"/>
    </row>
    <row r="360" spans="1:6">
      <c r="A360" s="52"/>
      <c r="B360" s="52"/>
      <c r="C360" s="24"/>
      <c r="D360" s="24"/>
      <c r="E360" s="39"/>
      <c r="F360" s="50"/>
    </row>
    <row r="361" spans="1:6">
      <c r="A361" s="52"/>
      <c r="B361" s="52"/>
      <c r="C361" s="56"/>
      <c r="D361" s="55"/>
      <c r="E361" s="24"/>
      <c r="F361" s="50"/>
    </row>
    <row r="362" spans="1:6">
      <c r="A362" s="52"/>
      <c r="B362" s="24"/>
      <c r="C362" s="56"/>
      <c r="D362" s="55"/>
      <c r="E362" s="24"/>
      <c r="F362" s="50"/>
    </row>
    <row r="363" spans="1:6">
      <c r="A363" s="52"/>
      <c r="B363" s="52"/>
      <c r="C363" s="56"/>
      <c r="D363" s="55"/>
      <c r="E363" s="39"/>
      <c r="F363" s="50"/>
    </row>
    <row r="364" spans="1:6">
      <c r="A364" s="52"/>
      <c r="B364" s="52"/>
      <c r="C364" s="56"/>
      <c r="D364" s="55"/>
      <c r="E364" s="39"/>
      <c r="F364" s="50"/>
    </row>
    <row r="365" spans="1:6">
      <c r="A365" s="52"/>
      <c r="B365" s="52"/>
      <c r="C365" s="56"/>
      <c r="D365" s="55"/>
      <c r="E365" s="39"/>
      <c r="F365" s="50"/>
    </row>
    <row r="366" spans="1:6">
      <c r="A366" s="52"/>
      <c r="B366" s="52"/>
      <c r="C366" s="56"/>
      <c r="D366" s="55"/>
      <c r="E366" s="39"/>
      <c r="F366" s="50"/>
    </row>
    <row r="367" spans="1:6">
      <c r="A367" s="52"/>
      <c r="B367" s="52"/>
      <c r="C367" s="56"/>
      <c r="D367" s="55"/>
      <c r="E367" s="39"/>
      <c r="F367" s="50"/>
    </row>
    <row r="368" spans="1:6">
      <c r="A368" s="52"/>
      <c r="B368" s="52"/>
      <c r="C368" s="56"/>
      <c r="D368" s="55"/>
      <c r="E368" s="39"/>
      <c r="F368" s="50"/>
    </row>
    <row r="369" spans="1:6">
      <c r="A369" s="52"/>
      <c r="B369" s="52"/>
      <c r="C369" s="56"/>
      <c r="D369" s="55"/>
      <c r="E369" s="39"/>
      <c r="F369" s="50"/>
    </row>
    <row r="370" spans="1:6">
      <c r="A370" s="52"/>
      <c r="B370" s="52"/>
      <c r="C370" s="56"/>
      <c r="D370" s="55"/>
      <c r="E370" s="39"/>
      <c r="F370" s="50"/>
    </row>
    <row r="371" spans="1:6">
      <c r="A371" s="52"/>
      <c r="B371" s="52"/>
      <c r="C371" s="56"/>
      <c r="D371" s="55"/>
      <c r="E371" s="39"/>
      <c r="F371" s="50"/>
    </row>
    <row r="372" spans="1:6">
      <c r="A372" s="52"/>
      <c r="B372" s="52"/>
      <c r="C372" s="56"/>
      <c r="D372" s="55"/>
      <c r="E372" s="39"/>
      <c r="F372" s="50"/>
    </row>
    <row r="373" spans="1:6">
      <c r="A373" s="52"/>
      <c r="B373" s="52"/>
      <c r="C373" s="56"/>
      <c r="D373" s="55"/>
      <c r="E373" s="39"/>
      <c r="F373" s="50"/>
    </row>
    <row r="374" spans="1:6">
      <c r="A374" s="52"/>
      <c r="B374" s="52"/>
      <c r="C374" s="56"/>
      <c r="D374" s="55"/>
      <c r="E374" s="39"/>
      <c r="F374" s="50"/>
    </row>
    <row r="375" spans="1:6">
      <c r="A375" s="52"/>
      <c r="B375" s="52"/>
      <c r="C375" s="56"/>
      <c r="D375" s="55"/>
      <c r="E375" s="39"/>
      <c r="F375" s="50"/>
    </row>
    <row r="376" spans="1:6">
      <c r="A376" s="52"/>
      <c r="B376" s="52"/>
      <c r="C376" s="56"/>
      <c r="D376" s="55"/>
      <c r="E376" s="39"/>
      <c r="F376" s="50"/>
    </row>
    <row r="377" spans="1:6">
      <c r="A377" s="52"/>
      <c r="B377" s="52"/>
      <c r="C377" s="56"/>
      <c r="D377" s="55"/>
      <c r="E377" s="39"/>
      <c r="F377" s="50"/>
    </row>
    <row r="378" spans="1:6">
      <c r="A378" s="24"/>
      <c r="B378" s="52"/>
      <c r="C378" s="56"/>
      <c r="D378" s="55"/>
      <c r="E378" s="39"/>
      <c r="F378" s="50"/>
    </row>
    <row r="379" spans="1:6">
      <c r="A379" s="24"/>
      <c r="B379" s="52"/>
      <c r="C379" s="56"/>
      <c r="D379" s="55"/>
      <c r="E379" s="39"/>
      <c r="F379" s="50"/>
    </row>
    <row r="380" spans="1:6">
      <c r="A380" s="24"/>
      <c r="B380" s="52"/>
      <c r="C380" s="56"/>
      <c r="D380" s="55"/>
      <c r="E380" s="39"/>
      <c r="F380" s="50"/>
    </row>
    <row r="381" spans="1:6">
      <c r="A381" s="52"/>
      <c r="B381" s="52"/>
      <c r="C381" s="56"/>
      <c r="D381" s="55"/>
      <c r="E381" s="39"/>
      <c r="F381" s="50"/>
    </row>
    <row r="382" spans="1:6">
      <c r="A382" s="52"/>
      <c r="B382" s="52"/>
      <c r="C382" s="56"/>
      <c r="D382" s="55"/>
      <c r="E382" s="39"/>
      <c r="F382" s="50"/>
    </row>
    <row r="383" spans="1:6">
      <c r="A383" s="52"/>
      <c r="B383" s="52"/>
      <c r="C383" s="56"/>
      <c r="D383" s="55"/>
      <c r="E383" s="39"/>
      <c r="F383" s="50"/>
    </row>
    <row r="384" spans="1:6">
      <c r="A384" s="52"/>
      <c r="B384" s="52"/>
      <c r="C384" s="56"/>
      <c r="D384" s="55"/>
      <c r="E384" s="39"/>
      <c r="F384" s="50"/>
    </row>
    <row r="385" spans="1:6">
      <c r="A385" s="52"/>
      <c r="B385" s="52"/>
      <c r="C385" s="56"/>
      <c r="D385" s="55"/>
      <c r="E385" s="39"/>
      <c r="F385" s="50"/>
    </row>
    <row r="386" spans="1:6">
      <c r="A386" s="52"/>
      <c r="B386" s="52"/>
      <c r="C386" s="56"/>
      <c r="D386" s="55"/>
      <c r="E386" s="39"/>
      <c r="F386" s="50"/>
    </row>
    <row r="387" spans="1:6">
      <c r="A387" s="52"/>
      <c r="B387" s="52"/>
      <c r="C387" s="56"/>
      <c r="D387" s="55"/>
      <c r="E387" s="39"/>
      <c r="F387" s="50"/>
    </row>
    <row r="388" spans="1:6">
      <c r="A388" s="52"/>
      <c r="B388" s="52"/>
      <c r="C388" s="56"/>
      <c r="D388" s="55"/>
      <c r="E388" s="39"/>
      <c r="F388" s="50"/>
    </row>
    <row r="389" spans="1:6">
      <c r="A389" s="52"/>
      <c r="B389" s="52"/>
      <c r="C389" s="56"/>
      <c r="D389" s="55"/>
      <c r="E389" s="39"/>
      <c r="F389" s="50"/>
    </row>
    <row r="390" spans="1:6">
      <c r="A390" s="52"/>
      <c r="B390" s="52"/>
      <c r="C390" s="56"/>
      <c r="D390" s="55"/>
      <c r="E390" s="39"/>
      <c r="F390" s="50"/>
    </row>
    <row r="391" spans="1:6">
      <c r="A391" s="52"/>
      <c r="B391" s="52"/>
      <c r="C391" s="56"/>
      <c r="D391" s="55"/>
      <c r="E391" s="39"/>
      <c r="F391" s="50"/>
    </row>
    <row r="392" spans="1:6">
      <c r="A392" s="52"/>
      <c r="B392" s="52"/>
      <c r="C392" s="56"/>
      <c r="D392" s="55"/>
      <c r="E392" s="39"/>
      <c r="F392" s="50"/>
    </row>
    <row r="393" spans="1:6">
      <c r="A393" s="52"/>
      <c r="B393" s="52"/>
      <c r="C393" s="56"/>
      <c r="D393" s="55"/>
      <c r="E393" s="39"/>
      <c r="F393" s="50"/>
    </row>
    <row r="394" spans="1:6">
      <c r="A394" s="52"/>
      <c r="B394" s="52"/>
      <c r="C394" s="56"/>
      <c r="D394" s="55"/>
      <c r="E394" s="39"/>
      <c r="F394" s="50"/>
    </row>
    <row r="395" spans="1:6">
      <c r="A395" s="52"/>
      <c r="B395" s="52"/>
      <c r="C395" s="56"/>
      <c r="D395" s="55"/>
      <c r="E395" s="39"/>
      <c r="F395" s="50"/>
    </row>
    <row r="396" spans="1:6">
      <c r="A396" s="24"/>
      <c r="B396" s="52"/>
      <c r="C396" s="56"/>
      <c r="D396" s="55"/>
      <c r="E396" s="39"/>
      <c r="F396" s="50"/>
    </row>
    <row r="397" spans="1:6">
      <c r="A397" s="52"/>
      <c r="B397" s="52"/>
      <c r="C397" s="56"/>
      <c r="D397" s="55"/>
      <c r="E397" s="39"/>
      <c r="F397" s="50"/>
    </row>
    <row r="398" spans="1:6">
      <c r="A398" s="52"/>
      <c r="B398" s="52"/>
      <c r="C398" s="56"/>
      <c r="D398" s="55"/>
      <c r="E398" s="24"/>
      <c r="F398" s="50"/>
    </row>
    <row r="399" spans="1:6">
      <c r="A399" s="52"/>
      <c r="B399" s="52"/>
      <c r="C399" s="56"/>
      <c r="D399" s="55"/>
      <c r="E399" s="39"/>
      <c r="F399" s="50"/>
    </row>
    <row r="400" spans="1:6">
      <c r="A400" s="52"/>
      <c r="B400" s="52"/>
      <c r="C400" s="56"/>
      <c r="D400" s="55"/>
      <c r="E400" s="39"/>
      <c r="F400" s="39"/>
    </row>
    <row r="401" spans="1:6">
      <c r="A401" s="37"/>
      <c r="B401" s="52"/>
      <c r="C401" s="56"/>
      <c r="D401" s="55"/>
      <c r="E401" s="39"/>
      <c r="F401" s="39"/>
    </row>
    <row r="402" spans="1:6">
      <c r="A402" s="37"/>
      <c r="B402" s="52"/>
      <c r="C402" s="56"/>
      <c r="D402" s="55"/>
      <c r="E402" s="39"/>
      <c r="F402" s="50"/>
    </row>
    <row r="403" spans="1:6">
      <c r="A403" s="37"/>
      <c r="B403" s="52"/>
      <c r="C403" s="56"/>
      <c r="D403" s="55"/>
      <c r="E403" s="39"/>
      <c r="F403" s="50"/>
    </row>
    <row r="404" spans="1:6">
      <c r="A404" s="37"/>
      <c r="B404" s="52"/>
      <c r="C404" s="56"/>
      <c r="D404" s="55"/>
      <c r="E404" s="39"/>
      <c r="F404" s="39"/>
    </row>
    <row r="405" spans="1:6">
      <c r="A405" s="37"/>
      <c r="B405" s="52"/>
      <c r="C405" s="56"/>
      <c r="D405" s="55"/>
      <c r="E405" s="39"/>
      <c r="F405" s="39"/>
    </row>
    <row r="406" spans="1:6">
      <c r="A406" s="37"/>
      <c r="B406" s="52"/>
      <c r="C406" s="56"/>
      <c r="D406" s="55"/>
      <c r="E406" s="39"/>
      <c r="F406" s="50"/>
    </row>
    <row r="407" spans="1:6">
      <c r="A407" s="37"/>
      <c r="B407" s="52"/>
      <c r="C407" s="56"/>
      <c r="D407" s="55"/>
      <c r="E407" s="39"/>
      <c r="F407" s="50"/>
    </row>
    <row r="408" spans="1:6">
      <c r="A408" s="37"/>
      <c r="B408" s="52"/>
      <c r="C408" s="56"/>
      <c r="D408" s="55"/>
      <c r="E408" s="39"/>
      <c r="F408" s="39"/>
    </row>
    <row r="409" spans="1:6">
      <c r="A409" s="37"/>
      <c r="B409" s="52"/>
      <c r="C409" s="56"/>
      <c r="D409" s="55"/>
      <c r="E409" s="39"/>
      <c r="F409" s="50"/>
    </row>
    <row r="410" spans="1:6">
      <c r="A410" s="37"/>
      <c r="B410" s="52"/>
      <c r="C410" s="56"/>
      <c r="D410" s="55"/>
      <c r="E410" s="39"/>
      <c r="F410" s="50"/>
    </row>
    <row r="411" spans="1:6">
      <c r="A411" s="37"/>
      <c r="B411" s="52"/>
      <c r="C411" s="56"/>
      <c r="D411" s="55"/>
      <c r="E411" s="39"/>
      <c r="F411" s="39"/>
    </row>
    <row r="412" spans="1:6">
      <c r="A412" s="37"/>
      <c r="B412" s="52"/>
      <c r="C412" s="56"/>
      <c r="D412" s="55"/>
      <c r="E412" s="39"/>
      <c r="F412" s="39"/>
    </row>
    <row r="413" spans="1:6">
      <c r="A413" s="37"/>
      <c r="B413" s="52"/>
      <c r="C413" s="56"/>
      <c r="D413" s="55"/>
      <c r="E413" s="39"/>
      <c r="F413" s="50"/>
    </row>
    <row r="414" spans="1:6">
      <c r="A414" s="37"/>
      <c r="B414" s="52"/>
      <c r="C414" s="56"/>
      <c r="D414" s="55"/>
      <c r="E414" s="39"/>
      <c r="F414" s="50"/>
    </row>
    <row r="415" spans="1:6">
      <c r="A415" s="37"/>
      <c r="B415" s="52"/>
      <c r="C415" s="56"/>
      <c r="D415" s="55"/>
      <c r="E415" s="39"/>
      <c r="F415" s="39"/>
    </row>
    <row r="416" spans="1:6">
      <c r="A416" s="37"/>
      <c r="B416" s="52"/>
      <c r="C416" s="56"/>
      <c r="D416" s="55"/>
      <c r="E416" s="39"/>
      <c r="F416" s="39"/>
    </row>
    <row r="417" spans="1:6">
      <c r="A417" s="37"/>
      <c r="B417" s="52"/>
      <c r="C417" s="56"/>
      <c r="D417" s="55"/>
      <c r="E417" s="39"/>
      <c r="F417" s="50"/>
    </row>
    <row r="418" spans="1:6">
      <c r="A418" s="37"/>
      <c r="B418" s="52"/>
      <c r="C418" s="56"/>
      <c r="D418" s="55"/>
      <c r="E418" s="39"/>
      <c r="F418" s="50"/>
    </row>
    <row r="419" spans="1:6">
      <c r="A419" s="37"/>
      <c r="B419" s="52"/>
      <c r="C419" s="56"/>
      <c r="D419" s="55"/>
      <c r="E419" s="39"/>
      <c r="F419" s="39"/>
    </row>
    <row r="420" spans="1:6">
      <c r="A420" s="37"/>
      <c r="B420" s="52"/>
      <c r="C420" s="56"/>
      <c r="D420" s="55"/>
      <c r="E420" s="39"/>
      <c r="F420" s="39"/>
    </row>
    <row r="421" spans="1:6">
      <c r="A421" s="37"/>
      <c r="B421" s="52"/>
      <c r="C421" s="56"/>
      <c r="D421" s="55"/>
      <c r="E421" s="39"/>
      <c r="F421" s="50"/>
    </row>
    <row r="422" spans="1:6">
      <c r="A422" s="37"/>
      <c r="B422" s="52"/>
      <c r="C422" s="56"/>
      <c r="D422" s="55"/>
      <c r="E422" s="39"/>
      <c r="F422" s="50"/>
    </row>
    <row r="423" spans="1:6">
      <c r="A423" s="37"/>
      <c r="B423" s="52"/>
      <c r="C423" s="56"/>
      <c r="D423" s="55"/>
      <c r="E423" s="39"/>
      <c r="F423" s="39"/>
    </row>
    <row r="424" spans="1:6">
      <c r="A424" s="37"/>
      <c r="B424" s="52"/>
      <c r="C424" s="56"/>
      <c r="D424" s="55"/>
      <c r="E424" s="39"/>
      <c r="F424" s="39"/>
    </row>
    <row r="425" spans="1:6">
      <c r="A425" s="37"/>
      <c r="B425" s="52"/>
      <c r="C425" s="56"/>
      <c r="D425" s="55"/>
      <c r="E425" s="39"/>
      <c r="F425" s="50"/>
    </row>
    <row r="426" spans="1:6">
      <c r="A426" s="37"/>
      <c r="B426" s="52"/>
      <c r="C426" s="56"/>
      <c r="D426" s="55"/>
      <c r="E426" s="39"/>
      <c r="F426" s="50"/>
    </row>
    <row r="427" spans="1:6">
      <c r="A427" s="37"/>
      <c r="B427" s="52"/>
      <c r="C427" s="56"/>
      <c r="D427" s="55"/>
      <c r="E427" s="39"/>
      <c r="F427" s="39"/>
    </row>
    <row r="428" spans="1:6">
      <c r="A428" s="37"/>
      <c r="B428" s="52"/>
      <c r="C428" s="56"/>
      <c r="D428" s="55"/>
      <c r="E428" s="39"/>
      <c r="F428" s="39"/>
    </row>
    <row r="429" spans="1:6">
      <c r="A429" s="37"/>
      <c r="B429" s="52"/>
      <c r="C429" s="56"/>
      <c r="D429" s="55"/>
      <c r="E429" s="39"/>
      <c r="F429" s="50"/>
    </row>
    <row r="430" spans="1:6">
      <c r="A430" s="37"/>
      <c r="B430" s="52"/>
      <c r="C430" s="56"/>
      <c r="D430" s="55"/>
      <c r="E430" s="39"/>
      <c r="F430" s="50"/>
    </row>
    <row r="431" spans="1:6">
      <c r="A431" s="37"/>
      <c r="B431" s="52"/>
      <c r="C431" s="56"/>
      <c r="D431" s="55"/>
      <c r="E431" s="39"/>
      <c r="F431" s="39"/>
    </row>
    <row r="432" spans="1:6">
      <c r="A432" s="37"/>
      <c r="B432" s="52"/>
      <c r="C432" s="56"/>
      <c r="D432" s="55"/>
      <c r="E432" s="39"/>
      <c r="F432" s="39"/>
    </row>
    <row r="433" spans="1:6">
      <c r="A433" s="37"/>
      <c r="B433" s="52"/>
      <c r="C433" s="56"/>
      <c r="D433" s="55"/>
      <c r="E433" s="39"/>
      <c r="F433" s="50"/>
    </row>
    <row r="434" spans="1:6">
      <c r="A434" s="37"/>
      <c r="B434" s="52"/>
      <c r="C434" s="56"/>
      <c r="D434" s="55"/>
      <c r="E434" s="39"/>
      <c r="F434" s="50"/>
    </row>
    <row r="435" spans="1:6">
      <c r="A435" s="37"/>
      <c r="B435" s="52"/>
      <c r="C435" s="56"/>
      <c r="D435" s="55"/>
      <c r="E435" s="39"/>
      <c r="F435" s="39"/>
    </row>
    <row r="436" spans="1:6">
      <c r="A436" s="37"/>
      <c r="B436" s="52"/>
      <c r="C436" s="56"/>
      <c r="D436" s="55"/>
      <c r="E436" s="39"/>
      <c r="F436" s="39"/>
    </row>
    <row r="437" spans="1:6">
      <c r="A437" s="37"/>
      <c r="B437" s="52"/>
      <c r="C437" s="56"/>
      <c r="D437" s="55"/>
      <c r="E437" s="39"/>
      <c r="F437" s="50"/>
    </row>
    <row r="438" spans="1:6">
      <c r="A438" s="37"/>
      <c r="B438" s="52"/>
      <c r="C438" s="56"/>
      <c r="D438" s="55"/>
      <c r="E438" s="39"/>
      <c r="F438" s="50"/>
    </row>
    <row r="439" spans="1:6">
      <c r="A439" s="37"/>
      <c r="B439" s="52"/>
      <c r="C439" s="56"/>
      <c r="D439" s="55"/>
      <c r="E439" s="39"/>
      <c r="F439" s="39"/>
    </row>
    <row r="440" spans="1:6">
      <c r="A440" s="37"/>
      <c r="B440" s="52"/>
      <c r="C440" s="56"/>
      <c r="D440" s="55"/>
      <c r="E440" s="39"/>
      <c r="F440" s="39"/>
    </row>
    <row r="441" spans="1:6">
      <c r="A441" s="37"/>
      <c r="B441" s="52"/>
      <c r="C441" s="56"/>
      <c r="D441" s="55"/>
      <c r="E441" s="39"/>
      <c r="F441" s="50"/>
    </row>
    <row r="442" spans="1:6">
      <c r="A442" s="37"/>
      <c r="B442" s="52"/>
      <c r="C442" s="56"/>
      <c r="D442" s="55"/>
      <c r="E442" s="39"/>
      <c r="F442" s="50"/>
    </row>
    <row r="443" spans="1:6">
      <c r="A443" s="37"/>
      <c r="B443" s="52"/>
      <c r="C443" s="56"/>
      <c r="D443" s="55"/>
      <c r="E443" s="39"/>
      <c r="F443" s="39"/>
    </row>
    <row r="444" spans="1:6">
      <c r="A444" s="37"/>
      <c r="B444" s="52"/>
      <c r="C444" s="56"/>
      <c r="D444" s="55"/>
      <c r="E444" s="39"/>
      <c r="F444" s="50"/>
    </row>
    <row r="445" spans="1:6">
      <c r="A445" s="37"/>
      <c r="B445" s="52"/>
      <c r="C445" s="56"/>
      <c r="D445" s="55"/>
      <c r="E445" s="39"/>
      <c r="F445" s="50"/>
    </row>
    <row r="446" spans="1:6">
      <c r="A446" s="37"/>
      <c r="B446" s="52"/>
      <c r="C446" s="56"/>
      <c r="D446" s="55"/>
      <c r="E446" s="39"/>
      <c r="F446" s="39"/>
    </row>
    <row r="447" spans="1:6">
      <c r="A447" s="37"/>
      <c r="B447" s="52"/>
      <c r="C447" s="56"/>
      <c r="D447" s="55"/>
      <c r="E447" s="39"/>
      <c r="F447" s="50"/>
    </row>
    <row r="448" spans="1:6">
      <c r="A448" s="37"/>
      <c r="B448" s="52"/>
      <c r="C448" s="56"/>
      <c r="D448" s="55"/>
      <c r="E448" s="39"/>
      <c r="F448" s="50"/>
    </row>
    <row r="449" spans="1:6">
      <c r="A449" s="37"/>
      <c r="B449" s="52"/>
      <c r="C449" s="56"/>
      <c r="D449" s="55"/>
      <c r="E449" s="39"/>
      <c r="F449" s="39"/>
    </row>
    <row r="450" spans="1:6">
      <c r="A450" s="37"/>
      <c r="B450" s="52"/>
      <c r="C450" s="56"/>
      <c r="D450" s="55"/>
      <c r="E450" s="39"/>
      <c r="F450" s="39"/>
    </row>
    <row r="451" spans="1:6">
      <c r="A451" s="37"/>
      <c r="B451" s="52"/>
      <c r="C451" s="56"/>
      <c r="D451" s="55"/>
      <c r="E451" s="39"/>
      <c r="F451" s="50"/>
    </row>
    <row r="452" spans="1:6">
      <c r="A452" s="37"/>
      <c r="B452" s="52"/>
      <c r="C452" s="56"/>
      <c r="D452" s="55"/>
      <c r="E452" s="39"/>
      <c r="F452" s="50"/>
    </row>
    <row r="453" spans="1:6">
      <c r="A453" s="37"/>
      <c r="B453" s="52"/>
      <c r="C453" s="56"/>
      <c r="D453" s="60"/>
      <c r="E453" s="39"/>
      <c r="F453" s="39"/>
    </row>
    <row r="454" spans="1:6">
      <c r="A454" s="37"/>
      <c r="B454" s="52"/>
      <c r="C454" s="56"/>
      <c r="D454" s="55"/>
      <c r="E454" s="39"/>
      <c r="F454" s="50"/>
    </row>
    <row r="455" spans="1:6">
      <c r="A455" s="37"/>
      <c r="B455" s="24"/>
      <c r="C455" s="56"/>
      <c r="D455" s="55"/>
    </row>
    <row r="456" spans="1:6">
      <c r="A456" s="37"/>
      <c r="B456" s="52"/>
      <c r="C456" s="56"/>
      <c r="D456" s="55"/>
      <c r="E456" s="39"/>
      <c r="F456" s="39"/>
    </row>
    <row r="457" spans="1:6">
      <c r="A457" s="52"/>
      <c r="B457" s="52"/>
      <c r="C457" s="56"/>
      <c r="D457" s="55"/>
      <c r="E457" s="39"/>
      <c r="F457" s="50"/>
    </row>
    <row r="458" spans="1:6">
      <c r="A458" s="52"/>
      <c r="B458" s="52"/>
      <c r="C458" s="56"/>
      <c r="D458" s="55"/>
      <c r="E458" s="39"/>
      <c r="F458" s="50"/>
    </row>
    <row r="459" spans="1:6">
      <c r="A459" s="52"/>
      <c r="B459" s="52"/>
      <c r="C459" s="56"/>
      <c r="D459" s="55"/>
      <c r="E459" s="39"/>
      <c r="F459" s="50"/>
    </row>
    <row r="460" spans="1:6">
      <c r="A460" s="52"/>
      <c r="B460" s="52"/>
      <c r="C460" s="56"/>
      <c r="D460" s="55"/>
      <c r="E460" s="39"/>
      <c r="F460" s="39"/>
    </row>
    <row r="461" spans="1:6">
      <c r="A461" s="52"/>
      <c r="B461" s="52"/>
      <c r="C461" s="56"/>
      <c r="D461" s="55"/>
      <c r="E461" s="39"/>
      <c r="F461" s="50"/>
    </row>
    <row r="462" spans="1:6">
      <c r="A462" s="52"/>
      <c r="B462" s="52"/>
      <c r="C462" s="56"/>
      <c r="D462" s="55"/>
      <c r="E462" s="39"/>
      <c r="F462" s="50"/>
    </row>
    <row r="463" spans="1:6">
      <c r="A463" s="52"/>
      <c r="B463" s="52"/>
      <c r="C463" s="56"/>
      <c r="D463" s="55"/>
    </row>
    <row r="464" spans="1:6">
      <c r="A464" s="52"/>
      <c r="B464" s="52"/>
      <c r="C464" s="56"/>
      <c r="D464" s="55"/>
    </row>
    <row r="465" spans="1:6">
      <c r="A465" s="52"/>
      <c r="B465" s="52"/>
      <c r="C465" s="56"/>
      <c r="D465" s="55"/>
      <c r="E465" s="39"/>
      <c r="F465" s="50"/>
    </row>
    <row r="466" spans="1:6">
      <c r="A466" s="52"/>
      <c r="B466" s="52"/>
      <c r="C466" s="56"/>
      <c r="D466" s="55"/>
      <c r="E466" s="39"/>
      <c r="F466" s="39"/>
    </row>
    <row r="467" spans="1:6">
      <c r="A467" s="52"/>
      <c r="B467" s="52"/>
      <c r="C467" s="56"/>
      <c r="D467" s="55"/>
      <c r="E467" s="39"/>
      <c r="F467" s="50"/>
    </row>
    <row r="468" spans="1:6">
      <c r="A468" s="24"/>
      <c r="B468" s="52"/>
      <c r="C468" s="56"/>
      <c r="D468" s="55"/>
      <c r="E468" s="39"/>
      <c r="F468" s="50"/>
    </row>
    <row r="469" spans="1:6">
      <c r="A469" s="52"/>
      <c r="B469" s="52"/>
      <c r="C469" s="56"/>
      <c r="D469" s="55"/>
      <c r="E469" s="39"/>
      <c r="F469" s="50"/>
    </row>
    <row r="470" spans="1:6">
      <c r="A470" s="52"/>
      <c r="B470" s="52"/>
      <c r="C470" s="56"/>
      <c r="D470" s="55"/>
      <c r="E470" s="39"/>
      <c r="F470" s="50"/>
    </row>
    <row r="471" spans="1:6">
      <c r="A471" s="52"/>
      <c r="B471" s="52"/>
      <c r="C471" s="56"/>
      <c r="D471" s="55"/>
      <c r="E471" s="39"/>
      <c r="F471" s="50"/>
    </row>
    <row r="472" spans="1:6">
      <c r="A472" s="52"/>
      <c r="B472" s="57"/>
      <c r="C472" s="56"/>
      <c r="D472" s="55"/>
      <c r="E472" s="39"/>
      <c r="F472" s="39"/>
    </row>
    <row r="473" spans="1:6">
      <c r="A473" s="52"/>
      <c r="B473" s="52"/>
      <c r="C473" s="56"/>
      <c r="D473" s="55"/>
      <c r="E473" s="39"/>
      <c r="F473" s="50"/>
    </row>
    <row r="474" spans="1:6">
      <c r="A474" s="37"/>
      <c r="B474" s="52"/>
      <c r="C474" s="56"/>
      <c r="D474" s="55"/>
      <c r="E474" s="39"/>
      <c r="F474" s="50"/>
    </row>
    <row r="475" spans="1:6">
      <c r="A475" s="52"/>
      <c r="B475" s="52"/>
      <c r="C475" s="56"/>
      <c r="D475" s="55"/>
      <c r="E475" s="39"/>
      <c r="F475" s="50"/>
    </row>
    <row r="476" spans="1:6">
      <c r="A476" s="52"/>
      <c r="B476" s="52"/>
      <c r="C476" s="41"/>
      <c r="D476" s="59"/>
      <c r="E476" s="58"/>
      <c r="F476" s="38"/>
    </row>
    <row r="477" spans="1:6">
      <c r="A477" s="52"/>
      <c r="B477" s="52"/>
    </row>
    <row r="478" spans="1:6">
      <c r="A478" s="52"/>
      <c r="B478" s="32"/>
    </row>
    <row r="479" spans="1:6">
      <c r="C479" s="62"/>
      <c r="D479" s="61"/>
      <c r="E479" s="39"/>
      <c r="F479" s="39"/>
    </row>
    <row r="480" spans="1:6">
      <c r="C480" s="56"/>
      <c r="D480" s="55"/>
      <c r="E480" s="39"/>
      <c r="F480" s="50"/>
    </row>
    <row r="481" spans="1:6">
      <c r="A481" s="33"/>
      <c r="B481" s="57"/>
      <c r="C481" s="56"/>
      <c r="D481" s="55"/>
      <c r="E481" s="39"/>
      <c r="F481" s="50"/>
    </row>
    <row r="482" spans="1:6">
      <c r="A482" s="52"/>
      <c r="B482" s="52"/>
      <c r="C482" s="56"/>
      <c r="D482" s="55"/>
      <c r="E482" s="39"/>
      <c r="F482" s="50"/>
    </row>
    <row r="483" spans="1:6">
      <c r="A483" s="52"/>
      <c r="B483" s="52"/>
      <c r="C483" s="56"/>
      <c r="D483" s="55"/>
      <c r="E483" s="39"/>
      <c r="F483" s="50"/>
    </row>
    <row r="484" spans="1:6">
      <c r="A484" s="52"/>
      <c r="B484" s="52"/>
      <c r="C484" s="56"/>
      <c r="D484" s="55"/>
      <c r="E484" s="39"/>
      <c r="F484" s="50"/>
    </row>
    <row r="485" spans="1:6">
      <c r="A485" s="52"/>
      <c r="B485" s="57"/>
      <c r="C485" s="24"/>
      <c r="D485" s="24"/>
      <c r="E485" s="24"/>
      <c r="F485" s="24"/>
    </row>
    <row r="486" spans="1:6">
      <c r="A486" s="52"/>
      <c r="B486" s="52"/>
      <c r="C486" s="56"/>
      <c r="D486" s="55"/>
      <c r="E486" s="39"/>
      <c r="F486" s="50"/>
    </row>
    <row r="487" spans="1:6">
      <c r="A487" s="52"/>
      <c r="B487" s="52"/>
      <c r="C487" s="56"/>
      <c r="D487" s="55"/>
      <c r="E487" s="39"/>
      <c r="F487" s="50"/>
    </row>
    <row r="488" spans="1:6">
      <c r="A488" s="52"/>
      <c r="B488" s="52"/>
      <c r="C488" s="56"/>
      <c r="D488" s="55"/>
      <c r="E488" s="39"/>
      <c r="F488" s="50"/>
    </row>
    <row r="489" spans="1:6">
      <c r="A489" s="52"/>
      <c r="B489" s="52"/>
      <c r="C489" s="56"/>
      <c r="D489" s="55"/>
      <c r="E489" s="39"/>
      <c r="F489" s="50"/>
    </row>
    <row r="490" spans="1:6">
      <c r="A490" s="52"/>
      <c r="B490" s="52"/>
      <c r="C490" s="56"/>
      <c r="D490" s="55"/>
      <c r="E490" s="39"/>
      <c r="F490" s="50"/>
    </row>
    <row r="491" spans="1:6">
      <c r="A491" s="52"/>
      <c r="B491" s="52"/>
      <c r="C491" s="56"/>
      <c r="D491" s="55"/>
      <c r="E491" s="39"/>
      <c r="F491" s="50"/>
    </row>
    <row r="492" spans="1:6">
      <c r="A492" s="52"/>
      <c r="B492" s="52"/>
      <c r="C492" s="56"/>
      <c r="D492" s="55"/>
      <c r="E492" s="39"/>
      <c r="F492" s="50"/>
    </row>
    <row r="493" spans="1:6">
      <c r="A493" s="52"/>
      <c r="B493" s="52"/>
      <c r="C493" s="56"/>
      <c r="D493" s="55"/>
      <c r="E493" s="39"/>
      <c r="F493" s="50"/>
    </row>
    <row r="494" spans="1:6">
      <c r="A494" s="52"/>
      <c r="B494" s="52"/>
      <c r="C494" s="56"/>
      <c r="D494" s="55"/>
      <c r="E494" s="39"/>
      <c r="F494" s="50"/>
    </row>
    <row r="495" spans="1:6">
      <c r="A495" s="52"/>
      <c r="B495" s="52"/>
      <c r="C495" s="56"/>
      <c r="D495" s="55"/>
      <c r="E495" s="39"/>
      <c r="F495" s="50"/>
    </row>
    <row r="496" spans="1:6">
      <c r="A496" s="52"/>
      <c r="B496" s="52"/>
      <c r="C496" s="56"/>
      <c r="D496" s="55"/>
      <c r="E496" s="39"/>
      <c r="F496" s="50"/>
    </row>
    <row r="497" spans="1:6">
      <c r="A497" s="52"/>
      <c r="B497" s="52"/>
      <c r="C497" s="24"/>
      <c r="D497" s="24"/>
      <c r="E497" s="24"/>
      <c r="F497" s="24"/>
    </row>
    <row r="498" spans="1:6">
      <c r="A498" s="52"/>
      <c r="B498" s="52"/>
      <c r="C498" s="56"/>
      <c r="D498" s="55"/>
      <c r="E498" s="39"/>
      <c r="F498" s="50"/>
    </row>
    <row r="499" spans="1:6">
      <c r="A499" s="37"/>
      <c r="B499" s="52"/>
      <c r="C499" s="56"/>
      <c r="D499" s="55"/>
      <c r="E499" s="39"/>
      <c r="F499" s="50"/>
    </row>
    <row r="500" spans="1:6">
      <c r="A500" s="37"/>
      <c r="B500" s="52"/>
      <c r="C500" s="24"/>
      <c r="D500" s="24"/>
      <c r="E500" s="24"/>
      <c r="F500" s="24"/>
    </row>
    <row r="501" spans="1:6" ht="31.5" customHeight="1">
      <c r="A501" s="37"/>
      <c r="B501" s="52"/>
      <c r="C501" s="24"/>
      <c r="D501" s="24"/>
      <c r="E501" s="24"/>
      <c r="F501" s="24"/>
    </row>
    <row r="502" spans="1:6">
      <c r="A502" s="37"/>
      <c r="B502" s="52"/>
      <c r="C502" s="56"/>
      <c r="D502" s="55"/>
      <c r="E502" s="39"/>
      <c r="F502" s="50"/>
    </row>
    <row r="503" spans="1:6">
      <c r="A503" s="37"/>
      <c r="B503" s="52"/>
      <c r="C503" s="56"/>
      <c r="D503" s="55"/>
      <c r="E503" s="39"/>
      <c r="F503" s="50"/>
    </row>
    <row r="504" spans="1:6">
      <c r="A504" s="52"/>
      <c r="B504" s="52"/>
      <c r="C504" s="56"/>
      <c r="D504" s="55"/>
      <c r="E504" s="39"/>
      <c r="F504" s="50"/>
    </row>
    <row r="505" spans="1:6">
      <c r="A505" s="52"/>
      <c r="B505" s="52"/>
      <c r="C505" s="56"/>
      <c r="D505" s="60"/>
      <c r="E505" s="39"/>
      <c r="F505" s="39"/>
    </row>
    <row r="506" spans="1:6">
      <c r="A506" s="37"/>
      <c r="B506" s="52"/>
      <c r="C506" s="56"/>
      <c r="D506" s="60"/>
      <c r="E506" s="39"/>
      <c r="F506" s="39"/>
    </row>
    <row r="507" spans="1:6">
      <c r="A507" s="24"/>
      <c r="B507" s="57"/>
      <c r="C507" s="24"/>
      <c r="D507" s="24"/>
      <c r="E507" s="24"/>
      <c r="F507" s="24"/>
    </row>
    <row r="508" spans="1:6">
      <c r="A508" s="24"/>
      <c r="B508" s="52"/>
      <c r="C508" s="56"/>
      <c r="D508" s="55"/>
      <c r="E508" s="39"/>
      <c r="F508" s="50"/>
    </row>
    <row r="509" spans="1:6">
      <c r="A509" s="24"/>
      <c r="B509" s="52"/>
      <c r="C509" s="56"/>
      <c r="D509" s="60"/>
      <c r="E509" s="39"/>
      <c r="F509" s="50"/>
    </row>
    <row r="510" spans="1:6">
      <c r="A510" s="24"/>
      <c r="B510" s="52"/>
      <c r="C510" s="24"/>
      <c r="D510" s="24"/>
      <c r="E510" s="24"/>
      <c r="F510" s="24"/>
    </row>
    <row r="511" spans="1:6">
      <c r="A511" s="52"/>
      <c r="B511" s="52"/>
      <c r="C511" s="56"/>
      <c r="D511" s="55"/>
      <c r="E511" s="39"/>
      <c r="F511" s="50"/>
    </row>
    <row r="512" spans="1:6">
      <c r="A512" s="52"/>
      <c r="B512" s="52"/>
      <c r="C512" s="56"/>
      <c r="D512" s="60"/>
      <c r="E512" s="39"/>
      <c r="F512" s="50"/>
    </row>
    <row r="513" spans="1:6">
      <c r="A513" s="52"/>
      <c r="B513" s="52"/>
      <c r="C513" s="24"/>
      <c r="D513" s="24"/>
      <c r="E513" s="24"/>
      <c r="F513" s="24"/>
    </row>
    <row r="514" spans="1:6">
      <c r="A514" s="52"/>
      <c r="B514" s="52"/>
      <c r="C514" s="56"/>
      <c r="D514" s="55"/>
      <c r="E514" s="39"/>
      <c r="F514" s="50"/>
    </row>
    <row r="515" spans="1:6">
      <c r="A515" s="52"/>
      <c r="B515" s="52"/>
      <c r="C515" s="56"/>
      <c r="D515" s="60"/>
      <c r="E515" s="39"/>
      <c r="F515" s="50"/>
    </row>
    <row r="516" spans="1:6">
      <c r="A516" s="52"/>
      <c r="B516" s="52"/>
      <c r="C516" s="24"/>
      <c r="D516" s="24"/>
      <c r="E516" s="24"/>
      <c r="F516" s="24"/>
    </row>
    <row r="517" spans="1:6">
      <c r="A517" s="52"/>
      <c r="B517" s="52"/>
      <c r="C517" s="56"/>
      <c r="D517" s="55"/>
      <c r="E517" s="39"/>
      <c r="F517" s="50"/>
    </row>
    <row r="518" spans="1:6">
      <c r="A518" s="52"/>
      <c r="B518" s="52"/>
      <c r="C518" s="24"/>
      <c r="D518" s="24"/>
      <c r="E518" s="24"/>
      <c r="F518" s="24"/>
    </row>
    <row r="519" spans="1:6">
      <c r="A519" s="24"/>
      <c r="B519" s="52"/>
      <c r="C519" s="56"/>
      <c r="D519" s="60"/>
      <c r="E519" s="39"/>
      <c r="F519" s="39"/>
    </row>
    <row r="520" spans="1:6">
      <c r="A520" s="24"/>
      <c r="B520" s="24"/>
      <c r="C520" s="56"/>
      <c r="D520" s="60"/>
      <c r="E520" s="39"/>
      <c r="F520" s="39"/>
    </row>
    <row r="521" spans="1:6">
      <c r="A521" s="24"/>
      <c r="B521" s="57"/>
      <c r="C521" s="24"/>
      <c r="D521" s="24"/>
      <c r="E521" s="24"/>
      <c r="F521" s="24"/>
    </row>
    <row r="522" spans="1:6">
      <c r="A522" s="24"/>
      <c r="B522" s="52"/>
      <c r="C522" s="56"/>
      <c r="D522" s="55"/>
      <c r="E522" s="39"/>
      <c r="F522" s="50"/>
    </row>
    <row r="523" spans="1:6">
      <c r="A523" s="24"/>
      <c r="B523" s="52"/>
      <c r="C523" s="56"/>
      <c r="D523" s="55"/>
      <c r="E523" s="39"/>
      <c r="F523" s="50"/>
    </row>
    <row r="524" spans="1:6">
      <c r="A524" s="24"/>
      <c r="B524" s="52"/>
      <c r="C524" s="56"/>
      <c r="D524" s="55"/>
      <c r="E524" s="39"/>
      <c r="F524" s="50"/>
    </row>
    <row r="525" spans="1:6">
      <c r="A525" s="24"/>
      <c r="B525" s="52"/>
      <c r="C525" s="24"/>
      <c r="D525" s="24"/>
      <c r="E525" s="24"/>
      <c r="F525" s="24"/>
    </row>
    <row r="526" spans="1:6">
      <c r="A526" s="24"/>
      <c r="B526" s="52"/>
      <c r="C526" s="56"/>
      <c r="D526" s="55"/>
      <c r="E526" s="39"/>
      <c r="F526" s="50"/>
    </row>
    <row r="527" spans="1:6">
      <c r="A527" s="24"/>
      <c r="B527" s="52"/>
      <c r="C527" s="56"/>
      <c r="D527" s="55"/>
      <c r="E527" s="39"/>
      <c r="F527" s="50"/>
    </row>
    <row r="528" spans="1:6">
      <c r="A528" s="24"/>
      <c r="B528" s="52"/>
      <c r="C528" s="56"/>
      <c r="D528" s="60"/>
      <c r="E528" s="39"/>
      <c r="F528" s="39"/>
    </row>
    <row r="529" spans="1:6" ht="30" customHeight="1">
      <c r="A529" s="24"/>
      <c r="B529" s="52"/>
      <c r="C529" s="24"/>
      <c r="D529" s="24"/>
      <c r="E529" s="24"/>
      <c r="F529" s="24"/>
    </row>
    <row r="530" spans="1:6">
      <c r="A530" s="24"/>
      <c r="B530" s="52"/>
      <c r="C530" s="56"/>
      <c r="D530" s="55"/>
      <c r="E530" s="39"/>
      <c r="F530" s="50"/>
    </row>
    <row r="531" spans="1:6">
      <c r="A531" s="52"/>
      <c r="B531" s="52"/>
      <c r="C531" s="56"/>
      <c r="D531" s="55"/>
      <c r="E531" s="39"/>
      <c r="F531" s="50"/>
    </row>
    <row r="532" spans="1:6">
      <c r="A532" s="52"/>
      <c r="B532" s="52"/>
      <c r="C532" s="56"/>
      <c r="D532" s="55"/>
      <c r="E532" s="39"/>
      <c r="F532" s="50"/>
    </row>
    <row r="533" spans="1:6" ht="30" customHeight="1">
      <c r="A533" s="52"/>
      <c r="B533" s="52"/>
      <c r="C533" s="24"/>
      <c r="D533" s="24"/>
      <c r="E533" s="24"/>
      <c r="F533" s="24"/>
    </row>
    <row r="534" spans="1:6">
      <c r="A534" s="52"/>
      <c r="B534" s="52"/>
      <c r="C534" s="56"/>
      <c r="D534" s="55"/>
      <c r="E534" s="39"/>
      <c r="F534" s="50"/>
    </row>
    <row r="535" spans="1:6">
      <c r="A535" s="52"/>
      <c r="B535" s="52"/>
      <c r="C535" s="56"/>
      <c r="D535" s="55"/>
      <c r="E535" s="39"/>
      <c r="F535" s="50"/>
    </row>
    <row r="536" spans="1:6">
      <c r="A536" s="52"/>
      <c r="B536" s="52"/>
      <c r="C536" s="56"/>
      <c r="D536" s="55"/>
      <c r="E536" s="39"/>
      <c r="F536" s="50"/>
    </row>
    <row r="537" spans="1:6">
      <c r="A537" s="52"/>
      <c r="B537" s="52"/>
      <c r="C537" s="24"/>
      <c r="D537" s="24"/>
      <c r="E537" s="24"/>
      <c r="F537" s="24"/>
    </row>
    <row r="538" spans="1:6">
      <c r="A538" s="52"/>
      <c r="B538" s="52"/>
      <c r="C538" s="56"/>
      <c r="D538" s="55"/>
      <c r="E538" s="39"/>
      <c r="F538" s="50"/>
    </row>
    <row r="539" spans="1:6">
      <c r="A539" s="52"/>
      <c r="B539" s="52"/>
      <c r="C539" s="56"/>
      <c r="D539" s="55"/>
      <c r="E539" s="39"/>
      <c r="F539" s="50"/>
    </row>
    <row r="540" spans="1:6">
      <c r="A540" s="52"/>
      <c r="B540" s="52"/>
      <c r="C540" s="56"/>
      <c r="D540" s="55"/>
      <c r="E540" s="39"/>
      <c r="F540" s="50"/>
    </row>
    <row r="541" spans="1:6">
      <c r="A541" s="52"/>
      <c r="B541" s="52"/>
      <c r="C541" s="24"/>
      <c r="D541" s="24"/>
      <c r="E541" s="24"/>
      <c r="F541" s="24"/>
    </row>
    <row r="542" spans="1:6">
      <c r="A542" s="52"/>
      <c r="B542" s="52"/>
      <c r="C542" s="56"/>
      <c r="D542" s="55"/>
      <c r="E542" s="39"/>
      <c r="F542" s="50"/>
    </row>
    <row r="543" spans="1:6">
      <c r="A543" s="52"/>
      <c r="B543" s="52"/>
      <c r="C543" s="56"/>
      <c r="D543" s="55"/>
      <c r="E543" s="39"/>
      <c r="F543" s="50"/>
    </row>
    <row r="544" spans="1:6">
      <c r="A544" s="52"/>
      <c r="B544" s="52"/>
      <c r="C544" s="56"/>
      <c r="D544" s="60"/>
      <c r="E544" s="39"/>
      <c r="F544" s="39"/>
    </row>
    <row r="545" spans="1:6">
      <c r="A545" s="52"/>
      <c r="B545" s="52"/>
      <c r="C545" s="24"/>
      <c r="D545" s="24"/>
      <c r="E545" s="24"/>
      <c r="F545" s="24"/>
    </row>
    <row r="546" spans="1:6">
      <c r="A546" s="37"/>
      <c r="B546" s="52"/>
      <c r="C546" s="56"/>
      <c r="D546" s="55"/>
      <c r="E546" s="39"/>
      <c r="F546" s="50"/>
    </row>
    <row r="547" spans="1:6">
      <c r="A547" s="52"/>
      <c r="B547" s="52"/>
      <c r="C547" s="56"/>
      <c r="D547" s="55"/>
      <c r="E547" s="39"/>
      <c r="F547" s="50"/>
    </row>
    <row r="548" spans="1:6">
      <c r="A548" s="52"/>
      <c r="B548" s="52"/>
      <c r="C548" s="24"/>
      <c r="D548" s="24"/>
      <c r="E548" s="24"/>
      <c r="F548" s="24"/>
    </row>
    <row r="549" spans="1:6">
      <c r="A549" s="24"/>
      <c r="B549" s="52"/>
      <c r="C549" s="24"/>
      <c r="D549" s="24"/>
      <c r="E549" s="24"/>
      <c r="F549" s="24"/>
    </row>
    <row r="550" spans="1:6">
      <c r="A550" s="24"/>
      <c r="B550" s="24"/>
      <c r="C550" s="56"/>
      <c r="D550" s="55"/>
      <c r="E550" s="39"/>
      <c r="F550" s="50"/>
    </row>
    <row r="551" spans="1:6">
      <c r="A551" s="24"/>
      <c r="B551" s="52"/>
      <c r="C551" s="56"/>
      <c r="D551" s="55"/>
      <c r="E551" s="39"/>
      <c r="F551" s="50"/>
    </row>
    <row r="552" spans="1:6">
      <c r="A552" s="24"/>
      <c r="B552" s="52"/>
      <c r="C552" s="56"/>
      <c r="D552" s="55"/>
      <c r="E552" s="39"/>
      <c r="F552" s="50"/>
    </row>
    <row r="553" spans="1:6">
      <c r="A553" s="24"/>
      <c r="B553" s="52"/>
      <c r="C553" s="24"/>
      <c r="D553" s="24"/>
      <c r="E553" s="24"/>
      <c r="F553" s="24"/>
    </row>
    <row r="554" spans="1:6">
      <c r="A554" s="52"/>
      <c r="B554" s="52"/>
      <c r="C554" s="24"/>
      <c r="D554" s="24"/>
      <c r="E554" s="24"/>
      <c r="F554" s="24"/>
    </row>
    <row r="555" spans="1:6">
      <c r="A555" s="52"/>
      <c r="B555" s="57"/>
      <c r="C555" s="24"/>
      <c r="D555" s="24"/>
      <c r="E555" s="24"/>
      <c r="F555" s="24"/>
    </row>
    <row r="556" spans="1:6">
      <c r="A556" s="52"/>
      <c r="B556" s="52"/>
      <c r="C556" s="56"/>
      <c r="D556" s="55"/>
      <c r="E556" s="39"/>
      <c r="F556" s="50"/>
    </row>
    <row r="557" spans="1:6">
      <c r="A557" s="52"/>
      <c r="B557" s="52"/>
      <c r="C557" s="56"/>
      <c r="D557" s="55"/>
      <c r="E557" s="39"/>
      <c r="F557" s="50"/>
    </row>
    <row r="558" spans="1:6">
      <c r="A558" s="52"/>
      <c r="B558" s="52"/>
      <c r="C558" s="56"/>
      <c r="D558" s="55"/>
      <c r="E558" s="39"/>
      <c r="F558" s="50"/>
    </row>
    <row r="559" spans="1:6">
      <c r="A559" s="52"/>
      <c r="B559" s="52"/>
      <c r="C559" s="56"/>
      <c r="D559" s="55"/>
      <c r="E559" s="39"/>
      <c r="F559" s="50"/>
    </row>
    <row r="560" spans="1:6">
      <c r="A560" s="52"/>
      <c r="B560" s="52"/>
      <c r="C560" s="24"/>
      <c r="D560" s="24"/>
      <c r="E560" s="24"/>
      <c r="F560" s="24"/>
    </row>
    <row r="561" spans="1:6">
      <c r="A561" s="52"/>
      <c r="B561" s="52"/>
      <c r="C561" s="24"/>
      <c r="D561" s="24"/>
      <c r="E561" s="24"/>
      <c r="F561" s="24"/>
    </row>
    <row r="562" spans="1:6">
      <c r="A562" s="52"/>
      <c r="B562" s="52"/>
      <c r="C562" s="56"/>
      <c r="D562" s="55"/>
      <c r="E562" s="39"/>
      <c r="F562" s="50"/>
    </row>
    <row r="563" spans="1:6">
      <c r="A563" s="52"/>
      <c r="B563" s="52"/>
      <c r="C563" s="24"/>
      <c r="D563" s="24"/>
      <c r="E563" s="24"/>
      <c r="F563" s="24"/>
    </row>
    <row r="564" spans="1:6">
      <c r="A564" s="52"/>
      <c r="B564" s="52"/>
      <c r="C564" s="24"/>
      <c r="D564" s="24"/>
      <c r="E564" s="24"/>
      <c r="F564" s="24"/>
    </row>
    <row r="565" spans="1:6">
      <c r="A565" s="52"/>
      <c r="B565" s="52"/>
      <c r="C565" s="56"/>
      <c r="D565" s="55"/>
      <c r="E565" s="39"/>
      <c r="F565" s="50"/>
    </row>
    <row r="566" spans="1:6">
      <c r="A566" s="52"/>
      <c r="B566" s="52"/>
      <c r="C566" s="56"/>
      <c r="D566" s="55"/>
      <c r="E566" s="39"/>
      <c r="F566" s="50"/>
    </row>
    <row r="567" spans="1:6">
      <c r="A567" s="52"/>
      <c r="B567" s="52"/>
      <c r="C567" s="56"/>
      <c r="D567" s="55"/>
      <c r="E567" s="39"/>
      <c r="F567" s="50"/>
    </row>
    <row r="568" spans="1:6">
      <c r="A568" s="52"/>
      <c r="B568" s="52"/>
      <c r="C568" s="56"/>
      <c r="D568" s="55"/>
      <c r="E568" s="39"/>
      <c r="F568" s="50"/>
    </row>
    <row r="569" spans="1:6">
      <c r="A569" s="52"/>
      <c r="B569" s="52"/>
      <c r="C569" s="56"/>
      <c r="D569" s="55"/>
      <c r="E569" s="39"/>
      <c r="F569" s="50"/>
    </row>
    <row r="570" spans="1:6">
      <c r="A570" s="52"/>
      <c r="B570" s="52"/>
      <c r="C570" s="56"/>
      <c r="D570" s="55"/>
      <c r="E570" s="39"/>
      <c r="F570" s="50"/>
    </row>
    <row r="571" spans="1:6">
      <c r="A571" s="52"/>
      <c r="B571" s="52"/>
      <c r="C571" s="56"/>
      <c r="D571" s="55"/>
      <c r="E571" s="39"/>
      <c r="F571" s="50"/>
    </row>
    <row r="572" spans="1:6">
      <c r="A572" s="52"/>
      <c r="B572" s="57"/>
      <c r="C572" s="56"/>
      <c r="D572" s="55"/>
      <c r="E572" s="39"/>
      <c r="F572" s="50"/>
    </row>
    <row r="573" spans="1:6">
      <c r="A573" s="52"/>
      <c r="B573" s="52"/>
      <c r="C573" s="56"/>
      <c r="D573" s="55"/>
      <c r="E573" s="39"/>
      <c r="F573" s="50"/>
    </row>
    <row r="574" spans="1:6">
      <c r="A574" s="52"/>
      <c r="B574" s="52"/>
      <c r="C574" s="56"/>
      <c r="D574" s="55"/>
      <c r="E574" s="39"/>
      <c r="F574" s="50"/>
    </row>
    <row r="575" spans="1:6">
      <c r="A575" s="52"/>
      <c r="B575" s="52"/>
      <c r="C575" s="56"/>
      <c r="D575" s="55"/>
      <c r="E575" s="39"/>
      <c r="F575" s="50"/>
    </row>
    <row r="576" spans="1:6">
      <c r="A576" s="52"/>
      <c r="B576" s="52"/>
      <c r="C576" s="56"/>
      <c r="D576" s="55"/>
      <c r="E576" s="39"/>
      <c r="F576" s="50"/>
    </row>
    <row r="577" spans="1:6">
      <c r="A577" s="52"/>
      <c r="B577" s="52"/>
      <c r="C577" s="56"/>
      <c r="D577" s="55"/>
      <c r="E577" s="39"/>
      <c r="F577" s="50"/>
    </row>
    <row r="578" spans="1:6">
      <c r="A578" s="52"/>
      <c r="B578" s="52"/>
      <c r="C578" s="24"/>
      <c r="D578" s="24"/>
      <c r="E578" s="24"/>
      <c r="F578" s="24"/>
    </row>
    <row r="579" spans="1:6">
      <c r="A579" s="52"/>
      <c r="B579" s="52"/>
      <c r="C579" s="24"/>
      <c r="D579" s="24"/>
      <c r="E579" s="24"/>
      <c r="F579" s="24"/>
    </row>
    <row r="580" spans="1:6">
      <c r="A580" s="52"/>
      <c r="B580" s="24"/>
      <c r="C580" s="24"/>
      <c r="D580" s="24"/>
      <c r="E580" s="24"/>
      <c r="F580" s="24"/>
    </row>
    <row r="581" spans="1:6">
      <c r="A581" s="52"/>
      <c r="B581" s="57"/>
      <c r="C581" s="24"/>
      <c r="D581" s="24"/>
      <c r="E581" s="24"/>
      <c r="F581" s="24"/>
    </row>
    <row r="582" spans="1:6">
      <c r="A582" s="52"/>
      <c r="B582" s="52"/>
      <c r="C582" s="24"/>
      <c r="D582" s="24"/>
      <c r="E582" s="24"/>
      <c r="F582" s="24"/>
    </row>
    <row r="583" spans="1:6">
      <c r="A583" s="52"/>
      <c r="B583" s="52"/>
      <c r="C583" s="56"/>
      <c r="D583" s="55"/>
      <c r="E583" s="39"/>
      <c r="F583" s="50"/>
    </row>
    <row r="584" spans="1:6">
      <c r="A584" s="52"/>
      <c r="B584" s="52"/>
      <c r="C584" s="56"/>
      <c r="D584" s="55"/>
      <c r="E584" s="39"/>
      <c r="F584" s="50"/>
    </row>
    <row r="585" spans="1:6">
      <c r="A585" s="52"/>
      <c r="B585" s="52"/>
      <c r="C585" s="56"/>
      <c r="D585" s="55"/>
      <c r="E585" s="39"/>
      <c r="F585" s="50"/>
    </row>
    <row r="586" spans="1:6">
      <c r="A586" s="52"/>
      <c r="B586" s="52"/>
      <c r="C586" s="24"/>
      <c r="D586" s="24"/>
      <c r="E586" s="24"/>
      <c r="F586" s="24"/>
    </row>
    <row r="587" spans="1:6">
      <c r="A587" s="52"/>
      <c r="B587" s="52"/>
      <c r="C587" s="24"/>
      <c r="D587" s="24"/>
      <c r="E587" s="24"/>
      <c r="F587" s="24"/>
    </row>
    <row r="588" spans="1:6">
      <c r="A588" s="52"/>
      <c r="B588" s="52"/>
      <c r="C588" s="56"/>
      <c r="D588" s="55"/>
      <c r="E588" s="39"/>
      <c r="F588" s="50"/>
    </row>
    <row r="589" spans="1:6">
      <c r="A589" s="52"/>
      <c r="B589" s="52"/>
      <c r="C589" s="56"/>
      <c r="D589" s="55"/>
      <c r="E589" s="39"/>
      <c r="F589" s="50"/>
    </row>
    <row r="590" spans="1:6">
      <c r="A590" s="52"/>
      <c r="B590" s="52"/>
      <c r="C590" s="56"/>
      <c r="D590" s="55"/>
      <c r="E590" s="39"/>
      <c r="F590" s="50"/>
    </row>
    <row r="591" spans="1:6">
      <c r="A591" s="52"/>
      <c r="B591" s="52"/>
      <c r="C591" s="56"/>
      <c r="D591" s="55"/>
      <c r="E591" s="39"/>
      <c r="F591" s="50"/>
    </row>
    <row r="592" spans="1:6">
      <c r="A592" s="52"/>
      <c r="B592" s="52"/>
      <c r="C592" s="56"/>
      <c r="D592" s="55"/>
      <c r="E592" s="39"/>
      <c r="F592" s="50"/>
    </row>
    <row r="593" spans="1:6">
      <c r="A593" s="52"/>
      <c r="B593" s="52"/>
      <c r="C593" s="56"/>
      <c r="D593" s="55"/>
      <c r="E593" s="39"/>
      <c r="F593" s="50"/>
    </row>
    <row r="594" spans="1:6">
      <c r="A594" s="52"/>
      <c r="B594" s="52"/>
      <c r="C594" s="56"/>
      <c r="D594" s="55"/>
      <c r="E594" s="39"/>
      <c r="F594" s="50"/>
    </row>
    <row r="595" spans="1:6">
      <c r="A595" s="52"/>
      <c r="B595" s="52"/>
      <c r="C595" s="24"/>
      <c r="D595" s="24"/>
      <c r="E595" s="24"/>
      <c r="F595" s="24"/>
    </row>
    <row r="596" spans="1:6">
      <c r="A596" s="52"/>
      <c r="B596" s="52"/>
      <c r="C596" s="56"/>
      <c r="D596" s="55"/>
      <c r="E596" s="39"/>
      <c r="F596" s="50"/>
    </row>
    <row r="597" spans="1:6">
      <c r="A597" s="52"/>
      <c r="B597" s="52"/>
      <c r="C597" s="56"/>
      <c r="D597" s="55"/>
      <c r="E597" s="39"/>
      <c r="F597" s="50"/>
    </row>
    <row r="598" spans="1:6">
      <c r="A598" s="52"/>
      <c r="B598" s="52"/>
      <c r="C598" s="56"/>
      <c r="D598" s="55"/>
      <c r="E598" s="39"/>
      <c r="F598" s="50"/>
    </row>
    <row r="599" spans="1:6">
      <c r="A599" s="52"/>
      <c r="B599" s="52"/>
      <c r="C599" s="56"/>
      <c r="D599" s="55"/>
      <c r="E599" s="39"/>
      <c r="F599" s="50"/>
    </row>
    <row r="600" spans="1:6">
      <c r="A600" s="52"/>
      <c r="B600" s="52"/>
      <c r="C600" s="56"/>
      <c r="D600" s="55"/>
      <c r="E600" s="39"/>
      <c r="F600" s="50"/>
    </row>
    <row r="601" spans="1:6">
      <c r="A601" s="52"/>
      <c r="B601" s="52"/>
      <c r="C601" s="56"/>
      <c r="D601" s="55"/>
      <c r="E601" s="39"/>
      <c r="F601" s="50"/>
    </row>
    <row r="602" spans="1:6">
      <c r="A602" s="52"/>
      <c r="B602" s="52"/>
      <c r="C602" s="56"/>
      <c r="D602" s="55"/>
      <c r="E602" s="39"/>
      <c r="F602" s="50"/>
    </row>
    <row r="603" spans="1:6">
      <c r="A603" s="52"/>
      <c r="B603" s="52"/>
      <c r="C603" s="56"/>
      <c r="D603" s="55"/>
      <c r="E603" s="39"/>
      <c r="F603" s="50"/>
    </row>
    <row r="604" spans="1:6">
      <c r="A604" s="52"/>
      <c r="B604" s="52"/>
      <c r="C604" s="56"/>
      <c r="D604" s="55"/>
      <c r="E604" s="39"/>
      <c r="F604" s="50"/>
    </row>
    <row r="605" spans="1:6">
      <c r="A605" s="52"/>
      <c r="B605" s="52"/>
      <c r="C605" s="24"/>
      <c r="D605" s="24"/>
      <c r="E605" s="24"/>
      <c r="F605" s="24"/>
    </row>
    <row r="606" spans="1:6">
      <c r="A606" s="52"/>
      <c r="B606" s="52"/>
      <c r="C606" s="24"/>
      <c r="D606" s="24"/>
      <c r="E606" s="24"/>
      <c r="F606" s="24"/>
    </row>
    <row r="607" spans="1:6">
      <c r="A607" s="52"/>
      <c r="B607" s="24"/>
      <c r="C607" s="56"/>
      <c r="D607" s="55"/>
      <c r="E607" s="39"/>
      <c r="F607" s="50"/>
    </row>
    <row r="608" spans="1:6">
      <c r="A608" s="52"/>
      <c r="B608" s="52"/>
      <c r="C608" s="56"/>
      <c r="D608" s="55"/>
      <c r="E608" s="39"/>
      <c r="F608" s="50"/>
    </row>
    <row r="609" spans="1:6">
      <c r="A609" s="52"/>
      <c r="B609" s="52"/>
      <c r="C609" s="56"/>
      <c r="D609" s="55"/>
      <c r="E609" s="39"/>
      <c r="F609" s="50"/>
    </row>
    <row r="610" spans="1:6">
      <c r="A610" s="52"/>
      <c r="B610" s="52"/>
      <c r="C610" s="56"/>
      <c r="D610" s="55"/>
      <c r="E610" s="39"/>
      <c r="F610" s="50"/>
    </row>
    <row r="611" spans="1:6">
      <c r="A611" s="52"/>
      <c r="B611" s="52"/>
      <c r="C611" s="56"/>
      <c r="D611" s="55"/>
      <c r="E611" s="39"/>
      <c r="F611" s="50"/>
    </row>
    <row r="612" spans="1:6">
      <c r="A612" s="52"/>
      <c r="B612" s="52"/>
      <c r="C612" s="24"/>
      <c r="D612" s="24"/>
      <c r="E612" s="24"/>
      <c r="F612" s="24"/>
    </row>
    <row r="613" spans="1:6">
      <c r="A613" s="52"/>
      <c r="B613" s="52"/>
      <c r="C613" s="56"/>
      <c r="D613" s="55"/>
      <c r="E613" s="39"/>
      <c r="F613" s="50"/>
    </row>
    <row r="614" spans="1:6">
      <c r="A614" s="52"/>
      <c r="B614" s="52"/>
      <c r="C614" s="56"/>
      <c r="D614" s="55"/>
      <c r="E614" s="39"/>
      <c r="F614" s="50"/>
    </row>
    <row r="615" spans="1:6">
      <c r="A615" s="52"/>
      <c r="B615" s="52"/>
      <c r="C615" s="56"/>
      <c r="D615" s="55"/>
      <c r="E615" s="39"/>
      <c r="F615" s="50"/>
    </row>
    <row r="616" spans="1:6">
      <c r="A616" s="52"/>
      <c r="B616" s="52"/>
      <c r="C616" s="24"/>
      <c r="D616" s="24"/>
      <c r="E616" s="24"/>
      <c r="F616" s="24"/>
    </row>
    <row r="617" spans="1:6">
      <c r="A617" s="52"/>
      <c r="B617" s="52"/>
      <c r="C617" s="56"/>
      <c r="D617" s="55"/>
      <c r="E617" s="39"/>
      <c r="F617" s="50"/>
    </row>
    <row r="618" spans="1:6">
      <c r="A618" s="52"/>
      <c r="B618" s="52"/>
      <c r="C618" s="56"/>
      <c r="D618" s="55"/>
      <c r="E618" s="39"/>
      <c r="F618" s="50"/>
    </row>
    <row r="619" spans="1:6">
      <c r="A619" s="52"/>
      <c r="B619" s="52"/>
      <c r="C619" s="56"/>
      <c r="D619" s="55"/>
      <c r="E619" s="39"/>
      <c r="F619" s="50"/>
    </row>
    <row r="620" spans="1:6">
      <c r="A620" s="52"/>
      <c r="B620" s="52"/>
      <c r="C620" s="56"/>
      <c r="D620" s="55"/>
      <c r="E620" s="39"/>
      <c r="F620" s="50"/>
    </row>
    <row r="621" spans="1:6">
      <c r="A621" s="52"/>
      <c r="B621" s="52"/>
      <c r="C621" s="56"/>
      <c r="D621" s="55"/>
      <c r="E621" s="39"/>
      <c r="F621" s="50"/>
    </row>
    <row r="622" spans="1:6">
      <c r="A622" s="52"/>
      <c r="B622" s="52"/>
      <c r="C622" s="56"/>
      <c r="D622" s="55"/>
      <c r="E622" s="39"/>
      <c r="F622" s="50"/>
    </row>
    <row r="623" spans="1:6">
      <c r="A623" s="52"/>
      <c r="B623" s="52"/>
      <c r="C623" s="56"/>
      <c r="D623" s="55"/>
      <c r="E623" s="39"/>
      <c r="F623" s="50"/>
    </row>
    <row r="624" spans="1:6">
      <c r="A624" s="52"/>
      <c r="B624" s="52"/>
      <c r="C624" s="24"/>
      <c r="D624" s="24"/>
      <c r="E624" s="24"/>
      <c r="F624" s="24"/>
    </row>
    <row r="625" spans="1:6">
      <c r="A625" s="52"/>
      <c r="B625" s="52"/>
      <c r="C625" s="56"/>
      <c r="D625" s="55"/>
      <c r="E625" s="39"/>
      <c r="F625" s="50"/>
    </row>
    <row r="626" spans="1:6">
      <c r="A626" s="52"/>
      <c r="B626" s="52"/>
      <c r="C626" s="56"/>
      <c r="D626" s="55"/>
      <c r="E626" s="39"/>
      <c r="F626" s="50"/>
    </row>
    <row r="627" spans="1:6">
      <c r="A627" s="52"/>
      <c r="B627" s="52"/>
      <c r="C627" s="56"/>
      <c r="D627" s="55"/>
      <c r="E627" s="39"/>
      <c r="F627" s="50"/>
    </row>
    <row r="628" spans="1:6">
      <c r="A628" s="52"/>
      <c r="B628" s="52"/>
      <c r="C628" s="56"/>
      <c r="D628" s="55"/>
      <c r="E628" s="39"/>
      <c r="F628" s="50"/>
    </row>
    <row r="629" spans="1:6">
      <c r="A629" s="52"/>
      <c r="B629" s="52"/>
      <c r="C629" s="56"/>
      <c r="D629" s="55"/>
      <c r="E629" s="39"/>
      <c r="F629" s="50"/>
    </row>
    <row r="630" spans="1:6">
      <c r="A630" s="52"/>
      <c r="B630" s="52"/>
      <c r="C630" s="56"/>
      <c r="D630" s="55"/>
      <c r="E630" s="39"/>
      <c r="F630" s="50"/>
    </row>
    <row r="631" spans="1:6">
      <c r="A631" s="52"/>
      <c r="B631" s="52"/>
      <c r="C631" s="56"/>
      <c r="D631" s="55"/>
      <c r="E631" s="39"/>
      <c r="F631" s="50"/>
    </row>
    <row r="632" spans="1:6">
      <c r="A632" s="52"/>
      <c r="B632" s="52"/>
      <c r="C632" s="56"/>
      <c r="D632" s="55"/>
      <c r="E632" s="39"/>
      <c r="F632" s="50"/>
    </row>
    <row r="633" spans="1:6">
      <c r="A633" s="52"/>
      <c r="B633" s="52"/>
      <c r="C633" s="24"/>
      <c r="D633" s="24"/>
      <c r="E633" s="24"/>
      <c r="F633" s="24"/>
    </row>
    <row r="634" spans="1:6">
      <c r="A634" s="52"/>
      <c r="B634" s="52"/>
      <c r="C634" s="56"/>
      <c r="D634" s="55"/>
      <c r="E634" s="39"/>
      <c r="F634" s="50"/>
    </row>
    <row r="635" spans="1:6">
      <c r="A635" s="52"/>
      <c r="B635" s="52"/>
      <c r="C635" s="56"/>
      <c r="D635" s="55"/>
      <c r="E635" s="39"/>
      <c r="F635" s="50"/>
    </row>
    <row r="636" spans="1:6">
      <c r="A636" s="52"/>
      <c r="B636" s="52"/>
      <c r="C636" s="56"/>
      <c r="D636" s="55"/>
      <c r="E636" s="39"/>
      <c r="F636" s="50"/>
    </row>
    <row r="637" spans="1:6">
      <c r="A637" s="52"/>
      <c r="B637" s="52"/>
      <c r="C637" s="56"/>
      <c r="D637" s="55"/>
      <c r="E637" s="39"/>
      <c r="F637" s="50"/>
    </row>
    <row r="638" spans="1:6">
      <c r="A638" s="52"/>
      <c r="B638" s="52"/>
      <c r="C638" s="56"/>
      <c r="D638" s="55"/>
      <c r="E638" s="39"/>
      <c r="F638" s="50"/>
    </row>
    <row r="639" spans="1:6">
      <c r="A639" s="24"/>
      <c r="B639" s="52"/>
      <c r="C639" s="56"/>
      <c r="D639" s="55"/>
      <c r="E639" s="39"/>
      <c r="F639" s="50"/>
    </row>
    <row r="640" spans="1:6">
      <c r="A640" s="52"/>
      <c r="B640" s="52"/>
      <c r="C640" s="24"/>
      <c r="D640" s="24"/>
      <c r="E640" s="24"/>
      <c r="F640" s="24"/>
    </row>
    <row r="641" spans="1:6">
      <c r="A641" s="52"/>
      <c r="B641" s="52"/>
      <c r="C641" s="56"/>
      <c r="D641" s="55"/>
      <c r="E641" s="39"/>
      <c r="F641" s="50"/>
    </row>
    <row r="642" spans="1:6">
      <c r="A642" s="52"/>
      <c r="B642" s="52"/>
      <c r="C642" s="56"/>
      <c r="D642" s="55"/>
      <c r="E642" s="39"/>
      <c r="F642" s="50"/>
    </row>
    <row r="643" spans="1:6">
      <c r="A643" s="52"/>
      <c r="B643" s="52"/>
      <c r="C643" s="56"/>
      <c r="D643" s="55"/>
      <c r="E643" s="39"/>
      <c r="F643" s="50"/>
    </row>
    <row r="644" spans="1:6">
      <c r="A644" s="52"/>
      <c r="B644" s="52"/>
      <c r="C644" s="24"/>
      <c r="D644" s="24"/>
      <c r="E644" s="24"/>
      <c r="F644" s="24"/>
    </row>
    <row r="645" spans="1:6">
      <c r="A645" s="52"/>
      <c r="B645" s="52"/>
      <c r="C645" s="56"/>
      <c r="D645" s="55"/>
      <c r="E645" s="39"/>
      <c r="F645" s="50"/>
    </row>
    <row r="646" spans="1:6">
      <c r="A646" s="52"/>
      <c r="B646" s="52"/>
      <c r="C646" s="56"/>
      <c r="D646" s="55"/>
      <c r="E646" s="39"/>
      <c r="F646" s="50"/>
    </row>
    <row r="647" spans="1:6">
      <c r="A647" s="52"/>
      <c r="B647" s="52"/>
      <c r="C647" s="56"/>
      <c r="D647" s="55"/>
      <c r="E647" s="39"/>
      <c r="F647" s="50"/>
    </row>
    <row r="648" spans="1:6">
      <c r="A648" s="52"/>
      <c r="B648" s="52"/>
      <c r="C648" s="56"/>
      <c r="D648" s="55"/>
      <c r="E648" s="39"/>
      <c r="F648" s="50"/>
    </row>
    <row r="649" spans="1:6">
      <c r="A649" s="52"/>
      <c r="B649" s="52"/>
      <c r="C649" s="56"/>
      <c r="D649" s="55"/>
      <c r="E649" s="39"/>
      <c r="F649" s="50"/>
    </row>
    <row r="650" spans="1:6">
      <c r="A650" s="52"/>
      <c r="B650" s="52"/>
      <c r="C650" s="24"/>
      <c r="D650" s="24"/>
      <c r="E650" s="24"/>
      <c r="F650" s="24"/>
    </row>
    <row r="651" spans="1:6">
      <c r="A651" s="52"/>
      <c r="B651" s="52"/>
      <c r="C651" s="56"/>
      <c r="D651" s="55"/>
      <c r="E651" s="39"/>
      <c r="F651" s="50"/>
    </row>
    <row r="652" spans="1:6">
      <c r="A652" s="52"/>
      <c r="B652" s="52"/>
      <c r="C652" s="56"/>
      <c r="D652" s="55"/>
      <c r="E652" s="39"/>
      <c r="F652" s="50"/>
    </row>
    <row r="653" spans="1:6">
      <c r="A653" s="52"/>
      <c r="B653" s="52"/>
      <c r="C653" s="56"/>
      <c r="D653" s="55"/>
      <c r="E653" s="39"/>
      <c r="F653" s="50"/>
    </row>
    <row r="654" spans="1:6">
      <c r="A654" s="52"/>
      <c r="B654" s="52"/>
      <c r="C654" s="56"/>
      <c r="D654" s="55"/>
      <c r="E654" s="39"/>
      <c r="F654" s="50"/>
    </row>
    <row r="655" spans="1:6">
      <c r="A655" s="52"/>
      <c r="B655" s="52"/>
      <c r="C655" s="56"/>
      <c r="D655" s="55"/>
      <c r="E655" s="39"/>
      <c r="F655" s="50"/>
    </row>
    <row r="656" spans="1:6">
      <c r="A656" s="24"/>
      <c r="B656" s="52"/>
      <c r="C656" s="24"/>
      <c r="D656" s="24"/>
      <c r="E656" s="24"/>
      <c r="F656" s="24"/>
    </row>
    <row r="657" spans="1:6">
      <c r="A657" s="52"/>
      <c r="B657" s="52"/>
      <c r="C657" s="56"/>
      <c r="D657" s="55"/>
      <c r="E657" s="39"/>
      <c r="F657" s="50"/>
    </row>
    <row r="658" spans="1:6">
      <c r="A658" s="52"/>
      <c r="B658" s="52"/>
      <c r="C658" s="56"/>
      <c r="D658" s="55"/>
      <c r="E658" s="39"/>
      <c r="F658" s="50"/>
    </row>
    <row r="659" spans="1:6">
      <c r="A659" s="52"/>
      <c r="B659" s="52"/>
      <c r="C659" s="56"/>
      <c r="D659" s="55"/>
      <c r="E659" s="39"/>
      <c r="F659" s="50"/>
    </row>
    <row r="660" spans="1:6">
      <c r="A660" s="52"/>
      <c r="B660" s="52"/>
      <c r="C660" s="56"/>
      <c r="D660" s="55"/>
      <c r="E660" s="39"/>
      <c r="F660" s="50"/>
    </row>
    <row r="661" spans="1:6">
      <c r="A661" s="37"/>
      <c r="B661" s="52"/>
      <c r="C661" s="56"/>
      <c r="D661" s="55"/>
      <c r="E661" s="39"/>
      <c r="F661" s="50"/>
    </row>
    <row r="662" spans="1:6">
      <c r="A662" s="37"/>
      <c r="B662" s="52"/>
      <c r="C662" s="56"/>
      <c r="D662" s="55"/>
      <c r="E662" s="39"/>
      <c r="F662" s="50"/>
    </row>
    <row r="663" spans="1:6">
      <c r="A663" s="37"/>
      <c r="B663" s="52"/>
      <c r="C663" s="24"/>
      <c r="D663" s="24"/>
      <c r="E663" s="24"/>
      <c r="F663" s="24"/>
    </row>
    <row r="664" spans="1:6">
      <c r="A664" s="52"/>
      <c r="B664" s="52"/>
      <c r="C664" s="56"/>
      <c r="D664" s="55"/>
      <c r="E664" s="39"/>
      <c r="F664" s="50"/>
    </row>
    <row r="665" spans="1:6">
      <c r="A665" s="52"/>
      <c r="B665" s="52"/>
      <c r="C665" s="56"/>
      <c r="D665" s="55"/>
      <c r="E665" s="39"/>
      <c r="F665" s="50"/>
    </row>
    <row r="666" spans="1:6">
      <c r="A666" s="52"/>
      <c r="B666" s="52"/>
      <c r="C666" s="56"/>
      <c r="D666" s="55"/>
      <c r="E666" s="39"/>
      <c r="F666" s="50"/>
    </row>
    <row r="667" spans="1:6">
      <c r="A667" s="52"/>
      <c r="B667" s="52"/>
      <c r="C667" s="56"/>
      <c r="D667" s="55"/>
      <c r="E667" s="39"/>
      <c r="F667" s="50"/>
    </row>
    <row r="668" spans="1:6">
      <c r="A668" s="37"/>
      <c r="B668" s="52"/>
      <c r="C668" s="56"/>
      <c r="D668" s="55"/>
      <c r="E668" s="39"/>
      <c r="F668" s="50"/>
    </row>
    <row r="669" spans="1:6">
      <c r="A669" s="37"/>
      <c r="B669" s="52"/>
      <c r="C669" s="24"/>
      <c r="D669" s="24"/>
      <c r="E669" s="24"/>
      <c r="F669" s="24"/>
    </row>
    <row r="670" spans="1:6">
      <c r="A670" s="37"/>
      <c r="B670" s="52"/>
      <c r="C670" s="56"/>
      <c r="D670" s="55"/>
      <c r="E670" s="39"/>
      <c r="F670" s="50"/>
    </row>
    <row r="671" spans="1:6">
      <c r="A671" s="37"/>
      <c r="B671" s="52"/>
      <c r="C671" s="56"/>
      <c r="D671" s="55"/>
      <c r="E671" s="39"/>
      <c r="F671" s="50"/>
    </row>
    <row r="672" spans="1:6">
      <c r="A672" s="37"/>
      <c r="B672" s="52"/>
      <c r="C672" s="56"/>
      <c r="D672" s="55"/>
      <c r="E672" s="39"/>
      <c r="F672" s="50"/>
    </row>
    <row r="673" spans="1:6">
      <c r="A673" s="37"/>
      <c r="B673" s="52"/>
      <c r="C673" s="24"/>
      <c r="D673" s="24"/>
      <c r="E673" s="24"/>
      <c r="F673" s="24"/>
    </row>
    <row r="674" spans="1:6">
      <c r="A674" s="37"/>
      <c r="B674" s="52"/>
      <c r="C674" s="56"/>
      <c r="D674" s="55"/>
      <c r="E674" s="39"/>
      <c r="F674" s="50"/>
    </row>
    <row r="675" spans="1:6">
      <c r="A675" s="37"/>
      <c r="B675" s="52"/>
      <c r="C675" s="56"/>
      <c r="D675" s="55"/>
      <c r="E675" s="39"/>
      <c r="F675" s="50"/>
    </row>
    <row r="676" spans="1:6">
      <c r="A676" s="37"/>
      <c r="B676" s="52"/>
      <c r="C676" s="56"/>
      <c r="D676" s="55"/>
      <c r="E676" s="39"/>
      <c r="F676" s="50"/>
    </row>
    <row r="677" spans="1:6">
      <c r="A677" s="37"/>
      <c r="B677" s="52"/>
      <c r="C677" s="24"/>
      <c r="D677" s="24"/>
      <c r="E677" s="24"/>
      <c r="F677" s="24"/>
    </row>
    <row r="678" spans="1:6">
      <c r="A678" s="37"/>
      <c r="B678" s="52"/>
      <c r="C678" s="56"/>
      <c r="D678" s="55"/>
      <c r="E678" s="39"/>
      <c r="F678" s="50"/>
    </row>
    <row r="679" spans="1:6">
      <c r="A679" s="37"/>
      <c r="B679" s="52"/>
      <c r="C679" s="56"/>
      <c r="D679" s="55"/>
      <c r="E679" s="39"/>
      <c r="F679" s="50"/>
    </row>
    <row r="680" spans="1:6">
      <c r="A680" s="37"/>
      <c r="B680" s="52"/>
      <c r="C680" s="56"/>
      <c r="D680" s="55"/>
      <c r="E680" s="39"/>
      <c r="F680" s="50"/>
    </row>
    <row r="681" spans="1:6">
      <c r="A681" s="37"/>
      <c r="B681" s="52"/>
      <c r="C681" s="56"/>
      <c r="D681" s="55"/>
      <c r="E681" s="39"/>
      <c r="F681" s="50"/>
    </row>
    <row r="682" spans="1:6">
      <c r="A682" s="37"/>
      <c r="B682" s="52"/>
      <c r="C682" s="56"/>
      <c r="D682" s="55"/>
      <c r="E682" s="39"/>
      <c r="F682" s="39"/>
    </row>
    <row r="683" spans="1:6">
      <c r="A683" s="37"/>
      <c r="B683" s="52"/>
      <c r="C683" s="24"/>
      <c r="D683" s="24"/>
      <c r="E683" s="24"/>
      <c r="F683" s="24"/>
    </row>
    <row r="684" spans="1:6">
      <c r="A684" s="37"/>
      <c r="B684" s="52"/>
      <c r="C684" s="56"/>
      <c r="D684" s="55"/>
      <c r="E684" s="39"/>
      <c r="F684" s="50"/>
    </row>
    <row r="685" spans="1:6">
      <c r="A685" s="37"/>
      <c r="B685" s="52"/>
      <c r="C685" s="56"/>
      <c r="D685" s="55"/>
      <c r="E685" s="39"/>
      <c r="F685" s="50"/>
    </row>
    <row r="686" spans="1:6">
      <c r="A686" s="37"/>
      <c r="B686" s="52"/>
      <c r="C686" s="56"/>
      <c r="D686" s="55"/>
      <c r="E686" s="39"/>
      <c r="F686" s="50"/>
    </row>
    <row r="687" spans="1:6">
      <c r="A687" s="37"/>
      <c r="B687" s="52"/>
      <c r="C687" s="56"/>
      <c r="D687" s="55"/>
      <c r="E687" s="39"/>
      <c r="F687" s="39"/>
    </row>
    <row r="688" spans="1:6">
      <c r="A688" s="37"/>
      <c r="B688" s="52"/>
      <c r="C688" s="24"/>
      <c r="D688" s="24"/>
      <c r="E688" s="24"/>
      <c r="F688" s="24"/>
    </row>
    <row r="689" spans="1:6">
      <c r="A689" s="37"/>
      <c r="B689" s="52"/>
      <c r="C689" s="56"/>
      <c r="D689" s="55"/>
      <c r="E689" s="39"/>
      <c r="F689" s="50"/>
    </row>
    <row r="690" spans="1:6">
      <c r="A690" s="37"/>
      <c r="B690" s="52"/>
      <c r="C690" s="56"/>
      <c r="D690" s="55"/>
      <c r="E690" s="39"/>
      <c r="F690" s="50"/>
    </row>
    <row r="691" spans="1:6">
      <c r="A691" s="37"/>
      <c r="B691" s="52"/>
      <c r="C691" s="56"/>
      <c r="D691" s="55"/>
      <c r="E691" s="39"/>
      <c r="F691" s="50"/>
    </row>
    <row r="692" spans="1:6">
      <c r="A692" s="37"/>
      <c r="B692" s="52"/>
      <c r="C692" s="56"/>
      <c r="D692" s="55"/>
      <c r="E692" s="39"/>
      <c r="F692" s="50"/>
    </row>
    <row r="693" spans="1:6">
      <c r="A693" s="37"/>
      <c r="B693" s="52"/>
      <c r="C693" s="24"/>
      <c r="D693" s="24"/>
      <c r="E693" s="24"/>
      <c r="F693" s="24"/>
    </row>
    <row r="694" spans="1:6">
      <c r="A694" s="37"/>
      <c r="B694" s="52"/>
      <c r="C694" s="56"/>
      <c r="D694" s="55"/>
      <c r="E694" s="39"/>
      <c r="F694" s="50"/>
    </row>
    <row r="695" spans="1:6">
      <c r="A695" s="37"/>
      <c r="B695" s="52"/>
      <c r="C695" s="56"/>
      <c r="D695" s="55"/>
      <c r="E695" s="39"/>
      <c r="F695" s="50"/>
    </row>
    <row r="696" spans="1:6">
      <c r="A696" s="37"/>
      <c r="B696" s="52"/>
      <c r="C696" s="56"/>
      <c r="D696" s="55"/>
      <c r="E696" s="39"/>
      <c r="F696" s="50"/>
    </row>
    <row r="697" spans="1:6">
      <c r="A697" s="37"/>
      <c r="B697" s="52"/>
      <c r="C697" s="56"/>
      <c r="D697" s="55"/>
      <c r="E697" s="39"/>
      <c r="F697" s="50"/>
    </row>
    <row r="698" spans="1:6">
      <c r="A698" s="37"/>
      <c r="B698" s="52"/>
      <c r="C698" s="56"/>
      <c r="D698" s="55"/>
      <c r="E698" s="39"/>
      <c r="F698" s="50"/>
    </row>
    <row r="699" spans="1:6">
      <c r="A699" s="37"/>
      <c r="B699" s="52"/>
      <c r="C699" s="24"/>
      <c r="D699" s="24"/>
      <c r="E699" s="24"/>
      <c r="F699" s="24"/>
    </row>
    <row r="700" spans="1:6">
      <c r="A700" s="37"/>
      <c r="B700" s="52"/>
      <c r="C700" s="56"/>
      <c r="D700" s="55"/>
      <c r="E700" s="39"/>
      <c r="F700" s="50"/>
    </row>
    <row r="701" spans="1:6">
      <c r="A701" s="37"/>
      <c r="B701" s="52"/>
      <c r="C701" s="56"/>
      <c r="D701" s="55"/>
      <c r="E701" s="39"/>
      <c r="F701" s="50"/>
    </row>
    <row r="702" spans="1:6">
      <c r="A702" s="37"/>
      <c r="B702" s="52"/>
      <c r="C702" s="56"/>
      <c r="D702" s="55"/>
      <c r="E702" s="39"/>
      <c r="F702" s="50"/>
    </row>
    <row r="703" spans="1:6">
      <c r="A703" s="37"/>
      <c r="B703" s="52"/>
      <c r="C703" s="56"/>
      <c r="D703" s="55"/>
      <c r="E703" s="39"/>
      <c r="F703" s="50"/>
    </row>
    <row r="704" spans="1:6">
      <c r="A704" s="37"/>
      <c r="B704" s="52"/>
      <c r="C704" s="56"/>
      <c r="D704" s="55"/>
      <c r="E704" s="39"/>
      <c r="F704" s="50"/>
    </row>
    <row r="705" spans="1:6">
      <c r="A705" s="37"/>
      <c r="B705" s="52"/>
      <c r="C705" s="56"/>
      <c r="D705" s="55"/>
      <c r="E705" s="39"/>
      <c r="F705" s="50"/>
    </row>
    <row r="706" spans="1:6">
      <c r="A706" s="37"/>
      <c r="B706" s="52"/>
      <c r="C706" s="56"/>
      <c r="D706" s="55"/>
      <c r="E706" s="39"/>
      <c r="F706" s="50"/>
    </row>
    <row r="707" spans="1:6">
      <c r="A707" s="37"/>
      <c r="B707" s="52"/>
      <c r="C707" s="56"/>
      <c r="D707" s="55"/>
      <c r="E707" s="39"/>
      <c r="F707" s="50"/>
    </row>
    <row r="708" spans="1:6">
      <c r="A708" s="37"/>
      <c r="B708" s="52"/>
      <c r="C708" s="56"/>
      <c r="D708" s="55"/>
      <c r="E708" s="39"/>
      <c r="F708" s="50"/>
    </row>
    <row r="709" spans="1:6">
      <c r="A709" s="37"/>
      <c r="B709" s="52"/>
      <c r="C709" s="56"/>
      <c r="D709" s="55"/>
      <c r="E709" s="39"/>
      <c r="F709" s="50"/>
    </row>
    <row r="710" spans="1:6">
      <c r="A710" s="37"/>
      <c r="B710" s="52"/>
      <c r="C710" s="56"/>
      <c r="D710" s="55"/>
      <c r="E710" s="39"/>
      <c r="F710" s="50"/>
    </row>
    <row r="711" spans="1:6">
      <c r="A711" s="37"/>
      <c r="B711" s="52"/>
      <c r="C711" s="56"/>
      <c r="D711" s="55"/>
      <c r="E711" s="39"/>
      <c r="F711" s="39"/>
    </row>
    <row r="712" spans="1:6">
      <c r="A712" s="37"/>
      <c r="B712" s="52"/>
      <c r="C712" s="24"/>
      <c r="D712" s="24"/>
      <c r="E712" s="24"/>
      <c r="F712" s="24"/>
    </row>
    <row r="713" spans="1:6">
      <c r="A713" s="37"/>
      <c r="B713" s="52"/>
      <c r="C713" s="56"/>
      <c r="D713" s="55"/>
      <c r="E713" s="39"/>
      <c r="F713" s="50"/>
    </row>
    <row r="714" spans="1:6">
      <c r="A714" s="37"/>
      <c r="B714" s="52"/>
      <c r="C714" s="56"/>
      <c r="D714" s="55"/>
      <c r="E714" s="39"/>
      <c r="F714" s="39"/>
    </row>
    <row r="715" spans="1:6">
      <c r="A715" s="37"/>
      <c r="B715" s="52"/>
      <c r="C715" s="24"/>
      <c r="D715" s="24"/>
      <c r="E715" s="24"/>
      <c r="F715" s="24"/>
    </row>
    <row r="716" spans="1:6">
      <c r="A716" s="37"/>
      <c r="B716" s="52"/>
      <c r="C716" s="56"/>
      <c r="D716" s="55"/>
      <c r="E716" s="39"/>
      <c r="F716" s="50"/>
    </row>
    <row r="717" spans="1:6">
      <c r="A717" s="37"/>
      <c r="B717" s="52"/>
      <c r="C717" s="56"/>
      <c r="D717" s="55"/>
      <c r="E717" s="39"/>
      <c r="F717" s="50"/>
    </row>
    <row r="718" spans="1:6">
      <c r="A718" s="37"/>
      <c r="B718" s="52"/>
      <c r="C718" s="24"/>
      <c r="D718" s="24"/>
      <c r="E718" s="24"/>
      <c r="F718" s="24"/>
    </row>
    <row r="719" spans="1:6">
      <c r="A719" s="37"/>
      <c r="B719" s="52"/>
      <c r="C719" s="56"/>
      <c r="D719" s="55"/>
      <c r="E719" s="39"/>
      <c r="F719" s="50"/>
    </row>
    <row r="720" spans="1:6">
      <c r="A720" s="37"/>
      <c r="B720" s="52"/>
      <c r="C720" s="56"/>
      <c r="D720" s="55"/>
      <c r="E720" s="39"/>
      <c r="F720" s="50"/>
    </row>
    <row r="721" spans="1:6">
      <c r="A721" s="37"/>
      <c r="B721" s="52"/>
      <c r="C721" s="24"/>
      <c r="D721" s="24"/>
      <c r="E721" s="24"/>
      <c r="F721" s="24"/>
    </row>
    <row r="722" spans="1:6">
      <c r="A722" s="52"/>
      <c r="B722" s="52"/>
      <c r="C722" s="24"/>
      <c r="D722" s="24"/>
      <c r="E722" s="24"/>
      <c r="F722" s="24"/>
    </row>
    <row r="723" spans="1:6">
      <c r="A723" s="52"/>
      <c r="B723" s="57"/>
      <c r="C723" s="56"/>
      <c r="D723" s="55"/>
      <c r="E723" s="39"/>
      <c r="F723" s="50"/>
    </row>
    <row r="724" spans="1:6">
      <c r="A724" s="52"/>
      <c r="B724" s="52"/>
      <c r="C724" s="56"/>
      <c r="D724" s="55"/>
      <c r="E724" s="39"/>
      <c r="F724" s="50"/>
    </row>
    <row r="725" spans="1:6">
      <c r="A725" s="52"/>
      <c r="B725" s="52"/>
      <c r="C725" s="56"/>
      <c r="D725" s="55"/>
    </row>
    <row r="726" spans="1:6">
      <c r="A726" s="52"/>
      <c r="B726" s="52"/>
      <c r="C726" s="56"/>
      <c r="D726" s="55"/>
    </row>
    <row r="727" spans="1:6">
      <c r="A727" s="52"/>
      <c r="B727" s="52"/>
      <c r="C727" s="56"/>
      <c r="D727" s="55"/>
      <c r="E727" s="39"/>
      <c r="F727" s="50"/>
    </row>
    <row r="728" spans="1:6">
      <c r="A728" s="52"/>
      <c r="B728" s="52"/>
      <c r="C728" s="56"/>
      <c r="D728" s="55"/>
      <c r="E728" s="39"/>
      <c r="F728" s="50"/>
    </row>
    <row r="729" spans="1:6">
      <c r="A729" s="52"/>
      <c r="B729" s="52"/>
      <c r="C729" s="56"/>
      <c r="D729" s="55"/>
      <c r="E729" s="39"/>
      <c r="F729" s="50"/>
    </row>
    <row r="730" spans="1:6">
      <c r="A730" s="52"/>
      <c r="B730" s="52"/>
      <c r="C730" s="56"/>
      <c r="D730" s="55"/>
      <c r="E730" s="39"/>
      <c r="F730" s="50"/>
    </row>
    <row r="731" spans="1:6">
      <c r="A731" s="52"/>
      <c r="B731" s="57"/>
      <c r="C731" s="56"/>
      <c r="D731" s="55"/>
      <c r="E731" s="39"/>
      <c r="F731" s="50"/>
    </row>
    <row r="732" spans="1:6">
      <c r="A732" s="52"/>
      <c r="B732" s="52"/>
      <c r="C732" s="56"/>
      <c r="D732" s="55"/>
      <c r="E732" s="39"/>
      <c r="F732" s="50"/>
    </row>
    <row r="733" spans="1:6">
      <c r="A733" s="52"/>
      <c r="B733" s="52"/>
      <c r="C733" s="56"/>
      <c r="D733" s="55"/>
      <c r="E733" s="39"/>
      <c r="F733" s="50"/>
    </row>
    <row r="734" spans="1:6">
      <c r="A734" s="52"/>
      <c r="B734" s="52"/>
      <c r="C734" s="41"/>
      <c r="D734" s="59"/>
      <c r="E734" s="58"/>
      <c r="F734" s="38"/>
    </row>
    <row r="735" spans="1:6">
      <c r="A735" s="37"/>
      <c r="B735" s="52"/>
      <c r="C735" s="41"/>
      <c r="D735" s="59"/>
      <c r="E735" s="58"/>
      <c r="F735" s="38"/>
    </row>
    <row r="736" spans="1:6">
      <c r="A736" s="33"/>
      <c r="B736" s="32"/>
    </row>
    <row r="737" spans="1:6">
      <c r="A737" s="33"/>
      <c r="B737" s="32"/>
      <c r="C737" s="41"/>
      <c r="D737" s="40"/>
      <c r="E737" s="39"/>
      <c r="F737" s="39"/>
    </row>
    <row r="738" spans="1:6">
      <c r="C738" s="45"/>
      <c r="D738" s="44"/>
      <c r="E738" s="51"/>
      <c r="F738" s="50"/>
    </row>
    <row r="739" spans="1:6">
      <c r="A739" s="33"/>
      <c r="B739" s="32"/>
      <c r="C739" s="45"/>
      <c r="D739" s="44"/>
      <c r="E739" s="51"/>
      <c r="F739" s="50"/>
    </row>
    <row r="740" spans="1:6">
      <c r="A740" s="37"/>
      <c r="B740" s="57"/>
      <c r="C740" s="45"/>
      <c r="D740" s="44"/>
      <c r="E740" s="51"/>
      <c r="F740" s="50"/>
    </row>
    <row r="741" spans="1:6">
      <c r="A741" s="37"/>
      <c r="B741" s="57"/>
      <c r="C741" s="45"/>
      <c r="D741" s="44"/>
      <c r="E741" s="51"/>
      <c r="F741" s="50"/>
    </row>
    <row r="742" spans="1:6">
      <c r="A742" s="37"/>
      <c r="B742" s="57"/>
      <c r="C742" s="45"/>
      <c r="D742" s="44"/>
      <c r="E742" s="51"/>
      <c r="F742" s="50"/>
    </row>
    <row r="743" spans="1:6">
      <c r="A743" s="37"/>
      <c r="B743" s="57"/>
      <c r="C743" s="45"/>
      <c r="D743" s="44"/>
      <c r="E743" s="51"/>
      <c r="F743" s="50"/>
    </row>
    <row r="744" spans="1:6">
      <c r="A744" s="37"/>
      <c r="B744" s="57"/>
      <c r="C744" s="45"/>
      <c r="D744" s="44"/>
      <c r="E744" s="51"/>
      <c r="F744" s="50"/>
    </row>
    <row r="745" spans="1:6">
      <c r="A745" s="37"/>
      <c r="B745" s="57"/>
      <c r="C745" s="45"/>
      <c r="D745" s="44"/>
      <c r="E745" s="51"/>
      <c r="F745" s="50"/>
    </row>
    <row r="746" spans="1:6">
      <c r="A746" s="37"/>
      <c r="B746" s="57"/>
      <c r="C746" s="45"/>
      <c r="D746" s="44"/>
      <c r="E746" s="51"/>
      <c r="F746" s="50"/>
    </row>
    <row r="747" spans="1:6" s="32" customFormat="1">
      <c r="A747" s="37"/>
      <c r="B747" s="57"/>
      <c r="C747" s="56"/>
      <c r="D747" s="55"/>
      <c r="E747" s="39"/>
      <c r="F747" s="50"/>
    </row>
    <row r="748" spans="1:6">
      <c r="A748" s="37"/>
      <c r="B748" s="24"/>
      <c r="C748" s="45"/>
      <c r="D748" s="44"/>
      <c r="E748" s="39"/>
      <c r="F748" s="39"/>
    </row>
    <row r="749" spans="1:6">
      <c r="A749" s="52"/>
      <c r="B749" s="52"/>
      <c r="C749" s="56"/>
      <c r="D749" s="55"/>
      <c r="E749" s="39"/>
      <c r="F749" s="50"/>
    </row>
    <row r="750" spans="1:6">
      <c r="A750" s="37"/>
      <c r="B750" s="24"/>
      <c r="C750" s="56"/>
      <c r="D750" s="55"/>
      <c r="E750" s="39"/>
      <c r="F750" s="50"/>
    </row>
    <row r="751" spans="1:6">
      <c r="A751" s="52"/>
      <c r="B751" s="52"/>
      <c r="C751" s="56"/>
      <c r="D751" s="55"/>
      <c r="E751" s="39"/>
      <c r="F751" s="50"/>
    </row>
    <row r="752" spans="1:6">
      <c r="A752" s="52"/>
      <c r="B752" s="52"/>
      <c r="C752" s="56"/>
      <c r="D752" s="55"/>
      <c r="E752" s="39"/>
      <c r="F752" s="50"/>
    </row>
    <row r="753" spans="1:6">
      <c r="A753" s="52"/>
      <c r="B753" s="52"/>
      <c r="C753" s="56"/>
      <c r="D753" s="55"/>
      <c r="E753" s="39"/>
      <c r="F753" s="50"/>
    </row>
    <row r="754" spans="1:6">
      <c r="A754" s="52"/>
      <c r="B754" s="52"/>
      <c r="C754" s="45"/>
      <c r="D754" s="44"/>
      <c r="E754" s="39"/>
      <c r="F754" s="50"/>
    </row>
    <row r="755" spans="1:6">
      <c r="A755" s="52"/>
      <c r="B755" s="52"/>
      <c r="C755" s="24"/>
      <c r="D755" s="24"/>
      <c r="E755" s="24"/>
      <c r="F755" s="24"/>
    </row>
    <row r="756" spans="1:6">
      <c r="A756" s="37"/>
      <c r="B756" s="24"/>
      <c r="C756" s="45"/>
      <c r="D756" s="44"/>
      <c r="E756" s="39"/>
      <c r="F756" s="50"/>
    </row>
    <row r="757" spans="1:6">
      <c r="A757" s="37"/>
      <c r="B757" s="24"/>
      <c r="C757" s="45"/>
      <c r="D757" s="44"/>
      <c r="E757" s="39"/>
      <c r="F757" s="50"/>
    </row>
    <row r="758" spans="1:6">
      <c r="A758" s="37"/>
      <c r="B758" s="24"/>
      <c r="C758" s="45"/>
      <c r="D758" s="44"/>
      <c r="E758" s="39"/>
      <c r="F758" s="50"/>
    </row>
    <row r="759" spans="1:6">
      <c r="A759" s="37"/>
      <c r="B759" s="24"/>
      <c r="C759" s="24"/>
      <c r="D759" s="24"/>
      <c r="E759" s="24"/>
      <c r="F759" s="24"/>
    </row>
    <row r="760" spans="1:6">
      <c r="A760" s="37"/>
      <c r="B760" s="24"/>
      <c r="C760" s="45"/>
      <c r="D760" s="44"/>
      <c r="E760" s="39"/>
      <c r="F760" s="50"/>
    </row>
    <row r="761" spans="1:6">
      <c r="A761" s="37"/>
      <c r="B761" s="24"/>
      <c r="C761" s="45"/>
      <c r="D761" s="44"/>
      <c r="E761" s="39"/>
      <c r="F761" s="50"/>
    </row>
    <row r="762" spans="1:6">
      <c r="A762" s="37"/>
      <c r="B762" s="24"/>
      <c r="C762" s="45"/>
      <c r="D762" s="44"/>
      <c r="E762" s="39"/>
      <c r="F762" s="50"/>
    </row>
    <row r="763" spans="1:6">
      <c r="A763" s="37"/>
      <c r="B763" s="24"/>
      <c r="C763" s="24"/>
      <c r="D763" s="24"/>
      <c r="E763" s="24"/>
      <c r="F763" s="24"/>
    </row>
    <row r="764" spans="1:6">
      <c r="A764" s="37"/>
      <c r="B764" s="24"/>
      <c r="C764" s="45"/>
      <c r="D764" s="44"/>
      <c r="E764" s="39"/>
      <c r="F764" s="50"/>
    </row>
    <row r="765" spans="1:6">
      <c r="A765" s="37"/>
      <c r="B765" s="24"/>
      <c r="C765" s="45"/>
      <c r="D765" s="44"/>
      <c r="E765" s="39"/>
      <c r="F765" s="50"/>
    </row>
    <row r="766" spans="1:6">
      <c r="A766" s="37"/>
      <c r="B766" s="24"/>
      <c r="C766" s="45"/>
      <c r="D766" s="44"/>
      <c r="E766" s="39"/>
      <c r="F766" s="50"/>
    </row>
    <row r="767" spans="1:6">
      <c r="A767" s="37"/>
      <c r="B767" s="24"/>
      <c r="C767" s="24"/>
      <c r="D767" s="24"/>
      <c r="E767" s="24"/>
      <c r="F767" s="24"/>
    </row>
    <row r="768" spans="1:6">
      <c r="A768" s="37"/>
      <c r="B768" s="24"/>
      <c r="C768" s="45"/>
      <c r="D768" s="44"/>
      <c r="E768" s="39"/>
      <c r="F768" s="50"/>
    </row>
    <row r="769" spans="1:6">
      <c r="A769" s="37"/>
      <c r="B769" s="24"/>
      <c r="C769" s="45"/>
      <c r="D769" s="44"/>
      <c r="E769" s="39"/>
      <c r="F769" s="50"/>
    </row>
    <row r="770" spans="1:6">
      <c r="A770" s="37"/>
      <c r="B770" s="24"/>
      <c r="C770" s="45"/>
      <c r="D770" s="44"/>
      <c r="E770" s="39"/>
      <c r="F770" s="50"/>
    </row>
    <row r="771" spans="1:6">
      <c r="A771" s="37"/>
      <c r="B771" s="24"/>
      <c r="C771" s="45"/>
      <c r="D771" s="44"/>
      <c r="E771" s="39"/>
      <c r="F771" s="50"/>
    </row>
    <row r="772" spans="1:6">
      <c r="A772" s="37"/>
      <c r="B772" s="24"/>
      <c r="C772" s="45"/>
      <c r="D772" s="44"/>
      <c r="E772" s="39"/>
      <c r="F772" s="50"/>
    </row>
    <row r="773" spans="1:6">
      <c r="A773" s="37"/>
      <c r="B773" s="24"/>
      <c r="C773" s="45"/>
      <c r="D773" s="44"/>
      <c r="E773" s="39"/>
      <c r="F773" s="50"/>
    </row>
    <row r="774" spans="1:6">
      <c r="A774" s="37"/>
      <c r="B774" s="24"/>
      <c r="C774" s="45"/>
      <c r="D774" s="44"/>
      <c r="E774" s="39"/>
      <c r="F774" s="39"/>
    </row>
    <row r="775" spans="1:6">
      <c r="A775" s="37"/>
      <c r="B775" s="24"/>
      <c r="C775" s="56"/>
      <c r="D775" s="55"/>
      <c r="E775" s="39"/>
      <c r="F775" s="50"/>
    </row>
    <row r="776" spans="1:6">
      <c r="A776" s="37"/>
      <c r="B776" s="24"/>
      <c r="C776" s="45"/>
      <c r="D776" s="44"/>
      <c r="E776" s="39"/>
      <c r="F776" s="39"/>
    </row>
    <row r="777" spans="1:6">
      <c r="A777" s="52"/>
      <c r="B777" s="52"/>
      <c r="C777" s="56"/>
      <c r="D777" s="55"/>
      <c r="E777" s="39"/>
      <c r="F777" s="50"/>
    </row>
    <row r="778" spans="1:6">
      <c r="A778" s="52"/>
      <c r="B778" s="24"/>
      <c r="C778" s="45"/>
      <c r="D778" s="44"/>
      <c r="E778" s="39"/>
      <c r="F778" s="50"/>
    </row>
    <row r="779" spans="1:6">
      <c r="A779" s="52"/>
      <c r="B779" s="52"/>
      <c r="C779" s="45"/>
      <c r="D779" s="44"/>
      <c r="E779" s="39"/>
      <c r="F779" s="50"/>
    </row>
    <row r="780" spans="1:6">
      <c r="A780" s="37"/>
      <c r="B780" s="24"/>
      <c r="C780" s="45"/>
      <c r="D780" s="44"/>
      <c r="E780" s="54"/>
      <c r="F780" s="54"/>
    </row>
    <row r="781" spans="1:6">
      <c r="A781" s="37"/>
      <c r="B781" s="24"/>
      <c r="C781" s="45"/>
      <c r="D781" s="44"/>
      <c r="E781" s="54"/>
      <c r="F781" s="54"/>
    </row>
    <row r="782" spans="1:6">
      <c r="A782" s="37"/>
      <c r="B782" s="53"/>
      <c r="C782" s="45"/>
      <c r="D782" s="44"/>
      <c r="E782" s="54"/>
      <c r="F782" s="50"/>
    </row>
    <row r="783" spans="1:6">
      <c r="A783" s="37"/>
      <c r="B783" s="24"/>
      <c r="C783" s="45"/>
      <c r="D783" s="44"/>
      <c r="E783" s="54"/>
      <c r="F783" s="50"/>
    </row>
    <row r="784" spans="1:6">
      <c r="A784" s="37"/>
      <c r="B784" s="53"/>
      <c r="C784" s="45"/>
      <c r="D784" s="44"/>
      <c r="E784" s="54"/>
      <c r="F784" s="50"/>
    </row>
    <row r="785" spans="1:6">
      <c r="A785" s="37"/>
      <c r="B785" s="53"/>
      <c r="C785" s="45"/>
      <c r="D785" s="44"/>
      <c r="E785" s="54"/>
      <c r="F785" s="50"/>
    </row>
    <row r="786" spans="1:6">
      <c r="A786" s="37"/>
      <c r="B786" s="53"/>
      <c r="C786" s="45"/>
      <c r="D786" s="44"/>
      <c r="E786" s="54"/>
      <c r="F786" s="50"/>
    </row>
    <row r="787" spans="1:6">
      <c r="A787" s="37"/>
      <c r="B787" s="53"/>
      <c r="C787" s="45"/>
      <c r="D787" s="44"/>
      <c r="E787" s="54"/>
      <c r="F787" s="50"/>
    </row>
    <row r="788" spans="1:6">
      <c r="A788" s="37"/>
      <c r="B788" s="53"/>
      <c r="C788" s="45"/>
      <c r="D788" s="44"/>
      <c r="E788" s="54"/>
      <c r="F788" s="50"/>
    </row>
    <row r="789" spans="1:6">
      <c r="A789" s="37"/>
      <c r="B789" s="53"/>
      <c r="C789" s="45"/>
      <c r="D789" s="44"/>
      <c r="E789" s="54"/>
      <c r="F789" s="50"/>
    </row>
    <row r="790" spans="1:6">
      <c r="A790" s="37"/>
      <c r="B790" s="53"/>
      <c r="C790" s="45"/>
      <c r="D790" s="44"/>
      <c r="E790" s="54"/>
      <c r="F790" s="50"/>
    </row>
    <row r="791" spans="1:6">
      <c r="A791" s="37"/>
      <c r="B791" s="53"/>
      <c r="C791" s="45"/>
      <c r="D791" s="44"/>
      <c r="E791" s="54"/>
      <c r="F791" s="50"/>
    </row>
    <row r="792" spans="1:6">
      <c r="A792" s="37"/>
      <c r="B792" s="53"/>
      <c r="C792" s="24"/>
      <c r="D792" s="24"/>
      <c r="E792" s="24"/>
      <c r="F792" s="24"/>
    </row>
    <row r="793" spans="1:6">
      <c r="A793" s="37"/>
      <c r="B793" s="53"/>
      <c r="C793" s="45"/>
      <c r="D793" s="44"/>
      <c r="E793" s="54"/>
      <c r="F793" s="50"/>
    </row>
    <row r="794" spans="1:6">
      <c r="A794" s="37"/>
      <c r="B794" s="53"/>
      <c r="C794" s="45"/>
      <c r="D794" s="44"/>
      <c r="E794" s="54"/>
      <c r="F794" s="50"/>
    </row>
    <row r="795" spans="1:6">
      <c r="A795" s="37"/>
      <c r="B795" s="53"/>
      <c r="C795" s="45"/>
      <c r="D795" s="44"/>
      <c r="E795" s="54"/>
      <c r="F795" s="50"/>
    </row>
    <row r="796" spans="1:6">
      <c r="A796" s="37"/>
      <c r="B796" s="53"/>
      <c r="C796" s="45"/>
      <c r="D796" s="44"/>
      <c r="E796" s="54"/>
      <c r="F796" s="50"/>
    </row>
    <row r="797" spans="1:6">
      <c r="A797" s="37"/>
      <c r="B797" s="53"/>
      <c r="C797" s="45"/>
      <c r="D797" s="44"/>
      <c r="E797" s="54"/>
      <c r="F797" s="50"/>
    </row>
    <row r="798" spans="1:6">
      <c r="A798" s="37"/>
      <c r="B798" s="53"/>
      <c r="C798" s="45"/>
      <c r="D798" s="44"/>
      <c r="E798" s="54"/>
      <c r="F798" s="50"/>
    </row>
    <row r="799" spans="1:6">
      <c r="A799" s="37"/>
      <c r="B799" s="53"/>
      <c r="C799" s="45"/>
      <c r="D799" s="44"/>
      <c r="E799" s="54"/>
      <c r="F799" s="50"/>
    </row>
    <row r="800" spans="1:6">
      <c r="A800" s="37"/>
      <c r="B800" s="53"/>
      <c r="C800" s="45"/>
      <c r="D800" s="44"/>
      <c r="E800" s="54"/>
      <c r="F800" s="50"/>
    </row>
    <row r="801" spans="1:6">
      <c r="A801" s="37"/>
      <c r="B801" s="53"/>
      <c r="C801" s="24"/>
      <c r="D801" s="24"/>
      <c r="E801" s="24"/>
      <c r="F801" s="24"/>
    </row>
    <row r="802" spans="1:6">
      <c r="A802" s="37"/>
      <c r="B802" s="53"/>
      <c r="C802" s="45"/>
      <c r="D802" s="44"/>
      <c r="E802" s="54"/>
      <c r="F802" s="50"/>
    </row>
    <row r="803" spans="1:6">
      <c r="A803" s="37"/>
      <c r="B803" s="53"/>
      <c r="C803" s="45"/>
      <c r="D803" s="44"/>
      <c r="E803" s="54"/>
      <c r="F803" s="50"/>
    </row>
    <row r="804" spans="1:6">
      <c r="A804" s="37"/>
      <c r="B804" s="53"/>
      <c r="C804" s="45"/>
      <c r="D804" s="44"/>
      <c r="E804" s="54"/>
      <c r="F804" s="50"/>
    </row>
    <row r="805" spans="1:6">
      <c r="A805" s="37"/>
      <c r="B805" s="53"/>
      <c r="C805" s="45"/>
      <c r="D805" s="44"/>
      <c r="E805" s="54"/>
      <c r="F805" s="50"/>
    </row>
    <row r="806" spans="1:6">
      <c r="A806" s="37"/>
      <c r="B806" s="53"/>
      <c r="C806" s="45"/>
      <c r="D806" s="44"/>
      <c r="E806" s="54"/>
      <c r="F806" s="50"/>
    </row>
    <row r="807" spans="1:6">
      <c r="A807" s="37"/>
      <c r="B807" s="53"/>
      <c r="C807" s="45"/>
      <c r="D807" s="44"/>
      <c r="E807" s="54"/>
      <c r="F807" s="50"/>
    </row>
    <row r="808" spans="1:6">
      <c r="A808" s="52"/>
      <c r="B808" s="53"/>
      <c r="C808" s="45"/>
      <c r="D808" s="44"/>
      <c r="E808" s="54"/>
      <c r="F808" s="54"/>
    </row>
    <row r="809" spans="1:6">
      <c r="A809" s="37"/>
      <c r="B809" s="53"/>
      <c r="C809" s="45"/>
      <c r="D809" s="44"/>
      <c r="E809" s="54"/>
      <c r="F809" s="54"/>
    </row>
    <row r="810" spans="1:6">
      <c r="A810" s="37"/>
      <c r="B810" s="53"/>
      <c r="C810" s="45"/>
      <c r="D810" s="44"/>
      <c r="E810" s="54"/>
      <c r="F810" s="50"/>
    </row>
    <row r="811" spans="1:6">
      <c r="A811" s="37"/>
      <c r="B811" s="24"/>
      <c r="C811" s="45"/>
      <c r="D811" s="44"/>
      <c r="E811" s="54"/>
      <c r="F811" s="50"/>
    </row>
    <row r="812" spans="1:6">
      <c r="A812" s="37"/>
      <c r="B812" s="53"/>
      <c r="C812" s="45"/>
      <c r="D812" s="44"/>
      <c r="E812" s="54"/>
      <c r="F812" s="54"/>
    </row>
    <row r="813" spans="1:6">
      <c r="A813" s="37"/>
      <c r="B813" s="53"/>
      <c r="C813" s="45"/>
      <c r="D813" s="44"/>
      <c r="E813" s="39"/>
      <c r="F813" s="50"/>
    </row>
    <row r="814" spans="1:6">
      <c r="A814" s="37"/>
      <c r="B814" s="53"/>
      <c r="C814" s="45"/>
      <c r="D814" s="44"/>
      <c r="E814" s="39"/>
      <c r="F814" s="39"/>
    </row>
    <row r="815" spans="1:6">
      <c r="A815" s="37"/>
      <c r="B815" s="53"/>
      <c r="C815" s="45"/>
      <c r="D815" s="44"/>
      <c r="E815" s="39"/>
      <c r="F815" s="39"/>
    </row>
    <row r="816" spans="1:6">
      <c r="A816" s="37"/>
      <c r="B816" s="53"/>
      <c r="C816" s="45"/>
      <c r="D816" s="44"/>
      <c r="E816" s="39"/>
      <c r="F816" s="50"/>
    </row>
    <row r="817" spans="1:6">
      <c r="A817" s="37"/>
      <c r="B817" s="24"/>
      <c r="C817" s="45"/>
      <c r="D817" s="44"/>
      <c r="E817" s="39"/>
      <c r="F817" s="50"/>
    </row>
    <row r="818" spans="1:6">
      <c r="A818" s="37"/>
      <c r="B818" s="24"/>
      <c r="C818" s="45"/>
      <c r="D818" s="44"/>
      <c r="E818" s="39"/>
      <c r="F818" s="39"/>
    </row>
    <row r="819" spans="1:6">
      <c r="A819" s="52"/>
      <c r="B819" s="24"/>
      <c r="C819" s="45"/>
      <c r="D819" s="44"/>
      <c r="E819" s="51"/>
      <c r="F819" s="50"/>
    </row>
    <row r="820" spans="1:6">
      <c r="A820" s="52"/>
      <c r="B820" s="24"/>
      <c r="C820" s="45"/>
      <c r="D820" s="44"/>
      <c r="E820" s="51"/>
      <c r="F820" s="50"/>
    </row>
    <row r="821" spans="1:6">
      <c r="A821" s="37"/>
      <c r="B821" s="24"/>
      <c r="C821" s="45"/>
      <c r="D821" s="44"/>
      <c r="E821" s="51"/>
      <c r="F821" s="50"/>
    </row>
    <row r="822" spans="1:6">
      <c r="A822" s="37"/>
      <c r="B822" s="24"/>
      <c r="C822" s="45"/>
      <c r="D822" s="44"/>
      <c r="E822" s="51"/>
      <c r="F822" s="50"/>
    </row>
    <row r="823" spans="1:6">
      <c r="A823" s="37"/>
      <c r="B823" s="24"/>
      <c r="C823" s="45"/>
      <c r="D823" s="44"/>
      <c r="E823" s="51"/>
      <c r="F823" s="50"/>
    </row>
    <row r="824" spans="1:6">
      <c r="A824" s="37"/>
      <c r="B824" s="24"/>
      <c r="C824" s="45"/>
      <c r="D824" s="44"/>
      <c r="E824" s="51"/>
      <c r="F824" s="50"/>
    </row>
    <row r="825" spans="1:6">
      <c r="A825" s="37"/>
      <c r="B825" s="24"/>
      <c r="C825" s="45"/>
      <c r="D825" s="44"/>
      <c r="E825" s="51"/>
      <c r="F825" s="50"/>
    </row>
    <row r="826" spans="1:6">
      <c r="A826" s="37"/>
      <c r="B826" s="24"/>
      <c r="C826" s="49"/>
      <c r="D826" s="48"/>
      <c r="E826" s="47"/>
      <c r="F826" s="46"/>
    </row>
    <row r="827" spans="1:6">
      <c r="A827" s="37"/>
      <c r="B827" s="24"/>
      <c r="C827" s="49"/>
      <c r="D827" s="48"/>
      <c r="E827" s="47"/>
      <c r="F827" s="46"/>
    </row>
    <row r="828" spans="1:6">
      <c r="A828" s="37"/>
      <c r="B828" s="42"/>
      <c r="C828" s="49"/>
      <c r="D828" s="48"/>
      <c r="E828" s="47"/>
      <c r="F828" s="46"/>
    </row>
    <row r="829" spans="1:6">
      <c r="A829" s="37"/>
      <c r="B829" s="42"/>
      <c r="C829" s="49"/>
      <c r="D829" s="48"/>
      <c r="E829" s="47"/>
      <c r="F829" s="46"/>
    </row>
    <row r="830" spans="1:6">
      <c r="A830" s="43"/>
      <c r="B830" s="42"/>
      <c r="C830" s="45"/>
      <c r="D830" s="44"/>
      <c r="E830" s="39"/>
      <c r="F830" s="39"/>
    </row>
    <row r="831" spans="1:6">
      <c r="A831" s="43"/>
      <c r="B831" s="42"/>
      <c r="C831" s="41"/>
      <c r="D831" s="40"/>
      <c r="E831" s="39"/>
      <c r="F831" s="38"/>
    </row>
    <row r="832" spans="1:6">
      <c r="A832" s="37"/>
      <c r="B832" s="24"/>
      <c r="C832" s="36"/>
      <c r="D832" s="35"/>
      <c r="E832" s="34"/>
      <c r="F832" s="34"/>
    </row>
    <row r="833" spans="1:2">
      <c r="A833" s="33"/>
      <c r="B833" s="32"/>
    </row>
    <row r="834" spans="1:2">
      <c r="A834" s="31"/>
      <c r="B834" s="30"/>
    </row>
  </sheetData>
  <protectedRanges>
    <protectedRange sqref="E151:F151 F44 F46 E149:F149 E153:F154 E477:F478 E833:F65523 E205:F206 E250:F250 E37 E47:F101 E112:F113 E110:F110 E142:F142 E130:F140 E145:F145 E147:F147 E33:F36" name="Obseg5_11"/>
    <protectedRange sqref="E91:F91" name="Range1"/>
    <protectedRange sqref="E92:F92" name="Range1_2"/>
    <protectedRange sqref="F37:F43 F45" name="Obseg5_4_1_3"/>
    <protectedRange sqref="E203:F204" name="Obseg5_8_1"/>
    <protectedRange sqref="E219:E223 E248:F249 E207:F218" name="Obseg5_2_3"/>
    <protectedRange sqref="F219:F221 F223" name="Obseg5_4_1_3_2"/>
    <protectedRange sqref="E235:F235 E172:E174 E224:E234 E111 E103 E105:E109 E116:E118 E114 E141 E144 E146 E148 E150 E152 E155:E165 E167:E170 E176:E180 E236:E246 E182:E202" name="Obseg5_3_1"/>
    <protectedRange sqref="F234 F111 F103 F105:F109 F116:F118 F114 F141 F144 F146 F148 F150 F152 F155:F165 F167:F170 F176:F180 F172:F174 F222 F224:F232 F236:F246 F182:F202" name="Obseg5_4_2"/>
    <protectedRange sqref="E251:F251 E476:F476 E252:E254" name="Obseg5_6_2"/>
    <protectedRange sqref="F252:F254" name="Obseg5_4_1_5"/>
    <protectedRange sqref="E257:E259" name="Obseg5_1_3"/>
    <protectedRange sqref="F259" name="Obseg5_4_2_2"/>
    <protectedRange sqref="E423:F424 E306:F307 E421:E422 E308:E309 E399 E419:F420 E417:E418 E415:F416 E413:E414 E411:F412 E409:E410 E408:F408 E406:E407 E404:F405 E310:F310 E402:E403 E457:E459 E456:F456 E467:E468 E437:E438 E435:F436 E433:E434 E431:F432 E429:E430 E427:F428 E425:E426 E460:F460 E461:E462 E472:F472 E751 E439:F440 E625:E631 E634:E639 E641:E643 E723:E724 E454 E466:F466 E291:E301 E311:E315 E316:F316 E319:F319 E317:E318 E320:E324 E326:E330 E363:E397 E280:E281 E360 E302:F302 E303:E304 E334:E335 E337:E338 E340:E341 E283:E287 E400:F401 E453:F453 E451:E452 E449:F450 E447:E448 E446:F446 E444:E445 E443:F443 E441:E442 E473:E475 E687:F687 E519:F520 E682:F682 E657:E662 E716:E717 E651:E655 E670:E672 E711:F711 E645:E649 E674:E676 E727 E544:F544 E514:E515 E511:E512 E556:E559 E562 E565:E577 E664:E668 E678:E681 E684:E686 E689:E692 E694:E698 E700:E710 E713 E714:F714 E731 E486:E496 E498:E499 E502:E503 E508:E509 E517 E719:E720 E528:F528 E522:E524 E526:E527 E530:E532 E538:E540 E534:E536 E542:E543 E546:E547 E550:E552 E583:E585 E588:E594 E596:E604 E607:E611 E613:E615 E617:E623" name="Obseg5_1_3_3"/>
    <protectedRange sqref="F347:F348 F413:F414 F409:F410 F406:F407 F402:F403 F358:F399 F354:F355 F351:F352 F447:F448 F444:F445 F441:F442 F437:F438 F433:F434 F429:F430 F425:F426 F421:F422 F417:F418 F461:F462 F751 F451:F452 F664:F668 F657:F662 F670:F672 F674:F676 F678:F681 F716:F717 F723:F724 F454 F457:F459 F291:F301 F308:F309 F311:F315 F317:F318 F320:F324 F326:F330 F280:F281 F303:F304 F334:F335 F337:F338 F340:F341 F283:F287 F467:F468 F473:F475 F684:F686 F689:F692 F694:F698 F700:F710 F713 F514:F515 F556:F559 F562 F565:F577 F727 F731 F486:F496 F498:F499 F502:F503 F508:F509 F511:F512 F517 F719:F720 F522:F524 F526:F527 F530:F532 F538:F540 F534:F536 F542:F543 F546:F547 F550:F552 F583:F585 F588:F594 F596:F604 F607:F611 F613:F615 F617:F623 F625:F631 F634:F639 F641:F643 F645:F649 F651:F655" name="Obseg5_4_2_4"/>
    <protectedRange sqref="E736:F736 E832:F832" name="Obseg5"/>
    <protectedRange sqref="E832:F832" name="Range1_3"/>
    <protectedRange sqref="E734:F735 E479:F479 E480:E482 E732:E733" name="Obseg5_6"/>
    <protectedRange sqref="F480:F482 F732:F733" name="Obseg5_4_1_5_1"/>
    <protectedRange sqref="E737:F737 E830:F831" name="Obseg5_10"/>
    <protectedRange sqref="E738:E746" name="Obseg5_2_6_1"/>
    <protectedRange sqref="F738:F746" name="Obseg5_4_4_6_1"/>
    <protectedRange sqref="E748:F748 E747 E774:F774 E776:F776 E775 E780:F781 E808:F809 E812:F812 E749:E750 E752:E754 E756 E777:E779 E810:E811 E760 E764 E768 E782:E791 E793:E800 E802:E807 E772" name="Obseg5_3_1_2"/>
    <protectedRange sqref="F747 F775 F802:F807 F749:F750 F816:F817 F752:F754 F777:F779 F810:F811 F760:F761 F756:F757 F764:F765 F768:F769 F782:F791 F793:F800 F813 F771:F773 F819:F829" name="Obseg5_4_6_1"/>
    <protectedRange sqref="E818:F818 E819:E829 E816:E817 E814:F815 E813" name="Obseg5_5_1_2"/>
    <protectedRange sqref="E1:F32" name="Obseg5_11_1"/>
  </protectedRanges>
  <pageMargins left="0.98425196850393704" right="1.0906862745098038" top="0.74803149606299213" bottom="0.78740157480314965" header="0.19685039370078741" footer="0.51181102362204722"/>
  <pageSetup paperSize="9" scale="99" fitToHeight="0" orientation="portrait" useFirstPageNumber="1" r:id="rId1"/>
  <headerFooter>
    <oddFooter>&amp;L&amp;"Arial Narrow,Navadno"&amp;9&amp;K00-030GRAD BORL / načrt arhitekture / PZI / popis GO del&amp;C&amp;"Arial Narrow,Navadno"&amp;9&amp;K00-031&amp;P/&amp;N&amp;R&amp;"Arial Narrow,Navadno"&amp;9&amp;K00-031november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8"/>
  <sheetViews>
    <sheetView view="pageBreakPreview" zoomScaleNormal="100" zoomScaleSheetLayoutView="100" zoomScalePageLayoutView="85" workbookViewId="0">
      <selection activeCell="D13" sqref="D13"/>
    </sheetView>
  </sheetViews>
  <sheetFormatPr defaultColWidth="9.109375" defaultRowHeight="13.8"/>
  <cols>
    <col min="1" max="1" width="3" style="4" customWidth="1"/>
    <col min="2" max="2" width="3.109375" style="1" customWidth="1"/>
    <col min="3" max="3" width="55.6640625" style="16" customWidth="1"/>
    <col min="4" max="4" width="11.33203125" style="3" customWidth="1"/>
    <col min="5" max="16384" width="9.109375" style="4"/>
  </cols>
  <sheetData>
    <row r="1" spans="2:4">
      <c r="C1" s="2"/>
    </row>
    <row r="2" spans="2:4">
      <c r="C2" s="2"/>
    </row>
    <row r="3" spans="2:4">
      <c r="C3" s="5" t="s">
        <v>40</v>
      </c>
    </row>
    <row r="4" spans="2:4">
      <c r="C4" s="6"/>
      <c r="D4" s="109"/>
    </row>
    <row r="5" spans="2:4">
      <c r="C5" s="6"/>
    </row>
    <row r="6" spans="2:4">
      <c r="B6" s="998"/>
      <c r="C6" s="999"/>
      <c r="D6" s="1000"/>
    </row>
    <row r="7" spans="2:4" ht="38.25" customHeight="1">
      <c r="B7" s="108"/>
      <c r="C7" s="9" t="s">
        <v>1</v>
      </c>
      <c r="D7" s="1019">
        <f>'GRADBENA DELA'!F18</f>
        <v>0</v>
      </c>
    </row>
    <row r="8" spans="2:4" ht="38.25" customHeight="1">
      <c r="B8" s="108"/>
      <c r="C8" s="9" t="s">
        <v>2</v>
      </c>
      <c r="D8" s="1019">
        <f>'OBRTNIŠKA DELA'!F22</f>
        <v>0</v>
      </c>
    </row>
    <row r="9" spans="2:4" ht="38.25" customHeight="1">
      <c r="B9" s="108"/>
      <c r="C9" s="9" t="s">
        <v>0</v>
      </c>
      <c r="D9" s="1019">
        <f>'ZUNANJA UREDITEV'!F18</f>
        <v>0</v>
      </c>
    </row>
    <row r="10" spans="2:4">
      <c r="B10" s="11"/>
      <c r="C10" s="107"/>
      <c r="D10" s="10"/>
    </row>
    <row r="11" spans="2:4">
      <c r="B11" s="998"/>
      <c r="C11" s="999"/>
      <c r="D11" s="1000"/>
    </row>
    <row r="12" spans="2:4" s="13" customFormat="1" ht="30" customHeight="1">
      <c r="B12" s="11"/>
      <c r="C12" s="12" t="s">
        <v>39</v>
      </c>
      <c r="D12" s="1049">
        <f>SUM(D7:D10)</f>
        <v>0</v>
      </c>
    </row>
    <row r="13" spans="2:4">
      <c r="B13" s="11"/>
      <c r="C13" s="14"/>
      <c r="D13" s="15"/>
    </row>
    <row r="14" spans="2:4">
      <c r="C14" s="2"/>
    </row>
    <row r="15" spans="2:4">
      <c r="C15" s="106" t="s">
        <v>38</v>
      </c>
    </row>
    <row r="16" spans="2:4">
      <c r="C16" s="2"/>
    </row>
    <row r="17" spans="3:3">
      <c r="C17" s="2"/>
    </row>
    <row r="18" spans="3:3">
      <c r="C18" s="2"/>
    </row>
  </sheetData>
  <pageMargins left="0.98425196850393704" right="0.83333333333333337" top="0.74803149606299213" bottom="0.78740157480314965" header="0.19685039370078741" footer="0.51181102362204722"/>
  <pageSetup paperSize="9" firstPageNumber="3" fitToHeight="0" orientation="portrait" useFirstPageNumber="1" r:id="rId1"/>
  <headerFooter>
    <oddFooter>&amp;L&amp;"Arial Narrow,Navadno"&amp;9&amp;K00-030GRAD BORL / načrt arhitekture / PZI / popis GO del&amp;C&amp;"Arial Narrow,Navadno"&amp;9&amp;K00-029&amp;P/&amp;N&amp;R&amp;"Arial Narrow,Navadno"&amp;9&amp;K00-029november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54"/>
  <sheetViews>
    <sheetView showZeros="0" view="pageBreakPreview" zoomScale="110" zoomScaleNormal="100" zoomScaleSheetLayoutView="110" workbookViewId="0">
      <selection activeCell="E334" sqref="E334"/>
    </sheetView>
  </sheetViews>
  <sheetFormatPr defaultColWidth="1" defaultRowHeight="13.8"/>
  <cols>
    <col min="1" max="1" width="4.6640625" style="114" customWidth="1"/>
    <col min="2" max="2" width="38.6640625" style="113" customWidth="1"/>
    <col min="3" max="3" width="9.109375" style="112" customWidth="1"/>
    <col min="4" max="4" width="4.33203125" style="111" customWidth="1"/>
    <col min="5" max="5" width="10.6640625" style="1005" customWidth="1"/>
    <col min="6" max="6" width="10.88671875" style="1005" customWidth="1"/>
    <col min="7" max="16384" width="1" style="110"/>
  </cols>
  <sheetData>
    <row r="1" spans="1:6" s="172" customFormat="1" ht="27.6">
      <c r="A1" s="175"/>
      <c r="B1" s="174" t="s">
        <v>465</v>
      </c>
      <c r="C1" s="173" t="s">
        <v>464</v>
      </c>
      <c r="D1" s="173" t="s">
        <v>463</v>
      </c>
      <c r="E1" s="1001" t="s">
        <v>462</v>
      </c>
      <c r="F1" s="1001" t="s">
        <v>461</v>
      </c>
    </row>
    <row r="2" spans="1:6">
      <c r="A2" s="171"/>
      <c r="B2" s="170"/>
      <c r="C2" s="169"/>
      <c r="D2" s="168"/>
      <c r="E2" s="1002"/>
      <c r="F2" s="1002"/>
    </row>
    <row r="3" spans="1:6" s="141" customFormat="1">
      <c r="A3" s="167"/>
      <c r="B3" s="150" t="s">
        <v>460</v>
      </c>
      <c r="C3" s="149"/>
      <c r="D3" s="148"/>
      <c r="E3" s="1003"/>
      <c r="F3" s="1003"/>
    </row>
    <row r="4" spans="1:6" s="162" customFormat="1">
      <c r="A4" s="166"/>
      <c r="B4" s="165"/>
      <c r="C4" s="164"/>
      <c r="D4" s="163"/>
      <c r="E4" s="1004"/>
      <c r="F4" s="1004"/>
    </row>
    <row r="5" spans="1:6" s="157" customFormat="1">
      <c r="A5" s="161"/>
      <c r="B5" s="160" t="s">
        <v>459</v>
      </c>
      <c r="C5" s="159"/>
      <c r="D5" s="158"/>
      <c r="E5" s="1002"/>
      <c r="F5" s="1002"/>
    </row>
    <row r="6" spans="1:6">
      <c r="A6" s="127"/>
      <c r="B6" s="110"/>
      <c r="C6" s="152"/>
      <c r="F6" s="1002"/>
    </row>
    <row r="7" spans="1:6">
      <c r="A7" s="156" t="s">
        <v>458</v>
      </c>
      <c r="B7" s="136" t="s">
        <v>456</v>
      </c>
      <c r="C7" s="152"/>
    </row>
    <row r="8" spans="1:6">
      <c r="A8" s="127"/>
      <c r="B8" s="136"/>
      <c r="C8" s="152"/>
    </row>
    <row r="9" spans="1:6">
      <c r="A9" s="147" t="s">
        <v>455</v>
      </c>
      <c r="B9" s="24" t="s">
        <v>454</v>
      </c>
      <c r="C9" s="155"/>
      <c r="D9" s="102"/>
      <c r="E9" s="1006"/>
      <c r="F9" s="1006">
        <f>+F36</f>
        <v>0</v>
      </c>
    </row>
    <row r="10" spans="1:6">
      <c r="A10" s="147" t="s">
        <v>447</v>
      </c>
      <c r="B10" s="24" t="s">
        <v>446</v>
      </c>
      <c r="C10" s="155"/>
      <c r="D10" s="102"/>
      <c r="E10" s="1006"/>
      <c r="F10" s="1006">
        <f>+F355</f>
        <v>0</v>
      </c>
    </row>
    <row r="11" spans="1:6">
      <c r="A11" s="147" t="s">
        <v>240</v>
      </c>
      <c r="B11" s="24" t="s">
        <v>239</v>
      </c>
      <c r="C11" s="155"/>
      <c r="D11" s="102"/>
      <c r="E11" s="1006"/>
      <c r="F11" s="1006">
        <f>+F380</f>
        <v>0</v>
      </c>
    </row>
    <row r="12" spans="1:6">
      <c r="A12" s="147" t="s">
        <v>227</v>
      </c>
      <c r="B12" s="24" t="s">
        <v>226</v>
      </c>
      <c r="C12" s="155"/>
      <c r="D12" s="102"/>
      <c r="E12" s="1006"/>
      <c r="F12" s="1006">
        <f>+F436</f>
        <v>0</v>
      </c>
    </row>
    <row r="13" spans="1:6">
      <c r="A13" s="147" t="s">
        <v>192</v>
      </c>
      <c r="B13" s="24" t="s">
        <v>191</v>
      </c>
      <c r="C13" s="155"/>
      <c r="D13" s="102"/>
      <c r="E13" s="1006"/>
      <c r="F13" s="1006">
        <f>+F468</f>
        <v>0</v>
      </c>
    </row>
    <row r="14" spans="1:6">
      <c r="A14" s="147" t="s">
        <v>171</v>
      </c>
      <c r="B14" s="24" t="s">
        <v>170</v>
      </c>
      <c r="C14" s="155"/>
      <c r="D14" s="102"/>
      <c r="E14" s="1006"/>
      <c r="F14" s="1006">
        <f>+F631</f>
        <v>0</v>
      </c>
    </row>
    <row r="15" spans="1:6">
      <c r="A15" s="147" t="s">
        <v>56</v>
      </c>
      <c r="B15" s="24" t="s">
        <v>55</v>
      </c>
      <c r="C15" s="155"/>
      <c r="D15" s="102"/>
      <c r="E15" s="1006"/>
      <c r="F15" s="1006">
        <f>+F646</f>
        <v>0</v>
      </c>
    </row>
    <row r="16" spans="1:6">
      <c r="A16" s="147" t="s">
        <v>45</v>
      </c>
      <c r="B16" s="24" t="s">
        <v>44</v>
      </c>
      <c r="C16" s="155"/>
      <c r="D16" s="102"/>
      <c r="E16" s="1006"/>
      <c r="F16" s="1006">
        <f>+F653</f>
        <v>0</v>
      </c>
    </row>
    <row r="17" spans="1:6">
      <c r="A17" s="126"/>
      <c r="B17" s="100"/>
      <c r="C17" s="155"/>
      <c r="D17" s="102"/>
      <c r="E17" s="1006"/>
      <c r="F17" s="1006"/>
    </row>
    <row r="18" spans="1:6" s="136" customFormat="1" ht="14.4" thickBot="1">
      <c r="A18" s="154"/>
      <c r="B18" s="119" t="s">
        <v>457</v>
      </c>
      <c r="C18" s="153"/>
      <c r="D18" s="117"/>
      <c r="E18" s="1007"/>
      <c r="F18" s="1007">
        <f>SUM(F9:F17)</f>
        <v>0</v>
      </c>
    </row>
    <row r="19" spans="1:6" ht="14.4" thickTop="1">
      <c r="A19" s="147"/>
      <c r="B19" s="136"/>
      <c r="C19" s="152"/>
      <c r="E19" s="1006"/>
    </row>
    <row r="20" spans="1:6">
      <c r="A20" s="147"/>
      <c r="B20" s="136"/>
      <c r="C20" s="152"/>
    </row>
    <row r="21" spans="1:6">
      <c r="A21" s="147"/>
      <c r="B21" s="136"/>
      <c r="C21" s="152"/>
    </row>
    <row r="22" spans="1:6" s="141" customFormat="1">
      <c r="A22" s="151"/>
      <c r="B22" s="150" t="s">
        <v>456</v>
      </c>
      <c r="C22" s="149"/>
      <c r="D22" s="148"/>
      <c r="E22" s="1003"/>
      <c r="F22" s="1003"/>
    </row>
    <row r="23" spans="1:6" s="141" customFormat="1">
      <c r="A23" s="147"/>
      <c r="B23" s="143"/>
      <c r="C23" s="69"/>
      <c r="D23" s="142"/>
      <c r="E23" s="1004"/>
      <c r="F23" s="1004"/>
    </row>
    <row r="24" spans="1:6" s="141" customFormat="1">
      <c r="A24" s="126" t="s">
        <v>455</v>
      </c>
      <c r="B24" s="146" t="s">
        <v>454</v>
      </c>
      <c r="C24" s="145"/>
      <c r="D24" s="144"/>
      <c r="E24" s="1008"/>
      <c r="F24" s="1008"/>
    </row>
    <row r="25" spans="1:6" s="141" customFormat="1">
      <c r="A25" s="116" t="s">
        <v>42</v>
      </c>
      <c r="B25" s="143"/>
      <c r="C25" s="69"/>
      <c r="D25" s="142"/>
      <c r="E25" s="1004"/>
      <c r="F25" s="1004"/>
    </row>
    <row r="26" spans="1:6" s="141" customFormat="1">
      <c r="A26" s="116" t="s">
        <v>42</v>
      </c>
      <c r="B26" s="57" t="s">
        <v>190</v>
      </c>
      <c r="C26" s="129"/>
      <c r="D26" s="102"/>
      <c r="E26" s="1009"/>
      <c r="F26" s="1010"/>
    </row>
    <row r="27" spans="1:6" s="141" customFormat="1" ht="82.8">
      <c r="A27" s="116" t="s">
        <v>42</v>
      </c>
      <c r="B27" s="52" t="s">
        <v>453</v>
      </c>
      <c r="C27" s="129"/>
      <c r="D27" s="102"/>
      <c r="E27" s="1009"/>
      <c r="F27" s="1010"/>
    </row>
    <row r="28" spans="1:6" s="141" customFormat="1" ht="55.2">
      <c r="A28" s="116" t="s">
        <v>42</v>
      </c>
      <c r="B28" s="52" t="s">
        <v>452</v>
      </c>
      <c r="C28" s="129"/>
      <c r="D28" s="102"/>
      <c r="E28" s="1009"/>
      <c r="F28" s="1010"/>
    </row>
    <row r="29" spans="1:6" s="87" customFormat="1">
      <c r="A29" s="116" t="s">
        <v>42</v>
      </c>
      <c r="B29" s="52"/>
      <c r="C29" s="55"/>
      <c r="D29" s="122"/>
      <c r="E29" s="1009"/>
      <c r="F29" s="1010"/>
    </row>
    <row r="30" spans="1:6" s="87" customFormat="1" ht="41.4">
      <c r="A30" s="116">
        <v>1</v>
      </c>
      <c r="B30" s="24" t="s">
        <v>451</v>
      </c>
      <c r="C30" s="55">
        <v>1</v>
      </c>
      <c r="D30" s="122" t="s">
        <v>1022</v>
      </c>
      <c r="E30" s="1010"/>
      <c r="F30" s="1010">
        <f>+C30*E30</f>
        <v>0</v>
      </c>
    </row>
    <row r="31" spans="1:6" s="87" customFormat="1">
      <c r="A31" s="116" t="s">
        <v>42</v>
      </c>
      <c r="B31" s="52"/>
      <c r="C31" s="55"/>
      <c r="D31" s="122"/>
      <c r="E31" s="1009"/>
      <c r="F31" s="1010"/>
    </row>
    <row r="32" spans="1:6" s="87" customFormat="1" ht="224.25" customHeight="1">
      <c r="A32" s="116">
        <v>2</v>
      </c>
      <c r="B32" s="52" t="s">
        <v>450</v>
      </c>
      <c r="C32" s="55">
        <v>1</v>
      </c>
      <c r="D32" s="122" t="s">
        <v>1022</v>
      </c>
      <c r="E32" s="1010"/>
      <c r="F32" s="1010">
        <f>+C32*E32</f>
        <v>0</v>
      </c>
    </row>
    <row r="33" spans="1:6" s="87" customFormat="1">
      <c r="A33" s="116" t="s">
        <v>42</v>
      </c>
      <c r="B33" s="52"/>
      <c r="C33" s="55"/>
      <c r="D33" s="122"/>
      <c r="E33" s="1009"/>
      <c r="F33" s="1010"/>
    </row>
    <row r="34" spans="1:6" s="87" customFormat="1" ht="41.4">
      <c r="A34" s="116">
        <v>3</v>
      </c>
      <c r="B34" s="52" t="s">
        <v>449</v>
      </c>
      <c r="C34" s="55">
        <v>1</v>
      </c>
      <c r="D34" s="122" t="s">
        <v>1022</v>
      </c>
      <c r="E34" s="1010"/>
      <c r="F34" s="1010">
        <f>+C34*E34</f>
        <v>0</v>
      </c>
    </row>
    <row r="35" spans="1:6">
      <c r="A35" s="116" t="s">
        <v>42</v>
      </c>
      <c r="B35" s="52"/>
      <c r="C35" s="55"/>
      <c r="D35" s="122"/>
      <c r="F35" s="1006"/>
    </row>
    <row r="36" spans="1:6" ht="14.4" thickBot="1">
      <c r="A36" s="120"/>
      <c r="B36" s="119" t="s">
        <v>448</v>
      </c>
      <c r="C36" s="118"/>
      <c r="D36" s="117"/>
      <c r="E36" s="1011"/>
      <c r="F36" s="1007">
        <f>SUM(F25:F35)</f>
        <v>0</v>
      </c>
    </row>
    <row r="37" spans="1:6" ht="14.4" thickTop="1">
      <c r="A37" s="127"/>
      <c r="B37" s="32"/>
      <c r="C37" s="61"/>
      <c r="D37" s="128"/>
      <c r="E37" s="1002"/>
      <c r="F37" s="1016"/>
    </row>
    <row r="38" spans="1:6">
      <c r="A38" s="127"/>
      <c r="B38" s="32"/>
      <c r="C38" s="61"/>
      <c r="D38" s="128"/>
      <c r="E38" s="1002"/>
      <c r="F38" s="1016"/>
    </row>
    <row r="39" spans="1:6" s="136" customFormat="1">
      <c r="A39" s="126" t="s">
        <v>447</v>
      </c>
      <c r="B39" s="125" t="s">
        <v>446</v>
      </c>
      <c r="C39" s="124"/>
      <c r="D39" s="123"/>
      <c r="E39" s="1012"/>
      <c r="F39" s="1017"/>
    </row>
    <row r="40" spans="1:6">
      <c r="A40" s="116" t="s">
        <v>42</v>
      </c>
      <c r="B40" s="52"/>
      <c r="C40" s="55"/>
      <c r="D40" s="122"/>
      <c r="F40" s="1006"/>
    </row>
    <row r="41" spans="1:6">
      <c r="A41" s="116" t="s">
        <v>42</v>
      </c>
      <c r="B41" s="57" t="s">
        <v>190</v>
      </c>
      <c r="C41" s="55"/>
      <c r="D41" s="122"/>
      <c r="E41" s="1009"/>
      <c r="F41" s="1010"/>
    </row>
    <row r="42" spans="1:6" ht="41.4">
      <c r="A42" s="116" t="s">
        <v>42</v>
      </c>
      <c r="B42" s="52" t="s">
        <v>445</v>
      </c>
      <c r="C42" s="55"/>
      <c r="D42" s="122"/>
      <c r="E42" s="1013"/>
      <c r="F42" s="1013"/>
    </row>
    <row r="43" spans="1:6" ht="55.2">
      <c r="A43" s="116" t="s">
        <v>42</v>
      </c>
      <c r="B43" s="52" t="s">
        <v>444</v>
      </c>
      <c r="C43" s="55"/>
      <c r="D43" s="122"/>
      <c r="E43" s="1013"/>
      <c r="F43" s="1013"/>
    </row>
    <row r="44" spans="1:6" ht="138">
      <c r="A44" s="116" t="s">
        <v>42</v>
      </c>
      <c r="B44" s="52" t="s">
        <v>443</v>
      </c>
      <c r="C44" s="55"/>
      <c r="D44" s="122"/>
      <c r="E44" s="1013"/>
      <c r="F44" s="1013"/>
    </row>
    <row r="45" spans="1:6" ht="69">
      <c r="A45" s="116"/>
      <c r="B45" s="57" t="s">
        <v>442</v>
      </c>
      <c r="C45" s="55"/>
      <c r="D45" s="122"/>
      <c r="E45" s="1013"/>
      <c r="F45" s="1013"/>
    </row>
    <row r="46" spans="1:6">
      <c r="A46" s="116" t="s">
        <v>42</v>
      </c>
      <c r="B46" s="52"/>
      <c r="C46" s="55"/>
      <c r="D46" s="122"/>
      <c r="E46" s="1013"/>
      <c r="F46" s="1013"/>
    </row>
    <row r="47" spans="1:6" ht="41.4">
      <c r="A47" s="116">
        <v>1</v>
      </c>
      <c r="B47" s="52" t="s">
        <v>441</v>
      </c>
      <c r="C47" s="55">
        <v>1</v>
      </c>
      <c r="D47" s="122" t="s">
        <v>1022</v>
      </c>
      <c r="E47" s="1010"/>
      <c r="F47" s="1013">
        <f>+C47*E47</f>
        <v>0</v>
      </c>
    </row>
    <row r="48" spans="1:6">
      <c r="A48" s="116"/>
      <c r="B48" s="52"/>
      <c r="C48" s="55"/>
      <c r="D48" s="122"/>
      <c r="E48" s="1013"/>
      <c r="F48" s="1013"/>
    </row>
    <row r="49" spans="1:6" ht="27.6">
      <c r="A49" s="116">
        <v>2</v>
      </c>
      <c r="B49" s="52" t="s">
        <v>440</v>
      </c>
      <c r="C49" s="55">
        <v>1</v>
      </c>
      <c r="D49" s="122" t="s">
        <v>1022</v>
      </c>
      <c r="E49" s="1013"/>
      <c r="F49" s="1013">
        <f t="shared" ref="F49:F103" si="0">+C49*E49</f>
        <v>0</v>
      </c>
    </row>
    <row r="50" spans="1:6">
      <c r="A50" s="116" t="s">
        <v>42</v>
      </c>
      <c r="B50" s="52"/>
      <c r="C50" s="55"/>
      <c r="D50" s="122"/>
      <c r="E50" s="1013"/>
      <c r="F50" s="1013"/>
    </row>
    <row r="51" spans="1:6">
      <c r="A51" s="116">
        <v>3</v>
      </c>
      <c r="B51" s="52" t="s">
        <v>439</v>
      </c>
      <c r="C51" s="55"/>
      <c r="D51" s="122"/>
      <c r="E51" s="1013"/>
      <c r="F51" s="1013"/>
    </row>
    <row r="52" spans="1:6" ht="27.6">
      <c r="A52" s="116"/>
      <c r="B52" s="52" t="s">
        <v>438</v>
      </c>
      <c r="C52" s="55">
        <v>1</v>
      </c>
      <c r="D52" s="122" t="s">
        <v>1022</v>
      </c>
      <c r="E52" s="1013"/>
      <c r="F52" s="1013">
        <f t="shared" si="0"/>
        <v>0</v>
      </c>
    </row>
    <row r="53" spans="1:6">
      <c r="A53" s="116" t="s">
        <v>42</v>
      </c>
      <c r="B53" s="52"/>
      <c r="C53" s="55"/>
      <c r="D53" s="122"/>
      <c r="E53" s="1013"/>
      <c r="F53" s="1013"/>
    </row>
    <row r="54" spans="1:6" ht="27.6">
      <c r="A54" s="116">
        <v>4</v>
      </c>
      <c r="B54" s="52" t="s">
        <v>437</v>
      </c>
      <c r="C54" s="55">
        <v>1</v>
      </c>
      <c r="D54" s="122" t="s">
        <v>1022</v>
      </c>
      <c r="E54" s="1013"/>
      <c r="F54" s="1013">
        <f t="shared" si="0"/>
        <v>0</v>
      </c>
    </row>
    <row r="55" spans="1:6">
      <c r="A55" s="116" t="s">
        <v>42</v>
      </c>
      <c r="B55" s="52"/>
      <c r="C55" s="55"/>
      <c r="D55" s="122"/>
      <c r="E55" s="1013"/>
      <c r="F55" s="1013"/>
    </row>
    <row r="56" spans="1:6" ht="69">
      <c r="A56" s="116">
        <v>5</v>
      </c>
      <c r="B56" s="52" t="s">
        <v>436</v>
      </c>
      <c r="C56" s="55">
        <v>1</v>
      </c>
      <c r="D56" s="122" t="s">
        <v>1022</v>
      </c>
      <c r="E56" s="1013"/>
      <c r="F56" s="1013">
        <f>+C56*E56</f>
        <v>0</v>
      </c>
    </row>
    <row r="57" spans="1:6">
      <c r="A57" s="116" t="s">
        <v>42</v>
      </c>
      <c r="B57" s="52"/>
      <c r="C57" s="55"/>
      <c r="D57" s="122"/>
      <c r="E57" s="1013"/>
      <c r="F57" s="1013"/>
    </row>
    <row r="58" spans="1:6" ht="27.6">
      <c r="A58" s="116">
        <v>6</v>
      </c>
      <c r="B58" s="52" t="s">
        <v>435</v>
      </c>
      <c r="C58" s="55">
        <v>1</v>
      </c>
      <c r="D58" s="122" t="s">
        <v>1022</v>
      </c>
      <c r="E58" s="1013"/>
      <c r="F58" s="1013">
        <f t="shared" si="0"/>
        <v>0</v>
      </c>
    </row>
    <row r="59" spans="1:6">
      <c r="A59" s="116" t="s">
        <v>42</v>
      </c>
      <c r="B59" s="52"/>
      <c r="C59" s="55"/>
      <c r="D59" s="122"/>
      <c r="E59" s="1013"/>
      <c r="F59" s="1013"/>
    </row>
    <row r="60" spans="1:6" ht="55.2">
      <c r="A60" s="116">
        <v>7</v>
      </c>
      <c r="B60" s="52" t="s">
        <v>434</v>
      </c>
      <c r="C60" s="55">
        <v>1</v>
      </c>
      <c r="D60" s="122" t="s">
        <v>1022</v>
      </c>
      <c r="E60" s="1013"/>
      <c r="F60" s="1013">
        <f t="shared" si="0"/>
        <v>0</v>
      </c>
    </row>
    <row r="61" spans="1:6">
      <c r="A61" s="116" t="s">
        <v>42</v>
      </c>
      <c r="B61" s="52"/>
      <c r="C61" s="55"/>
      <c r="D61" s="122"/>
      <c r="E61" s="1013"/>
      <c r="F61" s="1013"/>
    </row>
    <row r="62" spans="1:6" ht="27.6">
      <c r="A62" s="116">
        <v>8</v>
      </c>
      <c r="B62" s="52" t="s">
        <v>433</v>
      </c>
      <c r="C62" s="55">
        <v>1</v>
      </c>
      <c r="D62" s="122" t="s">
        <v>1022</v>
      </c>
      <c r="E62" s="1013"/>
      <c r="F62" s="1013">
        <f t="shared" si="0"/>
        <v>0</v>
      </c>
    </row>
    <row r="63" spans="1:6">
      <c r="A63" s="116"/>
      <c r="B63" s="52" t="s">
        <v>165</v>
      </c>
      <c r="C63" s="55"/>
      <c r="D63" s="122"/>
      <c r="E63" s="1013"/>
      <c r="F63" s="1013"/>
    </row>
    <row r="64" spans="1:6" ht="29.25" customHeight="1">
      <c r="A64" s="116">
        <v>9</v>
      </c>
      <c r="B64" s="52" t="s">
        <v>432</v>
      </c>
      <c r="C64" s="55">
        <v>4</v>
      </c>
      <c r="D64" s="122" t="s">
        <v>51</v>
      </c>
      <c r="E64" s="1013"/>
      <c r="F64" s="1013">
        <f t="shared" si="0"/>
        <v>0</v>
      </c>
    </row>
    <row r="65" spans="1:6">
      <c r="A65" s="116"/>
      <c r="B65" s="52"/>
      <c r="C65" s="55"/>
      <c r="D65" s="122"/>
      <c r="E65" s="1013"/>
      <c r="F65" s="1013"/>
    </row>
    <row r="66" spans="1:6">
      <c r="A66" s="116"/>
      <c r="B66" s="52" t="s">
        <v>163</v>
      </c>
      <c r="C66" s="55"/>
      <c r="D66" s="122"/>
      <c r="E66" s="1013"/>
      <c r="F66" s="1013"/>
    </row>
    <row r="67" spans="1:6" ht="27.6">
      <c r="A67" s="116">
        <v>10</v>
      </c>
      <c r="B67" s="52" t="s">
        <v>431</v>
      </c>
      <c r="C67" s="55"/>
      <c r="D67" s="122"/>
      <c r="E67" s="1013"/>
      <c r="F67" s="1013"/>
    </row>
    <row r="68" spans="1:6">
      <c r="A68" s="116" t="s">
        <v>106</v>
      </c>
      <c r="B68" s="52" t="s">
        <v>428</v>
      </c>
      <c r="C68" s="55">
        <v>2.8</v>
      </c>
      <c r="D68" s="122" t="s">
        <v>427</v>
      </c>
      <c r="E68" s="1013"/>
      <c r="F68" s="1013">
        <f t="shared" si="0"/>
        <v>0</v>
      </c>
    </row>
    <row r="69" spans="1:6">
      <c r="A69" s="116" t="s">
        <v>104</v>
      </c>
      <c r="B69" s="52" t="s">
        <v>430</v>
      </c>
      <c r="C69" s="55">
        <v>8.3999999999999986</v>
      </c>
      <c r="D69" s="122" t="s">
        <v>427</v>
      </c>
      <c r="E69" s="1013"/>
      <c r="F69" s="1013">
        <f t="shared" si="0"/>
        <v>0</v>
      </c>
    </row>
    <row r="70" spans="1:6">
      <c r="A70" s="116"/>
      <c r="B70" s="52"/>
      <c r="C70" s="55"/>
      <c r="D70" s="122"/>
      <c r="E70" s="1013"/>
      <c r="F70" s="1013"/>
    </row>
    <row r="71" spans="1:6" ht="27.6">
      <c r="A71" s="116">
        <v>11</v>
      </c>
      <c r="B71" s="52" t="s">
        <v>429</v>
      </c>
      <c r="C71" s="55"/>
      <c r="D71" s="122"/>
      <c r="E71" s="1013"/>
      <c r="F71" s="1013"/>
    </row>
    <row r="72" spans="1:6">
      <c r="A72" s="116" t="s">
        <v>106</v>
      </c>
      <c r="B72" s="52" t="s">
        <v>428</v>
      </c>
      <c r="C72" s="55">
        <v>0.44</v>
      </c>
      <c r="D72" s="122" t="s">
        <v>427</v>
      </c>
      <c r="E72" s="1013"/>
      <c r="F72" s="1013">
        <f t="shared" si="0"/>
        <v>0</v>
      </c>
    </row>
    <row r="73" spans="1:6">
      <c r="A73" s="116" t="s">
        <v>104</v>
      </c>
      <c r="B73" s="52" t="s">
        <v>421</v>
      </c>
      <c r="C73" s="55">
        <v>0.44</v>
      </c>
      <c r="D73" s="122" t="s">
        <v>427</v>
      </c>
      <c r="E73" s="1013"/>
      <c r="F73" s="1013">
        <f t="shared" si="0"/>
        <v>0</v>
      </c>
    </row>
    <row r="74" spans="1:6">
      <c r="A74" s="116"/>
      <c r="B74" s="52"/>
      <c r="C74" s="55"/>
      <c r="D74" s="122"/>
      <c r="E74" s="1013"/>
      <c r="F74" s="1013"/>
    </row>
    <row r="75" spans="1:6">
      <c r="A75" s="116">
        <v>12</v>
      </c>
      <c r="B75" s="52" t="s">
        <v>426</v>
      </c>
      <c r="C75" s="55"/>
      <c r="D75" s="122"/>
      <c r="E75" s="1013"/>
      <c r="F75" s="1013"/>
    </row>
    <row r="76" spans="1:6">
      <c r="A76" s="116" t="s">
        <v>106</v>
      </c>
      <c r="B76" s="52" t="s">
        <v>425</v>
      </c>
      <c r="C76" s="55">
        <v>1</v>
      </c>
      <c r="D76" s="122" t="s">
        <v>51</v>
      </c>
      <c r="E76" s="1013"/>
      <c r="F76" s="1013">
        <f t="shared" si="0"/>
        <v>0</v>
      </c>
    </row>
    <row r="77" spans="1:6">
      <c r="A77" s="116" t="s">
        <v>104</v>
      </c>
      <c r="B77" s="52" t="s">
        <v>421</v>
      </c>
      <c r="C77" s="55">
        <v>1</v>
      </c>
      <c r="D77" s="122" t="s">
        <v>51</v>
      </c>
      <c r="E77" s="1013"/>
      <c r="F77" s="1013">
        <f t="shared" si="0"/>
        <v>0</v>
      </c>
    </row>
    <row r="78" spans="1:6">
      <c r="A78" s="116"/>
      <c r="B78" s="52"/>
      <c r="C78" s="55"/>
      <c r="D78" s="122"/>
      <c r="E78" s="1013"/>
      <c r="F78" s="1013"/>
    </row>
    <row r="79" spans="1:6" ht="41.4">
      <c r="A79" s="116">
        <v>13</v>
      </c>
      <c r="B79" s="52" t="s">
        <v>424</v>
      </c>
      <c r="C79" s="55">
        <v>1</v>
      </c>
      <c r="D79" s="122" t="s">
        <v>51</v>
      </c>
      <c r="E79" s="1013"/>
      <c r="F79" s="1013">
        <f t="shared" si="0"/>
        <v>0</v>
      </c>
    </row>
    <row r="80" spans="1:6">
      <c r="A80" s="116"/>
      <c r="B80" s="52"/>
      <c r="C80" s="55"/>
      <c r="D80" s="122"/>
      <c r="E80" s="1013"/>
      <c r="F80" s="1013"/>
    </row>
    <row r="81" spans="1:6" ht="27.6">
      <c r="A81" s="116">
        <v>14</v>
      </c>
      <c r="B81" s="52" t="s">
        <v>423</v>
      </c>
      <c r="C81" s="55"/>
      <c r="D81" s="122"/>
      <c r="E81" s="1013"/>
      <c r="F81" s="1013"/>
    </row>
    <row r="82" spans="1:6">
      <c r="A82" s="116" t="s">
        <v>106</v>
      </c>
      <c r="B82" s="52" t="s">
        <v>422</v>
      </c>
      <c r="C82" s="55">
        <v>1</v>
      </c>
      <c r="D82" s="122" t="s">
        <v>51</v>
      </c>
      <c r="E82" s="1013"/>
      <c r="F82" s="1013">
        <f t="shared" si="0"/>
        <v>0</v>
      </c>
    </row>
    <row r="83" spans="1:6">
      <c r="A83" s="116" t="s">
        <v>104</v>
      </c>
      <c r="B83" s="52" t="s">
        <v>421</v>
      </c>
      <c r="C83" s="55">
        <v>1</v>
      </c>
      <c r="D83" s="122" t="s">
        <v>51</v>
      </c>
      <c r="E83" s="1013"/>
      <c r="F83" s="1013">
        <f t="shared" si="0"/>
        <v>0</v>
      </c>
    </row>
    <row r="84" spans="1:6">
      <c r="A84" s="116"/>
      <c r="B84" s="52"/>
      <c r="C84" s="55"/>
      <c r="D84" s="122"/>
      <c r="E84" s="1013"/>
      <c r="F84" s="1013"/>
    </row>
    <row r="85" spans="1:6">
      <c r="A85" s="116">
        <v>15</v>
      </c>
      <c r="B85" s="52" t="s">
        <v>420</v>
      </c>
      <c r="C85" s="55">
        <v>3</v>
      </c>
      <c r="D85" s="122" t="s">
        <v>1022</v>
      </c>
      <c r="E85" s="1013"/>
      <c r="F85" s="1013">
        <f t="shared" si="0"/>
        <v>0</v>
      </c>
    </row>
    <row r="86" spans="1:6">
      <c r="A86" s="116"/>
      <c r="B86" s="52"/>
      <c r="C86" s="55"/>
      <c r="D86" s="122"/>
      <c r="E86" s="1013"/>
      <c r="F86" s="1013"/>
    </row>
    <row r="87" spans="1:6">
      <c r="A87" s="116"/>
      <c r="B87" s="52" t="s">
        <v>136</v>
      </c>
      <c r="C87" s="55"/>
      <c r="D87" s="122"/>
      <c r="E87" s="1013"/>
      <c r="F87" s="1013"/>
    </row>
    <row r="88" spans="1:6">
      <c r="A88" s="116">
        <v>16</v>
      </c>
      <c r="B88" s="52" t="s">
        <v>419</v>
      </c>
      <c r="C88" s="55"/>
      <c r="D88" s="122"/>
      <c r="E88" s="1013"/>
      <c r="F88" s="1013"/>
    </row>
    <row r="89" spans="1:6" ht="27.6">
      <c r="A89" s="116"/>
      <c r="B89" s="52" t="s">
        <v>323</v>
      </c>
      <c r="C89" s="55">
        <v>1</v>
      </c>
      <c r="D89" s="122" t="s">
        <v>1022</v>
      </c>
      <c r="E89" s="1013"/>
      <c r="F89" s="1013">
        <f t="shared" si="0"/>
        <v>0</v>
      </c>
    </row>
    <row r="90" spans="1:6" ht="27.6">
      <c r="A90" s="116"/>
      <c r="B90" s="52" t="s">
        <v>418</v>
      </c>
      <c r="C90" s="55">
        <v>1</v>
      </c>
      <c r="D90" s="122" t="s">
        <v>1022</v>
      </c>
      <c r="E90" s="1013"/>
      <c r="F90" s="1013">
        <f t="shared" si="0"/>
        <v>0</v>
      </c>
    </row>
    <row r="91" spans="1:6">
      <c r="A91" s="116"/>
      <c r="B91" s="52"/>
      <c r="C91" s="55"/>
      <c r="D91" s="122"/>
      <c r="E91" s="1013"/>
      <c r="F91" s="1013"/>
    </row>
    <row r="92" spans="1:6">
      <c r="A92" s="116">
        <v>17</v>
      </c>
      <c r="B92" s="52" t="s">
        <v>417</v>
      </c>
      <c r="C92" s="55"/>
      <c r="D92" s="122"/>
      <c r="E92" s="1013"/>
      <c r="F92" s="1013"/>
    </row>
    <row r="93" spans="1:6">
      <c r="A93" s="116"/>
      <c r="B93" s="52" t="s">
        <v>416</v>
      </c>
      <c r="C93" s="55">
        <v>1</v>
      </c>
      <c r="D93" s="122" t="s">
        <v>51</v>
      </c>
      <c r="E93" s="1013"/>
      <c r="F93" s="1013">
        <f t="shared" si="0"/>
        <v>0</v>
      </c>
    </row>
    <row r="94" spans="1:6">
      <c r="A94" s="116"/>
      <c r="B94" s="52"/>
      <c r="C94" s="55"/>
      <c r="D94" s="122"/>
      <c r="E94" s="1013"/>
      <c r="F94" s="1013"/>
    </row>
    <row r="95" spans="1:6">
      <c r="A95" s="116"/>
      <c r="B95" s="52" t="s">
        <v>411</v>
      </c>
      <c r="C95" s="55"/>
      <c r="D95" s="122"/>
      <c r="E95" s="1013"/>
      <c r="F95" s="1013"/>
    </row>
    <row r="96" spans="1:6" ht="27.6">
      <c r="A96" s="116">
        <v>18</v>
      </c>
      <c r="B96" s="52" t="s">
        <v>415</v>
      </c>
      <c r="C96" s="55">
        <v>1</v>
      </c>
      <c r="D96" s="122" t="s">
        <v>51</v>
      </c>
      <c r="E96" s="1013"/>
      <c r="F96" s="1013">
        <f t="shared" si="0"/>
        <v>0</v>
      </c>
    </row>
    <row r="97" spans="1:6" ht="41.4">
      <c r="A97" s="116">
        <v>19</v>
      </c>
      <c r="B97" s="52" t="s">
        <v>414</v>
      </c>
      <c r="C97" s="55">
        <v>1</v>
      </c>
      <c r="D97" s="122" t="s">
        <v>51</v>
      </c>
      <c r="E97" s="1013"/>
      <c r="F97" s="1013">
        <f t="shared" si="0"/>
        <v>0</v>
      </c>
    </row>
    <row r="98" spans="1:6" ht="27.6">
      <c r="A98" s="116">
        <v>20</v>
      </c>
      <c r="B98" s="52" t="s">
        <v>413</v>
      </c>
      <c r="C98" s="55">
        <v>1</v>
      </c>
      <c r="D98" s="122" t="s">
        <v>51</v>
      </c>
      <c r="E98" s="1013"/>
      <c r="F98" s="1013">
        <f t="shared" si="0"/>
        <v>0</v>
      </c>
    </row>
    <row r="99" spans="1:6">
      <c r="A99" s="116"/>
      <c r="B99" s="52"/>
      <c r="C99" s="55"/>
      <c r="D99" s="122"/>
      <c r="E99" s="1013"/>
      <c r="F99" s="1013"/>
    </row>
    <row r="100" spans="1:6" ht="27.6">
      <c r="A100" s="116">
        <v>21</v>
      </c>
      <c r="B100" s="52" t="s">
        <v>403</v>
      </c>
      <c r="C100" s="55">
        <v>1</v>
      </c>
      <c r="D100" s="122" t="s">
        <v>1022</v>
      </c>
      <c r="E100" s="1013"/>
      <c r="F100" s="1013">
        <f t="shared" si="0"/>
        <v>0</v>
      </c>
    </row>
    <row r="101" spans="1:6">
      <c r="A101" s="116"/>
      <c r="B101" s="52"/>
      <c r="C101" s="55"/>
      <c r="D101" s="122"/>
      <c r="E101" s="1013"/>
      <c r="F101" s="1013"/>
    </row>
    <row r="102" spans="1:6">
      <c r="A102" s="116"/>
      <c r="B102" s="52" t="s">
        <v>126</v>
      </c>
      <c r="C102" s="55"/>
      <c r="D102" s="122"/>
      <c r="E102" s="1013"/>
      <c r="F102" s="1013"/>
    </row>
    <row r="103" spans="1:6" ht="55.2">
      <c r="A103" s="116">
        <v>22</v>
      </c>
      <c r="B103" s="52" t="s">
        <v>412</v>
      </c>
      <c r="C103" s="55">
        <v>12</v>
      </c>
      <c r="D103" s="122" t="s">
        <v>51</v>
      </c>
      <c r="E103" s="1013"/>
      <c r="F103" s="1013">
        <f t="shared" si="0"/>
        <v>0</v>
      </c>
    </row>
    <row r="104" spans="1:6">
      <c r="A104" s="116"/>
      <c r="B104" s="52" t="s">
        <v>411</v>
      </c>
      <c r="C104" s="55"/>
      <c r="D104" s="122"/>
      <c r="E104" s="1013"/>
      <c r="F104" s="1013"/>
    </row>
    <row r="105" spans="1:6" ht="27.6">
      <c r="A105" s="116">
        <v>23</v>
      </c>
      <c r="B105" s="52" t="s">
        <v>410</v>
      </c>
      <c r="C105" s="55">
        <v>1</v>
      </c>
      <c r="D105" s="122" t="s">
        <v>51</v>
      </c>
      <c r="E105" s="1013"/>
      <c r="F105" s="1013">
        <f t="shared" ref="F105:F168" si="1">+C105*E105</f>
        <v>0</v>
      </c>
    </row>
    <row r="106" spans="1:6" ht="27.6">
      <c r="A106" s="116">
        <v>24</v>
      </c>
      <c r="B106" s="52" t="s">
        <v>409</v>
      </c>
      <c r="C106" s="55">
        <v>1</v>
      </c>
      <c r="D106" s="122" t="s">
        <v>51</v>
      </c>
      <c r="E106" s="1013"/>
      <c r="F106" s="1013">
        <f t="shared" si="1"/>
        <v>0</v>
      </c>
    </row>
    <row r="107" spans="1:6" ht="27.6">
      <c r="A107" s="116">
        <v>25</v>
      </c>
      <c r="B107" s="52" t="s">
        <v>408</v>
      </c>
      <c r="C107" s="55">
        <v>1</v>
      </c>
      <c r="D107" s="122" t="s">
        <v>51</v>
      </c>
      <c r="E107" s="1013"/>
      <c r="F107" s="1013">
        <f t="shared" si="1"/>
        <v>0</v>
      </c>
    </row>
    <row r="108" spans="1:6">
      <c r="A108" s="116"/>
      <c r="B108" s="52"/>
      <c r="C108" s="55"/>
      <c r="D108" s="122"/>
      <c r="E108" s="1013"/>
      <c r="F108" s="1013"/>
    </row>
    <row r="109" spans="1:6">
      <c r="A109" s="116">
        <v>26</v>
      </c>
      <c r="B109" s="52" t="s">
        <v>407</v>
      </c>
      <c r="C109" s="55"/>
      <c r="D109" s="122"/>
      <c r="E109" s="1013"/>
      <c r="F109" s="1013"/>
    </row>
    <row r="110" spans="1:6">
      <c r="A110" s="116" t="s">
        <v>106</v>
      </c>
      <c r="B110" s="52" t="s">
        <v>406</v>
      </c>
      <c r="C110" s="55">
        <v>1</v>
      </c>
      <c r="D110" s="122" t="s">
        <v>51</v>
      </c>
      <c r="E110" s="1013"/>
      <c r="F110" s="1013">
        <f t="shared" si="1"/>
        <v>0</v>
      </c>
    </row>
    <row r="111" spans="1:6">
      <c r="A111" s="116" t="s">
        <v>104</v>
      </c>
      <c r="B111" s="52" t="s">
        <v>405</v>
      </c>
      <c r="C111" s="55">
        <v>1</v>
      </c>
      <c r="D111" s="122" t="s">
        <v>51</v>
      </c>
      <c r="E111" s="1013"/>
      <c r="F111" s="1013">
        <f t="shared" si="1"/>
        <v>0</v>
      </c>
    </row>
    <row r="112" spans="1:6">
      <c r="A112" s="116"/>
      <c r="B112" s="52"/>
      <c r="C112" s="55"/>
      <c r="D112" s="122"/>
      <c r="E112" s="1013"/>
      <c r="F112" s="1013"/>
    </row>
    <row r="113" spans="1:6">
      <c r="A113" s="116">
        <v>27</v>
      </c>
      <c r="B113" s="52" t="s">
        <v>401</v>
      </c>
      <c r="C113" s="55"/>
      <c r="D113" s="122"/>
      <c r="E113" s="1013"/>
      <c r="F113" s="1013"/>
    </row>
    <row r="114" spans="1:6">
      <c r="A114" s="116" t="s">
        <v>106</v>
      </c>
      <c r="B114" s="52" t="s">
        <v>400</v>
      </c>
      <c r="C114" s="55">
        <v>4</v>
      </c>
      <c r="D114" s="122" t="s">
        <v>51</v>
      </c>
      <c r="E114" s="1013"/>
      <c r="F114" s="1013">
        <f t="shared" si="1"/>
        <v>0</v>
      </c>
    </row>
    <row r="115" spans="1:6">
      <c r="A115" s="116" t="s">
        <v>104</v>
      </c>
      <c r="B115" s="52" t="s">
        <v>399</v>
      </c>
      <c r="C115" s="55">
        <v>1</v>
      </c>
      <c r="D115" s="122" t="s">
        <v>1022</v>
      </c>
      <c r="E115" s="1013"/>
      <c r="F115" s="1013">
        <f t="shared" si="1"/>
        <v>0</v>
      </c>
    </row>
    <row r="116" spans="1:6" ht="27.6">
      <c r="A116" s="116" t="s">
        <v>100</v>
      </c>
      <c r="B116" s="52" t="s">
        <v>397</v>
      </c>
      <c r="C116" s="55">
        <v>1</v>
      </c>
      <c r="D116" s="122" t="s">
        <v>51</v>
      </c>
      <c r="E116" s="1013"/>
      <c r="F116" s="1013">
        <f t="shared" si="1"/>
        <v>0</v>
      </c>
    </row>
    <row r="117" spans="1:6" ht="27.6">
      <c r="A117" s="116" t="s">
        <v>110</v>
      </c>
      <c r="B117" s="52" t="s">
        <v>404</v>
      </c>
      <c r="C117" s="55">
        <v>1</v>
      </c>
      <c r="D117" s="122" t="s">
        <v>51</v>
      </c>
      <c r="E117" s="1013"/>
      <c r="F117" s="1013">
        <f t="shared" si="1"/>
        <v>0</v>
      </c>
    </row>
    <row r="118" spans="1:6">
      <c r="A118" s="116"/>
      <c r="B118" s="52"/>
      <c r="C118" s="55"/>
      <c r="D118" s="122"/>
      <c r="E118" s="1013"/>
      <c r="F118" s="1013"/>
    </row>
    <row r="119" spans="1:6" ht="27.6">
      <c r="A119" s="116">
        <v>28</v>
      </c>
      <c r="B119" s="52" t="s">
        <v>403</v>
      </c>
      <c r="C119" s="55">
        <v>1</v>
      </c>
      <c r="D119" s="122" t="s">
        <v>1022</v>
      </c>
      <c r="E119" s="1013"/>
      <c r="F119" s="1013">
        <f t="shared" si="1"/>
        <v>0</v>
      </c>
    </row>
    <row r="120" spans="1:6">
      <c r="A120" s="116"/>
      <c r="B120" s="52"/>
      <c r="C120" s="55"/>
      <c r="D120" s="122"/>
      <c r="E120" s="1013"/>
      <c r="F120" s="1013"/>
    </row>
    <row r="121" spans="1:6">
      <c r="A121" s="116"/>
      <c r="B121" s="52" t="s">
        <v>154</v>
      </c>
      <c r="C121" s="55"/>
      <c r="D121" s="122"/>
      <c r="E121" s="1013"/>
      <c r="F121" s="1013"/>
    </row>
    <row r="122" spans="1:6" ht="69">
      <c r="A122" s="116">
        <v>29</v>
      </c>
      <c r="B122" s="52" t="s">
        <v>402</v>
      </c>
      <c r="C122" s="55">
        <v>1</v>
      </c>
      <c r="D122" s="122" t="s">
        <v>1022</v>
      </c>
      <c r="E122" s="1013"/>
      <c r="F122" s="1013">
        <f t="shared" si="1"/>
        <v>0</v>
      </c>
    </row>
    <row r="123" spans="1:6">
      <c r="A123" s="116"/>
      <c r="B123" s="52"/>
      <c r="C123" s="55"/>
      <c r="D123" s="122"/>
      <c r="E123" s="1013"/>
      <c r="F123" s="1013"/>
    </row>
    <row r="124" spans="1:6">
      <c r="A124" s="116">
        <v>30</v>
      </c>
      <c r="B124" s="52" t="s">
        <v>401</v>
      </c>
      <c r="C124" s="55"/>
      <c r="D124" s="122"/>
      <c r="E124" s="1013"/>
      <c r="F124" s="1013"/>
    </row>
    <row r="125" spans="1:6">
      <c r="A125" s="116" t="s">
        <v>106</v>
      </c>
      <c r="B125" s="52" t="s">
        <v>400</v>
      </c>
      <c r="C125" s="55">
        <v>9</v>
      </c>
      <c r="D125" s="122" t="s">
        <v>51</v>
      </c>
      <c r="E125" s="1013"/>
      <c r="F125" s="1013">
        <f t="shared" si="1"/>
        <v>0</v>
      </c>
    </row>
    <row r="126" spans="1:6">
      <c r="A126" s="116" t="s">
        <v>104</v>
      </c>
      <c r="B126" s="52" t="s">
        <v>399</v>
      </c>
      <c r="C126" s="55">
        <v>1</v>
      </c>
      <c r="D126" s="122" t="s">
        <v>1022</v>
      </c>
      <c r="E126" s="1013"/>
      <c r="F126" s="1013">
        <f t="shared" si="1"/>
        <v>0</v>
      </c>
    </row>
    <row r="127" spans="1:6" ht="27.6">
      <c r="A127" s="116" t="s">
        <v>102</v>
      </c>
      <c r="B127" s="52" t="s">
        <v>398</v>
      </c>
      <c r="C127" s="55">
        <v>3</v>
      </c>
      <c r="D127" s="122" t="s">
        <v>51</v>
      </c>
      <c r="E127" s="1013"/>
      <c r="F127" s="1013">
        <f t="shared" si="1"/>
        <v>0</v>
      </c>
    </row>
    <row r="128" spans="1:6" ht="27.6">
      <c r="A128" s="116" t="s">
        <v>100</v>
      </c>
      <c r="B128" s="52" t="s">
        <v>397</v>
      </c>
      <c r="C128" s="55">
        <v>4</v>
      </c>
      <c r="D128" s="122" t="s">
        <v>51</v>
      </c>
      <c r="E128" s="1013"/>
      <c r="F128" s="1013">
        <f t="shared" si="1"/>
        <v>0</v>
      </c>
    </row>
    <row r="129" spans="1:6" ht="27.6">
      <c r="A129" s="116" t="s">
        <v>110</v>
      </c>
      <c r="B129" s="52" t="s">
        <v>396</v>
      </c>
      <c r="C129" s="55">
        <v>3</v>
      </c>
      <c r="D129" s="122" t="s">
        <v>51</v>
      </c>
      <c r="E129" s="1013"/>
      <c r="F129" s="1013">
        <f t="shared" si="1"/>
        <v>0</v>
      </c>
    </row>
    <row r="130" spans="1:6" ht="27.6">
      <c r="A130" s="116" t="s">
        <v>156</v>
      </c>
      <c r="B130" s="52" t="s">
        <v>395</v>
      </c>
      <c r="C130" s="55">
        <v>1</v>
      </c>
      <c r="D130" s="122" t="s">
        <v>51</v>
      </c>
      <c r="E130" s="1013"/>
      <c r="F130" s="1013">
        <f t="shared" si="1"/>
        <v>0</v>
      </c>
    </row>
    <row r="131" spans="1:6" ht="27.6">
      <c r="A131" s="116" t="s">
        <v>344</v>
      </c>
      <c r="B131" s="52" t="s">
        <v>394</v>
      </c>
      <c r="C131" s="55">
        <v>1</v>
      </c>
      <c r="D131" s="122" t="s">
        <v>51</v>
      </c>
      <c r="E131" s="1013"/>
      <c r="F131" s="1013">
        <f t="shared" si="1"/>
        <v>0</v>
      </c>
    </row>
    <row r="132" spans="1:6">
      <c r="A132" s="116"/>
      <c r="B132" s="52"/>
      <c r="C132" s="55"/>
      <c r="D132" s="122"/>
      <c r="E132" s="1013"/>
      <c r="F132" s="1013"/>
    </row>
    <row r="133" spans="1:6">
      <c r="A133" s="116">
        <v>31</v>
      </c>
      <c r="B133" s="52" t="s">
        <v>393</v>
      </c>
      <c r="C133" s="55"/>
      <c r="D133" s="122"/>
      <c r="E133" s="1013"/>
      <c r="F133" s="1013"/>
    </row>
    <row r="134" spans="1:6" ht="27.6">
      <c r="A134" s="116" t="s">
        <v>106</v>
      </c>
      <c r="B134" s="52" t="s">
        <v>392</v>
      </c>
      <c r="C134" s="55">
        <v>1</v>
      </c>
      <c r="D134" s="122" t="s">
        <v>1022</v>
      </c>
      <c r="E134" s="1013"/>
      <c r="F134" s="1013">
        <f t="shared" si="1"/>
        <v>0</v>
      </c>
    </row>
    <row r="135" spans="1:6" ht="27.6">
      <c r="A135" s="116" t="s">
        <v>104</v>
      </c>
      <c r="B135" s="52" t="s">
        <v>391</v>
      </c>
      <c r="C135" s="55">
        <v>1</v>
      </c>
      <c r="D135" s="122" t="s">
        <v>1022</v>
      </c>
      <c r="E135" s="1013"/>
      <c r="F135" s="1013">
        <f t="shared" si="1"/>
        <v>0</v>
      </c>
    </row>
    <row r="136" spans="1:6" ht="41.4">
      <c r="A136" s="116">
        <v>32</v>
      </c>
      <c r="B136" s="52" t="s">
        <v>390</v>
      </c>
      <c r="C136" s="55">
        <v>3</v>
      </c>
      <c r="D136" s="122" t="s">
        <v>51</v>
      </c>
      <c r="E136" s="1013"/>
      <c r="F136" s="1013">
        <f t="shared" si="1"/>
        <v>0</v>
      </c>
    </row>
    <row r="137" spans="1:6">
      <c r="A137" s="116"/>
      <c r="B137" s="52"/>
      <c r="C137" s="55"/>
      <c r="D137" s="122"/>
      <c r="E137" s="1013"/>
      <c r="F137" s="1013"/>
    </row>
    <row r="138" spans="1:6" ht="41.4">
      <c r="A138" s="116">
        <v>33</v>
      </c>
      <c r="B138" s="52" t="s">
        <v>389</v>
      </c>
      <c r="C138" s="55">
        <v>2</v>
      </c>
      <c r="D138" s="122" t="s">
        <v>51</v>
      </c>
      <c r="E138" s="1013"/>
      <c r="F138" s="1013">
        <f t="shared" si="1"/>
        <v>0</v>
      </c>
    </row>
    <row r="139" spans="1:6">
      <c r="A139" s="116"/>
      <c r="B139" s="52"/>
      <c r="C139" s="55"/>
      <c r="D139" s="122"/>
      <c r="E139" s="1013"/>
      <c r="F139" s="1013"/>
    </row>
    <row r="140" spans="1:6" ht="55.2">
      <c r="A140" s="116">
        <v>34</v>
      </c>
      <c r="B140" s="52" t="s">
        <v>388</v>
      </c>
      <c r="C140" s="55">
        <v>5</v>
      </c>
      <c r="D140" s="122" t="s">
        <v>51</v>
      </c>
      <c r="E140" s="1013"/>
      <c r="F140" s="1013">
        <f t="shared" si="1"/>
        <v>0</v>
      </c>
    </row>
    <row r="141" spans="1:6">
      <c r="A141" s="116"/>
      <c r="B141" s="52"/>
      <c r="C141" s="55"/>
      <c r="D141" s="122"/>
      <c r="E141" s="1013"/>
      <c r="F141" s="1013"/>
    </row>
    <row r="142" spans="1:6">
      <c r="A142" s="116">
        <v>35</v>
      </c>
      <c r="B142" s="52" t="s">
        <v>387</v>
      </c>
      <c r="C142" s="55">
        <v>1</v>
      </c>
      <c r="D142" s="122" t="s">
        <v>1022</v>
      </c>
      <c r="E142" s="1013"/>
      <c r="F142" s="1013">
        <f t="shared" si="1"/>
        <v>0</v>
      </c>
    </row>
    <row r="143" spans="1:6">
      <c r="A143" s="116"/>
      <c r="B143" s="52"/>
      <c r="C143" s="55"/>
      <c r="D143" s="122"/>
      <c r="E143" s="1013"/>
      <c r="F143" s="1013"/>
    </row>
    <row r="144" spans="1:6" ht="41.4">
      <c r="A144" s="116">
        <v>36</v>
      </c>
      <c r="B144" s="52" t="s">
        <v>386</v>
      </c>
      <c r="C144" s="55">
        <v>1</v>
      </c>
      <c r="D144" s="122" t="s">
        <v>1022</v>
      </c>
      <c r="E144" s="1013"/>
      <c r="F144" s="1013">
        <f t="shared" si="1"/>
        <v>0</v>
      </c>
    </row>
    <row r="145" spans="1:8">
      <c r="A145" s="116"/>
      <c r="B145" s="52"/>
      <c r="C145" s="55"/>
      <c r="D145" s="122"/>
      <c r="E145" s="1013"/>
      <c r="F145" s="1013"/>
    </row>
    <row r="146" spans="1:8">
      <c r="A146" s="116"/>
      <c r="B146" s="52" t="s">
        <v>139</v>
      </c>
      <c r="C146" s="55"/>
      <c r="D146" s="122"/>
      <c r="E146" s="1013"/>
      <c r="F146" s="1013"/>
    </row>
    <row r="147" spans="1:8" ht="41.4">
      <c r="A147" s="116">
        <v>37</v>
      </c>
      <c r="B147" s="52" t="s">
        <v>385</v>
      </c>
      <c r="C147" s="55">
        <v>1</v>
      </c>
      <c r="D147" s="122" t="s">
        <v>51</v>
      </c>
      <c r="E147" s="1013"/>
      <c r="F147" s="1013">
        <f t="shared" si="1"/>
        <v>0</v>
      </c>
    </row>
    <row r="148" spans="1:8">
      <c r="A148" s="116"/>
      <c r="B148" s="52"/>
      <c r="C148" s="55"/>
      <c r="D148" s="122"/>
      <c r="E148" s="1013"/>
      <c r="F148" s="1013"/>
    </row>
    <row r="149" spans="1:8" ht="41.4">
      <c r="A149" s="116">
        <v>38</v>
      </c>
      <c r="B149" s="52" t="s">
        <v>384</v>
      </c>
      <c r="C149" s="55">
        <v>1</v>
      </c>
      <c r="D149" s="122" t="s">
        <v>51</v>
      </c>
      <c r="E149" s="1013"/>
      <c r="F149" s="1013">
        <f t="shared" si="1"/>
        <v>0</v>
      </c>
    </row>
    <row r="150" spans="1:8">
      <c r="A150" s="116"/>
      <c r="B150" s="52"/>
      <c r="C150" s="55"/>
      <c r="D150" s="122"/>
      <c r="E150" s="1013"/>
      <c r="F150" s="1013"/>
    </row>
    <row r="151" spans="1:8" ht="27.6">
      <c r="A151" s="116">
        <v>39</v>
      </c>
      <c r="B151" s="52" t="s">
        <v>383</v>
      </c>
      <c r="C151" s="55">
        <v>1</v>
      </c>
      <c r="D151" s="122" t="s">
        <v>1022</v>
      </c>
      <c r="E151" s="1013"/>
      <c r="F151" s="1013">
        <f t="shared" si="1"/>
        <v>0</v>
      </c>
    </row>
    <row r="152" spans="1:8">
      <c r="A152" s="116"/>
      <c r="B152" s="52"/>
      <c r="C152" s="55"/>
      <c r="D152" s="122"/>
      <c r="E152" s="1013"/>
      <c r="F152" s="1013"/>
    </row>
    <row r="153" spans="1:8">
      <c r="A153" s="116" t="s">
        <v>42</v>
      </c>
      <c r="B153" s="57" t="s">
        <v>382</v>
      </c>
      <c r="C153" s="55"/>
      <c r="D153" s="122"/>
      <c r="E153" s="1013"/>
      <c r="F153" s="1013"/>
    </row>
    <row r="154" spans="1:8" ht="41.4">
      <c r="A154" s="116">
        <v>40</v>
      </c>
      <c r="B154" s="52" t="s">
        <v>381</v>
      </c>
      <c r="C154" s="55"/>
      <c r="D154" s="132"/>
      <c r="E154" s="1013"/>
      <c r="F154" s="1013"/>
    </row>
    <row r="155" spans="1:8" ht="15.6">
      <c r="A155" s="116" t="s">
        <v>106</v>
      </c>
      <c r="B155" s="52" t="s">
        <v>380</v>
      </c>
      <c r="C155" s="55">
        <v>37.68</v>
      </c>
      <c r="D155" s="122" t="s">
        <v>173</v>
      </c>
      <c r="E155" s="1013"/>
      <c r="F155" s="1013">
        <f t="shared" si="1"/>
        <v>0</v>
      </c>
    </row>
    <row r="156" spans="1:8" ht="41.4">
      <c r="A156" s="116" t="s">
        <v>104</v>
      </c>
      <c r="B156" s="52" t="s">
        <v>379</v>
      </c>
      <c r="C156" s="55">
        <v>567.37999999999988</v>
      </c>
      <c r="D156" s="122" t="s">
        <v>173</v>
      </c>
      <c r="E156" s="1013"/>
      <c r="F156" s="1013">
        <f t="shared" si="1"/>
        <v>0</v>
      </c>
    </row>
    <row r="157" spans="1:8" ht="41.4">
      <c r="A157" s="116" t="s">
        <v>102</v>
      </c>
      <c r="B157" s="52" t="s">
        <v>378</v>
      </c>
      <c r="C157" s="55">
        <v>55.1</v>
      </c>
      <c r="D157" s="122" t="s">
        <v>173</v>
      </c>
      <c r="E157" s="1013"/>
      <c r="F157" s="1013">
        <f t="shared" si="1"/>
        <v>0</v>
      </c>
    </row>
    <row r="158" spans="1:8">
      <c r="A158" s="116" t="s">
        <v>42</v>
      </c>
      <c r="B158" s="52"/>
      <c r="C158" s="55"/>
      <c r="D158" s="122"/>
      <c r="E158" s="1013"/>
      <c r="F158" s="1013"/>
    </row>
    <row r="159" spans="1:8" ht="157.5" customHeight="1">
      <c r="A159" s="116">
        <v>41</v>
      </c>
      <c r="B159" s="52" t="s">
        <v>377</v>
      </c>
      <c r="C159" s="55">
        <v>31.71</v>
      </c>
      <c r="D159" s="122" t="s">
        <v>49</v>
      </c>
      <c r="E159" s="1013"/>
      <c r="F159" s="1013">
        <f t="shared" si="1"/>
        <v>0</v>
      </c>
      <c r="H159" s="140"/>
    </row>
    <row r="160" spans="1:8">
      <c r="A160" s="116"/>
      <c r="B160" s="52"/>
      <c r="C160" s="55"/>
      <c r="D160" s="122"/>
      <c r="E160" s="1013"/>
      <c r="F160" s="1013"/>
    </row>
    <row r="161" spans="1:6">
      <c r="A161" s="116" t="s">
        <v>42</v>
      </c>
      <c r="B161" s="57" t="s">
        <v>376</v>
      </c>
      <c r="C161" s="55"/>
      <c r="D161" s="122"/>
      <c r="E161" s="1013"/>
      <c r="F161" s="1013"/>
    </row>
    <row r="162" spans="1:6" ht="82.8">
      <c r="A162" s="116">
        <v>42</v>
      </c>
      <c r="B162" s="52" t="s">
        <v>375</v>
      </c>
      <c r="C162" s="55"/>
      <c r="D162" s="132"/>
      <c r="E162" s="1013"/>
      <c r="F162" s="1013"/>
    </row>
    <row r="163" spans="1:6" ht="15.6">
      <c r="A163" s="116" t="s">
        <v>106</v>
      </c>
      <c r="B163" s="52" t="s">
        <v>113</v>
      </c>
      <c r="C163" s="55">
        <v>152.08000000000001</v>
      </c>
      <c r="D163" s="122" t="s">
        <v>173</v>
      </c>
      <c r="E163" s="1013"/>
      <c r="F163" s="1013">
        <f t="shared" si="1"/>
        <v>0</v>
      </c>
    </row>
    <row r="164" spans="1:6" ht="15.6">
      <c r="A164" s="116" t="s">
        <v>104</v>
      </c>
      <c r="B164" s="52" t="s">
        <v>112</v>
      </c>
      <c r="C164" s="55">
        <v>16.672000000000001</v>
      </c>
      <c r="D164" s="122" t="s">
        <v>173</v>
      </c>
      <c r="E164" s="1013"/>
      <c r="F164" s="1013">
        <f t="shared" si="1"/>
        <v>0</v>
      </c>
    </row>
    <row r="165" spans="1:6" ht="15.6">
      <c r="A165" s="116" t="s">
        <v>102</v>
      </c>
      <c r="B165" s="52" t="s">
        <v>99</v>
      </c>
      <c r="C165" s="55">
        <v>1734.4707000000003</v>
      </c>
      <c r="D165" s="122" t="s">
        <v>173</v>
      </c>
      <c r="E165" s="1013"/>
      <c r="F165" s="1013">
        <f t="shared" si="1"/>
        <v>0</v>
      </c>
    </row>
    <row r="166" spans="1:6" ht="15.6">
      <c r="A166" s="116" t="s">
        <v>100</v>
      </c>
      <c r="B166" s="52" t="s">
        <v>374</v>
      </c>
      <c r="C166" s="55">
        <v>196.196</v>
      </c>
      <c r="D166" s="122" t="s">
        <v>173</v>
      </c>
      <c r="E166" s="1013"/>
      <c r="F166" s="1013">
        <f t="shared" si="1"/>
        <v>0</v>
      </c>
    </row>
    <row r="167" spans="1:6" ht="15.6">
      <c r="A167" s="116" t="s">
        <v>110</v>
      </c>
      <c r="B167" s="52" t="s">
        <v>111</v>
      </c>
      <c r="C167" s="55">
        <v>430.94030000000004</v>
      </c>
      <c r="D167" s="122" t="s">
        <v>173</v>
      </c>
      <c r="E167" s="1013"/>
      <c r="F167" s="1013">
        <f t="shared" si="1"/>
        <v>0</v>
      </c>
    </row>
    <row r="168" spans="1:6" ht="15.6">
      <c r="A168" s="131" t="s">
        <v>156</v>
      </c>
      <c r="B168" s="52" t="s">
        <v>373</v>
      </c>
      <c r="C168" s="55">
        <v>179.07200000000003</v>
      </c>
      <c r="D168" s="122" t="s">
        <v>173</v>
      </c>
      <c r="E168" s="1013"/>
      <c r="F168" s="1013">
        <f t="shared" si="1"/>
        <v>0</v>
      </c>
    </row>
    <row r="169" spans="1:6">
      <c r="A169" s="116" t="s">
        <v>42</v>
      </c>
      <c r="B169" s="52"/>
      <c r="C169" s="55"/>
      <c r="D169" s="122"/>
      <c r="E169" s="1013"/>
      <c r="F169" s="1013"/>
    </row>
    <row r="170" spans="1:6" ht="179.4">
      <c r="A170" s="116">
        <v>43</v>
      </c>
      <c r="B170" s="52" t="s">
        <v>372</v>
      </c>
      <c r="C170" s="55"/>
      <c r="D170" s="132"/>
      <c r="E170" s="1013"/>
      <c r="F170" s="1013"/>
    </row>
    <row r="171" spans="1:6" ht="15.6">
      <c r="A171" s="116" t="s">
        <v>106</v>
      </c>
      <c r="B171" s="52" t="s">
        <v>105</v>
      </c>
      <c r="C171" s="55">
        <v>64.176000000000002</v>
      </c>
      <c r="D171" s="122" t="s">
        <v>173</v>
      </c>
      <c r="E171" s="1013"/>
      <c r="F171" s="1013">
        <f t="shared" ref="F171:F226" si="2">+C171*E171</f>
        <v>0</v>
      </c>
    </row>
    <row r="172" spans="1:6" ht="15.6">
      <c r="A172" s="116" t="s">
        <v>104</v>
      </c>
      <c r="B172" s="52" t="s">
        <v>103</v>
      </c>
      <c r="C172" s="55">
        <v>458.11200000000008</v>
      </c>
      <c r="D172" s="122" t="s">
        <v>173</v>
      </c>
      <c r="E172" s="1013"/>
      <c r="F172" s="1013">
        <f t="shared" si="2"/>
        <v>0</v>
      </c>
    </row>
    <row r="173" spans="1:6" ht="15.6">
      <c r="A173" s="116" t="s">
        <v>102</v>
      </c>
      <c r="B173" s="52" t="s">
        <v>101</v>
      </c>
      <c r="C173" s="55">
        <v>226.67999999999998</v>
      </c>
      <c r="D173" s="122" t="s">
        <v>173</v>
      </c>
      <c r="E173" s="1013"/>
      <c r="F173" s="1013">
        <f t="shared" si="2"/>
        <v>0</v>
      </c>
    </row>
    <row r="174" spans="1:6" ht="15.6">
      <c r="A174" s="116" t="s">
        <v>100</v>
      </c>
      <c r="B174" s="52" t="s">
        <v>99</v>
      </c>
      <c r="C174" s="55">
        <v>1107.3952999999999</v>
      </c>
      <c r="D174" s="122" t="s">
        <v>173</v>
      </c>
      <c r="E174" s="1013"/>
      <c r="F174" s="1013">
        <f t="shared" si="2"/>
        <v>0</v>
      </c>
    </row>
    <row r="175" spans="1:6">
      <c r="A175" s="116"/>
      <c r="B175" s="52"/>
      <c r="C175" s="55"/>
      <c r="D175" s="122"/>
      <c r="E175" s="1013"/>
      <c r="F175" s="1013"/>
    </row>
    <row r="176" spans="1:6">
      <c r="A176" s="116"/>
      <c r="B176" s="57" t="s">
        <v>371</v>
      </c>
      <c r="C176" s="55"/>
      <c r="D176" s="122"/>
      <c r="E176" s="1013"/>
      <c r="F176" s="1013"/>
    </row>
    <row r="177" spans="1:6" ht="41.4">
      <c r="A177" s="116">
        <v>44</v>
      </c>
      <c r="B177" s="52" t="s">
        <v>370</v>
      </c>
      <c r="C177" s="55"/>
      <c r="D177" s="122"/>
      <c r="E177" s="1013"/>
      <c r="F177" s="1013"/>
    </row>
    <row r="178" spans="1:6">
      <c r="A178" s="116"/>
      <c r="B178" s="52"/>
      <c r="C178" s="55"/>
      <c r="D178" s="122"/>
      <c r="E178" s="1013"/>
      <c r="F178" s="1013"/>
    </row>
    <row r="179" spans="1:6">
      <c r="A179" s="116" t="s">
        <v>106</v>
      </c>
      <c r="B179" s="52" t="s">
        <v>369</v>
      </c>
      <c r="C179" s="55"/>
      <c r="D179" s="122"/>
      <c r="E179" s="1013"/>
      <c r="F179" s="1013"/>
    </row>
    <row r="180" spans="1:6">
      <c r="A180" s="116"/>
      <c r="B180" s="52" t="s">
        <v>368</v>
      </c>
      <c r="C180" s="55"/>
      <c r="D180" s="122"/>
      <c r="E180" s="1013"/>
      <c r="F180" s="1013"/>
    </row>
    <row r="181" spans="1:6">
      <c r="A181" s="116"/>
      <c r="B181" s="52" t="s">
        <v>328</v>
      </c>
      <c r="C181" s="55"/>
      <c r="D181" s="122"/>
      <c r="E181" s="1013"/>
      <c r="F181" s="1013"/>
    </row>
    <row r="182" spans="1:6">
      <c r="A182" s="116"/>
      <c r="B182" s="52" t="s">
        <v>367</v>
      </c>
      <c r="C182" s="55"/>
      <c r="D182" s="122"/>
      <c r="E182" s="1013"/>
      <c r="F182" s="1013"/>
    </row>
    <row r="183" spans="1:6">
      <c r="A183" s="116"/>
      <c r="B183" s="52" t="s">
        <v>366</v>
      </c>
      <c r="C183" s="55"/>
      <c r="D183" s="122"/>
      <c r="E183" s="1013"/>
      <c r="F183" s="1013"/>
    </row>
    <row r="184" spans="1:6">
      <c r="A184" s="116"/>
      <c r="B184" s="52" t="s">
        <v>365</v>
      </c>
      <c r="C184" s="55">
        <v>3</v>
      </c>
      <c r="D184" s="122" t="s">
        <v>51</v>
      </c>
      <c r="E184" s="1013"/>
      <c r="F184" s="1013">
        <f t="shared" si="2"/>
        <v>0</v>
      </c>
    </row>
    <row r="185" spans="1:6">
      <c r="A185" s="116"/>
      <c r="B185" s="52"/>
      <c r="C185" s="55"/>
      <c r="D185" s="122"/>
      <c r="E185" s="1013"/>
      <c r="F185" s="1013"/>
    </row>
    <row r="186" spans="1:6">
      <c r="A186" s="116" t="s">
        <v>104</v>
      </c>
      <c r="B186" s="52" t="s">
        <v>364</v>
      </c>
      <c r="C186" s="55"/>
      <c r="D186" s="122"/>
      <c r="E186" s="1013"/>
      <c r="F186" s="1013"/>
    </row>
    <row r="187" spans="1:6">
      <c r="A187" s="116"/>
      <c r="B187" s="52" t="s">
        <v>359</v>
      </c>
      <c r="C187" s="55"/>
      <c r="D187" s="122"/>
      <c r="E187" s="1013"/>
      <c r="F187" s="1013"/>
    </row>
    <row r="188" spans="1:6">
      <c r="A188" s="116"/>
      <c r="B188" s="52" t="s">
        <v>346</v>
      </c>
      <c r="C188" s="55"/>
      <c r="D188" s="122"/>
      <c r="E188" s="1013"/>
      <c r="F188" s="1013"/>
    </row>
    <row r="189" spans="1:6">
      <c r="A189" s="116"/>
      <c r="B189" s="52" t="s">
        <v>356</v>
      </c>
      <c r="C189" s="55"/>
      <c r="D189" s="122"/>
      <c r="E189" s="1013"/>
      <c r="F189" s="1013"/>
    </row>
    <row r="190" spans="1:6">
      <c r="A190" s="116"/>
      <c r="B190" s="52" t="s">
        <v>326</v>
      </c>
      <c r="C190" s="55"/>
      <c r="D190" s="122"/>
      <c r="E190" s="1013"/>
      <c r="F190" s="1013"/>
    </row>
    <row r="191" spans="1:6">
      <c r="A191" s="116"/>
      <c r="B191" s="52" t="s">
        <v>363</v>
      </c>
      <c r="C191" s="55">
        <v>1</v>
      </c>
      <c r="D191" s="122" t="s">
        <v>51</v>
      </c>
      <c r="E191" s="1013"/>
      <c r="F191" s="1013">
        <f t="shared" si="2"/>
        <v>0</v>
      </c>
    </row>
    <row r="192" spans="1:6">
      <c r="A192" s="116"/>
      <c r="B192" s="52"/>
      <c r="C192" s="55"/>
      <c r="D192" s="122"/>
      <c r="E192" s="1013"/>
      <c r="F192" s="1013"/>
    </row>
    <row r="193" spans="1:6">
      <c r="A193" s="116" t="s">
        <v>102</v>
      </c>
      <c r="B193" s="52" t="s">
        <v>362</v>
      </c>
      <c r="C193" s="55"/>
      <c r="D193" s="122"/>
      <c r="E193" s="1013"/>
      <c r="F193" s="1013"/>
    </row>
    <row r="194" spans="1:6">
      <c r="A194" s="116"/>
      <c r="B194" s="52" t="s">
        <v>359</v>
      </c>
      <c r="C194" s="55"/>
      <c r="D194" s="122"/>
      <c r="E194" s="1013"/>
      <c r="F194" s="1013"/>
    </row>
    <row r="195" spans="1:6">
      <c r="A195" s="116"/>
      <c r="B195" s="52" t="s">
        <v>346</v>
      </c>
      <c r="C195" s="55"/>
      <c r="D195" s="122"/>
      <c r="E195" s="1013"/>
      <c r="F195" s="1013"/>
    </row>
    <row r="196" spans="1:6">
      <c r="A196" s="116"/>
      <c r="B196" s="52" t="s">
        <v>340</v>
      </c>
      <c r="C196" s="55"/>
      <c r="D196" s="122"/>
      <c r="E196" s="1013"/>
      <c r="F196" s="1013"/>
    </row>
    <row r="197" spans="1:6">
      <c r="A197" s="116"/>
      <c r="B197" s="52" t="s">
        <v>326</v>
      </c>
      <c r="C197" s="55"/>
      <c r="D197" s="122"/>
      <c r="E197" s="1013"/>
      <c r="F197" s="1013"/>
    </row>
    <row r="198" spans="1:6">
      <c r="A198" s="116"/>
      <c r="B198" s="52" t="s">
        <v>361</v>
      </c>
      <c r="C198" s="55">
        <v>2</v>
      </c>
      <c r="D198" s="122" t="s">
        <v>51</v>
      </c>
      <c r="E198" s="1013"/>
      <c r="F198" s="1013">
        <f t="shared" si="2"/>
        <v>0</v>
      </c>
    </row>
    <row r="199" spans="1:6">
      <c r="A199" s="116"/>
      <c r="B199" s="52"/>
      <c r="C199" s="55"/>
      <c r="D199" s="122"/>
      <c r="E199" s="1013"/>
      <c r="F199" s="1013"/>
    </row>
    <row r="200" spans="1:6">
      <c r="A200" s="116" t="s">
        <v>104</v>
      </c>
      <c r="B200" s="52" t="s">
        <v>360</v>
      </c>
      <c r="C200" s="55"/>
      <c r="D200" s="122"/>
      <c r="E200" s="1013"/>
      <c r="F200" s="1013"/>
    </row>
    <row r="201" spans="1:6">
      <c r="A201" s="116"/>
      <c r="B201" s="52" t="s">
        <v>359</v>
      </c>
      <c r="C201" s="55"/>
      <c r="D201" s="122"/>
      <c r="E201" s="1013"/>
      <c r="F201" s="1013"/>
    </row>
    <row r="202" spans="1:6">
      <c r="A202" s="116"/>
      <c r="B202" s="52" t="s">
        <v>346</v>
      </c>
      <c r="C202" s="55"/>
      <c r="D202" s="122"/>
      <c r="E202" s="1013"/>
      <c r="F202" s="1013"/>
    </row>
    <row r="203" spans="1:6">
      <c r="A203" s="116"/>
      <c r="B203" s="52" t="s">
        <v>340</v>
      </c>
      <c r="C203" s="55"/>
      <c r="D203" s="122"/>
      <c r="E203" s="1013"/>
      <c r="F203" s="1013"/>
    </row>
    <row r="204" spans="1:6">
      <c r="A204" s="116"/>
      <c r="B204" s="52" t="s">
        <v>326</v>
      </c>
      <c r="C204" s="55"/>
      <c r="D204" s="122"/>
      <c r="E204" s="1013"/>
      <c r="F204" s="1013"/>
    </row>
    <row r="205" spans="1:6">
      <c r="A205" s="116"/>
      <c r="B205" s="52" t="s">
        <v>358</v>
      </c>
      <c r="C205" s="55">
        <v>4</v>
      </c>
      <c r="D205" s="122" t="s">
        <v>51</v>
      </c>
      <c r="E205" s="1013"/>
      <c r="F205" s="1013">
        <f t="shared" si="2"/>
        <v>0</v>
      </c>
    </row>
    <row r="206" spans="1:6">
      <c r="A206" s="116"/>
      <c r="B206" s="52"/>
      <c r="C206" s="55"/>
      <c r="D206" s="122"/>
      <c r="E206" s="1013"/>
      <c r="F206" s="1013"/>
    </row>
    <row r="207" spans="1:6">
      <c r="A207" s="116" t="s">
        <v>102</v>
      </c>
      <c r="B207" s="52" t="s">
        <v>357</v>
      </c>
      <c r="C207" s="55"/>
      <c r="D207" s="122"/>
      <c r="E207" s="1013"/>
      <c r="F207" s="1013"/>
    </row>
    <row r="208" spans="1:6">
      <c r="A208" s="116"/>
      <c r="B208" s="52" t="s">
        <v>250</v>
      </c>
      <c r="C208" s="55"/>
      <c r="D208" s="122"/>
      <c r="E208" s="1013"/>
      <c r="F208" s="1013"/>
    </row>
    <row r="209" spans="1:6">
      <c r="A209" s="116"/>
      <c r="B209" s="52" t="s">
        <v>346</v>
      </c>
      <c r="C209" s="55"/>
      <c r="D209" s="122"/>
      <c r="E209" s="1013"/>
      <c r="F209" s="1013"/>
    </row>
    <row r="210" spans="1:6">
      <c r="A210" s="116"/>
      <c r="B210" s="52" t="s">
        <v>356</v>
      </c>
      <c r="C210" s="55"/>
      <c r="D210" s="122"/>
      <c r="E210" s="1013"/>
      <c r="F210" s="1013"/>
    </row>
    <row r="211" spans="1:6">
      <c r="A211" s="116"/>
      <c r="B211" s="52" t="s">
        <v>326</v>
      </c>
      <c r="C211" s="55"/>
      <c r="D211" s="122"/>
      <c r="E211" s="1013"/>
      <c r="F211" s="1013"/>
    </row>
    <row r="212" spans="1:6">
      <c r="A212" s="116"/>
      <c r="B212" s="52" t="s">
        <v>355</v>
      </c>
      <c r="C212" s="55">
        <v>1</v>
      </c>
      <c r="D212" s="122" t="s">
        <v>51</v>
      </c>
      <c r="E212" s="1013"/>
      <c r="F212" s="1013">
        <f t="shared" si="2"/>
        <v>0</v>
      </c>
    </row>
    <row r="213" spans="1:6">
      <c r="A213" s="116"/>
      <c r="B213" s="52"/>
      <c r="C213" s="55"/>
      <c r="D213" s="122"/>
      <c r="E213" s="1013"/>
      <c r="F213" s="1013"/>
    </row>
    <row r="214" spans="1:6">
      <c r="A214" s="116" t="s">
        <v>100</v>
      </c>
      <c r="B214" s="52" t="s">
        <v>354</v>
      </c>
      <c r="C214" s="55"/>
      <c r="D214" s="122"/>
      <c r="E214" s="1013"/>
      <c r="F214" s="1013"/>
    </row>
    <row r="215" spans="1:6">
      <c r="A215" s="116"/>
      <c r="B215" s="52" t="s">
        <v>353</v>
      </c>
      <c r="C215" s="55"/>
      <c r="D215" s="122"/>
      <c r="E215" s="1013"/>
      <c r="F215" s="1013"/>
    </row>
    <row r="216" spans="1:6">
      <c r="A216" s="116"/>
      <c r="B216" s="52" t="s">
        <v>346</v>
      </c>
      <c r="C216" s="55"/>
      <c r="D216" s="122"/>
      <c r="E216" s="1013"/>
      <c r="F216" s="1013"/>
    </row>
    <row r="217" spans="1:6">
      <c r="A217" s="116"/>
      <c r="B217" s="52" t="s">
        <v>352</v>
      </c>
      <c r="C217" s="55"/>
      <c r="D217" s="122"/>
      <c r="E217" s="1013"/>
      <c r="F217" s="1013"/>
    </row>
    <row r="218" spans="1:6">
      <c r="A218" s="116"/>
      <c r="B218" s="52" t="s">
        <v>326</v>
      </c>
      <c r="C218" s="55"/>
      <c r="D218" s="122"/>
      <c r="E218" s="1013"/>
      <c r="F218" s="1013"/>
    </row>
    <row r="219" spans="1:6">
      <c r="A219" s="116"/>
      <c r="B219" s="52" t="s">
        <v>351</v>
      </c>
      <c r="C219" s="55">
        <v>1</v>
      </c>
      <c r="D219" s="122" t="s">
        <v>51</v>
      </c>
      <c r="E219" s="1013"/>
      <c r="F219" s="1013">
        <f t="shared" si="2"/>
        <v>0</v>
      </c>
    </row>
    <row r="220" spans="1:6">
      <c r="A220" s="116"/>
      <c r="B220" s="52"/>
      <c r="C220" s="55"/>
      <c r="D220" s="122"/>
      <c r="E220" s="1013"/>
      <c r="F220" s="1013"/>
    </row>
    <row r="221" spans="1:6">
      <c r="A221" s="116" t="s">
        <v>110</v>
      </c>
      <c r="B221" s="52" t="s">
        <v>350</v>
      </c>
      <c r="C221" s="55"/>
      <c r="D221" s="122"/>
      <c r="E221" s="1013"/>
      <c r="F221" s="1013"/>
    </row>
    <row r="222" spans="1:6">
      <c r="A222" s="116"/>
      <c r="B222" s="52" t="s">
        <v>347</v>
      </c>
      <c r="C222" s="55"/>
      <c r="D222" s="122"/>
      <c r="E222" s="1013"/>
      <c r="F222" s="1013"/>
    </row>
    <row r="223" spans="1:6">
      <c r="A223" s="116"/>
      <c r="B223" s="52" t="s">
        <v>346</v>
      </c>
      <c r="C223" s="55"/>
      <c r="D223" s="122"/>
      <c r="E223" s="1013"/>
      <c r="F223" s="1013"/>
    </row>
    <row r="224" spans="1:6">
      <c r="A224" s="116"/>
      <c r="B224" s="52" t="s">
        <v>340</v>
      </c>
      <c r="C224" s="55"/>
      <c r="D224" s="122"/>
      <c r="E224" s="1013"/>
      <c r="F224" s="1013"/>
    </row>
    <row r="225" spans="1:6">
      <c r="A225" s="116"/>
      <c r="B225" s="52" t="s">
        <v>326</v>
      </c>
      <c r="C225" s="55"/>
      <c r="D225" s="122"/>
      <c r="E225" s="1013"/>
      <c r="F225" s="1013"/>
    </row>
    <row r="226" spans="1:6">
      <c r="A226" s="116"/>
      <c r="B226" s="52" t="s">
        <v>349</v>
      </c>
      <c r="C226" s="55">
        <v>3</v>
      </c>
      <c r="D226" s="122" t="s">
        <v>51</v>
      </c>
      <c r="E226" s="1013"/>
      <c r="F226" s="1013">
        <f t="shared" si="2"/>
        <v>0</v>
      </c>
    </row>
    <row r="227" spans="1:6">
      <c r="A227" s="116"/>
      <c r="B227" s="52"/>
      <c r="C227" s="55"/>
      <c r="D227" s="122"/>
      <c r="E227" s="1013"/>
      <c r="F227" s="1013"/>
    </row>
    <row r="228" spans="1:6">
      <c r="A228" s="116" t="s">
        <v>156</v>
      </c>
      <c r="B228" s="52" t="s">
        <v>348</v>
      </c>
      <c r="C228" s="55"/>
      <c r="D228" s="122"/>
      <c r="E228" s="1013"/>
      <c r="F228" s="1013"/>
    </row>
    <row r="229" spans="1:6">
      <c r="A229" s="116"/>
      <c r="B229" s="52" t="s">
        <v>347</v>
      </c>
      <c r="C229" s="55"/>
      <c r="D229" s="122"/>
      <c r="E229" s="1013"/>
      <c r="F229" s="1013"/>
    </row>
    <row r="230" spans="1:6">
      <c r="A230" s="116"/>
      <c r="B230" s="52" t="s">
        <v>346</v>
      </c>
      <c r="C230" s="55"/>
      <c r="D230" s="122"/>
      <c r="E230" s="1013"/>
      <c r="F230" s="1013"/>
    </row>
    <row r="231" spans="1:6">
      <c r="A231" s="116"/>
      <c r="B231" s="52" t="s">
        <v>340</v>
      </c>
      <c r="C231" s="55"/>
      <c r="D231" s="122"/>
      <c r="E231" s="1013"/>
      <c r="F231" s="1013"/>
    </row>
    <row r="232" spans="1:6">
      <c r="A232" s="116"/>
      <c r="B232" s="52" t="s">
        <v>326</v>
      </c>
      <c r="C232" s="55"/>
      <c r="D232" s="122"/>
      <c r="E232" s="1013"/>
      <c r="F232" s="1013"/>
    </row>
    <row r="233" spans="1:6">
      <c r="A233" s="116"/>
      <c r="B233" s="52" t="s">
        <v>345</v>
      </c>
      <c r="C233" s="55">
        <v>4</v>
      </c>
      <c r="D233" s="122" t="s">
        <v>51</v>
      </c>
      <c r="E233" s="1013"/>
      <c r="F233" s="1013">
        <f>+C233*E233</f>
        <v>0</v>
      </c>
    </row>
    <row r="234" spans="1:6">
      <c r="A234" s="116"/>
      <c r="B234" s="52"/>
      <c r="C234" s="55"/>
      <c r="D234" s="122"/>
      <c r="E234" s="1013"/>
      <c r="F234" s="1013"/>
    </row>
    <row r="235" spans="1:6">
      <c r="A235" s="116" t="s">
        <v>344</v>
      </c>
      <c r="B235" s="52" t="s">
        <v>343</v>
      </c>
      <c r="C235" s="55"/>
      <c r="D235" s="122"/>
      <c r="E235" s="1013"/>
      <c r="F235" s="1013"/>
    </row>
    <row r="236" spans="1:6">
      <c r="A236" s="116"/>
      <c r="B236" s="52" t="s">
        <v>342</v>
      </c>
      <c r="C236" s="55"/>
      <c r="D236" s="122"/>
      <c r="E236" s="1013"/>
      <c r="F236" s="1013"/>
    </row>
    <row r="237" spans="1:6">
      <c r="A237" s="116"/>
      <c r="B237" s="52" t="s">
        <v>341</v>
      </c>
      <c r="C237" s="55"/>
      <c r="D237" s="122"/>
      <c r="E237" s="1013"/>
      <c r="F237" s="1013"/>
    </row>
    <row r="238" spans="1:6">
      <c r="A238" s="116"/>
      <c r="B238" s="52" t="s">
        <v>340</v>
      </c>
      <c r="C238" s="55"/>
      <c r="D238" s="122"/>
      <c r="E238" s="1013"/>
      <c r="F238" s="1013"/>
    </row>
    <row r="239" spans="1:6">
      <c r="A239" s="116"/>
      <c r="B239" s="52" t="s">
        <v>326</v>
      </c>
      <c r="C239" s="55"/>
      <c r="D239" s="122"/>
      <c r="E239" s="1013"/>
      <c r="F239" s="1013"/>
    </row>
    <row r="240" spans="1:6">
      <c r="A240" s="116"/>
      <c r="B240" s="52" t="s">
        <v>339</v>
      </c>
      <c r="C240" s="55">
        <v>7</v>
      </c>
      <c r="D240" s="122" t="s">
        <v>51</v>
      </c>
      <c r="E240" s="1013"/>
      <c r="F240" s="1013">
        <f t="shared" ref="F240:F296" si="3">+C240*E240</f>
        <v>0</v>
      </c>
    </row>
    <row r="241" spans="1:6">
      <c r="A241" s="116"/>
      <c r="B241" s="52"/>
      <c r="C241" s="55"/>
      <c r="D241" s="122"/>
      <c r="E241" s="1013"/>
      <c r="F241" s="1013"/>
    </row>
    <row r="242" spans="1:6">
      <c r="A242" s="116" t="s">
        <v>338</v>
      </c>
      <c r="B242" s="52" t="s">
        <v>337</v>
      </c>
      <c r="C242" s="55"/>
      <c r="D242" s="122"/>
      <c r="E242" s="1013"/>
      <c r="F242" s="1013"/>
    </row>
    <row r="243" spans="1:6">
      <c r="A243" s="116"/>
      <c r="B243" s="52" t="s">
        <v>336</v>
      </c>
      <c r="C243" s="55"/>
      <c r="D243" s="122"/>
      <c r="E243" s="1013"/>
      <c r="F243" s="1013"/>
    </row>
    <row r="244" spans="1:6">
      <c r="A244" s="116"/>
      <c r="B244" s="52" t="s">
        <v>335</v>
      </c>
      <c r="C244" s="55"/>
      <c r="D244" s="122"/>
      <c r="E244" s="1013"/>
      <c r="F244" s="1013"/>
    </row>
    <row r="245" spans="1:6">
      <c r="A245" s="116"/>
      <c r="B245" s="52" t="s">
        <v>334</v>
      </c>
      <c r="C245" s="55"/>
      <c r="D245" s="122"/>
      <c r="E245" s="1013"/>
      <c r="F245" s="1013"/>
    </row>
    <row r="246" spans="1:6">
      <c r="A246" s="116"/>
      <c r="B246" s="52" t="s">
        <v>333</v>
      </c>
      <c r="C246" s="55"/>
      <c r="D246" s="122"/>
      <c r="E246" s="1013"/>
      <c r="F246" s="1013"/>
    </row>
    <row r="247" spans="1:6">
      <c r="A247" s="116"/>
      <c r="B247" s="52" t="s">
        <v>332</v>
      </c>
      <c r="C247" s="55">
        <v>6</v>
      </c>
      <c r="D247" s="122" t="s">
        <v>51</v>
      </c>
      <c r="E247" s="1013"/>
      <c r="F247" s="1013">
        <f t="shared" si="3"/>
        <v>0</v>
      </c>
    </row>
    <row r="248" spans="1:6">
      <c r="A248" s="116"/>
      <c r="B248" s="52"/>
      <c r="C248" s="55"/>
      <c r="D248" s="122"/>
      <c r="E248" s="1013"/>
      <c r="F248" s="1013"/>
    </row>
    <row r="249" spans="1:6">
      <c r="A249" s="116" t="s">
        <v>331</v>
      </c>
      <c r="B249" s="52" t="s">
        <v>330</v>
      </c>
      <c r="C249" s="55"/>
      <c r="D249" s="122"/>
      <c r="E249" s="1013"/>
      <c r="F249" s="1013"/>
    </row>
    <row r="250" spans="1:6">
      <c r="A250" s="116"/>
      <c r="B250" s="52" t="s">
        <v>329</v>
      </c>
      <c r="C250" s="55"/>
      <c r="D250" s="122"/>
      <c r="E250" s="1013"/>
      <c r="F250" s="1013"/>
    </row>
    <row r="251" spans="1:6">
      <c r="A251" s="116"/>
      <c r="B251" s="52" t="s">
        <v>328</v>
      </c>
      <c r="C251" s="55"/>
      <c r="D251" s="122"/>
      <c r="E251" s="1013"/>
      <c r="F251" s="1013"/>
    </row>
    <row r="252" spans="1:6">
      <c r="A252" s="116"/>
      <c r="B252" s="52" t="s">
        <v>327</v>
      </c>
      <c r="C252" s="55"/>
      <c r="D252" s="122"/>
      <c r="E252" s="1013"/>
      <c r="F252" s="1013"/>
    </row>
    <row r="253" spans="1:6">
      <c r="A253" s="116"/>
      <c r="B253" s="52" t="s">
        <v>326</v>
      </c>
      <c r="C253" s="55"/>
      <c r="D253" s="122"/>
      <c r="E253" s="1013"/>
      <c r="F253" s="1013"/>
    </row>
    <row r="254" spans="1:6">
      <c r="A254" s="116"/>
      <c r="B254" s="52" t="s">
        <v>302</v>
      </c>
      <c r="C254" s="55">
        <v>1</v>
      </c>
      <c r="D254" s="122" t="s">
        <v>51</v>
      </c>
      <c r="E254" s="1013"/>
      <c r="F254" s="1013">
        <f t="shared" si="3"/>
        <v>0</v>
      </c>
    </row>
    <row r="255" spans="1:6">
      <c r="A255" s="116"/>
      <c r="B255" s="52"/>
      <c r="C255" s="55"/>
      <c r="D255" s="122"/>
      <c r="E255" s="1013"/>
      <c r="F255" s="1013"/>
    </row>
    <row r="256" spans="1:6">
      <c r="A256" s="116" t="s">
        <v>325</v>
      </c>
      <c r="B256" s="52" t="s">
        <v>324</v>
      </c>
      <c r="C256" s="55"/>
      <c r="D256" s="122"/>
      <c r="E256" s="1013"/>
      <c r="F256" s="1013"/>
    </row>
    <row r="257" spans="1:6">
      <c r="A257" s="116"/>
      <c r="B257" s="52" t="s">
        <v>283</v>
      </c>
      <c r="C257" s="55"/>
      <c r="D257" s="122"/>
      <c r="E257" s="1013"/>
      <c r="F257" s="1013"/>
    </row>
    <row r="258" spans="1:6" ht="27.6">
      <c r="A258" s="116"/>
      <c r="B258" s="52" t="s">
        <v>323</v>
      </c>
      <c r="C258" s="55"/>
      <c r="D258" s="122"/>
      <c r="E258" s="1013"/>
      <c r="F258" s="1013"/>
    </row>
    <row r="259" spans="1:6">
      <c r="A259" s="116"/>
      <c r="B259" s="52" t="s">
        <v>322</v>
      </c>
      <c r="C259" s="55"/>
      <c r="D259" s="122"/>
      <c r="E259" s="1013"/>
      <c r="F259" s="1013"/>
    </row>
    <row r="260" spans="1:6">
      <c r="A260" s="116"/>
      <c r="B260" s="52" t="s">
        <v>317</v>
      </c>
      <c r="C260" s="55"/>
      <c r="D260" s="122"/>
      <c r="E260" s="1013"/>
      <c r="F260" s="1013"/>
    </row>
    <row r="261" spans="1:6">
      <c r="A261" s="116"/>
      <c r="B261" s="52" t="s">
        <v>321</v>
      </c>
      <c r="C261" s="55">
        <v>1</v>
      </c>
      <c r="D261" s="122" t="s">
        <v>51</v>
      </c>
      <c r="E261" s="1013"/>
      <c r="F261" s="1013">
        <f t="shared" si="3"/>
        <v>0</v>
      </c>
    </row>
    <row r="262" spans="1:6">
      <c r="A262" s="116"/>
      <c r="B262" s="52"/>
      <c r="C262" s="55"/>
      <c r="D262" s="122"/>
      <c r="E262" s="1013"/>
      <c r="F262" s="1013"/>
    </row>
    <row r="263" spans="1:6">
      <c r="A263" s="116" t="s">
        <v>320</v>
      </c>
      <c r="B263" s="52" t="s">
        <v>319</v>
      </c>
      <c r="C263" s="55"/>
      <c r="D263" s="122"/>
      <c r="E263" s="1013"/>
      <c r="F263" s="1013"/>
    </row>
    <row r="264" spans="1:6">
      <c r="A264" s="116"/>
      <c r="B264" s="52" t="s">
        <v>283</v>
      </c>
      <c r="C264" s="55"/>
      <c r="D264" s="122"/>
      <c r="E264" s="1013"/>
      <c r="F264" s="1013"/>
    </row>
    <row r="265" spans="1:6">
      <c r="A265" s="116"/>
      <c r="B265" s="52" t="s">
        <v>309</v>
      </c>
      <c r="C265" s="55"/>
      <c r="D265" s="122"/>
      <c r="E265" s="1013"/>
      <c r="F265" s="1013"/>
    </row>
    <row r="266" spans="1:6">
      <c r="A266" s="116"/>
      <c r="B266" s="52" t="s">
        <v>318</v>
      </c>
      <c r="C266" s="55"/>
      <c r="D266" s="122"/>
      <c r="E266" s="1013"/>
      <c r="F266" s="1013"/>
    </row>
    <row r="267" spans="1:6">
      <c r="A267" s="116"/>
      <c r="B267" s="52" t="s">
        <v>317</v>
      </c>
      <c r="C267" s="55"/>
      <c r="D267" s="122"/>
      <c r="E267" s="1013"/>
      <c r="F267" s="1013"/>
    </row>
    <row r="268" spans="1:6">
      <c r="A268" s="116"/>
      <c r="B268" s="52" t="s">
        <v>316</v>
      </c>
      <c r="C268" s="55">
        <v>2</v>
      </c>
      <c r="D268" s="122" t="s">
        <v>51</v>
      </c>
      <c r="E268" s="1013"/>
      <c r="F268" s="1013">
        <f t="shared" si="3"/>
        <v>0</v>
      </c>
    </row>
    <row r="269" spans="1:6">
      <c r="A269" s="116"/>
      <c r="B269" s="52"/>
      <c r="C269" s="55"/>
      <c r="D269" s="122"/>
      <c r="E269" s="1013"/>
      <c r="F269" s="1013"/>
    </row>
    <row r="270" spans="1:6">
      <c r="A270" s="116" t="s">
        <v>315</v>
      </c>
      <c r="B270" s="52" t="s">
        <v>311</v>
      </c>
      <c r="C270" s="55"/>
      <c r="D270" s="122"/>
      <c r="E270" s="1013"/>
      <c r="F270" s="1013"/>
    </row>
    <row r="271" spans="1:6">
      <c r="A271" s="116"/>
      <c r="B271" s="52" t="s">
        <v>314</v>
      </c>
      <c r="C271" s="55"/>
      <c r="D271" s="122"/>
      <c r="E271" s="1013"/>
      <c r="F271" s="1013"/>
    </row>
    <row r="272" spans="1:6">
      <c r="A272" s="116"/>
      <c r="B272" s="52" t="s">
        <v>313</v>
      </c>
      <c r="C272" s="55"/>
      <c r="D272" s="122"/>
      <c r="E272" s="1013"/>
      <c r="F272" s="1013"/>
    </row>
    <row r="273" spans="1:6">
      <c r="A273" s="116"/>
      <c r="B273" s="52" t="s">
        <v>308</v>
      </c>
      <c r="C273" s="55"/>
      <c r="D273" s="122"/>
      <c r="E273" s="1013"/>
      <c r="F273" s="1013"/>
    </row>
    <row r="274" spans="1:6">
      <c r="A274" s="116"/>
      <c r="B274" s="52" t="s">
        <v>307</v>
      </c>
      <c r="C274" s="55">
        <v>1</v>
      </c>
      <c r="D274" s="122" t="s">
        <v>51</v>
      </c>
      <c r="E274" s="1013"/>
      <c r="F274" s="1013">
        <f t="shared" si="3"/>
        <v>0</v>
      </c>
    </row>
    <row r="275" spans="1:6">
      <c r="A275" s="116"/>
      <c r="B275" s="52"/>
      <c r="C275" s="55"/>
      <c r="D275" s="122"/>
      <c r="E275" s="1013"/>
      <c r="F275" s="1013"/>
    </row>
    <row r="276" spans="1:6">
      <c r="A276" s="116" t="s">
        <v>312</v>
      </c>
      <c r="B276" s="52" t="s">
        <v>311</v>
      </c>
      <c r="C276" s="55"/>
      <c r="D276" s="122"/>
      <c r="E276" s="1013"/>
      <c r="F276" s="1013"/>
    </row>
    <row r="277" spans="1:6">
      <c r="A277" s="116"/>
      <c r="B277" s="52" t="s">
        <v>310</v>
      </c>
      <c r="C277" s="55"/>
      <c r="D277" s="122"/>
      <c r="E277" s="1013"/>
      <c r="F277" s="1013"/>
    </row>
    <row r="278" spans="1:6">
      <c r="A278" s="116"/>
      <c r="B278" s="52" t="s">
        <v>309</v>
      </c>
      <c r="C278" s="55"/>
      <c r="D278" s="122"/>
      <c r="E278" s="1013"/>
      <c r="F278" s="1013"/>
    </row>
    <row r="279" spans="1:6">
      <c r="A279" s="116"/>
      <c r="B279" s="52" t="s">
        <v>308</v>
      </c>
      <c r="C279" s="55"/>
      <c r="D279" s="122"/>
      <c r="E279" s="1013"/>
      <c r="F279" s="1013"/>
    </row>
    <row r="280" spans="1:6">
      <c r="A280" s="116"/>
      <c r="B280" s="52" t="s">
        <v>307</v>
      </c>
      <c r="C280" s="55">
        <v>1</v>
      </c>
      <c r="D280" s="122" t="s">
        <v>51</v>
      </c>
      <c r="E280" s="1013"/>
      <c r="F280" s="1013">
        <f t="shared" si="3"/>
        <v>0</v>
      </c>
    </row>
    <row r="281" spans="1:6">
      <c r="A281" s="116"/>
      <c r="B281" s="52"/>
      <c r="C281" s="55"/>
      <c r="D281" s="122"/>
      <c r="E281" s="1013"/>
      <c r="F281" s="1013"/>
    </row>
    <row r="282" spans="1:6">
      <c r="A282" s="116" t="s">
        <v>306</v>
      </c>
      <c r="B282" s="52" t="s">
        <v>305</v>
      </c>
      <c r="C282" s="55"/>
      <c r="D282" s="122"/>
      <c r="E282" s="1013"/>
      <c r="F282" s="1013"/>
    </row>
    <row r="283" spans="1:6">
      <c r="A283" s="116"/>
      <c r="B283" s="52" t="s">
        <v>304</v>
      </c>
      <c r="C283" s="55"/>
      <c r="D283" s="122"/>
      <c r="E283" s="1013"/>
      <c r="F283" s="1013"/>
    </row>
    <row r="284" spans="1:6">
      <c r="A284" s="116"/>
      <c r="B284" s="52" t="s">
        <v>303</v>
      </c>
      <c r="C284" s="55"/>
      <c r="D284" s="122"/>
      <c r="E284" s="1013"/>
      <c r="F284" s="1013"/>
    </row>
    <row r="285" spans="1:6">
      <c r="A285" s="116"/>
      <c r="B285" s="52" t="s">
        <v>302</v>
      </c>
      <c r="C285" s="55">
        <v>1</v>
      </c>
      <c r="D285" s="122" t="s">
        <v>51</v>
      </c>
      <c r="E285" s="1013"/>
      <c r="F285" s="1013">
        <f t="shared" si="3"/>
        <v>0</v>
      </c>
    </row>
    <row r="286" spans="1:6">
      <c r="A286" s="116"/>
      <c r="B286" s="52"/>
      <c r="C286" s="55"/>
      <c r="D286" s="122"/>
      <c r="E286" s="1013"/>
      <c r="F286" s="1013"/>
    </row>
    <row r="287" spans="1:6">
      <c r="A287" s="116" t="s">
        <v>301</v>
      </c>
      <c r="B287" s="52" t="s">
        <v>300</v>
      </c>
      <c r="C287" s="55"/>
      <c r="D287" s="122"/>
      <c r="E287" s="1013"/>
      <c r="F287" s="1013"/>
    </row>
    <row r="288" spans="1:6">
      <c r="A288" s="116"/>
      <c r="B288" s="52" t="s">
        <v>299</v>
      </c>
      <c r="C288" s="55"/>
      <c r="D288" s="122"/>
      <c r="E288" s="1013"/>
      <c r="F288" s="1013"/>
    </row>
    <row r="289" spans="1:6">
      <c r="A289" s="116"/>
      <c r="B289" s="52" t="s">
        <v>298</v>
      </c>
      <c r="C289" s="55"/>
      <c r="D289" s="122"/>
      <c r="E289" s="1013"/>
      <c r="F289" s="1013"/>
    </row>
    <row r="290" spans="1:6">
      <c r="A290" s="116"/>
      <c r="B290" s="52" t="s">
        <v>297</v>
      </c>
      <c r="C290" s="55"/>
      <c r="D290" s="122"/>
      <c r="E290" s="1013"/>
      <c r="F290" s="1013"/>
    </row>
    <row r="291" spans="1:6">
      <c r="A291" s="116"/>
      <c r="B291" s="52" t="s">
        <v>296</v>
      </c>
      <c r="C291" s="55">
        <v>1</v>
      </c>
      <c r="D291" s="122" t="s">
        <v>51</v>
      </c>
      <c r="E291" s="1013"/>
      <c r="F291" s="1013">
        <f t="shared" si="3"/>
        <v>0</v>
      </c>
    </row>
    <row r="292" spans="1:6">
      <c r="A292" s="116"/>
      <c r="B292" s="52"/>
      <c r="C292" s="55"/>
      <c r="D292" s="122"/>
      <c r="E292" s="1013"/>
      <c r="F292" s="1013"/>
    </row>
    <row r="293" spans="1:6">
      <c r="A293" s="116" t="s">
        <v>295</v>
      </c>
      <c r="B293" s="52" t="s">
        <v>294</v>
      </c>
      <c r="C293" s="55"/>
      <c r="D293" s="122"/>
      <c r="E293" s="1013"/>
      <c r="F293" s="1013"/>
    </row>
    <row r="294" spans="1:6">
      <c r="A294" s="116"/>
      <c r="B294" s="52" t="s">
        <v>293</v>
      </c>
      <c r="C294" s="55"/>
      <c r="D294" s="122"/>
      <c r="E294" s="1013"/>
      <c r="F294" s="1013"/>
    </row>
    <row r="295" spans="1:6" ht="27.6">
      <c r="A295" s="116"/>
      <c r="B295" s="52" t="s">
        <v>292</v>
      </c>
      <c r="C295" s="55"/>
      <c r="D295" s="122"/>
      <c r="E295" s="1013"/>
      <c r="F295" s="1013"/>
    </row>
    <row r="296" spans="1:6">
      <c r="A296" s="116"/>
      <c r="B296" s="52" t="s">
        <v>291</v>
      </c>
      <c r="C296" s="55">
        <v>1</v>
      </c>
      <c r="D296" s="122" t="s">
        <v>51</v>
      </c>
      <c r="E296" s="1013"/>
      <c r="F296" s="1013">
        <f t="shared" si="3"/>
        <v>0</v>
      </c>
    </row>
    <row r="297" spans="1:6">
      <c r="A297" s="116"/>
      <c r="B297" s="52"/>
      <c r="C297" s="55"/>
      <c r="D297" s="122"/>
      <c r="E297" s="1013"/>
      <c r="F297" s="1013"/>
    </row>
    <row r="298" spans="1:6">
      <c r="A298" s="116" t="s">
        <v>290</v>
      </c>
      <c r="B298" s="52" t="s">
        <v>289</v>
      </c>
      <c r="C298" s="55"/>
      <c r="D298" s="122"/>
      <c r="E298" s="1013"/>
      <c r="F298" s="1013"/>
    </row>
    <row r="299" spans="1:6">
      <c r="A299" s="116"/>
      <c r="B299" s="52" t="s">
        <v>288</v>
      </c>
      <c r="C299" s="55"/>
      <c r="D299" s="122"/>
      <c r="E299" s="1013"/>
      <c r="F299" s="1013"/>
    </row>
    <row r="300" spans="1:6" ht="27.6">
      <c r="A300" s="116"/>
      <c r="B300" s="52" t="s">
        <v>287</v>
      </c>
      <c r="C300" s="55"/>
      <c r="D300" s="122"/>
      <c r="E300" s="1013"/>
      <c r="F300" s="1013"/>
    </row>
    <row r="301" spans="1:6">
      <c r="A301" s="116"/>
      <c r="B301" s="52" t="s">
        <v>286</v>
      </c>
      <c r="C301" s="55">
        <v>1</v>
      </c>
      <c r="D301" s="122" t="s">
        <v>51</v>
      </c>
      <c r="E301" s="1013"/>
      <c r="F301" s="1013">
        <f t="shared" ref="F301:F353" si="4">+C301*E301</f>
        <v>0</v>
      </c>
    </row>
    <row r="302" spans="1:6">
      <c r="A302" s="116"/>
      <c r="B302" s="52"/>
      <c r="C302" s="55"/>
      <c r="D302" s="122"/>
      <c r="E302" s="1013"/>
      <c r="F302" s="1013"/>
    </row>
    <row r="303" spans="1:6">
      <c r="A303" s="116" t="s">
        <v>285</v>
      </c>
      <c r="B303" s="52" t="s">
        <v>284</v>
      </c>
      <c r="C303" s="55"/>
      <c r="D303" s="122"/>
      <c r="E303" s="1013"/>
      <c r="F303" s="1013"/>
    </row>
    <row r="304" spans="1:6">
      <c r="A304" s="116"/>
      <c r="B304" s="52" t="s">
        <v>283</v>
      </c>
      <c r="C304" s="55"/>
      <c r="D304" s="122"/>
      <c r="E304" s="1013"/>
      <c r="F304" s="1013"/>
    </row>
    <row r="305" spans="1:6" ht="27.6">
      <c r="A305" s="116"/>
      <c r="B305" s="52" t="s">
        <v>282</v>
      </c>
      <c r="C305" s="55"/>
      <c r="D305" s="122"/>
      <c r="E305" s="1013"/>
      <c r="F305" s="1013"/>
    </row>
    <row r="306" spans="1:6">
      <c r="A306" s="116"/>
      <c r="B306" s="52" t="s">
        <v>281</v>
      </c>
      <c r="C306" s="55">
        <v>1</v>
      </c>
      <c r="D306" s="122" t="s">
        <v>51</v>
      </c>
      <c r="E306" s="1013"/>
      <c r="F306" s="1013">
        <f t="shared" si="4"/>
        <v>0</v>
      </c>
    </row>
    <row r="307" spans="1:6">
      <c r="A307" s="116"/>
      <c r="B307" s="52"/>
      <c r="C307" s="55"/>
      <c r="D307" s="122"/>
      <c r="E307" s="1013"/>
      <c r="F307" s="1013"/>
    </row>
    <row r="308" spans="1:6">
      <c r="A308" s="116" t="s">
        <v>280</v>
      </c>
      <c r="B308" s="52" t="s">
        <v>279</v>
      </c>
      <c r="C308" s="55"/>
      <c r="D308" s="122"/>
      <c r="E308" s="1013"/>
      <c r="F308" s="1013"/>
    </row>
    <row r="309" spans="1:6">
      <c r="A309" s="116"/>
      <c r="B309" s="52" t="s">
        <v>278</v>
      </c>
      <c r="C309" s="55"/>
      <c r="D309" s="122"/>
      <c r="E309" s="1013"/>
      <c r="F309" s="1013"/>
    </row>
    <row r="310" spans="1:6" ht="27.6">
      <c r="A310" s="116"/>
      <c r="B310" s="52" t="s">
        <v>277</v>
      </c>
      <c r="C310" s="55"/>
      <c r="D310" s="122"/>
      <c r="E310" s="1013"/>
      <c r="F310" s="1013"/>
    </row>
    <row r="311" spans="1:6">
      <c r="A311" s="116"/>
      <c r="B311" s="52" t="s">
        <v>276</v>
      </c>
      <c r="C311" s="55">
        <v>1</v>
      </c>
      <c r="D311" s="122" t="s">
        <v>51</v>
      </c>
      <c r="E311" s="1013"/>
      <c r="F311" s="1013">
        <f t="shared" si="4"/>
        <v>0</v>
      </c>
    </row>
    <row r="312" spans="1:6">
      <c r="A312" s="116"/>
      <c r="B312" s="52"/>
      <c r="C312" s="55"/>
      <c r="D312" s="122"/>
      <c r="E312" s="1013"/>
      <c r="F312" s="1013"/>
    </row>
    <row r="313" spans="1:6">
      <c r="A313" s="116" t="s">
        <v>275</v>
      </c>
      <c r="B313" s="52" t="s">
        <v>274</v>
      </c>
      <c r="C313" s="55"/>
      <c r="D313" s="122"/>
      <c r="E313" s="1013"/>
      <c r="F313" s="1013"/>
    </row>
    <row r="314" spans="1:6">
      <c r="A314" s="116"/>
      <c r="B314" s="52" t="s">
        <v>273</v>
      </c>
      <c r="C314" s="55"/>
      <c r="D314" s="122"/>
      <c r="E314" s="1013"/>
      <c r="F314" s="1013"/>
    </row>
    <row r="315" spans="1:6" ht="27.6">
      <c r="A315" s="116"/>
      <c r="B315" s="52" t="s">
        <v>272</v>
      </c>
      <c r="C315" s="55">
        <v>1</v>
      </c>
      <c r="D315" s="122" t="s">
        <v>51</v>
      </c>
      <c r="E315" s="1013"/>
      <c r="F315" s="1013">
        <f t="shared" si="4"/>
        <v>0</v>
      </c>
    </row>
    <row r="316" spans="1:6">
      <c r="A316" s="116"/>
      <c r="B316" s="52"/>
      <c r="C316" s="55"/>
      <c r="D316" s="122"/>
      <c r="E316" s="1013"/>
      <c r="F316" s="1013"/>
    </row>
    <row r="317" spans="1:6">
      <c r="A317" s="116" t="s">
        <v>271</v>
      </c>
      <c r="B317" s="52" t="s">
        <v>270</v>
      </c>
      <c r="C317" s="55"/>
      <c r="D317" s="122"/>
      <c r="E317" s="1013"/>
      <c r="F317" s="1013"/>
    </row>
    <row r="318" spans="1:6">
      <c r="A318" s="116"/>
      <c r="B318" s="52" t="s">
        <v>269</v>
      </c>
      <c r="C318" s="55"/>
      <c r="D318" s="122"/>
      <c r="E318" s="1013"/>
      <c r="F318" s="1013"/>
    </row>
    <row r="319" spans="1:6" ht="41.4">
      <c r="A319" s="116"/>
      <c r="B319" s="52" t="s">
        <v>268</v>
      </c>
      <c r="C319" s="55"/>
      <c r="D319" s="122"/>
      <c r="E319" s="1013"/>
      <c r="F319" s="1013"/>
    </row>
    <row r="320" spans="1:6">
      <c r="A320" s="116"/>
      <c r="B320" s="52" t="s">
        <v>267</v>
      </c>
      <c r="C320" s="55">
        <v>1</v>
      </c>
      <c r="D320" s="122" t="s">
        <v>51</v>
      </c>
      <c r="E320" s="1013"/>
      <c r="F320" s="1013">
        <f t="shared" si="4"/>
        <v>0</v>
      </c>
    </row>
    <row r="321" spans="1:6">
      <c r="A321" s="116"/>
      <c r="B321" s="52"/>
      <c r="C321" s="55"/>
      <c r="D321" s="122"/>
      <c r="E321" s="1013"/>
      <c r="F321" s="1013"/>
    </row>
    <row r="322" spans="1:6">
      <c r="A322" s="116" t="s">
        <v>266</v>
      </c>
      <c r="B322" s="52" t="s">
        <v>265</v>
      </c>
      <c r="C322" s="55"/>
      <c r="D322" s="122"/>
      <c r="E322" s="1013"/>
      <c r="F322" s="1013"/>
    </row>
    <row r="323" spans="1:6">
      <c r="A323" s="116"/>
      <c r="B323" s="52" t="s">
        <v>253</v>
      </c>
      <c r="C323" s="55"/>
      <c r="D323" s="122"/>
      <c r="E323" s="1013"/>
      <c r="F323" s="1013"/>
    </row>
    <row r="324" spans="1:6" ht="41.4">
      <c r="A324" s="116"/>
      <c r="B324" s="52" t="s">
        <v>264</v>
      </c>
      <c r="C324" s="55">
        <v>1</v>
      </c>
      <c r="D324" s="122" t="s">
        <v>51</v>
      </c>
      <c r="E324" s="1013"/>
      <c r="F324" s="1013">
        <f t="shared" si="4"/>
        <v>0</v>
      </c>
    </row>
    <row r="325" spans="1:6">
      <c r="A325" s="116"/>
      <c r="B325" s="52"/>
      <c r="C325" s="55"/>
      <c r="D325" s="122"/>
      <c r="E325" s="1013"/>
      <c r="F325" s="1013"/>
    </row>
    <row r="326" spans="1:6">
      <c r="A326" s="116" t="s">
        <v>263</v>
      </c>
      <c r="B326" s="52" t="s">
        <v>262</v>
      </c>
      <c r="C326" s="55"/>
      <c r="D326" s="122"/>
      <c r="E326" s="1013"/>
      <c r="F326" s="1013"/>
    </row>
    <row r="327" spans="1:6" ht="27.6">
      <c r="A327" s="116"/>
      <c r="B327" s="52" t="s">
        <v>261</v>
      </c>
      <c r="C327" s="55">
        <v>1</v>
      </c>
      <c r="D327" s="122" t="s">
        <v>51</v>
      </c>
      <c r="E327" s="1013"/>
      <c r="F327" s="1013">
        <f t="shared" si="4"/>
        <v>0</v>
      </c>
    </row>
    <row r="328" spans="1:6">
      <c r="A328" s="116"/>
      <c r="B328" s="52"/>
      <c r="C328" s="55"/>
      <c r="D328" s="122"/>
      <c r="E328" s="1013"/>
      <c r="F328" s="1013"/>
    </row>
    <row r="329" spans="1:6">
      <c r="A329" s="116" t="s">
        <v>260</v>
      </c>
      <c r="B329" s="52" t="s">
        <v>259</v>
      </c>
      <c r="C329" s="55"/>
      <c r="D329" s="122"/>
      <c r="E329" s="1013"/>
      <c r="F329" s="1013"/>
    </row>
    <row r="330" spans="1:6" ht="27.6">
      <c r="A330" s="116"/>
      <c r="B330" s="52" t="s">
        <v>252</v>
      </c>
      <c r="C330" s="55">
        <v>1</v>
      </c>
      <c r="D330" s="122" t="s">
        <v>51</v>
      </c>
      <c r="E330" s="1013"/>
      <c r="F330" s="1013">
        <f t="shared" si="4"/>
        <v>0</v>
      </c>
    </row>
    <row r="331" spans="1:6">
      <c r="A331" s="116"/>
      <c r="B331" s="52"/>
      <c r="C331" s="139"/>
      <c r="D331" s="132"/>
      <c r="E331" s="1014"/>
      <c r="F331" s="1013"/>
    </row>
    <row r="332" spans="1:6" ht="55.2">
      <c r="A332" s="116" t="s">
        <v>258</v>
      </c>
      <c r="B332" s="52" t="s">
        <v>257</v>
      </c>
      <c r="C332" s="55"/>
      <c r="D332" s="122"/>
      <c r="E332" s="1013"/>
      <c r="F332" s="1013"/>
    </row>
    <row r="333" spans="1:6" ht="27.6">
      <c r="A333" s="116"/>
      <c r="B333" s="52" t="s">
        <v>252</v>
      </c>
      <c r="C333" s="55">
        <v>1</v>
      </c>
      <c r="D333" s="122" t="s">
        <v>51</v>
      </c>
      <c r="E333" s="1013"/>
      <c r="F333" s="1013">
        <f t="shared" si="4"/>
        <v>0</v>
      </c>
    </row>
    <row r="334" spans="1:6">
      <c r="A334" s="116"/>
      <c r="B334" s="52"/>
      <c r="C334" s="55"/>
      <c r="D334" s="122"/>
      <c r="E334" s="1013"/>
      <c r="F334" s="1013"/>
    </row>
    <row r="335" spans="1:6" ht="27.6">
      <c r="A335" s="116" t="s">
        <v>256</v>
      </c>
      <c r="B335" s="52" t="s">
        <v>255</v>
      </c>
      <c r="C335" s="55"/>
      <c r="D335" s="122"/>
      <c r="E335" s="1013"/>
      <c r="F335" s="1013"/>
    </row>
    <row r="336" spans="1:6" ht="27.6">
      <c r="A336" s="116"/>
      <c r="B336" s="52" t="s">
        <v>252</v>
      </c>
      <c r="C336" s="55">
        <v>1</v>
      </c>
      <c r="D336" s="122" t="s">
        <v>51</v>
      </c>
      <c r="E336" s="1013"/>
      <c r="F336" s="1013">
        <f t="shared" si="4"/>
        <v>0</v>
      </c>
    </row>
    <row r="337" spans="1:6">
      <c r="A337" s="116"/>
      <c r="B337" s="52"/>
      <c r="C337" s="55"/>
      <c r="D337" s="122"/>
      <c r="E337" s="1013"/>
      <c r="F337" s="1013"/>
    </row>
    <row r="338" spans="1:6">
      <c r="A338" s="116" t="s">
        <v>254</v>
      </c>
      <c r="B338" s="52" t="s">
        <v>253</v>
      </c>
      <c r="C338" s="55"/>
      <c r="D338" s="122"/>
      <c r="E338" s="1013"/>
      <c r="F338" s="1013"/>
    </row>
    <row r="339" spans="1:6" ht="27.6">
      <c r="A339" s="116"/>
      <c r="B339" s="52" t="s">
        <v>252</v>
      </c>
      <c r="C339" s="55">
        <v>1</v>
      </c>
      <c r="D339" s="122" t="s">
        <v>51</v>
      </c>
      <c r="E339" s="1013"/>
      <c r="F339" s="1013">
        <f t="shared" si="4"/>
        <v>0</v>
      </c>
    </row>
    <row r="340" spans="1:6">
      <c r="A340" s="116" t="s">
        <v>251</v>
      </c>
      <c r="B340" s="52" t="s">
        <v>250</v>
      </c>
      <c r="C340" s="55"/>
      <c r="D340" s="122"/>
      <c r="E340" s="1013"/>
      <c r="F340" s="1013"/>
    </row>
    <row r="341" spans="1:6" ht="27.6">
      <c r="A341" s="116"/>
      <c r="B341" s="52" t="s">
        <v>249</v>
      </c>
      <c r="C341" s="55">
        <v>1</v>
      </c>
      <c r="D341" s="122" t="s">
        <v>51</v>
      </c>
      <c r="E341" s="1013"/>
      <c r="F341" s="1013">
        <f t="shared" si="4"/>
        <v>0</v>
      </c>
    </row>
    <row r="342" spans="1:6">
      <c r="A342" s="116" t="s">
        <v>248</v>
      </c>
      <c r="B342" s="52" t="s">
        <v>247</v>
      </c>
      <c r="C342" s="55"/>
      <c r="D342" s="122"/>
      <c r="E342" s="1013"/>
      <c r="F342" s="1013"/>
    </row>
    <row r="343" spans="1:6" ht="27.6">
      <c r="A343" s="116"/>
      <c r="B343" s="52" t="s">
        <v>246</v>
      </c>
      <c r="C343" s="55">
        <v>1</v>
      </c>
      <c r="D343" s="122" t="s">
        <v>51</v>
      </c>
      <c r="E343" s="1013"/>
      <c r="F343" s="1013">
        <f t="shared" si="4"/>
        <v>0</v>
      </c>
    </row>
    <row r="344" spans="1:6">
      <c r="A344" s="116"/>
      <c r="B344" s="52"/>
      <c r="C344" s="55"/>
      <c r="D344" s="122"/>
      <c r="E344" s="1013"/>
      <c r="F344" s="1013"/>
    </row>
    <row r="345" spans="1:6" ht="27.6">
      <c r="A345" s="116">
        <v>45</v>
      </c>
      <c r="B345" s="52" t="s">
        <v>245</v>
      </c>
      <c r="C345" s="55">
        <v>1</v>
      </c>
      <c r="D345" s="122" t="s">
        <v>1022</v>
      </c>
      <c r="E345" s="1013"/>
      <c r="F345" s="1013">
        <f t="shared" si="4"/>
        <v>0</v>
      </c>
    </row>
    <row r="346" spans="1:6">
      <c r="A346" s="116"/>
      <c r="B346" s="52"/>
      <c r="C346" s="55"/>
      <c r="D346" s="122"/>
      <c r="E346" s="1013"/>
      <c r="F346" s="1013"/>
    </row>
    <row r="347" spans="1:6">
      <c r="A347" s="116">
        <v>46</v>
      </c>
      <c r="B347" s="52" t="s">
        <v>244</v>
      </c>
      <c r="C347" s="55"/>
      <c r="D347" s="122"/>
      <c r="E347" s="1013"/>
      <c r="F347" s="1013"/>
    </row>
    <row r="348" spans="1:6">
      <c r="A348" s="116"/>
      <c r="B348" s="52" t="s">
        <v>62</v>
      </c>
      <c r="C348" s="55">
        <v>100</v>
      </c>
      <c r="D348" s="122" t="s">
        <v>61</v>
      </c>
      <c r="E348" s="1013"/>
      <c r="F348" s="1013">
        <f t="shared" si="4"/>
        <v>0</v>
      </c>
    </row>
    <row r="349" spans="1:6">
      <c r="A349" s="110"/>
      <c r="B349" s="52" t="s">
        <v>63</v>
      </c>
      <c r="C349" s="55">
        <v>100</v>
      </c>
      <c r="D349" s="122" t="s">
        <v>61</v>
      </c>
      <c r="E349" s="1013"/>
      <c r="F349" s="1013">
        <f t="shared" si="4"/>
        <v>0</v>
      </c>
    </row>
    <row r="350" spans="1:6">
      <c r="A350" s="110"/>
      <c r="B350" s="52"/>
      <c r="C350" s="55"/>
      <c r="D350" s="122"/>
      <c r="E350" s="1013"/>
      <c r="F350" s="1013"/>
    </row>
    <row r="351" spans="1:6" ht="55.2">
      <c r="A351" s="116">
        <v>47</v>
      </c>
      <c r="B351" s="52" t="s">
        <v>243</v>
      </c>
      <c r="C351" s="55">
        <v>390</v>
      </c>
      <c r="D351" s="122" t="s">
        <v>49</v>
      </c>
      <c r="E351" s="1013"/>
      <c r="F351" s="1013">
        <f t="shared" si="4"/>
        <v>0</v>
      </c>
    </row>
    <row r="352" spans="1:6">
      <c r="A352" s="110"/>
      <c r="B352" s="52"/>
      <c r="C352" s="55"/>
      <c r="D352" s="122"/>
      <c r="E352" s="1013"/>
      <c r="F352" s="1013"/>
    </row>
    <row r="353" spans="1:6" ht="69">
      <c r="A353" s="116">
        <v>48</v>
      </c>
      <c r="B353" s="52" t="s">
        <v>242</v>
      </c>
      <c r="C353" s="55">
        <v>390</v>
      </c>
      <c r="D353" s="122" t="s">
        <v>49</v>
      </c>
      <c r="E353" s="1013"/>
      <c r="F353" s="1013">
        <f t="shared" si="4"/>
        <v>0</v>
      </c>
    </row>
    <row r="354" spans="1:6">
      <c r="A354" s="116" t="s">
        <v>42</v>
      </c>
      <c r="B354" s="130"/>
      <c r="C354" s="55"/>
      <c r="D354" s="102"/>
      <c r="E354" s="1009"/>
      <c r="F354" s="1010"/>
    </row>
    <row r="355" spans="1:6" ht="14.4" thickBot="1">
      <c r="A355" s="120"/>
      <c r="B355" s="119" t="s">
        <v>241</v>
      </c>
      <c r="C355" s="118"/>
      <c r="D355" s="117"/>
      <c r="E355" s="1011"/>
      <c r="F355" s="1007">
        <f>SUM(F40:F354)</f>
        <v>0</v>
      </c>
    </row>
    <row r="356" spans="1:6" s="136" customFormat="1" ht="14.4" thickTop="1">
      <c r="A356" s="127"/>
      <c r="B356" s="57"/>
      <c r="C356" s="61"/>
      <c r="D356" s="137"/>
      <c r="E356" s="1009"/>
      <c r="F356" s="1010"/>
    </row>
    <row r="357" spans="1:6">
      <c r="A357" s="127"/>
      <c r="B357" s="130"/>
      <c r="C357" s="129"/>
      <c r="D357" s="102"/>
      <c r="F357" s="1006"/>
    </row>
    <row r="358" spans="1:6" s="136" customFormat="1">
      <c r="A358" s="126" t="s">
        <v>240</v>
      </c>
      <c r="B358" s="125" t="s">
        <v>239</v>
      </c>
      <c r="C358" s="124"/>
      <c r="D358" s="123"/>
      <c r="E358" s="1012"/>
      <c r="F358" s="1017"/>
    </row>
    <row r="359" spans="1:6">
      <c r="A359" s="116" t="s">
        <v>42</v>
      </c>
      <c r="B359" s="52"/>
      <c r="C359" s="55"/>
      <c r="D359" s="122"/>
      <c r="F359" s="1006"/>
    </row>
    <row r="360" spans="1:6">
      <c r="A360" s="116" t="s">
        <v>42</v>
      </c>
      <c r="B360" s="57" t="s">
        <v>190</v>
      </c>
      <c r="C360" s="55"/>
      <c r="D360" s="122"/>
      <c r="E360" s="1009"/>
      <c r="F360" s="1010"/>
    </row>
    <row r="361" spans="1:6" ht="55.2">
      <c r="A361" s="116" t="s">
        <v>42</v>
      </c>
      <c r="B361" s="52" t="s">
        <v>238</v>
      </c>
      <c r="C361" s="55"/>
      <c r="D361" s="122"/>
      <c r="E361" s="1013"/>
      <c r="F361" s="1013"/>
    </row>
    <row r="362" spans="1:6" ht="138">
      <c r="A362" s="116" t="s">
        <v>42</v>
      </c>
      <c r="B362" s="52" t="s">
        <v>237</v>
      </c>
      <c r="C362" s="55"/>
      <c r="D362" s="122"/>
      <c r="E362" s="1013"/>
      <c r="F362" s="1013"/>
    </row>
    <row r="363" spans="1:6" ht="41.4">
      <c r="A363" s="116" t="s">
        <v>42</v>
      </c>
      <c r="B363" s="52" t="s">
        <v>236</v>
      </c>
      <c r="C363" s="55"/>
      <c r="D363" s="122"/>
      <c r="E363" s="1013"/>
      <c r="F363" s="1013"/>
    </row>
    <row r="364" spans="1:6">
      <c r="A364" s="116" t="s">
        <v>42</v>
      </c>
      <c r="B364" s="52"/>
      <c r="C364" s="55"/>
      <c r="D364" s="122"/>
      <c r="E364" s="1013"/>
      <c r="F364" s="1013"/>
    </row>
    <row r="365" spans="1:6" ht="41.4">
      <c r="A365" s="116">
        <v>1</v>
      </c>
      <c r="B365" s="52" t="s">
        <v>235</v>
      </c>
      <c r="C365" s="55">
        <v>95.05</v>
      </c>
      <c r="D365" s="122" t="s">
        <v>173</v>
      </c>
      <c r="E365" s="1010"/>
      <c r="F365" s="1013">
        <f>+C365*E365</f>
        <v>0</v>
      </c>
    </row>
    <row r="366" spans="1:6">
      <c r="A366" s="116"/>
      <c r="B366" s="52"/>
      <c r="C366" s="55"/>
      <c r="D366" s="122"/>
      <c r="E366" s="1013"/>
      <c r="F366" s="1013"/>
    </row>
    <row r="367" spans="1:6" ht="41.4">
      <c r="A367" s="116">
        <v>2</v>
      </c>
      <c r="B367" s="52" t="s">
        <v>234</v>
      </c>
      <c r="C367" s="55">
        <v>15.2707</v>
      </c>
      <c r="D367" s="122" t="s">
        <v>49</v>
      </c>
      <c r="E367" s="1013"/>
      <c r="F367" s="1013">
        <f t="shared" ref="F367" si="5">+C367*E367</f>
        <v>0</v>
      </c>
    </row>
    <row r="368" spans="1:6">
      <c r="A368" s="116"/>
      <c r="B368" s="52"/>
      <c r="C368" s="55"/>
      <c r="D368" s="122"/>
      <c r="E368" s="1013"/>
      <c r="F368" s="1013"/>
    </row>
    <row r="369" spans="1:6" ht="41.4">
      <c r="A369" s="116">
        <v>3</v>
      </c>
      <c r="B369" s="52" t="s">
        <v>233</v>
      </c>
      <c r="C369" s="55">
        <v>16.532999999999998</v>
      </c>
      <c r="D369" s="122" t="s">
        <v>49</v>
      </c>
      <c r="E369" s="1013"/>
      <c r="F369" s="1013">
        <f t="shared" ref="F369" si="6">+C369*E369</f>
        <v>0</v>
      </c>
    </row>
    <row r="370" spans="1:6">
      <c r="A370" s="116"/>
      <c r="B370" s="52"/>
      <c r="C370" s="55"/>
      <c r="D370" s="122"/>
      <c r="E370" s="1013"/>
      <c r="F370" s="1013"/>
    </row>
    <row r="371" spans="1:6">
      <c r="A371" s="116" t="s">
        <v>42</v>
      </c>
      <c r="B371" s="52"/>
      <c r="C371" s="55"/>
      <c r="D371" s="122"/>
      <c r="E371" s="1013"/>
      <c r="F371" s="1013"/>
    </row>
    <row r="372" spans="1:6" ht="27.6">
      <c r="A372" s="116">
        <v>4</v>
      </c>
      <c r="B372" s="52" t="s">
        <v>232</v>
      </c>
      <c r="C372" s="55">
        <v>150.16</v>
      </c>
      <c r="D372" s="122" t="s">
        <v>173</v>
      </c>
      <c r="E372" s="1013"/>
      <c r="F372" s="1013">
        <f t="shared" ref="F372:F378" si="7">+C372*E372</f>
        <v>0</v>
      </c>
    </row>
    <row r="373" spans="1:6">
      <c r="A373" s="116" t="s">
        <v>42</v>
      </c>
      <c r="B373" s="52"/>
      <c r="C373" s="55"/>
      <c r="D373" s="122"/>
      <c r="E373" s="1013"/>
      <c r="F373" s="1013"/>
    </row>
    <row r="374" spans="1:6" ht="82.8">
      <c r="A374" s="116">
        <v>5</v>
      </c>
      <c r="B374" s="138" t="s">
        <v>231</v>
      </c>
      <c r="C374" s="55">
        <v>3.1325000000000003</v>
      </c>
      <c r="D374" s="122" t="s">
        <v>49</v>
      </c>
      <c r="E374" s="1013"/>
      <c r="F374" s="1013">
        <f t="shared" si="7"/>
        <v>0</v>
      </c>
    </row>
    <row r="375" spans="1:6">
      <c r="A375" s="116"/>
      <c r="B375" s="138"/>
      <c r="C375" s="55"/>
      <c r="D375" s="122"/>
      <c r="E375" s="1013"/>
      <c r="F375" s="1013"/>
    </row>
    <row r="376" spans="1:6" ht="69">
      <c r="A376" s="116">
        <v>6</v>
      </c>
      <c r="B376" s="138" t="s">
        <v>230</v>
      </c>
      <c r="C376" s="55">
        <v>11.022</v>
      </c>
      <c r="D376" s="122" t="s">
        <v>49</v>
      </c>
      <c r="E376" s="1013"/>
      <c r="F376" s="1013">
        <f t="shared" ref="F376" si="8">+C376*E376</f>
        <v>0</v>
      </c>
    </row>
    <row r="377" spans="1:6">
      <c r="A377" s="116" t="s">
        <v>42</v>
      </c>
      <c r="B377" s="52"/>
      <c r="C377" s="55"/>
      <c r="D377" s="122"/>
      <c r="E377" s="1013"/>
      <c r="F377" s="1013"/>
    </row>
    <row r="378" spans="1:6" ht="57">
      <c r="A378" s="116">
        <v>7</v>
      </c>
      <c r="B378" s="98" t="s">
        <v>229</v>
      </c>
      <c r="C378" s="55">
        <v>39.033200000000001</v>
      </c>
      <c r="D378" s="122" t="s">
        <v>49</v>
      </c>
      <c r="E378" s="1013"/>
      <c r="F378" s="1013">
        <f t="shared" si="7"/>
        <v>0</v>
      </c>
    </row>
    <row r="379" spans="1:6">
      <c r="A379" s="116" t="s">
        <v>42</v>
      </c>
      <c r="B379" s="130"/>
      <c r="C379" s="129"/>
      <c r="D379" s="102"/>
      <c r="E379" s="1009"/>
      <c r="F379" s="1010"/>
    </row>
    <row r="380" spans="1:6" ht="14.4" thickBot="1">
      <c r="A380" s="120"/>
      <c r="B380" s="119" t="s">
        <v>228</v>
      </c>
      <c r="C380" s="118"/>
      <c r="D380" s="117"/>
      <c r="E380" s="1011"/>
      <c r="F380" s="1007">
        <f>SUM(F359:F379)</f>
        <v>0</v>
      </c>
    </row>
    <row r="381" spans="1:6" s="136" customFormat="1" ht="14.4" thickTop="1">
      <c r="A381" s="127"/>
      <c r="B381" s="57"/>
      <c r="C381" s="61"/>
      <c r="D381" s="137"/>
      <c r="E381" s="1009"/>
      <c r="F381" s="1010"/>
    </row>
    <row r="382" spans="1:6">
      <c r="A382" s="127"/>
      <c r="B382" s="130"/>
      <c r="C382" s="129"/>
      <c r="D382" s="102"/>
      <c r="E382" s="1009"/>
      <c r="F382" s="1010"/>
    </row>
    <row r="383" spans="1:6" s="136" customFormat="1">
      <c r="A383" s="126" t="s">
        <v>227</v>
      </c>
      <c r="B383" s="125" t="s">
        <v>226</v>
      </c>
      <c r="C383" s="124"/>
      <c r="D383" s="123"/>
      <c r="E383" s="1012"/>
      <c r="F383" s="1017"/>
    </row>
    <row r="384" spans="1:6">
      <c r="A384" s="116" t="s">
        <v>42</v>
      </c>
      <c r="B384" s="52"/>
      <c r="C384" s="55"/>
      <c r="D384" s="122"/>
      <c r="E384" s="1009"/>
      <c r="F384" s="1010"/>
    </row>
    <row r="385" spans="1:6">
      <c r="A385" s="116" t="s">
        <v>42</v>
      </c>
      <c r="B385" s="57" t="s">
        <v>190</v>
      </c>
      <c r="C385" s="55"/>
      <c r="D385" s="122"/>
      <c r="E385" s="1009"/>
      <c r="F385" s="1010"/>
    </row>
    <row r="386" spans="1:6" ht="55.2">
      <c r="A386" s="116" t="s">
        <v>42</v>
      </c>
      <c r="B386" s="52" t="s">
        <v>225</v>
      </c>
      <c r="C386" s="55"/>
      <c r="D386" s="122"/>
      <c r="E386" s="1013"/>
      <c r="F386" s="1013"/>
    </row>
    <row r="387" spans="1:6" ht="27.6">
      <c r="A387" s="116" t="s">
        <v>42</v>
      </c>
      <c r="B387" s="52" t="s">
        <v>224</v>
      </c>
      <c r="C387" s="55"/>
      <c r="D387" s="122"/>
      <c r="E387" s="1013"/>
      <c r="F387" s="1013"/>
    </row>
    <row r="388" spans="1:6" ht="41.4">
      <c r="A388" s="116"/>
      <c r="B388" s="57" t="s">
        <v>223</v>
      </c>
      <c r="C388" s="55"/>
      <c r="D388" s="122"/>
      <c r="E388" s="1013"/>
      <c r="F388" s="1013"/>
    </row>
    <row r="389" spans="1:6">
      <c r="A389" s="116" t="s">
        <v>42</v>
      </c>
      <c r="B389" s="52"/>
      <c r="C389" s="55"/>
      <c r="D389" s="122"/>
      <c r="E389" s="1013"/>
      <c r="F389" s="1013"/>
    </row>
    <row r="390" spans="1:6">
      <c r="A390" s="116" t="s">
        <v>42</v>
      </c>
      <c r="B390" s="57" t="s">
        <v>222</v>
      </c>
      <c r="C390" s="55"/>
      <c r="D390" s="122"/>
      <c r="E390" s="1013"/>
      <c r="F390" s="1013"/>
    </row>
    <row r="391" spans="1:6">
      <c r="A391" s="116" t="s">
        <v>42</v>
      </c>
      <c r="B391" s="52"/>
      <c r="C391" s="55"/>
      <c r="D391" s="122"/>
      <c r="E391" s="1013"/>
      <c r="F391" s="1013"/>
    </row>
    <row r="392" spans="1:6" ht="55.2">
      <c r="A392" s="116">
        <v>1</v>
      </c>
      <c r="B392" s="52" t="s">
        <v>221</v>
      </c>
      <c r="C392" s="55">
        <v>12.530000000000001</v>
      </c>
      <c r="D392" s="122" t="s">
        <v>173</v>
      </c>
      <c r="E392" s="1010"/>
      <c r="F392" s="1013">
        <f>+C392*E392</f>
        <v>0</v>
      </c>
    </row>
    <row r="393" spans="1:6" ht="41.4">
      <c r="A393" s="116">
        <v>2</v>
      </c>
      <c r="B393" s="52" t="s">
        <v>220</v>
      </c>
      <c r="C393" s="55">
        <v>6.2939999999999996</v>
      </c>
      <c r="D393" s="122" t="s">
        <v>49</v>
      </c>
      <c r="E393" s="1013"/>
      <c r="F393" s="1013">
        <f>+C393*E393</f>
        <v>0</v>
      </c>
    </row>
    <row r="394" spans="1:6">
      <c r="A394" s="116"/>
      <c r="B394" s="52"/>
      <c r="C394" s="55"/>
      <c r="D394" s="122"/>
      <c r="E394" s="1013"/>
      <c r="F394" s="1013"/>
    </row>
    <row r="395" spans="1:6">
      <c r="A395" s="116" t="s">
        <v>42</v>
      </c>
      <c r="B395" s="57" t="s">
        <v>219</v>
      </c>
      <c r="C395" s="55"/>
      <c r="D395" s="122"/>
      <c r="E395" s="1013"/>
      <c r="F395" s="1013"/>
    </row>
    <row r="396" spans="1:6" ht="57">
      <c r="A396" s="116">
        <v>3</v>
      </c>
      <c r="B396" s="52" t="s">
        <v>218</v>
      </c>
      <c r="C396" s="55">
        <v>3.7680000000000002</v>
      </c>
      <c r="D396" s="122" t="s">
        <v>49</v>
      </c>
      <c r="E396" s="1013"/>
      <c r="F396" s="1013">
        <f t="shared" ref="F396:F434" si="9">+C396*E396</f>
        <v>0</v>
      </c>
    </row>
    <row r="397" spans="1:6">
      <c r="A397" s="116" t="s">
        <v>42</v>
      </c>
      <c r="B397" s="52"/>
      <c r="C397" s="55"/>
      <c r="D397" s="122"/>
      <c r="E397" s="1013"/>
      <c r="F397" s="1013"/>
    </row>
    <row r="398" spans="1:6" ht="57">
      <c r="A398" s="116">
        <v>4</v>
      </c>
      <c r="B398" s="52" t="s">
        <v>217</v>
      </c>
      <c r="C398" s="55">
        <v>0.92449999999999999</v>
      </c>
      <c r="D398" s="122" t="s">
        <v>49</v>
      </c>
      <c r="E398" s="1013"/>
      <c r="F398" s="1013">
        <f t="shared" si="9"/>
        <v>0</v>
      </c>
    </row>
    <row r="399" spans="1:6">
      <c r="A399" s="116" t="s">
        <v>42</v>
      </c>
      <c r="B399" s="52"/>
      <c r="C399" s="55"/>
      <c r="D399" s="122"/>
      <c r="E399" s="1013"/>
      <c r="F399" s="1013"/>
    </row>
    <row r="400" spans="1:6" ht="57">
      <c r="A400" s="116">
        <v>5</v>
      </c>
      <c r="B400" s="52" t="s">
        <v>216</v>
      </c>
      <c r="C400" s="55">
        <v>1.4000000000000001</v>
      </c>
      <c r="D400" s="122" t="s">
        <v>49</v>
      </c>
      <c r="E400" s="1013"/>
      <c r="F400" s="1013">
        <f t="shared" si="9"/>
        <v>0</v>
      </c>
    </row>
    <row r="401" spans="1:6">
      <c r="A401" s="116" t="s">
        <v>42</v>
      </c>
      <c r="B401" s="52"/>
      <c r="C401" s="55"/>
      <c r="D401" s="122"/>
      <c r="E401" s="1013"/>
      <c r="F401" s="1013"/>
    </row>
    <row r="402" spans="1:6">
      <c r="A402" s="116" t="s">
        <v>42</v>
      </c>
      <c r="B402" s="57" t="s">
        <v>215</v>
      </c>
      <c r="C402" s="55"/>
      <c r="D402" s="122"/>
      <c r="E402" s="1013"/>
      <c r="F402" s="1013"/>
    </row>
    <row r="403" spans="1:6" ht="57">
      <c r="A403" s="116">
        <v>6</v>
      </c>
      <c r="B403" s="52" t="s">
        <v>214</v>
      </c>
      <c r="C403" s="55">
        <v>0.86</v>
      </c>
      <c r="D403" s="122" t="s">
        <v>49</v>
      </c>
      <c r="E403" s="1013"/>
      <c r="F403" s="1013">
        <f t="shared" si="9"/>
        <v>0</v>
      </c>
    </row>
    <row r="404" spans="1:6">
      <c r="A404" s="116"/>
      <c r="B404" s="52"/>
      <c r="C404" s="55"/>
      <c r="D404" s="122"/>
      <c r="E404" s="1013"/>
      <c r="F404" s="1013"/>
    </row>
    <row r="405" spans="1:6" ht="57">
      <c r="A405" s="116">
        <v>7</v>
      </c>
      <c r="B405" s="52" t="s">
        <v>213</v>
      </c>
      <c r="C405" s="55">
        <v>2.2823999999999995</v>
      </c>
      <c r="D405" s="122" t="s">
        <v>49</v>
      </c>
      <c r="E405" s="1013"/>
      <c r="F405" s="1013">
        <f t="shared" si="9"/>
        <v>0</v>
      </c>
    </row>
    <row r="406" spans="1:6">
      <c r="A406" s="116" t="s">
        <v>42</v>
      </c>
      <c r="B406" s="52"/>
      <c r="C406" s="55"/>
      <c r="D406" s="122"/>
      <c r="E406" s="1013"/>
      <c r="F406" s="1013"/>
    </row>
    <row r="407" spans="1:6">
      <c r="A407" s="116" t="s">
        <v>42</v>
      </c>
      <c r="B407" s="57" t="s">
        <v>212</v>
      </c>
      <c r="C407" s="55"/>
      <c r="D407" s="122"/>
      <c r="E407" s="1013"/>
      <c r="F407" s="1013"/>
    </row>
    <row r="408" spans="1:6" ht="57">
      <c r="A408" s="116">
        <v>8</v>
      </c>
      <c r="B408" s="52" t="s">
        <v>211</v>
      </c>
      <c r="C408" s="55">
        <v>1.6956</v>
      </c>
      <c r="D408" s="122" t="s">
        <v>49</v>
      </c>
      <c r="E408" s="1013"/>
      <c r="F408" s="1013">
        <f t="shared" si="9"/>
        <v>0</v>
      </c>
    </row>
    <row r="409" spans="1:6" ht="57">
      <c r="A409" s="116">
        <v>9</v>
      </c>
      <c r="B409" s="52" t="s">
        <v>210</v>
      </c>
      <c r="C409" s="55">
        <v>27.780999999999999</v>
      </c>
      <c r="D409" s="122" t="s">
        <v>49</v>
      </c>
      <c r="E409" s="1013"/>
      <c r="F409" s="1013">
        <f t="shared" si="9"/>
        <v>0</v>
      </c>
    </row>
    <row r="410" spans="1:6">
      <c r="A410" s="116"/>
      <c r="B410" s="52"/>
      <c r="C410" s="55"/>
      <c r="D410" s="122"/>
      <c r="E410" s="1013"/>
      <c r="F410" s="1013"/>
    </row>
    <row r="411" spans="1:6" ht="84.6">
      <c r="A411" s="116">
        <v>10</v>
      </c>
      <c r="B411" s="52" t="s">
        <v>209</v>
      </c>
      <c r="C411" s="55">
        <v>17.862200000000001</v>
      </c>
      <c r="D411" s="122" t="s">
        <v>49</v>
      </c>
      <c r="E411" s="1013"/>
      <c r="F411" s="1013">
        <f t="shared" si="9"/>
        <v>0</v>
      </c>
    </row>
    <row r="412" spans="1:6">
      <c r="A412" s="110"/>
      <c r="B412" s="52"/>
      <c r="C412" s="55"/>
      <c r="D412" s="122"/>
      <c r="E412" s="1013"/>
      <c r="F412" s="1013"/>
    </row>
    <row r="413" spans="1:6">
      <c r="A413" s="116" t="s">
        <v>42</v>
      </c>
      <c r="B413" s="57" t="s">
        <v>208</v>
      </c>
      <c r="C413" s="55"/>
      <c r="D413" s="122"/>
      <c r="E413" s="1013"/>
      <c r="F413" s="1013"/>
    </row>
    <row r="414" spans="1:6" ht="57">
      <c r="A414" s="116">
        <v>11</v>
      </c>
      <c r="B414" s="52" t="s">
        <v>207</v>
      </c>
      <c r="C414" s="55">
        <v>0.61</v>
      </c>
      <c r="D414" s="122" t="s">
        <v>49</v>
      </c>
      <c r="E414" s="1013"/>
      <c r="F414" s="1013">
        <f t="shared" si="9"/>
        <v>0</v>
      </c>
    </row>
    <row r="415" spans="1:6">
      <c r="A415" s="110"/>
      <c r="B415" s="52"/>
      <c r="C415" s="55"/>
      <c r="D415" s="122"/>
      <c r="E415" s="1013"/>
      <c r="F415" s="1013"/>
    </row>
    <row r="416" spans="1:6">
      <c r="A416" s="116" t="s">
        <v>42</v>
      </c>
      <c r="B416" s="52"/>
      <c r="C416" s="55"/>
      <c r="D416" s="122"/>
      <c r="E416" s="1013"/>
      <c r="F416" s="1013"/>
    </row>
    <row r="417" spans="1:6">
      <c r="A417" s="116"/>
      <c r="B417" s="57" t="s">
        <v>206</v>
      </c>
      <c r="C417" s="55"/>
      <c r="D417" s="122"/>
      <c r="E417" s="1013"/>
      <c r="F417" s="1013"/>
    </row>
    <row r="418" spans="1:6" ht="41.4">
      <c r="A418" s="116"/>
      <c r="B418" s="52" t="s">
        <v>205</v>
      </c>
      <c r="C418" s="55"/>
      <c r="D418" s="122"/>
      <c r="E418" s="1013"/>
      <c r="F418" s="1013"/>
    </row>
    <row r="419" spans="1:6">
      <c r="A419" s="116"/>
      <c r="B419" s="52"/>
      <c r="C419" s="55"/>
      <c r="D419" s="122"/>
      <c r="E419" s="1013"/>
      <c r="F419" s="1013"/>
    </row>
    <row r="420" spans="1:6" ht="69">
      <c r="A420" s="116">
        <v>12</v>
      </c>
      <c r="B420" s="52" t="s">
        <v>204</v>
      </c>
      <c r="C420" s="55">
        <v>350</v>
      </c>
      <c r="D420" s="122" t="s">
        <v>51</v>
      </c>
      <c r="E420" s="1013"/>
      <c r="F420" s="1013">
        <f t="shared" si="9"/>
        <v>0</v>
      </c>
    </row>
    <row r="421" spans="1:6">
      <c r="A421" s="116" t="s">
        <v>42</v>
      </c>
      <c r="B421" s="52"/>
      <c r="C421" s="55"/>
      <c r="D421" s="122"/>
      <c r="E421" s="1013"/>
      <c r="F421" s="1013"/>
    </row>
    <row r="422" spans="1:6" ht="27.6">
      <c r="A422" s="116">
        <v>13</v>
      </c>
      <c r="B422" s="52" t="s">
        <v>203</v>
      </c>
      <c r="C422" s="55"/>
      <c r="D422" s="122"/>
      <c r="E422" s="1013"/>
      <c r="F422" s="1013"/>
    </row>
    <row r="423" spans="1:6" ht="41.4">
      <c r="A423" s="116" t="s">
        <v>106</v>
      </c>
      <c r="B423" s="52" t="s">
        <v>202</v>
      </c>
      <c r="C423" s="55">
        <v>4</v>
      </c>
      <c r="D423" s="122" t="s">
        <v>51</v>
      </c>
      <c r="E423" s="1013"/>
      <c r="F423" s="1013">
        <f t="shared" si="9"/>
        <v>0</v>
      </c>
    </row>
    <row r="424" spans="1:6" ht="165.6">
      <c r="A424" s="116" t="s">
        <v>104</v>
      </c>
      <c r="B424" s="52" t="s">
        <v>201</v>
      </c>
      <c r="C424" s="55">
        <v>4</v>
      </c>
      <c r="D424" s="122" t="s">
        <v>51</v>
      </c>
      <c r="E424" s="1013"/>
      <c r="F424" s="1013">
        <f t="shared" si="9"/>
        <v>0</v>
      </c>
    </row>
    <row r="425" spans="1:6" ht="41.4">
      <c r="A425" s="116" t="s">
        <v>102</v>
      </c>
      <c r="B425" s="52" t="s">
        <v>200</v>
      </c>
      <c r="C425" s="55">
        <v>4</v>
      </c>
      <c r="D425" s="122" t="s">
        <v>51</v>
      </c>
      <c r="E425" s="1013"/>
      <c r="F425" s="1013">
        <f t="shared" si="9"/>
        <v>0</v>
      </c>
    </row>
    <row r="426" spans="1:6" ht="69">
      <c r="A426" s="116" t="s">
        <v>100</v>
      </c>
      <c r="B426" s="52" t="s">
        <v>199</v>
      </c>
      <c r="C426" s="55">
        <v>4</v>
      </c>
      <c r="D426" s="122" t="s">
        <v>51</v>
      </c>
      <c r="E426" s="1013"/>
      <c r="F426" s="1013">
        <f t="shared" si="9"/>
        <v>0</v>
      </c>
    </row>
    <row r="427" spans="1:6">
      <c r="A427" s="116"/>
      <c r="B427" s="52"/>
      <c r="C427" s="55"/>
      <c r="D427" s="122"/>
      <c r="E427" s="1013"/>
      <c r="F427" s="1013"/>
    </row>
    <row r="428" spans="1:6">
      <c r="A428" s="110"/>
      <c r="B428" s="98"/>
      <c r="C428" s="55"/>
      <c r="D428" s="122"/>
      <c r="E428" s="1013"/>
      <c r="F428" s="1013"/>
    </row>
    <row r="429" spans="1:6">
      <c r="A429" s="116" t="s">
        <v>42</v>
      </c>
      <c r="B429" s="57" t="s">
        <v>198</v>
      </c>
      <c r="C429" s="135"/>
      <c r="D429" s="134"/>
      <c r="E429" s="1015"/>
      <c r="F429" s="1013"/>
    </row>
    <row r="430" spans="1:6" ht="27.6">
      <c r="A430" s="116">
        <v>14</v>
      </c>
      <c r="B430" s="52" t="s">
        <v>197</v>
      </c>
      <c r="C430" s="55">
        <v>3169.58</v>
      </c>
      <c r="D430" s="122" t="s">
        <v>194</v>
      </c>
      <c r="E430" s="1013"/>
      <c r="F430" s="1013">
        <f t="shared" si="9"/>
        <v>0</v>
      </c>
    </row>
    <row r="431" spans="1:6">
      <c r="A431" s="116" t="s">
        <v>42</v>
      </c>
      <c r="B431" s="52"/>
      <c r="C431" s="55"/>
      <c r="D431" s="122"/>
      <c r="E431" s="1013"/>
      <c r="F431" s="1013"/>
    </row>
    <row r="432" spans="1:6" ht="27.6">
      <c r="A432" s="116">
        <v>15</v>
      </c>
      <c r="B432" s="52" t="s">
        <v>196</v>
      </c>
      <c r="C432" s="55">
        <v>1818.21</v>
      </c>
      <c r="D432" s="122" t="s">
        <v>194</v>
      </c>
      <c r="E432" s="1013"/>
      <c r="F432" s="1013">
        <f t="shared" si="9"/>
        <v>0</v>
      </c>
    </row>
    <row r="433" spans="1:6">
      <c r="A433" s="110"/>
      <c r="B433" s="52"/>
      <c r="C433" s="55"/>
      <c r="D433" s="122"/>
      <c r="E433" s="1013"/>
      <c r="F433" s="1013"/>
    </row>
    <row r="434" spans="1:6">
      <c r="A434" s="116">
        <v>16</v>
      </c>
      <c r="B434" s="52" t="s">
        <v>195</v>
      </c>
      <c r="C434" s="55">
        <v>318.8</v>
      </c>
      <c r="D434" s="122" t="s">
        <v>194</v>
      </c>
      <c r="E434" s="1013"/>
      <c r="F434" s="1013">
        <f t="shared" si="9"/>
        <v>0</v>
      </c>
    </row>
    <row r="435" spans="1:6">
      <c r="A435" s="116" t="s">
        <v>42</v>
      </c>
      <c r="B435" s="52"/>
      <c r="C435" s="55"/>
      <c r="D435" s="122"/>
      <c r="F435" s="1010"/>
    </row>
    <row r="436" spans="1:6" ht="28.2" thickBot="1">
      <c r="A436" s="120"/>
      <c r="B436" s="119" t="s">
        <v>193</v>
      </c>
      <c r="C436" s="118"/>
      <c r="D436" s="117"/>
      <c r="E436" s="1011"/>
      <c r="F436" s="1007">
        <f>SUM(F384:F435)</f>
        <v>0</v>
      </c>
    </row>
    <row r="437" spans="1:6" ht="14.4" thickTop="1">
      <c r="A437" s="127"/>
      <c r="B437" s="130"/>
      <c r="C437" s="129"/>
      <c r="D437" s="102"/>
      <c r="F437" s="1006"/>
    </row>
    <row r="438" spans="1:6">
      <c r="A438" s="127"/>
      <c r="B438" s="130"/>
      <c r="C438" s="129"/>
      <c r="D438" s="102"/>
      <c r="F438" s="1006"/>
    </row>
    <row r="439" spans="1:6">
      <c r="A439" s="126" t="s">
        <v>192</v>
      </c>
      <c r="B439" s="125" t="s">
        <v>191</v>
      </c>
      <c r="C439" s="124"/>
      <c r="D439" s="123"/>
      <c r="E439" s="1008"/>
      <c r="F439" s="1018"/>
    </row>
    <row r="440" spans="1:6">
      <c r="A440" s="116" t="s">
        <v>42</v>
      </c>
      <c r="B440" s="52"/>
      <c r="C440" s="55"/>
      <c r="D440" s="122"/>
      <c r="F440" s="1006"/>
    </row>
    <row r="441" spans="1:6">
      <c r="A441" s="116" t="s">
        <v>42</v>
      </c>
      <c r="B441" s="57" t="s">
        <v>190</v>
      </c>
      <c r="C441" s="55"/>
      <c r="D441" s="122"/>
      <c r="E441" s="1013"/>
      <c r="F441" s="1013"/>
    </row>
    <row r="442" spans="1:6" ht="41.4">
      <c r="A442" s="116" t="s">
        <v>42</v>
      </c>
      <c r="B442" s="52" t="s">
        <v>189</v>
      </c>
      <c r="C442" s="55"/>
      <c r="D442" s="122"/>
      <c r="E442" s="1013"/>
      <c r="F442" s="1013"/>
    </row>
    <row r="443" spans="1:6" ht="41.4">
      <c r="A443" s="116" t="s">
        <v>42</v>
      </c>
      <c r="B443" s="57" t="s">
        <v>188</v>
      </c>
      <c r="C443" s="55"/>
      <c r="D443" s="122"/>
      <c r="E443" s="1013"/>
      <c r="F443" s="1013"/>
    </row>
    <row r="444" spans="1:6">
      <c r="A444" s="116"/>
      <c r="B444" s="57"/>
      <c r="C444" s="55"/>
      <c r="D444" s="122"/>
      <c r="E444" s="1013"/>
      <c r="F444" s="1013"/>
    </row>
    <row r="445" spans="1:6">
      <c r="A445" s="116" t="s">
        <v>42</v>
      </c>
      <c r="B445" s="57" t="s">
        <v>187</v>
      </c>
      <c r="C445" s="55"/>
      <c r="D445" s="122"/>
      <c r="E445" s="1013"/>
      <c r="F445" s="1013"/>
    </row>
    <row r="446" spans="1:6" ht="27.6">
      <c r="A446" s="116">
        <v>1</v>
      </c>
      <c r="B446" s="52" t="s">
        <v>186</v>
      </c>
      <c r="C446" s="55">
        <v>8.16</v>
      </c>
      <c r="D446" s="122" t="s">
        <v>173</v>
      </c>
      <c r="E446" s="1010"/>
      <c r="F446" s="1013">
        <f t="shared" ref="F446:F466" si="10">+C446*E446</f>
        <v>0</v>
      </c>
    </row>
    <row r="447" spans="1:6">
      <c r="A447" s="116"/>
      <c r="B447" s="52"/>
      <c r="C447" s="55"/>
      <c r="D447" s="122"/>
      <c r="E447" s="1013"/>
      <c r="F447" s="1013"/>
    </row>
    <row r="448" spans="1:6" ht="27.6">
      <c r="A448" s="116">
        <v>2</v>
      </c>
      <c r="B448" s="52" t="s">
        <v>185</v>
      </c>
      <c r="C448" s="55">
        <v>1.72</v>
      </c>
      <c r="D448" s="122" t="s">
        <v>173</v>
      </c>
      <c r="E448" s="1013"/>
      <c r="F448" s="1013">
        <f t="shared" ref="F448" si="11">+C448*E448</f>
        <v>0</v>
      </c>
    </row>
    <row r="449" spans="1:6">
      <c r="A449" s="116" t="s">
        <v>42</v>
      </c>
      <c r="B449" s="52"/>
      <c r="C449" s="55"/>
      <c r="D449" s="122"/>
      <c r="E449" s="1013"/>
      <c r="F449" s="1013"/>
    </row>
    <row r="450" spans="1:6">
      <c r="A450" s="116" t="s">
        <v>42</v>
      </c>
      <c r="B450" s="57" t="s">
        <v>184</v>
      </c>
      <c r="C450" s="55"/>
      <c r="D450" s="122"/>
      <c r="E450" s="1013"/>
      <c r="F450" s="1013"/>
    </row>
    <row r="451" spans="1:6" ht="27.6">
      <c r="A451" s="116">
        <v>3</v>
      </c>
      <c r="B451" s="52" t="s">
        <v>183</v>
      </c>
      <c r="C451" s="55"/>
      <c r="D451" s="122"/>
      <c r="E451" s="1013"/>
      <c r="F451" s="1013"/>
    </row>
    <row r="452" spans="1:6" ht="15.6">
      <c r="A452" s="116" t="s">
        <v>42</v>
      </c>
      <c r="B452" s="52" t="s">
        <v>180</v>
      </c>
      <c r="C452" s="55">
        <v>4.3</v>
      </c>
      <c r="D452" s="122" t="s">
        <v>173</v>
      </c>
      <c r="E452" s="1013"/>
      <c r="F452" s="1013">
        <f t="shared" si="10"/>
        <v>0</v>
      </c>
    </row>
    <row r="453" spans="1:6" ht="15.6">
      <c r="A453" s="116" t="s">
        <v>42</v>
      </c>
      <c r="B453" s="52" t="s">
        <v>182</v>
      </c>
      <c r="C453" s="55">
        <v>1.6600000000000001</v>
      </c>
      <c r="D453" s="122" t="s">
        <v>173</v>
      </c>
      <c r="E453" s="1013"/>
      <c r="F453" s="1013">
        <f t="shared" si="10"/>
        <v>0</v>
      </c>
    </row>
    <row r="454" spans="1:6">
      <c r="A454" s="116" t="s">
        <v>42</v>
      </c>
      <c r="B454" s="52"/>
      <c r="C454" s="55"/>
      <c r="D454" s="122"/>
      <c r="E454" s="1013"/>
      <c r="F454" s="1013"/>
    </row>
    <row r="455" spans="1:6" ht="41.4">
      <c r="A455" s="116">
        <v>4</v>
      </c>
      <c r="B455" s="52" t="s">
        <v>181</v>
      </c>
      <c r="C455" s="55"/>
      <c r="D455" s="122"/>
      <c r="E455" s="1013"/>
      <c r="F455" s="1013"/>
    </row>
    <row r="456" spans="1:6" ht="15.6">
      <c r="A456" s="116" t="s">
        <v>42</v>
      </c>
      <c r="B456" s="52" t="s">
        <v>180</v>
      </c>
      <c r="C456" s="55">
        <v>15.215999999999999</v>
      </c>
      <c r="D456" s="122" t="s">
        <v>173</v>
      </c>
      <c r="E456" s="1013"/>
      <c r="F456" s="1013">
        <f t="shared" si="10"/>
        <v>0</v>
      </c>
    </row>
    <row r="457" spans="1:6">
      <c r="A457" s="116" t="s">
        <v>42</v>
      </c>
      <c r="B457" s="52"/>
      <c r="C457" s="55"/>
      <c r="D457" s="122"/>
      <c r="E457" s="1013"/>
      <c r="F457" s="1013"/>
    </row>
    <row r="458" spans="1:6">
      <c r="A458" s="116"/>
      <c r="B458" s="57" t="s">
        <v>179</v>
      </c>
      <c r="C458" s="55"/>
      <c r="D458" s="122"/>
      <c r="E458" s="1013"/>
      <c r="F458" s="1013"/>
    </row>
    <row r="459" spans="1:6" ht="15.6">
      <c r="A459" s="116">
        <v>5</v>
      </c>
      <c r="B459" s="52" t="s">
        <v>178</v>
      </c>
      <c r="C459" s="55">
        <v>11.304</v>
      </c>
      <c r="D459" s="122" t="s">
        <v>173</v>
      </c>
      <c r="E459" s="1013"/>
      <c r="F459" s="1013">
        <f t="shared" si="10"/>
        <v>0</v>
      </c>
    </row>
    <row r="460" spans="1:6">
      <c r="A460" s="116"/>
      <c r="B460" s="57"/>
      <c r="C460" s="55"/>
      <c r="D460" s="122"/>
      <c r="E460" s="1013"/>
      <c r="F460" s="1013"/>
    </row>
    <row r="461" spans="1:6" ht="27.6">
      <c r="A461" s="116">
        <v>6</v>
      </c>
      <c r="B461" s="52" t="s">
        <v>177</v>
      </c>
      <c r="C461" s="55">
        <v>169.05</v>
      </c>
      <c r="D461" s="122" t="s">
        <v>173</v>
      </c>
      <c r="E461" s="1013"/>
      <c r="F461" s="1013">
        <f t="shared" si="10"/>
        <v>0</v>
      </c>
    </row>
    <row r="462" spans="1:6">
      <c r="A462" s="116"/>
      <c r="B462" s="52"/>
      <c r="C462" s="55"/>
      <c r="D462" s="122"/>
      <c r="E462" s="1013"/>
      <c r="F462" s="1013"/>
    </row>
    <row r="463" spans="1:6" ht="27.6">
      <c r="A463" s="116">
        <v>7</v>
      </c>
      <c r="B463" s="52" t="s">
        <v>176</v>
      </c>
      <c r="C463" s="55">
        <v>58.625</v>
      </c>
      <c r="D463" s="122" t="s">
        <v>173</v>
      </c>
      <c r="E463" s="1013"/>
      <c r="F463" s="1013">
        <f t="shared" si="10"/>
        <v>0</v>
      </c>
    </row>
    <row r="464" spans="1:6">
      <c r="A464" s="116" t="s">
        <v>42</v>
      </c>
      <c r="B464" s="52"/>
      <c r="C464" s="55"/>
      <c r="D464" s="122"/>
      <c r="E464" s="1013"/>
      <c r="F464" s="1013"/>
    </row>
    <row r="465" spans="1:6">
      <c r="A465" s="116" t="s">
        <v>42</v>
      </c>
      <c r="B465" s="57" t="s">
        <v>175</v>
      </c>
      <c r="C465" s="55"/>
      <c r="D465" s="122"/>
      <c r="E465" s="1013"/>
      <c r="F465" s="1013"/>
    </row>
    <row r="466" spans="1:6" ht="15.6">
      <c r="A466" s="116">
        <v>8</v>
      </c>
      <c r="B466" s="52" t="s">
        <v>174</v>
      </c>
      <c r="C466" s="55">
        <v>9.1499999999999986</v>
      </c>
      <c r="D466" s="122" t="s">
        <v>173</v>
      </c>
      <c r="E466" s="1013"/>
      <c r="F466" s="1013">
        <f t="shared" si="10"/>
        <v>0</v>
      </c>
    </row>
    <row r="467" spans="1:6">
      <c r="A467" s="116" t="s">
        <v>42</v>
      </c>
      <c r="B467" s="52"/>
      <c r="C467" s="55"/>
      <c r="D467" s="122"/>
      <c r="F467" s="1010"/>
    </row>
    <row r="468" spans="1:6" ht="14.4" thickBot="1">
      <c r="A468" s="120"/>
      <c r="B468" s="119" t="s">
        <v>172</v>
      </c>
      <c r="C468" s="118"/>
      <c r="D468" s="117"/>
      <c r="E468" s="1011"/>
      <c r="F468" s="1007">
        <f>SUM(F440:F467)</f>
        <v>0</v>
      </c>
    </row>
    <row r="469" spans="1:6" ht="14.4" thickTop="1">
      <c r="A469" s="133"/>
      <c r="B469" s="32"/>
      <c r="C469" s="40"/>
      <c r="D469" s="128"/>
      <c r="E469" s="1004"/>
      <c r="F469" s="1016"/>
    </row>
    <row r="470" spans="1:6">
      <c r="A470" s="133"/>
      <c r="B470" s="32"/>
      <c r="C470" s="40"/>
      <c r="D470" s="128"/>
      <c r="E470" s="1004"/>
      <c r="F470" s="1016"/>
    </row>
    <row r="471" spans="1:6">
      <c r="A471" s="133"/>
      <c r="B471" s="32"/>
      <c r="C471" s="40"/>
      <c r="D471" s="128"/>
      <c r="E471" s="1004"/>
      <c r="F471" s="1016"/>
    </row>
    <row r="472" spans="1:6">
      <c r="A472" s="133"/>
      <c r="B472" s="32"/>
      <c r="C472" s="40"/>
      <c r="D472" s="128"/>
      <c r="E472" s="1004"/>
      <c r="F472" s="1016"/>
    </row>
    <row r="473" spans="1:6">
      <c r="A473" s="133"/>
      <c r="B473" s="32"/>
      <c r="C473" s="40"/>
      <c r="D473" s="128"/>
      <c r="E473" s="1004"/>
      <c r="F473" s="1016"/>
    </row>
    <row r="474" spans="1:6">
      <c r="A474" s="133"/>
      <c r="B474" s="32"/>
      <c r="C474" s="40"/>
      <c r="D474" s="128"/>
      <c r="E474" s="1004"/>
      <c r="F474" s="1016"/>
    </row>
    <row r="475" spans="1:6">
      <c r="A475" s="133"/>
      <c r="B475" s="32"/>
      <c r="C475" s="40"/>
      <c r="D475" s="128"/>
      <c r="E475" s="1004"/>
      <c r="F475" s="1016"/>
    </row>
    <row r="476" spans="1:6">
      <c r="A476" s="133"/>
      <c r="B476" s="32"/>
      <c r="C476" s="40"/>
      <c r="D476" s="128"/>
      <c r="E476" s="1004"/>
      <c r="F476" s="1016"/>
    </row>
    <row r="477" spans="1:6">
      <c r="A477" s="133"/>
      <c r="B477" s="32"/>
      <c r="C477" s="40"/>
      <c r="D477" s="128"/>
      <c r="E477" s="1004"/>
      <c r="F477" s="1016"/>
    </row>
    <row r="478" spans="1:6">
      <c r="A478" s="133"/>
      <c r="B478" s="32"/>
      <c r="C478" s="40"/>
      <c r="D478" s="128"/>
      <c r="E478" s="1004"/>
      <c r="F478" s="1016"/>
    </row>
    <row r="479" spans="1:6">
      <c r="A479" s="133"/>
      <c r="B479" s="32"/>
      <c r="C479" s="40"/>
      <c r="D479" s="128"/>
      <c r="E479" s="1004"/>
      <c r="F479" s="1016"/>
    </row>
    <row r="480" spans="1:6">
      <c r="A480" s="133"/>
      <c r="B480" s="32"/>
      <c r="C480" s="40"/>
      <c r="D480" s="128"/>
      <c r="E480" s="1004"/>
      <c r="F480" s="1016"/>
    </row>
    <row r="481" spans="1:6">
      <c r="A481" s="133"/>
      <c r="B481" s="32"/>
      <c r="C481" s="40"/>
      <c r="D481" s="128"/>
      <c r="E481" s="1004"/>
      <c r="F481" s="1016"/>
    </row>
    <row r="482" spans="1:6">
      <c r="A482" s="133"/>
      <c r="B482" s="32"/>
      <c r="C482" s="40"/>
      <c r="D482" s="128"/>
      <c r="E482" s="1004"/>
      <c r="F482" s="1016"/>
    </row>
    <row r="483" spans="1:6">
      <c r="A483" s="126" t="s">
        <v>171</v>
      </c>
      <c r="B483" s="125" t="s">
        <v>170</v>
      </c>
      <c r="C483" s="124"/>
      <c r="D483" s="123"/>
      <c r="E483" s="1008"/>
      <c r="F483" s="1018"/>
    </row>
    <row r="484" spans="1:6">
      <c r="A484" s="116" t="s">
        <v>42</v>
      </c>
      <c r="B484" s="57"/>
      <c r="C484" s="121"/>
      <c r="D484" s="102"/>
      <c r="F484" s="1006"/>
    </row>
    <row r="485" spans="1:6">
      <c r="A485" s="116" t="s">
        <v>42</v>
      </c>
      <c r="B485" s="57" t="s">
        <v>169</v>
      </c>
      <c r="C485" s="55"/>
      <c r="D485" s="122"/>
      <c r="E485" s="1013"/>
      <c r="F485" s="1013"/>
    </row>
    <row r="486" spans="1:6" ht="55.2">
      <c r="A486" s="116">
        <v>1</v>
      </c>
      <c r="B486" s="52" t="s">
        <v>168</v>
      </c>
      <c r="C486" s="55">
        <v>10.170000000000002</v>
      </c>
      <c r="D486" s="122" t="s">
        <v>47</v>
      </c>
      <c r="E486" s="1010"/>
      <c r="F486" s="1013">
        <f t="shared" ref="F486:F553" si="12">+C486*E486</f>
        <v>0</v>
      </c>
    </row>
    <row r="487" spans="1:6">
      <c r="A487" s="116" t="s">
        <v>42</v>
      </c>
      <c r="B487" s="52"/>
      <c r="C487" s="55"/>
      <c r="D487" s="122"/>
      <c r="E487" s="1013"/>
      <c r="F487" s="1013"/>
    </row>
    <row r="488" spans="1:6" ht="69">
      <c r="A488" s="116">
        <v>2</v>
      </c>
      <c r="B488" s="52" t="s">
        <v>167</v>
      </c>
      <c r="C488" s="55">
        <v>113.61</v>
      </c>
      <c r="D488" s="122" t="s">
        <v>47</v>
      </c>
      <c r="E488" s="1013"/>
      <c r="F488" s="1013">
        <f t="shared" si="12"/>
        <v>0</v>
      </c>
    </row>
    <row r="489" spans="1:6">
      <c r="A489" s="116" t="s">
        <v>42</v>
      </c>
      <c r="B489" s="52"/>
      <c r="C489" s="55"/>
      <c r="D489" s="122"/>
      <c r="E489" s="1013"/>
      <c r="F489" s="1013"/>
    </row>
    <row r="490" spans="1:6">
      <c r="A490" s="116" t="s">
        <v>42</v>
      </c>
      <c r="B490" s="57" t="s">
        <v>166</v>
      </c>
      <c r="C490" s="55"/>
      <c r="D490" s="122"/>
      <c r="E490" s="1013"/>
      <c r="F490" s="1013"/>
    </row>
    <row r="491" spans="1:6">
      <c r="A491" s="116"/>
      <c r="B491" s="52" t="s">
        <v>165</v>
      </c>
      <c r="C491" s="55"/>
      <c r="D491" s="122"/>
      <c r="E491" s="1013"/>
      <c r="F491" s="1013"/>
    </row>
    <row r="492" spans="1:6" ht="41.4">
      <c r="A492" s="116">
        <v>3</v>
      </c>
      <c r="B492" s="52" t="s">
        <v>164</v>
      </c>
      <c r="C492" s="55">
        <v>4</v>
      </c>
      <c r="D492" s="122" t="s">
        <v>51</v>
      </c>
      <c r="E492" s="1013"/>
      <c r="F492" s="1013">
        <f t="shared" si="12"/>
        <v>0</v>
      </c>
    </row>
    <row r="493" spans="1:6">
      <c r="A493" s="116"/>
      <c r="B493" s="52"/>
      <c r="C493" s="55"/>
      <c r="D493" s="122"/>
      <c r="E493" s="1013"/>
      <c r="F493" s="1013"/>
    </row>
    <row r="494" spans="1:6">
      <c r="A494" s="116"/>
      <c r="B494" s="52" t="s">
        <v>163</v>
      </c>
      <c r="C494" s="55"/>
      <c r="D494" s="122"/>
      <c r="E494" s="1013"/>
      <c r="F494" s="1013"/>
    </row>
    <row r="495" spans="1:6">
      <c r="A495" s="116">
        <v>4</v>
      </c>
      <c r="B495" s="52" t="s">
        <v>162</v>
      </c>
      <c r="C495" s="55"/>
      <c r="D495" s="122"/>
      <c r="E495" s="1013"/>
      <c r="F495" s="1013"/>
    </row>
    <row r="496" spans="1:6" ht="27.6">
      <c r="A496" s="116" t="s">
        <v>106</v>
      </c>
      <c r="B496" s="52" t="s">
        <v>161</v>
      </c>
      <c r="C496" s="55">
        <v>2</v>
      </c>
      <c r="D496" s="122" t="s">
        <v>51</v>
      </c>
      <c r="E496" s="1013"/>
      <c r="F496" s="1013">
        <f t="shared" si="12"/>
        <v>0</v>
      </c>
    </row>
    <row r="497" spans="1:6" ht="27.6">
      <c r="A497" s="116" t="s">
        <v>104</v>
      </c>
      <c r="B497" s="52" t="s">
        <v>160</v>
      </c>
      <c r="C497" s="55">
        <v>1</v>
      </c>
      <c r="D497" s="122" t="s">
        <v>51</v>
      </c>
      <c r="E497" s="1013"/>
      <c r="F497" s="1013">
        <f t="shared" si="12"/>
        <v>0</v>
      </c>
    </row>
    <row r="498" spans="1:6" ht="27.6">
      <c r="A498" s="116" t="s">
        <v>102</v>
      </c>
      <c r="B498" s="52" t="s">
        <v>159</v>
      </c>
      <c r="C498" s="55">
        <v>1</v>
      </c>
      <c r="D498" s="122" t="s">
        <v>51</v>
      </c>
      <c r="E498" s="1013"/>
      <c r="F498" s="1013">
        <f t="shared" si="12"/>
        <v>0</v>
      </c>
    </row>
    <row r="499" spans="1:6" ht="41.4">
      <c r="A499" s="116" t="s">
        <v>100</v>
      </c>
      <c r="B499" s="52" t="s">
        <v>158</v>
      </c>
      <c r="C499" s="55">
        <v>1</v>
      </c>
      <c r="D499" s="122" t="s">
        <v>51</v>
      </c>
      <c r="E499" s="1013"/>
      <c r="F499" s="1013">
        <f t="shared" si="12"/>
        <v>0</v>
      </c>
    </row>
    <row r="500" spans="1:6" ht="41.4">
      <c r="A500" s="116" t="s">
        <v>110</v>
      </c>
      <c r="B500" s="52" t="s">
        <v>157</v>
      </c>
      <c r="C500" s="55">
        <v>2</v>
      </c>
      <c r="D500" s="122" t="s">
        <v>51</v>
      </c>
      <c r="E500" s="1013"/>
      <c r="F500" s="1013">
        <f t="shared" si="12"/>
        <v>0</v>
      </c>
    </row>
    <row r="501" spans="1:6" ht="27.6">
      <c r="A501" s="116" t="s">
        <v>156</v>
      </c>
      <c r="B501" s="52" t="s">
        <v>155</v>
      </c>
      <c r="C501" s="55">
        <v>2</v>
      </c>
      <c r="D501" s="122" t="s">
        <v>51</v>
      </c>
      <c r="E501" s="1013"/>
      <c r="F501" s="1013">
        <f t="shared" si="12"/>
        <v>0</v>
      </c>
    </row>
    <row r="502" spans="1:6">
      <c r="A502" s="116"/>
      <c r="B502" s="52"/>
      <c r="C502" s="55"/>
      <c r="D502" s="122"/>
      <c r="E502" s="1013"/>
      <c r="F502" s="1013"/>
    </row>
    <row r="503" spans="1:6">
      <c r="A503" s="116"/>
      <c r="B503" s="52" t="s">
        <v>154</v>
      </c>
      <c r="C503" s="55"/>
      <c r="D503" s="122"/>
      <c r="E503" s="1013"/>
      <c r="F503" s="1013"/>
    </row>
    <row r="504" spans="1:6">
      <c r="A504" s="116">
        <v>5</v>
      </c>
      <c r="B504" s="52" t="s">
        <v>153</v>
      </c>
      <c r="C504" s="55"/>
      <c r="D504" s="122"/>
      <c r="E504" s="1013"/>
      <c r="F504" s="1013"/>
    </row>
    <row r="505" spans="1:6" ht="41.4">
      <c r="A505" s="116" t="s">
        <v>106</v>
      </c>
      <c r="B505" s="52" t="s">
        <v>152</v>
      </c>
      <c r="C505" s="55">
        <v>0.28500000000000003</v>
      </c>
      <c r="D505" s="122" t="s">
        <v>150</v>
      </c>
      <c r="E505" s="1013"/>
      <c r="F505" s="1013">
        <f t="shared" si="12"/>
        <v>0</v>
      </c>
    </row>
    <row r="506" spans="1:6" ht="41.4">
      <c r="A506" s="116" t="s">
        <v>104</v>
      </c>
      <c r="B506" s="52" t="s">
        <v>151</v>
      </c>
      <c r="C506" s="55">
        <v>0.22799999999999998</v>
      </c>
      <c r="D506" s="122" t="s">
        <v>150</v>
      </c>
      <c r="E506" s="1013"/>
      <c r="F506" s="1013">
        <f t="shared" si="12"/>
        <v>0</v>
      </c>
    </row>
    <row r="507" spans="1:6">
      <c r="A507" s="116"/>
      <c r="B507" s="52"/>
      <c r="C507" s="55"/>
      <c r="D507" s="122"/>
      <c r="E507" s="1013"/>
      <c r="F507" s="1013"/>
    </row>
    <row r="508" spans="1:6">
      <c r="A508" s="116">
        <v>6</v>
      </c>
      <c r="B508" s="52" t="s">
        <v>149</v>
      </c>
      <c r="C508" s="55"/>
      <c r="D508" s="122"/>
      <c r="E508" s="1013"/>
      <c r="F508" s="1013"/>
    </row>
    <row r="509" spans="1:6" ht="27.6">
      <c r="A509" s="116" t="s">
        <v>106</v>
      </c>
      <c r="B509" s="52" t="s">
        <v>148</v>
      </c>
      <c r="C509" s="55">
        <v>2</v>
      </c>
      <c r="D509" s="122" t="s">
        <v>51</v>
      </c>
      <c r="E509" s="1013"/>
      <c r="F509" s="1013">
        <f t="shared" si="12"/>
        <v>0</v>
      </c>
    </row>
    <row r="510" spans="1:6" ht="27.6">
      <c r="A510" s="116" t="s">
        <v>104</v>
      </c>
      <c r="B510" s="52" t="s">
        <v>147</v>
      </c>
      <c r="C510" s="55">
        <v>2</v>
      </c>
      <c r="D510" s="122" t="s">
        <v>51</v>
      </c>
      <c r="E510" s="1013"/>
      <c r="F510" s="1013">
        <f t="shared" si="12"/>
        <v>0</v>
      </c>
    </row>
    <row r="511" spans="1:6" ht="27.6">
      <c r="A511" s="116" t="s">
        <v>102</v>
      </c>
      <c r="B511" s="52" t="s">
        <v>146</v>
      </c>
      <c r="C511" s="55">
        <v>2</v>
      </c>
      <c r="D511" s="122" t="s">
        <v>51</v>
      </c>
      <c r="E511" s="1013"/>
      <c r="F511" s="1013">
        <f t="shared" si="12"/>
        <v>0</v>
      </c>
    </row>
    <row r="512" spans="1:6" ht="27.6">
      <c r="A512" s="116" t="s">
        <v>100</v>
      </c>
      <c r="B512" s="52" t="s">
        <v>145</v>
      </c>
      <c r="C512" s="55">
        <v>1</v>
      </c>
      <c r="D512" s="122" t="s">
        <v>51</v>
      </c>
      <c r="E512" s="1013"/>
      <c r="F512" s="1013">
        <f t="shared" si="12"/>
        <v>0</v>
      </c>
    </row>
    <row r="513" spans="1:6">
      <c r="A513" s="116"/>
      <c r="B513" s="52"/>
      <c r="C513" s="55"/>
      <c r="D513" s="122"/>
      <c r="E513" s="1013"/>
      <c r="F513" s="1013"/>
    </row>
    <row r="514" spans="1:6" ht="41.4">
      <c r="A514" s="116">
        <v>7</v>
      </c>
      <c r="B514" s="52" t="s">
        <v>144</v>
      </c>
      <c r="C514" s="55">
        <v>1</v>
      </c>
      <c r="D514" s="122" t="s">
        <v>51</v>
      </c>
      <c r="E514" s="1013"/>
      <c r="F514" s="1013">
        <f t="shared" si="12"/>
        <v>0</v>
      </c>
    </row>
    <row r="515" spans="1:6">
      <c r="A515" s="116"/>
      <c r="B515" s="52"/>
      <c r="C515" s="55"/>
      <c r="D515" s="122"/>
      <c r="E515" s="1013"/>
      <c r="F515" s="1013"/>
    </row>
    <row r="516" spans="1:6" ht="41.4">
      <c r="A516" s="116">
        <v>8</v>
      </c>
      <c r="B516" s="52" t="s">
        <v>143</v>
      </c>
      <c r="C516" s="55">
        <v>1</v>
      </c>
      <c r="D516" s="122" t="s">
        <v>51</v>
      </c>
      <c r="E516" s="1013"/>
      <c r="F516" s="1013">
        <f t="shared" si="12"/>
        <v>0</v>
      </c>
    </row>
    <row r="517" spans="1:6">
      <c r="A517" s="116"/>
      <c r="B517" s="52"/>
      <c r="C517" s="55"/>
      <c r="D517" s="122"/>
      <c r="E517" s="1013"/>
      <c r="F517" s="1013"/>
    </row>
    <row r="518" spans="1:6" ht="27.6">
      <c r="A518" s="116">
        <v>9</v>
      </c>
      <c r="B518" s="52" t="s">
        <v>142</v>
      </c>
      <c r="C518" s="55">
        <v>9</v>
      </c>
      <c r="D518" s="122" t="s">
        <v>51</v>
      </c>
      <c r="E518" s="1013"/>
      <c r="F518" s="1013">
        <f t="shared" si="12"/>
        <v>0</v>
      </c>
    </row>
    <row r="519" spans="1:6">
      <c r="A519" s="116"/>
      <c r="B519" s="52"/>
      <c r="C519" s="55"/>
      <c r="D519" s="122"/>
      <c r="E519" s="1013"/>
      <c r="F519" s="1013"/>
    </row>
    <row r="520" spans="1:6" ht="27.6">
      <c r="A520" s="116">
        <v>10</v>
      </c>
      <c r="B520" s="52" t="s">
        <v>141</v>
      </c>
      <c r="C520" s="55">
        <v>12</v>
      </c>
      <c r="D520" s="122" t="s">
        <v>51</v>
      </c>
      <c r="E520" s="1013"/>
      <c r="F520" s="1013">
        <f t="shared" si="12"/>
        <v>0</v>
      </c>
    </row>
    <row r="521" spans="1:6">
      <c r="A521" s="116"/>
      <c r="B521" s="52"/>
      <c r="C521" s="55"/>
      <c r="D521" s="122"/>
      <c r="E521" s="1013"/>
      <c r="F521" s="1013"/>
    </row>
    <row r="522" spans="1:6" ht="27.6">
      <c r="A522" s="116">
        <v>11</v>
      </c>
      <c r="B522" s="52" t="s">
        <v>140</v>
      </c>
      <c r="C522" s="55">
        <v>2</v>
      </c>
      <c r="D522" s="122" t="s">
        <v>51</v>
      </c>
      <c r="E522" s="1013"/>
      <c r="F522" s="1013">
        <f t="shared" si="12"/>
        <v>0</v>
      </c>
    </row>
    <row r="523" spans="1:6">
      <c r="A523" s="116"/>
      <c r="B523" s="52"/>
      <c r="C523" s="55"/>
      <c r="D523" s="122"/>
      <c r="E523" s="1013"/>
      <c r="F523" s="1013"/>
    </row>
    <row r="524" spans="1:6">
      <c r="A524" s="116"/>
      <c r="B524" s="52" t="s">
        <v>139</v>
      </c>
      <c r="C524" s="55"/>
      <c r="D524" s="122"/>
      <c r="E524" s="1013"/>
      <c r="F524" s="1013"/>
    </row>
    <row r="525" spans="1:6" ht="41.4">
      <c r="A525" s="116">
        <v>12</v>
      </c>
      <c r="B525" s="52" t="s">
        <v>138</v>
      </c>
      <c r="C525" s="55">
        <v>1</v>
      </c>
      <c r="D525" s="122" t="s">
        <v>51</v>
      </c>
      <c r="E525" s="1013"/>
      <c r="F525" s="1013">
        <f t="shared" si="12"/>
        <v>0</v>
      </c>
    </row>
    <row r="526" spans="1:6">
      <c r="A526" s="116"/>
      <c r="B526" s="52"/>
      <c r="C526" s="55"/>
      <c r="D526" s="122"/>
      <c r="E526" s="1013"/>
      <c r="F526" s="1013"/>
    </row>
    <row r="527" spans="1:6" ht="55.2">
      <c r="A527" s="116">
        <v>13</v>
      </c>
      <c r="B527" s="52" t="s">
        <v>137</v>
      </c>
      <c r="C527" s="55">
        <v>1</v>
      </c>
      <c r="D527" s="122" t="s">
        <v>51</v>
      </c>
      <c r="E527" s="1013"/>
      <c r="F527" s="1013">
        <f t="shared" si="12"/>
        <v>0</v>
      </c>
    </row>
    <row r="528" spans="1:6">
      <c r="A528" s="116"/>
      <c r="B528" s="52"/>
      <c r="C528" s="55"/>
      <c r="D528" s="122"/>
      <c r="E528" s="1013"/>
      <c r="F528" s="1013"/>
    </row>
    <row r="529" spans="1:6">
      <c r="A529" s="116"/>
      <c r="B529" s="52" t="s">
        <v>136</v>
      </c>
      <c r="C529" s="55"/>
      <c r="D529" s="122"/>
      <c r="E529" s="1013"/>
      <c r="F529" s="1013"/>
    </row>
    <row r="530" spans="1:6">
      <c r="A530" s="116">
        <v>14</v>
      </c>
      <c r="B530" s="52" t="s">
        <v>135</v>
      </c>
      <c r="C530" s="55"/>
      <c r="D530" s="122"/>
      <c r="E530" s="1013"/>
      <c r="F530" s="1013"/>
    </row>
    <row r="531" spans="1:6" ht="27.6">
      <c r="A531" s="116" t="s">
        <v>106</v>
      </c>
      <c r="B531" s="52" t="s">
        <v>134</v>
      </c>
      <c r="C531" s="55">
        <v>1</v>
      </c>
      <c r="D531" s="122" t="s">
        <v>51</v>
      </c>
      <c r="E531" s="1013"/>
      <c r="F531" s="1013">
        <f t="shared" si="12"/>
        <v>0</v>
      </c>
    </row>
    <row r="532" spans="1:6" ht="27.6">
      <c r="A532" s="116" t="s">
        <v>104</v>
      </c>
      <c r="B532" s="52" t="s">
        <v>133</v>
      </c>
      <c r="C532" s="55">
        <v>1</v>
      </c>
      <c r="D532" s="122" t="s">
        <v>51</v>
      </c>
      <c r="E532" s="1013"/>
      <c r="F532" s="1013">
        <f t="shared" si="12"/>
        <v>0</v>
      </c>
    </row>
    <row r="533" spans="1:6" ht="27.6">
      <c r="A533" s="116" t="s">
        <v>102</v>
      </c>
      <c r="B533" s="52" t="s">
        <v>132</v>
      </c>
      <c r="C533" s="55">
        <v>1</v>
      </c>
      <c r="D533" s="122" t="s">
        <v>51</v>
      </c>
      <c r="E533" s="1013"/>
      <c r="F533" s="1013">
        <f t="shared" si="12"/>
        <v>0</v>
      </c>
    </row>
    <row r="534" spans="1:6" ht="27.6">
      <c r="A534" s="116" t="s">
        <v>100</v>
      </c>
      <c r="B534" s="52" t="s">
        <v>131</v>
      </c>
      <c r="C534" s="55">
        <v>1</v>
      </c>
      <c r="D534" s="122" t="s">
        <v>51</v>
      </c>
      <c r="E534" s="1013"/>
      <c r="F534" s="1013">
        <f t="shared" si="12"/>
        <v>0</v>
      </c>
    </row>
    <row r="535" spans="1:6">
      <c r="A535" s="116"/>
      <c r="B535" s="52"/>
      <c r="C535" s="55"/>
      <c r="D535" s="122"/>
      <c r="E535" s="1013"/>
      <c r="F535" s="1013"/>
    </row>
    <row r="536" spans="1:6" ht="27.6">
      <c r="A536" s="116">
        <v>15</v>
      </c>
      <c r="B536" s="52" t="s">
        <v>130</v>
      </c>
      <c r="C536" s="55">
        <v>1</v>
      </c>
      <c r="D536" s="122" t="s">
        <v>51</v>
      </c>
      <c r="E536" s="1013"/>
      <c r="F536" s="1013">
        <f t="shared" si="12"/>
        <v>0</v>
      </c>
    </row>
    <row r="537" spans="1:6">
      <c r="A537" s="116"/>
      <c r="B537" s="52"/>
      <c r="C537" s="55"/>
      <c r="D537" s="122"/>
      <c r="E537" s="1013"/>
      <c r="F537" s="1013"/>
    </row>
    <row r="538" spans="1:6">
      <c r="A538" s="116">
        <v>16</v>
      </c>
      <c r="B538" s="52" t="s">
        <v>129</v>
      </c>
      <c r="C538" s="55"/>
      <c r="D538" s="122"/>
      <c r="E538" s="1013"/>
      <c r="F538" s="1013"/>
    </row>
    <row r="539" spans="1:6">
      <c r="A539" s="116"/>
      <c r="B539" s="52" t="s">
        <v>128</v>
      </c>
      <c r="C539" s="55">
        <v>1</v>
      </c>
      <c r="D539" s="122" t="s">
        <v>1022</v>
      </c>
      <c r="E539" s="1013"/>
      <c r="F539" s="1013">
        <f t="shared" si="12"/>
        <v>0</v>
      </c>
    </row>
    <row r="540" spans="1:6">
      <c r="A540" s="116"/>
      <c r="B540" s="52" t="s">
        <v>127</v>
      </c>
      <c r="C540" s="55">
        <v>1</v>
      </c>
      <c r="D540" s="122" t="s">
        <v>1022</v>
      </c>
      <c r="E540" s="1013"/>
      <c r="F540" s="1013">
        <f t="shared" si="12"/>
        <v>0</v>
      </c>
    </row>
    <row r="541" spans="1:6">
      <c r="A541" s="116"/>
      <c r="B541" s="52"/>
      <c r="C541" s="55"/>
      <c r="D541" s="122"/>
      <c r="E541" s="1013"/>
      <c r="F541" s="1013"/>
    </row>
    <row r="542" spans="1:6">
      <c r="A542" s="116"/>
      <c r="B542" s="52" t="s">
        <v>126</v>
      </c>
      <c r="C542" s="55"/>
      <c r="D542" s="122"/>
      <c r="E542" s="1013"/>
      <c r="F542" s="1013"/>
    </row>
    <row r="543" spans="1:6" ht="41.4">
      <c r="A543" s="116">
        <v>17</v>
      </c>
      <c r="B543" s="52" t="s">
        <v>125</v>
      </c>
      <c r="C543" s="55"/>
      <c r="D543" s="122"/>
      <c r="E543" s="1013"/>
      <c r="F543" s="1013"/>
    </row>
    <row r="544" spans="1:6">
      <c r="A544" s="116"/>
      <c r="B544" s="52" t="s">
        <v>124</v>
      </c>
      <c r="C544" s="55">
        <v>1</v>
      </c>
      <c r="D544" s="122" t="s">
        <v>51</v>
      </c>
      <c r="E544" s="1013"/>
      <c r="F544" s="1013">
        <f t="shared" si="12"/>
        <v>0</v>
      </c>
    </row>
    <row r="545" spans="1:6">
      <c r="A545" s="116"/>
      <c r="B545" s="52"/>
      <c r="C545" s="55"/>
      <c r="D545" s="122"/>
      <c r="E545" s="1013"/>
      <c r="F545" s="1013"/>
    </row>
    <row r="546" spans="1:6" ht="27.6">
      <c r="A546" s="116">
        <v>18</v>
      </c>
      <c r="B546" s="52" t="s">
        <v>123</v>
      </c>
      <c r="C546" s="55"/>
      <c r="D546" s="122"/>
      <c r="E546" s="1013"/>
      <c r="F546" s="1013"/>
    </row>
    <row r="547" spans="1:6">
      <c r="A547" s="116"/>
      <c r="B547" s="52" t="s">
        <v>122</v>
      </c>
      <c r="C547" s="55">
        <v>1</v>
      </c>
      <c r="D547" s="122" t="s">
        <v>51</v>
      </c>
      <c r="E547" s="1013"/>
      <c r="F547" s="1013">
        <f t="shared" si="12"/>
        <v>0</v>
      </c>
    </row>
    <row r="548" spans="1:6">
      <c r="A548" s="116"/>
      <c r="B548" s="52" t="s">
        <v>121</v>
      </c>
      <c r="C548" s="55">
        <v>1</v>
      </c>
      <c r="D548" s="122" t="s">
        <v>51</v>
      </c>
      <c r="E548" s="1013"/>
      <c r="F548" s="1013">
        <f t="shared" si="12"/>
        <v>0</v>
      </c>
    </row>
    <row r="549" spans="1:6">
      <c r="A549" s="116"/>
      <c r="B549" s="52" t="s">
        <v>120</v>
      </c>
      <c r="C549" s="55">
        <v>1</v>
      </c>
      <c r="D549" s="122" t="s">
        <v>51</v>
      </c>
      <c r="E549" s="1013"/>
      <c r="F549" s="1013">
        <f t="shared" si="12"/>
        <v>0</v>
      </c>
    </row>
    <row r="550" spans="1:6" ht="124.2">
      <c r="A550" s="116">
        <v>19</v>
      </c>
      <c r="B550" s="52" t="s">
        <v>119</v>
      </c>
      <c r="C550" s="55"/>
      <c r="D550" s="122"/>
      <c r="E550" s="1013"/>
      <c r="F550" s="1013"/>
    </row>
    <row r="551" spans="1:6" ht="15.6">
      <c r="A551" s="116"/>
      <c r="B551" s="52" t="s">
        <v>118</v>
      </c>
      <c r="C551" s="55">
        <v>1</v>
      </c>
      <c r="D551" s="122" t="s">
        <v>51</v>
      </c>
      <c r="E551" s="1013"/>
      <c r="F551" s="1013">
        <f t="shared" si="12"/>
        <v>0</v>
      </c>
    </row>
    <row r="552" spans="1:6" ht="15.6">
      <c r="A552" s="116"/>
      <c r="B552" s="52" t="s">
        <v>117</v>
      </c>
      <c r="C552" s="55">
        <v>3</v>
      </c>
      <c r="D552" s="122" t="s">
        <v>51</v>
      </c>
      <c r="E552" s="1013"/>
      <c r="F552" s="1013">
        <f t="shared" si="12"/>
        <v>0</v>
      </c>
    </row>
    <row r="553" spans="1:6" ht="15.6">
      <c r="A553" s="116"/>
      <c r="B553" s="52" t="s">
        <v>116</v>
      </c>
      <c r="C553" s="55">
        <v>4</v>
      </c>
      <c r="D553" s="122" t="s">
        <v>51</v>
      </c>
      <c r="E553" s="1013"/>
      <c r="F553" s="1013">
        <f t="shared" si="12"/>
        <v>0</v>
      </c>
    </row>
    <row r="554" spans="1:6">
      <c r="A554" s="116" t="s">
        <v>42</v>
      </c>
      <c r="B554" s="57"/>
      <c r="C554" s="55"/>
      <c r="D554" s="122"/>
      <c r="E554" s="1013"/>
      <c r="F554" s="1013"/>
    </row>
    <row r="555" spans="1:6">
      <c r="A555" s="116" t="s">
        <v>42</v>
      </c>
      <c r="B555" s="57" t="s">
        <v>115</v>
      </c>
      <c r="C555" s="55"/>
      <c r="D555" s="122"/>
      <c r="E555" s="1013"/>
      <c r="F555" s="1013"/>
    </row>
    <row r="556" spans="1:6" ht="69">
      <c r="A556" s="116">
        <v>20</v>
      </c>
      <c r="B556" s="52" t="s">
        <v>114</v>
      </c>
      <c r="C556" s="55"/>
      <c r="D556" s="132"/>
      <c r="E556" s="1013"/>
      <c r="F556" s="1013"/>
    </row>
    <row r="557" spans="1:6">
      <c r="A557" s="116" t="s">
        <v>106</v>
      </c>
      <c r="B557" s="52" t="s">
        <v>113</v>
      </c>
      <c r="C557" s="55">
        <v>152.08000000000001</v>
      </c>
      <c r="D557" s="122" t="s">
        <v>47</v>
      </c>
      <c r="E557" s="1013"/>
      <c r="F557" s="1013">
        <f t="shared" ref="F557:F618" si="13">+C557*E557</f>
        <v>0</v>
      </c>
    </row>
    <row r="558" spans="1:6">
      <c r="A558" s="116" t="s">
        <v>104</v>
      </c>
      <c r="B558" s="52" t="s">
        <v>112</v>
      </c>
      <c r="C558" s="55">
        <v>216.672</v>
      </c>
      <c r="D558" s="122" t="s">
        <v>47</v>
      </c>
      <c r="E558" s="1013"/>
      <c r="F558" s="1013">
        <f t="shared" si="13"/>
        <v>0</v>
      </c>
    </row>
    <row r="559" spans="1:6">
      <c r="A559" s="116" t="s">
        <v>102</v>
      </c>
      <c r="B559" s="52" t="s">
        <v>99</v>
      </c>
      <c r="C559" s="55">
        <v>1777.2036000000003</v>
      </c>
      <c r="D559" s="122" t="s">
        <v>47</v>
      </c>
      <c r="E559" s="1013"/>
      <c r="F559" s="1013">
        <f t="shared" si="13"/>
        <v>0</v>
      </c>
    </row>
    <row r="560" spans="1:6">
      <c r="A560" s="116" t="s">
        <v>100</v>
      </c>
      <c r="B560" s="52" t="s">
        <v>111</v>
      </c>
      <c r="C560" s="55">
        <v>430.94030000000004</v>
      </c>
      <c r="D560" s="122" t="s">
        <v>47</v>
      </c>
      <c r="E560" s="1013"/>
      <c r="F560" s="1013">
        <f t="shared" si="13"/>
        <v>0</v>
      </c>
    </row>
    <row r="561" spans="1:6">
      <c r="A561" s="116" t="s">
        <v>110</v>
      </c>
      <c r="B561" s="52" t="s">
        <v>109</v>
      </c>
      <c r="C561" s="55">
        <v>179.07200000000003</v>
      </c>
      <c r="D561" s="122" t="s">
        <v>47</v>
      </c>
      <c r="E561" s="1013"/>
      <c r="F561" s="1013">
        <f t="shared" si="13"/>
        <v>0</v>
      </c>
    </row>
    <row r="562" spans="1:6">
      <c r="A562" s="131"/>
      <c r="B562" s="52"/>
      <c r="C562" s="55"/>
      <c r="D562" s="122"/>
      <c r="E562" s="1013"/>
      <c r="F562" s="1013"/>
    </row>
    <row r="563" spans="1:6" ht="81" customHeight="1">
      <c r="A563" s="116">
        <v>21</v>
      </c>
      <c r="B563" s="52" t="s">
        <v>108</v>
      </c>
      <c r="C563" s="55">
        <v>495.2</v>
      </c>
      <c r="D563" s="122" t="s">
        <v>47</v>
      </c>
      <c r="E563" s="1013"/>
      <c r="F563" s="1013">
        <f t="shared" si="13"/>
        <v>0</v>
      </c>
    </row>
    <row r="564" spans="1:6">
      <c r="A564" s="116"/>
      <c r="B564" s="52"/>
      <c r="C564" s="55"/>
      <c r="D564" s="122"/>
      <c r="E564" s="1013"/>
      <c r="F564" s="1013"/>
    </row>
    <row r="565" spans="1:6" ht="82.8">
      <c r="A565" s="116">
        <v>22</v>
      </c>
      <c r="B565" s="52" t="s">
        <v>107</v>
      </c>
      <c r="C565" s="55"/>
      <c r="D565" s="122"/>
      <c r="E565" s="1013"/>
      <c r="F565" s="1013"/>
    </row>
    <row r="566" spans="1:6">
      <c r="A566" s="116" t="s">
        <v>106</v>
      </c>
      <c r="B566" s="52" t="s">
        <v>105</v>
      </c>
      <c r="C566" s="55">
        <v>64.176000000000002</v>
      </c>
      <c r="D566" s="122" t="s">
        <v>47</v>
      </c>
      <c r="E566" s="1013"/>
      <c r="F566" s="1013">
        <f t="shared" si="13"/>
        <v>0</v>
      </c>
    </row>
    <row r="567" spans="1:6">
      <c r="A567" s="116" t="s">
        <v>104</v>
      </c>
      <c r="B567" s="52" t="s">
        <v>103</v>
      </c>
      <c r="C567" s="55">
        <v>137.43360000000001</v>
      </c>
      <c r="D567" s="122" t="s">
        <v>47</v>
      </c>
      <c r="E567" s="1013"/>
      <c r="F567" s="1013">
        <f t="shared" si="13"/>
        <v>0</v>
      </c>
    </row>
    <row r="568" spans="1:6">
      <c r="A568" s="116" t="s">
        <v>102</v>
      </c>
      <c r="B568" s="52" t="s">
        <v>101</v>
      </c>
      <c r="C568" s="55">
        <v>68.003999999999991</v>
      </c>
      <c r="D568" s="122" t="s">
        <v>47</v>
      </c>
      <c r="E568" s="1013"/>
      <c r="F568" s="1013">
        <f t="shared" si="13"/>
        <v>0</v>
      </c>
    </row>
    <row r="569" spans="1:6">
      <c r="A569" s="116" t="s">
        <v>100</v>
      </c>
      <c r="B569" s="52" t="s">
        <v>99</v>
      </c>
      <c r="C569" s="55">
        <v>332.21858999999995</v>
      </c>
      <c r="D569" s="122" t="s">
        <v>47</v>
      </c>
      <c r="E569" s="1013"/>
      <c r="F569" s="1013">
        <f t="shared" si="13"/>
        <v>0</v>
      </c>
    </row>
    <row r="570" spans="1:6">
      <c r="A570" s="116"/>
      <c r="B570" s="52"/>
      <c r="C570" s="55"/>
      <c r="D570" s="122"/>
      <c r="E570" s="1013"/>
      <c r="F570" s="1013"/>
    </row>
    <row r="571" spans="1:6" ht="222" customHeight="1">
      <c r="A571" s="116">
        <v>23</v>
      </c>
      <c r="B571" s="52" t="s">
        <v>98</v>
      </c>
      <c r="C571" s="55">
        <v>200.52</v>
      </c>
      <c r="D571" s="122" t="s">
        <v>47</v>
      </c>
      <c r="E571" s="1013"/>
      <c r="F571" s="1013">
        <f t="shared" si="13"/>
        <v>0</v>
      </c>
    </row>
    <row r="572" spans="1:6">
      <c r="A572" s="116" t="s">
        <v>42</v>
      </c>
      <c r="B572" s="52"/>
      <c r="C572" s="55"/>
      <c r="D572" s="122"/>
      <c r="E572" s="1013"/>
      <c r="F572" s="1013"/>
    </row>
    <row r="573" spans="1:6">
      <c r="A573" s="116" t="s">
        <v>42</v>
      </c>
      <c r="B573" s="57" t="s">
        <v>97</v>
      </c>
      <c r="C573" s="55"/>
      <c r="D573" s="122"/>
      <c r="E573" s="1013"/>
      <c r="F573" s="1013"/>
    </row>
    <row r="574" spans="1:6" ht="186.75" customHeight="1">
      <c r="A574" s="116">
        <v>24</v>
      </c>
      <c r="B574" s="52" t="s">
        <v>96</v>
      </c>
      <c r="C574" s="55">
        <v>472.87</v>
      </c>
      <c r="D574" s="122" t="s">
        <v>47</v>
      </c>
      <c r="E574" s="1013"/>
      <c r="F574" s="1013">
        <f t="shared" si="13"/>
        <v>0</v>
      </c>
    </row>
    <row r="575" spans="1:6">
      <c r="A575" s="116" t="s">
        <v>42</v>
      </c>
      <c r="B575" s="52"/>
      <c r="C575" s="55"/>
      <c r="D575" s="122"/>
      <c r="E575" s="1013"/>
      <c r="F575" s="1013"/>
    </row>
    <row r="576" spans="1:6" ht="90.75" customHeight="1">
      <c r="A576" s="116">
        <v>24</v>
      </c>
      <c r="B576" s="52" t="s">
        <v>95</v>
      </c>
      <c r="C576" s="55">
        <v>55.1</v>
      </c>
      <c r="D576" s="122" t="s">
        <v>47</v>
      </c>
      <c r="E576" s="1013"/>
      <c r="F576" s="1013">
        <f t="shared" si="13"/>
        <v>0</v>
      </c>
    </row>
    <row r="577" spans="1:6">
      <c r="A577" s="116"/>
      <c r="B577" s="52"/>
      <c r="C577" s="55"/>
      <c r="D577" s="122"/>
      <c r="E577" s="1013"/>
      <c r="F577" s="1013"/>
    </row>
    <row r="578" spans="1:6" ht="186.75" customHeight="1">
      <c r="A578" s="116">
        <v>25</v>
      </c>
      <c r="B578" s="52" t="s">
        <v>94</v>
      </c>
      <c r="C578" s="55">
        <v>264.83</v>
      </c>
      <c r="D578" s="122" t="s">
        <v>47</v>
      </c>
      <c r="E578" s="1013"/>
      <c r="F578" s="1013">
        <f t="shared" si="13"/>
        <v>0</v>
      </c>
    </row>
    <row r="579" spans="1:6">
      <c r="A579" s="116" t="s">
        <v>42</v>
      </c>
      <c r="B579" s="52"/>
      <c r="C579" s="55"/>
      <c r="D579" s="122"/>
      <c r="E579" s="1013"/>
      <c r="F579" s="1013"/>
    </row>
    <row r="580" spans="1:6" ht="200.25" customHeight="1">
      <c r="A580" s="116">
        <v>26</v>
      </c>
      <c r="B580" s="52" t="s">
        <v>93</v>
      </c>
      <c r="C580" s="55">
        <v>212.95</v>
      </c>
      <c r="D580" s="122" t="s">
        <v>47</v>
      </c>
      <c r="E580" s="1013"/>
      <c r="F580" s="1013">
        <f t="shared" si="13"/>
        <v>0</v>
      </c>
    </row>
    <row r="581" spans="1:6">
      <c r="A581" s="116" t="s">
        <v>42</v>
      </c>
      <c r="B581" s="52"/>
      <c r="C581" s="55"/>
      <c r="D581" s="122"/>
      <c r="E581" s="1013"/>
      <c r="F581" s="1013"/>
    </row>
    <row r="582" spans="1:6" ht="201" customHeight="1">
      <c r="A582" s="116">
        <v>27</v>
      </c>
      <c r="B582" s="52" t="s">
        <v>92</v>
      </c>
      <c r="C582" s="55">
        <v>12.52</v>
      </c>
      <c r="D582" s="122" t="s">
        <v>47</v>
      </c>
      <c r="E582" s="1013"/>
      <c r="F582" s="1013">
        <f t="shared" si="13"/>
        <v>0</v>
      </c>
    </row>
    <row r="583" spans="1:6">
      <c r="A583" s="116"/>
      <c r="B583" s="52"/>
      <c r="C583" s="55"/>
      <c r="D583" s="122"/>
      <c r="E583" s="1013"/>
      <c r="F583" s="1013"/>
    </row>
    <row r="584" spans="1:6" ht="195" customHeight="1">
      <c r="A584" s="116">
        <v>28</v>
      </c>
      <c r="B584" s="52" t="s">
        <v>91</v>
      </c>
      <c r="C584" s="55">
        <v>49.81</v>
      </c>
      <c r="D584" s="122" t="s">
        <v>47</v>
      </c>
      <c r="E584" s="1013"/>
      <c r="F584" s="1013">
        <f t="shared" si="13"/>
        <v>0</v>
      </c>
    </row>
    <row r="585" spans="1:6">
      <c r="A585" s="116"/>
      <c r="B585" s="52"/>
      <c r="C585" s="55"/>
      <c r="D585" s="122"/>
      <c r="E585" s="1013"/>
      <c r="F585" s="1013"/>
    </row>
    <row r="586" spans="1:6" ht="138">
      <c r="A586" s="116">
        <v>29</v>
      </c>
      <c r="B586" s="52" t="s">
        <v>90</v>
      </c>
      <c r="C586" s="55">
        <v>543.31999999999994</v>
      </c>
      <c r="D586" s="122" t="s">
        <v>47</v>
      </c>
      <c r="E586" s="1013"/>
      <c r="F586" s="1013">
        <f t="shared" si="13"/>
        <v>0</v>
      </c>
    </row>
    <row r="587" spans="1:6">
      <c r="A587" s="116"/>
      <c r="B587" s="52"/>
      <c r="C587" s="55"/>
      <c r="D587" s="122"/>
      <c r="E587" s="1013"/>
      <c r="F587" s="1013"/>
    </row>
    <row r="588" spans="1:6">
      <c r="A588" s="116" t="s">
        <v>42</v>
      </c>
      <c r="B588" s="57" t="s">
        <v>89</v>
      </c>
      <c r="C588" s="55"/>
      <c r="D588" s="122"/>
      <c r="E588" s="1013"/>
      <c r="F588" s="1013"/>
    </row>
    <row r="589" spans="1:6" ht="41.4">
      <c r="A589" s="116">
        <v>30</v>
      </c>
      <c r="B589" s="52" t="s">
        <v>88</v>
      </c>
      <c r="C589" s="55">
        <v>751.25000000000023</v>
      </c>
      <c r="D589" s="122" t="s">
        <v>47</v>
      </c>
      <c r="E589" s="1013"/>
      <c r="F589" s="1013">
        <f t="shared" si="13"/>
        <v>0</v>
      </c>
    </row>
    <row r="590" spans="1:6">
      <c r="A590" s="116"/>
      <c r="B590" s="52"/>
      <c r="C590" s="55"/>
      <c r="D590" s="122"/>
      <c r="E590" s="1013"/>
      <c r="F590" s="1013"/>
    </row>
    <row r="591" spans="1:6">
      <c r="A591" s="116" t="s">
        <v>42</v>
      </c>
      <c r="B591" s="100" t="s">
        <v>87</v>
      </c>
      <c r="C591" s="55"/>
      <c r="D591" s="122"/>
      <c r="E591" s="1013"/>
      <c r="F591" s="1013"/>
    </row>
    <row r="592" spans="1:6">
      <c r="A592" s="116">
        <v>31</v>
      </c>
      <c r="B592" s="98" t="s">
        <v>86</v>
      </c>
      <c r="C592" s="55"/>
      <c r="D592" s="122"/>
      <c r="E592" s="1013"/>
      <c r="F592" s="1013"/>
    </row>
    <row r="593" spans="1:6" ht="15.6">
      <c r="A593" s="116" t="s">
        <v>42</v>
      </c>
      <c r="B593" s="98" t="s">
        <v>85</v>
      </c>
      <c r="C593" s="55">
        <v>5</v>
      </c>
      <c r="D593" s="122" t="s">
        <v>51</v>
      </c>
      <c r="E593" s="1013"/>
      <c r="F593" s="1013">
        <f t="shared" si="13"/>
        <v>0</v>
      </c>
    </row>
    <row r="594" spans="1:6" ht="15.6">
      <c r="A594" s="116" t="s">
        <v>42</v>
      </c>
      <c r="B594" s="98" t="s">
        <v>84</v>
      </c>
      <c r="C594" s="55">
        <v>5</v>
      </c>
      <c r="D594" s="122" t="s">
        <v>51</v>
      </c>
      <c r="E594" s="1013"/>
      <c r="F594" s="1013">
        <f t="shared" si="13"/>
        <v>0</v>
      </c>
    </row>
    <row r="595" spans="1:6">
      <c r="A595" s="116" t="s">
        <v>42</v>
      </c>
      <c r="B595" s="98"/>
      <c r="C595" s="55"/>
      <c r="D595" s="122"/>
      <c r="E595" s="1013"/>
      <c r="F595" s="1013"/>
    </row>
    <row r="596" spans="1:6">
      <c r="A596" s="116">
        <v>32</v>
      </c>
      <c r="B596" s="98" t="s">
        <v>83</v>
      </c>
      <c r="C596" s="55">
        <v>24</v>
      </c>
      <c r="D596" s="122" t="s">
        <v>51</v>
      </c>
      <c r="E596" s="1013"/>
      <c r="F596" s="1013">
        <f t="shared" si="13"/>
        <v>0</v>
      </c>
    </row>
    <row r="597" spans="1:6">
      <c r="A597" s="116" t="s">
        <v>42</v>
      </c>
      <c r="B597" s="98"/>
      <c r="C597" s="55"/>
      <c r="D597" s="122"/>
      <c r="E597" s="1013"/>
      <c r="F597" s="1013"/>
    </row>
    <row r="598" spans="1:6" ht="27.6">
      <c r="A598" s="116">
        <v>33</v>
      </c>
      <c r="B598" s="98" t="s">
        <v>82</v>
      </c>
      <c r="C598" s="55">
        <v>135</v>
      </c>
      <c r="D598" s="122" t="s">
        <v>51</v>
      </c>
      <c r="E598" s="1013"/>
      <c r="F598" s="1013">
        <f t="shared" si="13"/>
        <v>0</v>
      </c>
    </row>
    <row r="599" spans="1:6">
      <c r="A599" s="116"/>
      <c r="B599" s="98"/>
      <c r="C599" s="55"/>
      <c r="D599" s="122"/>
      <c r="E599" s="1013"/>
      <c r="F599" s="1013"/>
    </row>
    <row r="600" spans="1:6" ht="27.6">
      <c r="A600" s="116">
        <v>34</v>
      </c>
      <c r="B600" s="98" t="s">
        <v>81</v>
      </c>
      <c r="C600" s="55">
        <v>135</v>
      </c>
      <c r="D600" s="122" t="s">
        <v>51</v>
      </c>
      <c r="E600" s="1013"/>
      <c r="F600" s="1013">
        <f t="shared" si="13"/>
        <v>0</v>
      </c>
    </row>
    <row r="601" spans="1:6">
      <c r="A601" s="116" t="s">
        <v>42</v>
      </c>
      <c r="B601" s="98"/>
      <c r="C601" s="55"/>
      <c r="D601" s="122"/>
      <c r="E601" s="1013"/>
      <c r="F601" s="1013"/>
    </row>
    <row r="602" spans="1:6" ht="27.6">
      <c r="A602" s="116">
        <v>35</v>
      </c>
      <c r="B602" s="98" t="s">
        <v>80</v>
      </c>
      <c r="C602" s="55"/>
      <c r="D602" s="122"/>
      <c r="E602" s="1013"/>
      <c r="F602" s="1013"/>
    </row>
    <row r="603" spans="1:6" ht="27.6">
      <c r="A603" s="116" t="s">
        <v>42</v>
      </c>
      <c r="B603" s="98" t="s">
        <v>79</v>
      </c>
      <c r="C603" s="55">
        <v>20</v>
      </c>
      <c r="D603" s="122" t="s">
        <v>51</v>
      </c>
      <c r="E603" s="1013"/>
      <c r="F603" s="1013">
        <f t="shared" si="13"/>
        <v>0</v>
      </c>
    </row>
    <row r="604" spans="1:6" ht="27.6">
      <c r="A604" s="116" t="s">
        <v>42</v>
      </c>
      <c r="B604" s="98" t="s">
        <v>78</v>
      </c>
      <c r="C604" s="55">
        <v>20</v>
      </c>
      <c r="D604" s="122" t="s">
        <v>51</v>
      </c>
      <c r="E604" s="1013"/>
      <c r="F604" s="1013">
        <f t="shared" si="13"/>
        <v>0</v>
      </c>
    </row>
    <row r="605" spans="1:6" ht="27.6">
      <c r="A605" s="116" t="s">
        <v>42</v>
      </c>
      <c r="B605" s="98" t="s">
        <v>77</v>
      </c>
      <c r="C605" s="55">
        <v>5</v>
      </c>
      <c r="D605" s="122" t="s">
        <v>51</v>
      </c>
      <c r="E605" s="1013"/>
      <c r="F605" s="1013">
        <f t="shared" si="13"/>
        <v>0</v>
      </c>
    </row>
    <row r="606" spans="1:6" ht="27.6">
      <c r="A606" s="116" t="s">
        <v>42</v>
      </c>
      <c r="B606" s="98" t="s">
        <v>76</v>
      </c>
      <c r="C606" s="55">
        <v>5</v>
      </c>
      <c r="D606" s="122" t="s">
        <v>51</v>
      </c>
      <c r="E606" s="1013"/>
      <c r="F606" s="1013">
        <f t="shared" si="13"/>
        <v>0</v>
      </c>
    </row>
    <row r="607" spans="1:6">
      <c r="A607" s="116"/>
      <c r="B607" s="98"/>
      <c r="C607" s="55"/>
      <c r="D607" s="122"/>
      <c r="E607" s="1013"/>
      <c r="F607" s="1013"/>
    </row>
    <row r="608" spans="1:6" ht="41.4">
      <c r="A608" s="116">
        <v>36</v>
      </c>
      <c r="B608" s="98" t="s">
        <v>75</v>
      </c>
      <c r="C608" s="55">
        <v>4</v>
      </c>
      <c r="D608" s="122" t="s">
        <v>51</v>
      </c>
      <c r="E608" s="1013"/>
      <c r="F608" s="1013">
        <f t="shared" si="13"/>
        <v>0</v>
      </c>
    </row>
    <row r="609" spans="1:6" ht="27.6">
      <c r="A609" s="116">
        <v>37</v>
      </c>
      <c r="B609" s="98" t="s">
        <v>74</v>
      </c>
      <c r="C609" s="55"/>
      <c r="D609" s="122"/>
      <c r="E609" s="1013"/>
      <c r="F609" s="1013"/>
    </row>
    <row r="610" spans="1:6" ht="15.6">
      <c r="A610" s="116" t="s">
        <v>42</v>
      </c>
      <c r="B610" s="98" t="s">
        <v>73</v>
      </c>
      <c r="C610" s="55">
        <v>97.5</v>
      </c>
      <c r="D610" s="122" t="s">
        <v>69</v>
      </c>
      <c r="E610" s="1013"/>
      <c r="F610" s="1013">
        <f t="shared" si="13"/>
        <v>0</v>
      </c>
    </row>
    <row r="611" spans="1:6" ht="15.6">
      <c r="A611" s="116" t="s">
        <v>42</v>
      </c>
      <c r="B611" s="98" t="s">
        <v>72</v>
      </c>
      <c r="C611" s="55">
        <v>85</v>
      </c>
      <c r="D611" s="122" t="s">
        <v>69</v>
      </c>
      <c r="E611" s="1013"/>
      <c r="F611" s="1013">
        <f t="shared" si="13"/>
        <v>0</v>
      </c>
    </row>
    <row r="612" spans="1:6" ht="15.6">
      <c r="A612" s="116" t="s">
        <v>42</v>
      </c>
      <c r="B612" s="98" t="s">
        <v>71</v>
      </c>
      <c r="C612" s="55">
        <v>115</v>
      </c>
      <c r="D612" s="122" t="s">
        <v>69</v>
      </c>
      <c r="E612" s="1013"/>
      <c r="F612" s="1013">
        <f t="shared" si="13"/>
        <v>0</v>
      </c>
    </row>
    <row r="613" spans="1:6" ht="15.6">
      <c r="A613" s="116" t="s">
        <v>42</v>
      </c>
      <c r="B613" s="98" t="s">
        <v>70</v>
      </c>
      <c r="C613" s="55">
        <v>15</v>
      </c>
      <c r="D613" s="122" t="s">
        <v>69</v>
      </c>
      <c r="E613" s="1013"/>
      <c r="F613" s="1013">
        <f t="shared" si="13"/>
        <v>0</v>
      </c>
    </row>
    <row r="614" spans="1:6">
      <c r="A614" s="116"/>
      <c r="B614" s="98" t="s">
        <v>68</v>
      </c>
      <c r="C614" s="55">
        <v>4</v>
      </c>
      <c r="D614" s="122" t="s">
        <v>51</v>
      </c>
      <c r="E614" s="1013"/>
      <c r="F614" s="1013">
        <f t="shared" si="13"/>
        <v>0</v>
      </c>
    </row>
    <row r="615" spans="1:6">
      <c r="A615" s="116" t="s">
        <v>42</v>
      </c>
      <c r="B615" s="98"/>
      <c r="C615" s="55"/>
      <c r="D615" s="122"/>
      <c r="E615" s="1013"/>
      <c r="F615" s="1013"/>
    </row>
    <row r="616" spans="1:6" ht="27.6">
      <c r="A616" s="116">
        <v>38</v>
      </c>
      <c r="B616" s="98" t="s">
        <v>67</v>
      </c>
      <c r="C616" s="55">
        <v>30</v>
      </c>
      <c r="D616" s="122" t="s">
        <v>51</v>
      </c>
      <c r="E616" s="1013"/>
      <c r="F616" s="1013">
        <f t="shared" si="13"/>
        <v>0</v>
      </c>
    </row>
    <row r="617" spans="1:6">
      <c r="A617" s="116"/>
      <c r="B617" s="98"/>
      <c r="C617" s="55"/>
      <c r="D617" s="122"/>
      <c r="E617" s="1013"/>
      <c r="F617" s="1013"/>
    </row>
    <row r="618" spans="1:6" ht="41.4">
      <c r="A618" s="116">
        <v>39</v>
      </c>
      <c r="B618" s="98" t="s">
        <v>66</v>
      </c>
      <c r="C618" s="55">
        <v>6</v>
      </c>
      <c r="D618" s="122" t="s">
        <v>51</v>
      </c>
      <c r="E618" s="1013"/>
      <c r="F618" s="1013">
        <f t="shared" si="13"/>
        <v>0</v>
      </c>
    </row>
    <row r="619" spans="1:6">
      <c r="A619" s="116" t="s">
        <v>42</v>
      </c>
      <c r="B619" s="98"/>
      <c r="C619" s="55"/>
      <c r="D619" s="122"/>
      <c r="E619" s="1013"/>
      <c r="F619" s="1013"/>
    </row>
    <row r="620" spans="1:6" ht="27.6">
      <c r="A620" s="116">
        <v>40</v>
      </c>
      <c r="B620" s="98" t="s">
        <v>65</v>
      </c>
      <c r="C620" s="55"/>
      <c r="D620" s="122"/>
      <c r="E620" s="1013"/>
      <c r="F620" s="1013"/>
    </row>
    <row r="621" spans="1:6">
      <c r="A621" s="116" t="s">
        <v>42</v>
      </c>
      <c r="B621" s="98" t="s">
        <v>64</v>
      </c>
      <c r="C621" s="55">
        <v>100</v>
      </c>
      <c r="D621" s="122" t="s">
        <v>61</v>
      </c>
      <c r="E621" s="1013"/>
      <c r="F621" s="1013">
        <f t="shared" ref="F621:F629" si="14">+C621*E621</f>
        <v>0</v>
      </c>
    </row>
    <row r="622" spans="1:6">
      <c r="A622" s="116" t="s">
        <v>42</v>
      </c>
      <c r="B622" s="98" t="s">
        <v>63</v>
      </c>
      <c r="C622" s="55">
        <v>200</v>
      </c>
      <c r="D622" s="122" t="s">
        <v>61</v>
      </c>
      <c r="E622" s="1013"/>
      <c r="F622" s="1013">
        <f t="shared" si="14"/>
        <v>0</v>
      </c>
    </row>
    <row r="623" spans="1:6">
      <c r="A623" s="116" t="s">
        <v>42</v>
      </c>
      <c r="B623" s="98" t="s">
        <v>62</v>
      </c>
      <c r="C623" s="55">
        <v>200</v>
      </c>
      <c r="D623" s="122" t="s">
        <v>61</v>
      </c>
      <c r="E623" s="1013"/>
      <c r="F623" s="1013">
        <f t="shared" si="14"/>
        <v>0</v>
      </c>
    </row>
    <row r="624" spans="1:6">
      <c r="A624" s="116"/>
      <c r="B624" s="98"/>
      <c r="C624" s="55"/>
      <c r="D624" s="122"/>
      <c r="E624" s="1013"/>
      <c r="F624" s="1013"/>
    </row>
    <row r="625" spans="1:6" ht="119.25" customHeight="1">
      <c r="A625" s="116">
        <v>41</v>
      </c>
      <c r="B625" s="98" t="s">
        <v>60</v>
      </c>
      <c r="C625" s="55">
        <v>50</v>
      </c>
      <c r="D625" s="122" t="s">
        <v>49</v>
      </c>
      <c r="E625" s="1013"/>
      <c r="F625" s="1013">
        <f t="shared" si="14"/>
        <v>0</v>
      </c>
    </row>
    <row r="626" spans="1:6">
      <c r="A626" s="116"/>
      <c r="B626" s="98"/>
      <c r="C626" s="55"/>
      <c r="D626" s="122"/>
      <c r="E626" s="1013"/>
      <c r="F626" s="1013"/>
    </row>
    <row r="627" spans="1:6" ht="41.4">
      <c r="A627" s="116">
        <v>42</v>
      </c>
      <c r="B627" s="98" t="s">
        <v>59</v>
      </c>
      <c r="C627" s="55">
        <v>1441.61</v>
      </c>
      <c r="D627" s="122" t="s">
        <v>47</v>
      </c>
      <c r="E627" s="1013"/>
      <c r="F627" s="1013">
        <f t="shared" si="14"/>
        <v>0</v>
      </c>
    </row>
    <row r="628" spans="1:6">
      <c r="A628" s="116" t="s">
        <v>42</v>
      </c>
      <c r="B628" s="98"/>
      <c r="C628" s="55"/>
      <c r="D628" s="122"/>
      <c r="E628" s="1013"/>
      <c r="F628" s="1013"/>
    </row>
    <row r="629" spans="1:6" ht="27.6">
      <c r="A629" s="116">
        <v>43</v>
      </c>
      <c r="B629" s="98" t="s">
        <v>58</v>
      </c>
      <c r="C629" s="55">
        <v>1441.61</v>
      </c>
      <c r="D629" s="122" t="s">
        <v>47</v>
      </c>
      <c r="E629" s="1013"/>
      <c r="F629" s="1013">
        <f t="shared" si="14"/>
        <v>0</v>
      </c>
    </row>
    <row r="630" spans="1:6">
      <c r="A630" s="116"/>
      <c r="B630" s="98"/>
      <c r="C630" s="55"/>
      <c r="D630" s="122"/>
      <c r="E630" s="1013"/>
      <c r="F630" s="1013"/>
    </row>
    <row r="631" spans="1:6" ht="14.4" thickBot="1">
      <c r="A631" s="120"/>
      <c r="B631" s="119" t="s">
        <v>57</v>
      </c>
      <c r="C631" s="118"/>
      <c r="D631" s="117"/>
      <c r="E631" s="1011"/>
      <c r="F631" s="1007">
        <f>SUM(F484:F630)</f>
        <v>0</v>
      </c>
    </row>
    <row r="632" spans="1:6" ht="14.4" thickTop="1">
      <c r="A632" s="127"/>
      <c r="B632" s="130"/>
      <c r="C632" s="129"/>
      <c r="D632" s="102"/>
      <c r="F632" s="1006"/>
    </row>
    <row r="633" spans="1:6">
      <c r="A633" s="127"/>
      <c r="B633" s="98"/>
      <c r="C633" s="121"/>
      <c r="D633" s="102"/>
      <c r="F633" s="1006"/>
    </row>
    <row r="634" spans="1:6">
      <c r="A634" s="126" t="s">
        <v>56</v>
      </c>
      <c r="B634" s="125" t="s">
        <v>55</v>
      </c>
      <c r="C634" s="124"/>
      <c r="D634" s="123"/>
      <c r="E634" s="1008"/>
      <c r="F634" s="1018"/>
    </row>
    <row r="635" spans="1:6">
      <c r="A635" s="116" t="s">
        <v>42</v>
      </c>
      <c r="B635" s="98"/>
      <c r="C635" s="121"/>
      <c r="D635" s="102"/>
      <c r="F635" s="1006"/>
    </row>
    <row r="636" spans="1:6" ht="27.6">
      <c r="A636" s="116">
        <v>1</v>
      </c>
      <c r="B636" s="98" t="s">
        <v>54</v>
      </c>
      <c r="C636" s="55">
        <v>795.20999999999992</v>
      </c>
      <c r="D636" s="122" t="s">
        <v>47</v>
      </c>
      <c r="E636" s="1010"/>
      <c r="F636" s="1013">
        <f t="shared" ref="F636:F644" si="15">+C636*E636</f>
        <v>0</v>
      </c>
    </row>
    <row r="637" spans="1:6">
      <c r="A637" s="116" t="s">
        <v>42</v>
      </c>
      <c r="B637" s="98"/>
      <c r="C637" s="55"/>
      <c r="D637" s="122"/>
      <c r="E637" s="1013"/>
      <c r="F637" s="1013"/>
    </row>
    <row r="638" spans="1:6" ht="27.6">
      <c r="A638" s="116">
        <v>2</v>
      </c>
      <c r="B638" s="98" t="s">
        <v>53</v>
      </c>
      <c r="C638" s="55">
        <v>795.20999999999992</v>
      </c>
      <c r="D638" s="122" t="s">
        <v>47</v>
      </c>
      <c r="E638" s="1013"/>
      <c r="F638" s="1013">
        <f t="shared" si="15"/>
        <v>0</v>
      </c>
    </row>
    <row r="639" spans="1:6">
      <c r="A639" s="116" t="s">
        <v>42</v>
      </c>
      <c r="B639" s="98"/>
      <c r="C639" s="55"/>
      <c r="D639" s="122"/>
      <c r="E639" s="1013"/>
      <c r="F639" s="1013"/>
    </row>
    <row r="640" spans="1:6" ht="27.6">
      <c r="A640" s="116">
        <v>4</v>
      </c>
      <c r="B640" s="98" t="s">
        <v>52</v>
      </c>
      <c r="C640" s="55">
        <v>3</v>
      </c>
      <c r="D640" s="122" t="s">
        <v>51</v>
      </c>
      <c r="E640" s="1013"/>
      <c r="F640" s="1013">
        <f t="shared" si="15"/>
        <v>0</v>
      </c>
    </row>
    <row r="641" spans="1:6">
      <c r="A641" s="116" t="s">
        <v>42</v>
      </c>
      <c r="B641" s="98"/>
      <c r="C641" s="55"/>
      <c r="D641" s="122"/>
      <c r="E641" s="1013"/>
      <c r="F641" s="1013"/>
    </row>
    <row r="642" spans="1:6" ht="27.6">
      <c r="A642" s="116">
        <v>5</v>
      </c>
      <c r="B642" s="98" t="s">
        <v>50</v>
      </c>
      <c r="C642" s="55">
        <v>56.056000000000004</v>
      </c>
      <c r="D642" s="122" t="s">
        <v>49</v>
      </c>
      <c r="E642" s="1013"/>
      <c r="F642" s="1013">
        <f t="shared" si="15"/>
        <v>0</v>
      </c>
    </row>
    <row r="643" spans="1:6">
      <c r="A643" s="116" t="s">
        <v>42</v>
      </c>
      <c r="B643" s="98"/>
      <c r="C643" s="55"/>
      <c r="D643" s="122"/>
      <c r="E643" s="1013"/>
      <c r="F643" s="1013"/>
    </row>
    <row r="644" spans="1:6" ht="41.4">
      <c r="A644" s="116">
        <v>6</v>
      </c>
      <c r="B644" s="98" t="s">
        <v>48</v>
      </c>
      <c r="C644" s="55">
        <v>1441.61</v>
      </c>
      <c r="D644" s="122" t="s">
        <v>47</v>
      </c>
      <c r="E644" s="1013"/>
      <c r="F644" s="1013">
        <f t="shared" si="15"/>
        <v>0</v>
      </c>
    </row>
    <row r="645" spans="1:6">
      <c r="A645" s="116" t="s">
        <v>42</v>
      </c>
      <c r="B645" s="98"/>
      <c r="C645" s="55"/>
      <c r="D645" s="102"/>
      <c r="F645" s="1010"/>
    </row>
    <row r="646" spans="1:6" ht="14.4" thickBot="1">
      <c r="A646" s="120"/>
      <c r="B646" s="119" t="s">
        <v>46</v>
      </c>
      <c r="C646" s="118"/>
      <c r="D646" s="117"/>
      <c r="E646" s="1011"/>
      <c r="F646" s="1007">
        <f>SUM(F635:F645)</f>
        <v>0</v>
      </c>
    </row>
    <row r="647" spans="1:6" ht="14.4" thickTop="1">
      <c r="A647" s="127"/>
      <c r="B647" s="32"/>
      <c r="C647" s="40"/>
      <c r="D647" s="128"/>
      <c r="E647" s="1004"/>
      <c r="F647" s="1016"/>
    </row>
    <row r="648" spans="1:6">
      <c r="A648" s="127"/>
      <c r="B648" s="98"/>
      <c r="C648" s="121"/>
      <c r="D648" s="102"/>
      <c r="F648" s="1006"/>
    </row>
    <row r="649" spans="1:6">
      <c r="A649" s="126" t="s">
        <v>45</v>
      </c>
      <c r="B649" s="125" t="s">
        <v>44</v>
      </c>
      <c r="C649" s="124"/>
      <c r="D649" s="123"/>
      <c r="E649" s="1008"/>
      <c r="F649" s="1018"/>
    </row>
    <row r="650" spans="1:6">
      <c r="A650" s="116" t="s">
        <v>42</v>
      </c>
      <c r="B650" s="98"/>
      <c r="C650" s="121"/>
      <c r="D650" s="102"/>
      <c r="F650" s="1006"/>
    </row>
    <row r="651" spans="1:6" ht="27.6">
      <c r="A651" s="116">
        <v>1</v>
      </c>
      <c r="B651" s="98" t="s">
        <v>43</v>
      </c>
      <c r="C651" s="1093">
        <f>SUM(F9:F15)</f>
        <v>0</v>
      </c>
      <c r="D651" s="122"/>
      <c r="E651" s="1092">
        <v>0.05</v>
      </c>
      <c r="F651" s="1013">
        <f>+C651*E651</f>
        <v>0</v>
      </c>
    </row>
    <row r="652" spans="1:6">
      <c r="A652" s="116" t="s">
        <v>42</v>
      </c>
      <c r="B652" s="98"/>
      <c r="C652" s="121"/>
      <c r="D652" s="102"/>
      <c r="F652" s="1006"/>
    </row>
    <row r="653" spans="1:6" ht="14.4" thickBot="1">
      <c r="A653" s="120"/>
      <c r="B653" s="119" t="s">
        <v>41</v>
      </c>
      <c r="C653" s="118"/>
      <c r="D653" s="117"/>
      <c r="E653" s="1011"/>
      <c r="F653" s="1007">
        <f>SUM(F650:F652)</f>
        <v>0</v>
      </c>
    </row>
    <row r="654" spans="1:6" ht="14.4" thickTop="1">
      <c r="A654" s="116"/>
      <c r="B654" s="110"/>
      <c r="C654" s="115"/>
      <c r="F654" s="1006"/>
    </row>
  </sheetData>
  <sheetProtection selectLockedCells="1"/>
  <protectedRanges>
    <protectedRange sqref="E649:F649 E9:E16 F19:F21 E2:F2 E645 E437:F438 E357:F357 E4:F8 E22:F25 E652:F652 E632:F634 F17 E654:F65397" name="Obseg5_11"/>
    <protectedRange sqref="E2:F2" name="Range1_8_2_2_1_1_1_1"/>
    <protectedRange sqref="F18 F9:F16" name="Obseg5_4_1_3"/>
    <protectedRange sqref="E37:F38" name="Obseg5_8_1"/>
    <protectedRange sqref="E358:F359 E39:F40" name="Obseg5_2_3"/>
    <protectedRange sqref="E3:F3" name="Obseg5_14"/>
    <protectedRange sqref="E435" name="Obseg5_1_3_3"/>
    <protectedRange sqref="F648" name="Obseg5_4_2_4"/>
    <protectedRange sqref="E467 E439:F439 E440" name="Obseg5_6"/>
    <protectedRange sqref="F440" name="Obseg5_4_1_5_1"/>
    <protectedRange sqref="E483:F483" name="Obseg5_10"/>
    <protectedRange sqref="E484" name="Obseg5_2_6_1"/>
    <protectedRange sqref="F484" name="Obseg5_4_4_6_1"/>
    <protectedRange sqref="F635 F650" name="Obseg5_4_6_1_1"/>
    <protectedRange sqref="E635 E650" name="Obseg5_5_1_2_1"/>
    <protectedRange sqref="E647:F647" name="Obseg5_12_1_7"/>
    <protectedRange sqref="E36:F36 E380:F380 E355:F355" name="Obseg5_12_1_8"/>
    <protectedRange sqref="E436:F436" name="Obseg5_12_1_11"/>
    <protectedRange sqref="E468:F482" name="Obseg5_12_1_12"/>
    <protectedRange sqref="E631:F631" name="Obseg5_12_1_13"/>
    <protectedRange sqref="E646:F646" name="Obseg5_12_1_15"/>
    <protectedRange sqref="E653:F653" name="Obseg5_12_1_16"/>
    <protectedRange sqref="F26:F34" name="Obseg5_4_2_4_1_1"/>
    <protectedRange sqref="E26:E34 E47 E365 E392 E446 E486 E636" name="Obseg5_3_1_2_1"/>
    <protectedRange sqref="F356 F360:F379 F441:F467 F41:F354 F381:F435" name="Obseg5_4_2_4_1_3"/>
    <protectedRange sqref="E441 E430:E434 E356 E41:E46 E360:E364 E381:E391 E366:E379 E393:E428 E48:E330 E332:E354" name="Obseg5_3_1_2_3"/>
    <protectedRange sqref="E442:E445 E447:E466" name="Obseg5_3_1_2_4"/>
    <protectedRange sqref="F485:F630" name="Obseg5_4_2_4_1_5"/>
    <protectedRange sqref="E627:E630 E485 E487:E609" name="Obseg5_3_1_2_5"/>
    <protectedRange sqref="F636:F645 F651" name="Obseg5_4_2_4_1_7"/>
    <protectedRange sqref="E637:E644" name="Obseg5_3_1_2_7"/>
    <protectedRange sqref="C651" name="Obseg5_4_2_4_2"/>
    <protectedRange sqref="E651" name="Obseg5_3_1_2_2"/>
    <protectedRange sqref="E610:E614" name="Obseg5_3_1_2_5_1"/>
  </protectedRanges>
  <conditionalFormatting sqref="C441:C447 E441:F445 C430:C435 E432:F434 E449:F454 C449:C454 C457:C458 E457:F458 E460:E462 C460:C462 E42:F42 C360:C366 E361:F364 E368:F368 C368 E406:E407 C406:C407 C412:C425 C427:C428 E466:F466 C485 E485:F485 C564:C575 C636:C645 E637:F644 E564:E575 E43:E46 E412:E428 C554:C562 C370:C375 E370:F375 E377:F378 C377:C378 C619:C630 E630:F630 E577:E604 C577:C604 E401:E404 E430:E431 E464:E465 F459:F465 E619:E629 E651 C651 E386:F391 E366:F366 F365 F392 E447:F447 F446 E487:F490 F486 F636 C615:C617 C145:C170 C386:C404 C490:C551 E491:E562 C409:C410 E409:E410 F401:F431 C464:C467 E609:E617 C609 F491:F629 E172:E330 C172:C330 C42:C143 E48:E170 E332:E353 C332:C354 F43:F353 E393:F400">
    <cfRule type="expression" dxfId="116" priority="23">
      <formula>C42&lt;&gt;#REF!</formula>
    </cfRule>
  </conditionalFormatting>
  <conditionalFormatting sqref="C367 E367:F367">
    <cfRule type="expression" dxfId="115" priority="22">
      <formula>C367&lt;&gt;#REF!</formula>
    </cfRule>
  </conditionalFormatting>
  <conditionalFormatting sqref="C405 E405">
    <cfRule type="expression" dxfId="114" priority="21">
      <formula>C405&lt;&gt;#REF!</formula>
    </cfRule>
  </conditionalFormatting>
  <conditionalFormatting sqref="C408 E408">
    <cfRule type="expression" dxfId="113" priority="20">
      <formula>C408&lt;&gt;#REF!</formula>
    </cfRule>
  </conditionalFormatting>
  <conditionalFormatting sqref="C411 E411">
    <cfRule type="expression" dxfId="112" priority="19">
      <formula>C411&lt;&gt;#REF!</formula>
    </cfRule>
  </conditionalFormatting>
  <conditionalFormatting sqref="C426">
    <cfRule type="expression" dxfId="111" priority="18">
      <formula>C426&lt;&gt;#REF!</formula>
    </cfRule>
  </conditionalFormatting>
  <conditionalFormatting sqref="C448 E448:F448">
    <cfRule type="expression" dxfId="110" priority="17">
      <formula>C448&lt;&gt;#REF!</formula>
    </cfRule>
  </conditionalFormatting>
  <conditionalFormatting sqref="E455:F456 C455:C456">
    <cfRule type="expression" dxfId="109" priority="16">
      <formula>C455&lt;&gt;#REF!</formula>
    </cfRule>
  </conditionalFormatting>
  <conditionalFormatting sqref="E459 C459">
    <cfRule type="expression" dxfId="108" priority="15">
      <formula>C459&lt;&gt;#REF!</formula>
    </cfRule>
  </conditionalFormatting>
  <conditionalFormatting sqref="E463 C463">
    <cfRule type="expression" dxfId="107" priority="14">
      <formula>C463&lt;&gt;#REF!</formula>
    </cfRule>
  </conditionalFormatting>
  <conditionalFormatting sqref="C563 E563">
    <cfRule type="expression" dxfId="106" priority="13">
      <formula>C563&lt;&gt;#REF!</formula>
    </cfRule>
  </conditionalFormatting>
  <conditionalFormatting sqref="C171 E171">
    <cfRule type="expression" dxfId="105" priority="12">
      <formula>C171&lt;&gt;#REF!</formula>
    </cfRule>
  </conditionalFormatting>
  <conditionalFormatting sqref="E605:E608 C605:C608">
    <cfRule type="expression" dxfId="104" priority="11">
      <formula>C605&lt;&gt;#REF!</formula>
    </cfRule>
  </conditionalFormatting>
  <conditionalFormatting sqref="C486:C489">
    <cfRule type="expression" dxfId="103" priority="10">
      <formula>C486&lt;&gt;#REF!</formula>
    </cfRule>
  </conditionalFormatting>
  <conditionalFormatting sqref="C552">
    <cfRule type="expression" dxfId="102" priority="9">
      <formula>C552&lt;&gt;#REF!</formula>
    </cfRule>
  </conditionalFormatting>
  <conditionalFormatting sqref="C553">
    <cfRule type="expression" dxfId="101" priority="8">
      <formula>C553&lt;&gt;#REF!</formula>
    </cfRule>
  </conditionalFormatting>
  <conditionalFormatting sqref="E576 C576">
    <cfRule type="expression" dxfId="100" priority="7">
      <formula>C576&lt;&gt;#REF!</formula>
    </cfRule>
  </conditionalFormatting>
  <conditionalFormatting sqref="C369 E369:F369">
    <cfRule type="expression" dxfId="99" priority="6">
      <formula>C369&lt;&gt;#REF!</formula>
    </cfRule>
  </conditionalFormatting>
  <conditionalFormatting sqref="C376 E376:F376">
    <cfRule type="expression" dxfId="98" priority="5">
      <formula>C376&lt;&gt;#REF!</formula>
    </cfRule>
  </conditionalFormatting>
  <conditionalFormatting sqref="E618 C618">
    <cfRule type="expression" dxfId="97" priority="4">
      <formula>C618&lt;&gt;#REF!</formula>
    </cfRule>
  </conditionalFormatting>
  <conditionalFormatting sqref="F651">
    <cfRule type="expression" dxfId="96" priority="3">
      <formula>F651&lt;&gt;#REF!</formula>
    </cfRule>
  </conditionalFormatting>
  <conditionalFormatting sqref="C144">
    <cfRule type="expression" dxfId="95" priority="2">
      <formula>C144&lt;&gt;#REF!</formula>
    </cfRule>
  </conditionalFormatting>
  <conditionalFormatting sqref="C610:C614">
    <cfRule type="expression" dxfId="94" priority="1">
      <formula>C610&lt;&gt;#REF!</formula>
    </cfRule>
  </conditionalFormatting>
  <pageMargins left="0.98425196850393704" right="0.98425196850393704" top="0.98425196850393704" bottom="0.98425196850393704" header="0.51181102362204722" footer="0.51181102362204722"/>
  <pageSetup paperSize="9" firstPageNumber="4" fitToHeight="0" orientation="portrait" useFirstPageNumber="1" r:id="rId1"/>
  <headerFooter>
    <oddFooter>&amp;L&amp;"Arial Narrow,Navadno"&amp;9&amp;K00-025GRAD BORL / načrt arhitekture / PZI / popis GO del&amp;C&amp;"Arial Narrow,Navadno"&amp;9&amp;K00-026&amp;P/&amp;N&amp;R&amp;"Arial Narrow,Navadno"&amp;9&amp;K00-026november 2019</oddFooter>
  </headerFooter>
  <rowBreaks count="8" manualBreakCount="8">
    <brk id="21" max="5" man="1"/>
    <brk id="38" max="5" man="1"/>
    <brk id="160" max="5" man="1"/>
    <brk id="192" max="5" man="1"/>
    <brk id="248" max="5" man="1"/>
    <brk id="357" max="5" man="1"/>
    <brk id="438" max="16383" man="1"/>
    <brk id="63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04"/>
  <sheetViews>
    <sheetView showZeros="0" view="pageBreakPreview" zoomScale="115" zoomScaleNormal="100" zoomScaleSheetLayoutView="115" zoomScalePageLayoutView="130" workbookViewId="0">
      <selection activeCell="F22" sqref="F22"/>
    </sheetView>
  </sheetViews>
  <sheetFormatPr defaultColWidth="9.109375" defaultRowHeight="13.8"/>
  <cols>
    <col min="1" max="1" width="6.109375" style="114" customWidth="1"/>
    <col min="2" max="2" width="38.88671875" style="113" customWidth="1"/>
    <col min="3" max="3" width="8" style="176" customWidth="1"/>
    <col min="4" max="4" width="4.6640625" style="111" customWidth="1"/>
    <col min="5" max="5" width="9.88671875" style="1028" customWidth="1"/>
    <col min="6" max="6" width="10.5546875" style="1028" customWidth="1"/>
    <col min="7" max="16384" width="9.109375" style="110"/>
  </cols>
  <sheetData>
    <row r="1" spans="1:6" s="195" customFormat="1">
      <c r="A1" s="198"/>
      <c r="B1" s="197" t="s">
        <v>465</v>
      </c>
      <c r="C1" s="196" t="s">
        <v>464</v>
      </c>
      <c r="D1" s="196" t="s">
        <v>463</v>
      </c>
      <c r="E1" s="1020" t="s">
        <v>462</v>
      </c>
      <c r="F1" s="1020" t="s">
        <v>461</v>
      </c>
    </row>
    <row r="2" spans="1:6">
      <c r="A2" s="171"/>
      <c r="B2" s="170"/>
      <c r="C2" s="169"/>
      <c r="D2" s="110"/>
      <c r="E2" s="1021"/>
      <c r="F2" s="1021"/>
    </row>
    <row r="3" spans="1:6" s="141" customFormat="1">
      <c r="A3" s="167"/>
      <c r="B3" s="150" t="s">
        <v>811</v>
      </c>
      <c r="C3" s="149"/>
      <c r="D3" s="148"/>
      <c r="E3" s="1022"/>
      <c r="F3" s="1022"/>
    </row>
    <row r="4" spans="1:6" s="162" customFormat="1">
      <c r="A4" s="166"/>
      <c r="B4" s="165"/>
      <c r="C4" s="194"/>
      <c r="D4" s="163"/>
      <c r="E4" s="1004"/>
      <c r="F4" s="1004"/>
    </row>
    <row r="5" spans="1:6" s="157" customFormat="1">
      <c r="A5" s="161"/>
      <c r="B5" s="160" t="s">
        <v>810</v>
      </c>
      <c r="C5" s="25"/>
      <c r="D5" s="158"/>
      <c r="E5" s="1002"/>
      <c r="F5" s="1002"/>
    </row>
    <row r="6" spans="1:6">
      <c r="A6" s="127"/>
      <c r="B6" s="136"/>
      <c r="C6" s="152"/>
      <c r="E6" s="1023"/>
      <c r="F6" s="1009"/>
    </row>
    <row r="7" spans="1:6">
      <c r="A7" s="156" t="s">
        <v>809</v>
      </c>
      <c r="B7" s="136" t="s">
        <v>805</v>
      </c>
      <c r="C7" s="152"/>
      <c r="E7" s="1023"/>
      <c r="F7" s="1009"/>
    </row>
    <row r="8" spans="1:6">
      <c r="A8" s="127"/>
      <c r="B8" s="136"/>
      <c r="C8" s="152"/>
      <c r="E8" s="1023"/>
      <c r="F8" s="1009"/>
    </row>
    <row r="9" spans="1:6">
      <c r="A9" s="147" t="s">
        <v>455</v>
      </c>
      <c r="B9" s="24" t="s">
        <v>804</v>
      </c>
      <c r="C9" s="155"/>
      <c r="D9" s="102"/>
      <c r="E9" s="1006"/>
      <c r="F9" s="1006">
        <f>+F63</f>
        <v>0</v>
      </c>
    </row>
    <row r="10" spans="1:6">
      <c r="A10" s="147" t="s">
        <v>447</v>
      </c>
      <c r="B10" s="24" t="s">
        <v>780</v>
      </c>
      <c r="C10" s="155"/>
      <c r="D10" s="102"/>
      <c r="E10" s="1006"/>
      <c r="F10" s="1006">
        <f>+F563</f>
        <v>0</v>
      </c>
    </row>
    <row r="11" spans="1:6">
      <c r="A11" s="147" t="s">
        <v>240</v>
      </c>
      <c r="B11" s="24" t="s">
        <v>808</v>
      </c>
      <c r="C11" s="155"/>
      <c r="D11" s="102"/>
      <c r="E11" s="1006"/>
      <c r="F11" s="1006">
        <f>+F588</f>
        <v>0</v>
      </c>
    </row>
    <row r="12" spans="1:6">
      <c r="A12" s="147" t="s">
        <v>227</v>
      </c>
      <c r="B12" s="24" t="s">
        <v>591</v>
      </c>
      <c r="C12" s="155"/>
      <c r="D12" s="102"/>
      <c r="E12" s="1006"/>
      <c r="F12" s="1006">
        <f>+F601</f>
        <v>0</v>
      </c>
    </row>
    <row r="13" spans="1:6">
      <c r="A13" s="147" t="s">
        <v>192</v>
      </c>
      <c r="B13" s="24" t="s">
        <v>585</v>
      </c>
      <c r="C13" s="155"/>
      <c r="D13" s="102"/>
      <c r="E13" s="1006"/>
      <c r="F13" s="1006">
        <f>+F616</f>
        <v>0</v>
      </c>
    </row>
    <row r="14" spans="1:6">
      <c r="A14" s="147" t="s">
        <v>171</v>
      </c>
      <c r="B14" s="24" t="s">
        <v>577</v>
      </c>
      <c r="C14" s="155"/>
      <c r="D14" s="102"/>
      <c r="E14" s="1006"/>
      <c r="F14" s="1006">
        <f>+F645</f>
        <v>0</v>
      </c>
    </row>
    <row r="15" spans="1:6">
      <c r="A15" s="147" t="s">
        <v>56</v>
      </c>
      <c r="B15" s="24" t="s">
        <v>562</v>
      </c>
      <c r="C15" s="155"/>
      <c r="D15" s="102"/>
      <c r="E15" s="1006"/>
      <c r="F15" s="1006">
        <f>+F668</f>
        <v>0</v>
      </c>
    </row>
    <row r="16" spans="1:6">
      <c r="A16" s="147" t="s">
        <v>45</v>
      </c>
      <c r="B16" s="24" t="s">
        <v>547</v>
      </c>
      <c r="C16" s="155"/>
      <c r="D16" s="102"/>
      <c r="E16" s="1006"/>
      <c r="F16" s="1006">
        <f>+F757</f>
        <v>0</v>
      </c>
    </row>
    <row r="17" spans="1:6">
      <c r="A17" s="147" t="s">
        <v>488</v>
      </c>
      <c r="B17" s="24" t="s">
        <v>487</v>
      </c>
      <c r="C17" s="155"/>
      <c r="D17" s="102"/>
      <c r="E17" s="1006"/>
      <c r="F17" s="1006">
        <f>+F770</f>
        <v>0</v>
      </c>
    </row>
    <row r="18" spans="1:6">
      <c r="A18" s="147" t="s">
        <v>481</v>
      </c>
      <c r="B18" s="24" t="s">
        <v>807</v>
      </c>
      <c r="C18" s="155"/>
      <c r="D18" s="102"/>
      <c r="E18" s="1006"/>
      <c r="F18" s="1006">
        <f>+F787</f>
        <v>0</v>
      </c>
    </row>
    <row r="19" spans="1:6">
      <c r="A19" s="147" t="s">
        <v>472</v>
      </c>
      <c r="B19" s="24" t="s">
        <v>471</v>
      </c>
      <c r="C19" s="155"/>
      <c r="D19" s="102"/>
      <c r="E19" s="1006"/>
      <c r="F19" s="1006">
        <f>+F796</f>
        <v>0</v>
      </c>
    </row>
    <row r="20" spans="1:6">
      <c r="A20" s="147" t="s">
        <v>467</v>
      </c>
      <c r="B20" s="24" t="s">
        <v>44</v>
      </c>
      <c r="C20" s="155"/>
      <c r="D20" s="102"/>
      <c r="E20" s="1006"/>
      <c r="F20" s="1006">
        <f>+F803</f>
        <v>0</v>
      </c>
    </row>
    <row r="21" spans="1:6">
      <c r="A21" s="193"/>
      <c r="B21" s="100"/>
      <c r="C21" s="155"/>
      <c r="D21" s="102"/>
      <c r="E21" s="1010"/>
      <c r="F21" s="1010"/>
    </row>
    <row r="22" spans="1:6" s="136" customFormat="1" ht="14.4" thickBot="1">
      <c r="A22" s="192"/>
      <c r="B22" s="119" t="s">
        <v>806</v>
      </c>
      <c r="C22" s="153"/>
      <c r="D22" s="117"/>
      <c r="E22" s="1024"/>
      <c r="F22" s="1024">
        <f>SUM(F9:F21)</f>
        <v>0</v>
      </c>
    </row>
    <row r="23" spans="1:6" ht="14.4" thickTop="1">
      <c r="A23" s="127"/>
      <c r="B23" s="136"/>
      <c r="C23" s="152"/>
      <c r="E23" s="1009"/>
      <c r="F23" s="1009"/>
    </row>
    <row r="24" spans="1:6">
      <c r="A24" s="127"/>
      <c r="B24" s="136"/>
      <c r="C24" s="152"/>
      <c r="E24" s="1009"/>
      <c r="F24" s="1009"/>
    </row>
    <row r="25" spans="1:6">
      <c r="A25" s="127"/>
      <c r="B25" s="136"/>
      <c r="C25" s="152"/>
      <c r="E25" s="1009"/>
      <c r="F25" s="1009"/>
    </row>
    <row r="26" spans="1:6" s="141" customFormat="1">
      <c r="A26" s="151"/>
      <c r="B26" s="150" t="s">
        <v>805</v>
      </c>
      <c r="C26" s="149"/>
      <c r="D26" s="148"/>
      <c r="E26" s="1022"/>
      <c r="F26" s="1022"/>
    </row>
    <row r="27" spans="1:6">
      <c r="A27" s="147"/>
      <c r="B27" s="110"/>
      <c r="C27" s="115"/>
      <c r="E27" s="1005"/>
      <c r="F27" s="1005"/>
    </row>
    <row r="28" spans="1:6">
      <c r="A28" s="127"/>
      <c r="B28" s="100"/>
      <c r="C28" s="187"/>
      <c r="D28" s="186"/>
      <c r="E28" s="1025"/>
      <c r="F28" s="1031"/>
    </row>
    <row r="29" spans="1:6">
      <c r="A29" s="126" t="s">
        <v>455</v>
      </c>
      <c r="B29" s="125" t="s">
        <v>804</v>
      </c>
      <c r="C29" s="124"/>
      <c r="D29" s="123"/>
      <c r="E29" s="1026"/>
      <c r="F29" s="1032"/>
    </row>
    <row r="30" spans="1:6">
      <c r="A30" s="116" t="s">
        <v>42</v>
      </c>
      <c r="B30" s="100"/>
      <c r="C30" s="187"/>
      <c r="D30" s="186"/>
      <c r="E30" s="1009"/>
      <c r="F30" s="1010"/>
    </row>
    <row r="31" spans="1:6">
      <c r="A31" s="116" t="s">
        <v>42</v>
      </c>
      <c r="B31" s="57" t="s">
        <v>190</v>
      </c>
      <c r="C31" s="55"/>
      <c r="D31" s="122"/>
      <c r="E31" s="1009"/>
      <c r="F31" s="1010"/>
    </row>
    <row r="32" spans="1:6" ht="69" customHeight="1">
      <c r="A32" s="116" t="s">
        <v>42</v>
      </c>
      <c r="B32" s="98" t="s">
        <v>803</v>
      </c>
      <c r="C32" s="55"/>
      <c r="D32" s="122"/>
      <c r="E32" s="1013"/>
      <c r="F32" s="1013"/>
    </row>
    <row r="33" spans="1:6" ht="42" customHeight="1">
      <c r="A33" s="116" t="s">
        <v>42</v>
      </c>
      <c r="B33" s="98" t="s">
        <v>802</v>
      </c>
      <c r="C33" s="55"/>
      <c r="D33" s="122"/>
      <c r="E33" s="1013"/>
      <c r="F33" s="1013"/>
    </row>
    <row r="34" spans="1:6" ht="30" customHeight="1">
      <c r="A34" s="116" t="s">
        <v>42</v>
      </c>
      <c r="B34" s="98" t="s">
        <v>801</v>
      </c>
      <c r="C34" s="55"/>
      <c r="D34" s="122"/>
      <c r="E34" s="1013"/>
      <c r="F34" s="1013"/>
    </row>
    <row r="35" spans="1:6" ht="41.4">
      <c r="A35" s="116" t="s">
        <v>42</v>
      </c>
      <c r="B35" s="98" t="s">
        <v>800</v>
      </c>
      <c r="C35" s="55"/>
      <c r="D35" s="122"/>
      <c r="E35" s="1013"/>
      <c r="F35" s="1013"/>
    </row>
    <row r="36" spans="1:6">
      <c r="A36" s="116" t="s">
        <v>42</v>
      </c>
      <c r="B36" s="100"/>
      <c r="C36" s="55"/>
      <c r="D36" s="122"/>
      <c r="E36" s="1013"/>
      <c r="F36" s="1013"/>
    </row>
    <row r="37" spans="1:6">
      <c r="A37" s="116" t="s">
        <v>42</v>
      </c>
      <c r="B37" s="100" t="s">
        <v>799</v>
      </c>
      <c r="C37" s="55"/>
      <c r="D37" s="122"/>
      <c r="E37" s="1013"/>
      <c r="F37" s="1013"/>
    </row>
    <row r="38" spans="1:6" ht="106.5" customHeight="1">
      <c r="A38" s="116">
        <v>1</v>
      </c>
      <c r="B38" s="188" t="s">
        <v>798</v>
      </c>
      <c r="C38" s="55"/>
      <c r="D38" s="122"/>
      <c r="E38" s="1013"/>
      <c r="F38" s="1013"/>
    </row>
    <row r="39" spans="1:6">
      <c r="A39" s="116" t="s">
        <v>106</v>
      </c>
      <c r="B39" s="188" t="s">
        <v>797</v>
      </c>
      <c r="C39" s="55">
        <v>1228.6458</v>
      </c>
      <c r="D39" s="122" t="s">
        <v>194</v>
      </c>
      <c r="E39" s="1013"/>
      <c r="F39" s="1013">
        <f>+C39*E39</f>
        <v>0</v>
      </c>
    </row>
    <row r="40" spans="1:6">
      <c r="A40" s="116" t="s">
        <v>104</v>
      </c>
      <c r="B40" s="188" t="s">
        <v>796</v>
      </c>
      <c r="C40" s="55">
        <v>1124.76</v>
      </c>
      <c r="D40" s="122" t="s">
        <v>194</v>
      </c>
      <c r="E40" s="1013"/>
      <c r="F40" s="1013">
        <f>+C40*E40</f>
        <v>0</v>
      </c>
    </row>
    <row r="41" spans="1:6">
      <c r="A41" s="116"/>
      <c r="B41" s="188"/>
      <c r="C41" s="55"/>
      <c r="D41" s="122"/>
      <c r="E41" s="1013"/>
      <c r="F41" s="1013"/>
    </row>
    <row r="42" spans="1:6">
      <c r="A42" s="116" t="s">
        <v>42</v>
      </c>
      <c r="B42" s="100" t="s">
        <v>795</v>
      </c>
      <c r="C42" s="55"/>
      <c r="D42" s="122"/>
      <c r="E42" s="1013"/>
      <c r="F42" s="1013"/>
    </row>
    <row r="43" spans="1:6" ht="93.75" customHeight="1">
      <c r="A43" s="116">
        <v>2</v>
      </c>
      <c r="B43" s="188" t="s">
        <v>794</v>
      </c>
      <c r="C43" s="55"/>
      <c r="D43" s="110"/>
      <c r="E43" s="1013"/>
      <c r="F43" s="1013"/>
    </row>
    <row r="44" spans="1:6" ht="27.6">
      <c r="A44" s="116"/>
      <c r="B44" s="98" t="s">
        <v>793</v>
      </c>
      <c r="C44" s="55">
        <v>18.5</v>
      </c>
      <c r="D44" s="122" t="s">
        <v>69</v>
      </c>
      <c r="E44" s="1013"/>
      <c r="F44" s="1013">
        <f>+C44*E44</f>
        <v>0</v>
      </c>
    </row>
    <row r="45" spans="1:6" ht="15.6">
      <c r="A45" s="116"/>
      <c r="B45" s="98" t="s">
        <v>792</v>
      </c>
      <c r="C45" s="55">
        <v>16.399999999999999</v>
      </c>
      <c r="D45" s="122" t="s">
        <v>69</v>
      </c>
      <c r="E45" s="1013"/>
      <c r="F45" s="1013">
        <f>+C45*E45</f>
        <v>0</v>
      </c>
    </row>
    <row r="46" spans="1:6" ht="15.6">
      <c r="A46" s="116"/>
      <c r="B46" s="98" t="s">
        <v>791</v>
      </c>
      <c r="C46" s="55">
        <v>12.5</v>
      </c>
      <c r="D46" s="122" t="s">
        <v>790</v>
      </c>
      <c r="E46" s="1013"/>
      <c r="F46" s="1013">
        <f>+C46*E46</f>
        <v>0</v>
      </c>
    </row>
    <row r="47" spans="1:6">
      <c r="A47" s="116"/>
      <c r="B47" s="98"/>
      <c r="C47" s="55"/>
      <c r="D47" s="122"/>
      <c r="E47" s="1013"/>
      <c r="F47" s="1013"/>
    </row>
    <row r="48" spans="1:6" ht="159" customHeight="1">
      <c r="A48" s="116">
        <v>3</v>
      </c>
      <c r="B48" s="188" t="s">
        <v>789</v>
      </c>
      <c r="C48" s="55">
        <v>5.0999999999999996</v>
      </c>
      <c r="D48" s="122" t="s">
        <v>69</v>
      </c>
      <c r="E48" s="1013"/>
      <c r="F48" s="1013">
        <f>+C48*E48</f>
        <v>0</v>
      </c>
    </row>
    <row r="49" spans="1:6">
      <c r="A49" s="116"/>
      <c r="B49" s="98"/>
      <c r="C49" s="55"/>
      <c r="D49" s="122"/>
      <c r="E49" s="1013"/>
      <c r="F49" s="1013"/>
    </row>
    <row r="50" spans="1:6" ht="120" customHeight="1">
      <c r="A50" s="116">
        <v>4</v>
      </c>
      <c r="B50" s="188" t="s">
        <v>788</v>
      </c>
      <c r="C50" s="55">
        <v>4</v>
      </c>
      <c r="D50" s="122" t="s">
        <v>51</v>
      </c>
      <c r="E50" s="1013"/>
      <c r="F50" s="1013">
        <f>+C50*E50</f>
        <v>0</v>
      </c>
    </row>
    <row r="51" spans="1:6">
      <c r="A51" s="116"/>
      <c r="B51" s="188"/>
      <c r="C51" s="55"/>
      <c r="D51" s="122"/>
      <c r="E51" s="1013"/>
      <c r="F51" s="1013"/>
    </row>
    <row r="52" spans="1:6" ht="79.5" customHeight="1">
      <c r="A52" s="116">
        <v>5</v>
      </c>
      <c r="B52" s="188" t="s">
        <v>787</v>
      </c>
      <c r="C52" s="55">
        <v>25.359999999999996</v>
      </c>
      <c r="D52" s="122" t="s">
        <v>69</v>
      </c>
      <c r="E52" s="1013"/>
      <c r="F52" s="1013">
        <f>+C52*E52</f>
        <v>0</v>
      </c>
    </row>
    <row r="53" spans="1:6">
      <c r="A53" s="116"/>
      <c r="B53" s="188"/>
      <c r="C53" s="55"/>
      <c r="D53" s="122"/>
      <c r="E53" s="1013"/>
      <c r="F53" s="1013"/>
    </row>
    <row r="54" spans="1:6" ht="80.25" customHeight="1">
      <c r="A54" s="116">
        <v>6</v>
      </c>
      <c r="B54" s="188" t="s">
        <v>786</v>
      </c>
      <c r="C54" s="55">
        <v>1</v>
      </c>
      <c r="D54" s="122" t="s">
        <v>1022</v>
      </c>
      <c r="E54" s="1013"/>
      <c r="F54" s="1013">
        <f>+C54*E54</f>
        <v>0</v>
      </c>
    </row>
    <row r="55" spans="1:6">
      <c r="A55" s="116"/>
      <c r="B55" s="188"/>
      <c r="C55" s="55"/>
      <c r="D55" s="122"/>
      <c r="E55" s="1013"/>
      <c r="F55" s="1013"/>
    </row>
    <row r="56" spans="1:6">
      <c r="A56" s="116" t="s">
        <v>42</v>
      </c>
      <c r="B56" s="100" t="s">
        <v>785</v>
      </c>
      <c r="C56" s="55"/>
      <c r="D56" s="122"/>
      <c r="E56" s="1013"/>
      <c r="F56" s="1013"/>
    </row>
    <row r="57" spans="1:6" ht="41.4">
      <c r="A57" s="116">
        <v>7</v>
      </c>
      <c r="B57" s="98" t="s">
        <v>784</v>
      </c>
      <c r="C57" s="55">
        <v>90</v>
      </c>
      <c r="D57" s="122" t="s">
        <v>69</v>
      </c>
      <c r="E57" s="1013"/>
      <c r="F57" s="1013">
        <f>+C57*E57</f>
        <v>0</v>
      </c>
    </row>
    <row r="58" spans="1:6">
      <c r="A58" s="116" t="s">
        <v>42</v>
      </c>
      <c r="B58" s="98"/>
      <c r="C58" s="55"/>
      <c r="D58" s="122"/>
      <c r="E58" s="1013"/>
      <c r="F58" s="1013"/>
    </row>
    <row r="59" spans="1:6">
      <c r="A59" s="116">
        <v>8</v>
      </c>
      <c r="B59" s="98" t="s">
        <v>783</v>
      </c>
      <c r="C59" s="55">
        <v>500</v>
      </c>
      <c r="D59" s="122" t="s">
        <v>194</v>
      </c>
      <c r="E59" s="1013"/>
      <c r="F59" s="1013">
        <f>+C59*E59</f>
        <v>0</v>
      </c>
    </row>
    <row r="60" spans="1:6">
      <c r="A60" s="116"/>
      <c r="B60" s="98"/>
      <c r="C60" s="55"/>
      <c r="D60" s="122"/>
      <c r="E60" s="1013"/>
      <c r="F60" s="1013"/>
    </row>
    <row r="61" spans="1:6" ht="27.6">
      <c r="A61" s="116">
        <v>9</v>
      </c>
      <c r="B61" s="98" t="s">
        <v>782</v>
      </c>
      <c r="C61" s="55">
        <v>500</v>
      </c>
      <c r="D61" s="122" t="s">
        <v>194</v>
      </c>
      <c r="E61" s="1013"/>
      <c r="F61" s="1013">
        <f>+C61*E61</f>
        <v>0</v>
      </c>
    </row>
    <row r="62" spans="1:6">
      <c r="A62" s="116" t="s">
        <v>42</v>
      </c>
      <c r="B62" s="98"/>
      <c r="C62" s="55"/>
      <c r="D62" s="102"/>
      <c r="E62" s="1005"/>
      <c r="F62" s="1010"/>
    </row>
    <row r="63" spans="1:6" ht="14.4" thickBot="1">
      <c r="A63" s="120"/>
      <c r="B63" s="119" t="s">
        <v>781</v>
      </c>
      <c r="C63" s="118"/>
      <c r="D63" s="117"/>
      <c r="E63" s="1027"/>
      <c r="F63" s="1024">
        <f>SUM(F30:F62)</f>
        <v>0</v>
      </c>
    </row>
    <row r="64" spans="1:6" ht="14.4" thickTop="1">
      <c r="A64" s="127"/>
      <c r="B64" s="32"/>
      <c r="C64" s="40"/>
      <c r="D64" s="128"/>
      <c r="E64" s="1021"/>
      <c r="F64" s="1033"/>
    </row>
    <row r="65" spans="1:8">
      <c r="A65" s="127"/>
      <c r="B65" s="130"/>
      <c r="C65" s="181"/>
      <c r="D65" s="102"/>
      <c r="F65" s="1034"/>
    </row>
    <row r="66" spans="1:8">
      <c r="A66" s="126" t="s">
        <v>447</v>
      </c>
      <c r="B66" s="125" t="s">
        <v>780</v>
      </c>
      <c r="C66" s="124"/>
      <c r="D66" s="123"/>
      <c r="E66" s="1026"/>
      <c r="F66" s="1032"/>
    </row>
    <row r="67" spans="1:8">
      <c r="A67" s="116" t="s">
        <v>42</v>
      </c>
      <c r="B67" s="32"/>
      <c r="C67" s="40"/>
      <c r="D67" s="128"/>
      <c r="E67" s="1021"/>
      <c r="F67" s="1013"/>
      <c r="H67" s="113"/>
    </row>
    <row r="68" spans="1:8">
      <c r="A68" s="116" t="s">
        <v>42</v>
      </c>
      <c r="B68" s="57" t="s">
        <v>779</v>
      </c>
      <c r="C68" s="55"/>
      <c r="D68" s="122"/>
      <c r="E68" s="1013"/>
      <c r="F68" s="1013"/>
    </row>
    <row r="69" spans="1:8" ht="55.2">
      <c r="A69" s="116">
        <v>1</v>
      </c>
      <c r="B69" s="188" t="s">
        <v>778</v>
      </c>
      <c r="C69" s="55"/>
      <c r="D69" s="122"/>
      <c r="E69" s="1013"/>
      <c r="F69" s="1013"/>
    </row>
    <row r="70" spans="1:8">
      <c r="A70" s="116"/>
      <c r="B70" s="188"/>
      <c r="C70" s="55"/>
      <c r="D70" s="122"/>
      <c r="E70" s="1013"/>
      <c r="F70" s="1013"/>
    </row>
    <row r="71" spans="1:8">
      <c r="A71" s="116">
        <v>2</v>
      </c>
      <c r="B71" s="188" t="s">
        <v>369</v>
      </c>
      <c r="C71" s="55"/>
      <c r="D71" s="122"/>
      <c r="E71" s="1013"/>
      <c r="F71" s="1013"/>
    </row>
    <row r="72" spans="1:8">
      <c r="A72" s="116"/>
      <c r="B72" s="188" t="s">
        <v>368</v>
      </c>
      <c r="C72" s="55"/>
      <c r="D72" s="122"/>
      <c r="E72" s="1013"/>
      <c r="F72" s="1013"/>
    </row>
    <row r="73" spans="1:8">
      <c r="A73" s="116"/>
      <c r="B73" s="188" t="s">
        <v>346</v>
      </c>
      <c r="C73" s="55"/>
      <c r="D73" s="122"/>
      <c r="E73" s="1013"/>
      <c r="F73" s="1013"/>
    </row>
    <row r="74" spans="1:8">
      <c r="A74" s="116"/>
      <c r="B74" s="188" t="s">
        <v>367</v>
      </c>
      <c r="C74" s="55"/>
      <c r="D74" s="122"/>
      <c r="E74" s="1013"/>
      <c r="F74" s="1013"/>
    </row>
    <row r="75" spans="1:8">
      <c r="A75" s="116"/>
      <c r="B75" s="188" t="s">
        <v>366</v>
      </c>
      <c r="C75" s="55"/>
      <c r="D75" s="122"/>
      <c r="E75" s="1013"/>
      <c r="F75" s="1013"/>
    </row>
    <row r="76" spans="1:8">
      <c r="A76" s="116"/>
      <c r="B76" s="188" t="s">
        <v>755</v>
      </c>
      <c r="C76" s="55"/>
      <c r="D76" s="122"/>
      <c r="E76" s="1013"/>
      <c r="F76" s="1013"/>
    </row>
    <row r="77" spans="1:8">
      <c r="A77" s="116"/>
      <c r="B77" s="188" t="s">
        <v>725</v>
      </c>
      <c r="C77" s="55"/>
      <c r="D77" s="122"/>
      <c r="E77" s="1013"/>
      <c r="F77" s="1013"/>
    </row>
    <row r="78" spans="1:8">
      <c r="A78" s="116"/>
      <c r="B78" s="188" t="s">
        <v>777</v>
      </c>
      <c r="C78" s="55"/>
      <c r="D78" s="122"/>
      <c r="E78" s="1013"/>
      <c r="F78" s="1013"/>
    </row>
    <row r="79" spans="1:8">
      <c r="A79" s="116"/>
      <c r="B79" s="188" t="s">
        <v>776</v>
      </c>
      <c r="C79" s="55"/>
      <c r="D79" s="122"/>
      <c r="E79" s="1013"/>
      <c r="F79" s="1013"/>
    </row>
    <row r="80" spans="1:8">
      <c r="A80" s="116"/>
      <c r="B80" s="188" t="s">
        <v>767</v>
      </c>
      <c r="C80" s="55"/>
      <c r="D80" s="122"/>
      <c r="E80" s="1013"/>
      <c r="F80" s="1013"/>
    </row>
    <row r="81" spans="1:6">
      <c r="A81" s="116"/>
      <c r="B81" s="188" t="s">
        <v>659</v>
      </c>
      <c r="C81" s="55"/>
      <c r="D81" s="122"/>
      <c r="E81" s="1013"/>
      <c r="F81" s="1013"/>
    </row>
    <row r="82" spans="1:6">
      <c r="A82" s="116"/>
      <c r="B82" s="188" t="s">
        <v>365</v>
      </c>
      <c r="C82" s="55">
        <v>3</v>
      </c>
      <c r="D82" s="122" t="s">
        <v>51</v>
      </c>
      <c r="E82" s="1013"/>
      <c r="F82" s="1013">
        <f>+C82*E82</f>
        <v>0</v>
      </c>
    </row>
    <row r="83" spans="1:6" ht="55.2">
      <c r="A83" s="116"/>
      <c r="B83" s="98" t="s">
        <v>748</v>
      </c>
      <c r="C83" s="55">
        <v>3</v>
      </c>
      <c r="D83" s="122" t="s">
        <v>51</v>
      </c>
      <c r="E83" s="1013"/>
      <c r="F83" s="1013">
        <f>+C83*E83</f>
        <v>0</v>
      </c>
    </row>
    <row r="84" spans="1:6">
      <c r="A84" s="116"/>
      <c r="B84" s="98"/>
      <c r="C84" s="55"/>
      <c r="D84" s="122"/>
      <c r="E84" s="1013"/>
      <c r="F84" s="1013"/>
    </row>
    <row r="85" spans="1:6">
      <c r="A85" s="116">
        <v>3</v>
      </c>
      <c r="B85" s="188" t="s">
        <v>364</v>
      </c>
      <c r="C85" s="55"/>
      <c r="D85" s="122"/>
      <c r="E85" s="1013"/>
      <c r="F85" s="1013"/>
    </row>
    <row r="86" spans="1:6">
      <c r="A86" s="116"/>
      <c r="B86" s="188" t="s">
        <v>359</v>
      </c>
      <c r="C86" s="55"/>
      <c r="D86" s="122"/>
      <c r="E86" s="1013"/>
      <c r="F86" s="1013"/>
    </row>
    <row r="87" spans="1:6">
      <c r="A87" s="116"/>
      <c r="B87" s="188" t="s">
        <v>346</v>
      </c>
      <c r="C87" s="55"/>
      <c r="D87" s="122"/>
      <c r="E87" s="1013"/>
      <c r="F87" s="1013"/>
    </row>
    <row r="88" spans="1:6">
      <c r="A88" s="116"/>
      <c r="B88" s="188" t="s">
        <v>356</v>
      </c>
      <c r="C88" s="55"/>
      <c r="D88" s="122"/>
      <c r="E88" s="1013"/>
      <c r="F88" s="1013"/>
    </row>
    <row r="89" spans="1:6">
      <c r="A89" s="116"/>
      <c r="B89" s="188" t="s">
        <v>326</v>
      </c>
      <c r="C89" s="55"/>
      <c r="D89" s="122"/>
      <c r="E89" s="1013"/>
      <c r="F89" s="1013"/>
    </row>
    <row r="90" spans="1:6">
      <c r="A90" s="116"/>
      <c r="B90" s="188" t="s">
        <v>755</v>
      </c>
      <c r="C90" s="55"/>
      <c r="D90" s="122"/>
      <c r="E90" s="1013"/>
      <c r="F90" s="1013"/>
    </row>
    <row r="91" spans="1:6" ht="27.6">
      <c r="A91" s="116"/>
      <c r="B91" s="188" t="s">
        <v>758</v>
      </c>
      <c r="C91" s="55"/>
      <c r="D91" s="122"/>
      <c r="E91" s="1013"/>
      <c r="F91" s="1013"/>
    </row>
    <row r="92" spans="1:6">
      <c r="A92" s="116"/>
      <c r="B92" s="188" t="s">
        <v>757</v>
      </c>
      <c r="C92" s="55"/>
      <c r="D92" s="122"/>
      <c r="E92" s="1013"/>
      <c r="F92" s="1013"/>
    </row>
    <row r="93" spans="1:6">
      <c r="A93" s="116"/>
      <c r="B93" s="188" t="s">
        <v>776</v>
      </c>
      <c r="C93" s="55"/>
      <c r="D93" s="122"/>
      <c r="E93" s="1013"/>
      <c r="F93" s="1013"/>
    </row>
    <row r="94" spans="1:6">
      <c r="A94" s="116"/>
      <c r="B94" s="188" t="s">
        <v>735</v>
      </c>
      <c r="C94" s="55"/>
      <c r="D94" s="122"/>
      <c r="E94" s="1013"/>
      <c r="F94" s="1013"/>
    </row>
    <row r="95" spans="1:6">
      <c r="A95" s="116"/>
      <c r="B95" s="188" t="s">
        <v>659</v>
      </c>
      <c r="C95" s="55"/>
      <c r="D95" s="122"/>
      <c r="E95" s="1013"/>
      <c r="F95" s="1013"/>
    </row>
    <row r="96" spans="1:6">
      <c r="A96" s="116"/>
      <c r="B96" s="188" t="s">
        <v>363</v>
      </c>
      <c r="C96" s="55">
        <v>1</v>
      </c>
      <c r="D96" s="122" t="s">
        <v>51</v>
      </c>
      <c r="E96" s="1013"/>
      <c r="F96" s="1013">
        <f>+C96*E96</f>
        <v>0</v>
      </c>
    </row>
    <row r="97" spans="1:6" ht="55.2">
      <c r="A97" s="116"/>
      <c r="B97" s="98" t="s">
        <v>748</v>
      </c>
      <c r="C97" s="55">
        <v>1</v>
      </c>
      <c r="D97" s="122" t="s">
        <v>51</v>
      </c>
      <c r="E97" s="1013"/>
      <c r="F97" s="1013">
        <f>+C97*E97</f>
        <v>0</v>
      </c>
    </row>
    <row r="98" spans="1:6" ht="27.6">
      <c r="A98" s="116"/>
      <c r="B98" s="188" t="s">
        <v>756</v>
      </c>
      <c r="C98" s="55">
        <v>1</v>
      </c>
      <c r="D98" s="122" t="s">
        <v>51</v>
      </c>
      <c r="E98" s="1013"/>
      <c r="F98" s="1013">
        <f>+C98*E98</f>
        <v>0</v>
      </c>
    </row>
    <row r="99" spans="1:6">
      <c r="A99" s="116"/>
      <c r="B99" s="188"/>
      <c r="C99" s="55"/>
      <c r="D99" s="122"/>
      <c r="E99" s="1013"/>
      <c r="F99" s="1013"/>
    </row>
    <row r="100" spans="1:6">
      <c r="A100" s="116">
        <v>4</v>
      </c>
      <c r="B100" s="188" t="s">
        <v>362</v>
      </c>
      <c r="C100" s="55"/>
      <c r="D100" s="122"/>
      <c r="E100" s="1013"/>
      <c r="F100" s="1013"/>
    </row>
    <row r="101" spans="1:6">
      <c r="A101" s="116"/>
      <c r="B101" s="188" t="s">
        <v>359</v>
      </c>
      <c r="C101" s="55"/>
      <c r="D101" s="122"/>
      <c r="E101" s="1013"/>
      <c r="F101" s="1013"/>
    </row>
    <row r="102" spans="1:6">
      <c r="A102" s="116"/>
      <c r="B102" s="188" t="s">
        <v>346</v>
      </c>
      <c r="C102" s="55"/>
      <c r="D102" s="122"/>
      <c r="E102" s="1013"/>
      <c r="F102" s="1013"/>
    </row>
    <row r="103" spans="1:6">
      <c r="A103" s="116"/>
      <c r="B103" s="188" t="s">
        <v>340</v>
      </c>
      <c r="C103" s="55"/>
      <c r="D103" s="122"/>
      <c r="E103" s="1013"/>
      <c r="F103" s="1013"/>
    </row>
    <row r="104" spans="1:6">
      <c r="A104" s="116"/>
      <c r="B104" s="188" t="s">
        <v>326</v>
      </c>
      <c r="C104" s="55"/>
      <c r="D104" s="122"/>
      <c r="E104" s="1013"/>
      <c r="F104" s="1013"/>
    </row>
    <row r="105" spans="1:6">
      <c r="A105" s="116"/>
      <c r="B105" s="188" t="s">
        <v>755</v>
      </c>
      <c r="C105" s="55"/>
      <c r="D105" s="122"/>
      <c r="E105" s="1013"/>
      <c r="F105" s="1013"/>
    </row>
    <row r="106" spans="1:6" ht="27.6">
      <c r="A106" s="116"/>
      <c r="B106" s="188" t="s">
        <v>758</v>
      </c>
      <c r="C106" s="55"/>
      <c r="D106" s="122"/>
      <c r="E106" s="1013"/>
      <c r="F106" s="1013"/>
    </row>
    <row r="107" spans="1:6">
      <c r="A107" s="116"/>
      <c r="B107" s="188" t="s">
        <v>757</v>
      </c>
      <c r="C107" s="55"/>
      <c r="D107" s="122"/>
      <c r="E107" s="1013"/>
      <c r="F107" s="1013"/>
    </row>
    <row r="108" spans="1:6">
      <c r="A108" s="116"/>
      <c r="B108" s="188" t="s">
        <v>776</v>
      </c>
      <c r="C108" s="55"/>
      <c r="D108" s="122"/>
      <c r="E108" s="1013"/>
      <c r="F108" s="1013"/>
    </row>
    <row r="109" spans="1:6">
      <c r="A109" s="116"/>
      <c r="B109" s="188" t="s">
        <v>735</v>
      </c>
      <c r="C109" s="55"/>
      <c r="D109" s="122"/>
      <c r="E109" s="1013"/>
      <c r="F109" s="1013"/>
    </row>
    <row r="110" spans="1:6">
      <c r="A110" s="116"/>
      <c r="B110" s="188" t="s">
        <v>659</v>
      </c>
      <c r="C110" s="55"/>
      <c r="D110" s="122"/>
      <c r="E110" s="1013"/>
      <c r="F110" s="1013"/>
    </row>
    <row r="111" spans="1:6">
      <c r="A111" s="116"/>
      <c r="B111" s="188" t="s">
        <v>361</v>
      </c>
      <c r="C111" s="55">
        <v>2</v>
      </c>
      <c r="D111" s="122" t="s">
        <v>51</v>
      </c>
      <c r="E111" s="1013"/>
      <c r="F111" s="1013">
        <f>+C111*E111</f>
        <v>0</v>
      </c>
    </row>
    <row r="112" spans="1:6" ht="55.2">
      <c r="A112" s="116"/>
      <c r="B112" s="98" t="s">
        <v>748</v>
      </c>
      <c r="C112" s="55">
        <v>2</v>
      </c>
      <c r="D112" s="122" t="s">
        <v>51</v>
      </c>
      <c r="E112" s="1013"/>
      <c r="F112" s="1013">
        <f>+C112*E112</f>
        <v>0</v>
      </c>
    </row>
    <row r="113" spans="1:6" ht="27.6">
      <c r="A113" s="116"/>
      <c r="B113" s="188" t="s">
        <v>756</v>
      </c>
      <c r="C113" s="55">
        <v>2</v>
      </c>
      <c r="D113" s="122" t="s">
        <v>51</v>
      </c>
      <c r="E113" s="1013"/>
      <c r="F113" s="1013">
        <f>+C113*E113</f>
        <v>0</v>
      </c>
    </row>
    <row r="114" spans="1:6">
      <c r="A114" s="116"/>
      <c r="B114" s="188"/>
      <c r="C114" s="55"/>
      <c r="D114" s="122"/>
      <c r="E114" s="1013"/>
      <c r="F114" s="1013"/>
    </row>
    <row r="115" spans="1:6">
      <c r="A115" s="116">
        <v>5</v>
      </c>
      <c r="B115" s="188" t="s">
        <v>360</v>
      </c>
      <c r="C115" s="55"/>
      <c r="D115" s="122"/>
      <c r="E115" s="1013"/>
      <c r="F115" s="1013"/>
    </row>
    <row r="116" spans="1:6">
      <c r="A116" s="116"/>
      <c r="B116" s="188" t="s">
        <v>359</v>
      </c>
      <c r="C116" s="55"/>
      <c r="D116" s="122"/>
      <c r="E116" s="1013"/>
      <c r="F116" s="1013"/>
    </row>
    <row r="117" spans="1:6">
      <c r="A117" s="116"/>
      <c r="B117" s="188" t="s">
        <v>346</v>
      </c>
      <c r="C117" s="55"/>
      <c r="D117" s="122"/>
      <c r="E117" s="1013"/>
      <c r="F117" s="1013"/>
    </row>
    <row r="118" spans="1:6">
      <c r="A118" s="116"/>
      <c r="B118" s="188" t="s">
        <v>340</v>
      </c>
      <c r="C118" s="55"/>
      <c r="D118" s="122"/>
      <c r="E118" s="1013"/>
      <c r="F118" s="1013"/>
    </row>
    <row r="119" spans="1:6">
      <c r="A119" s="116"/>
      <c r="B119" s="188" t="s">
        <v>326</v>
      </c>
      <c r="C119" s="55"/>
      <c r="D119" s="122"/>
      <c r="E119" s="1013"/>
      <c r="F119" s="1013"/>
    </row>
    <row r="120" spans="1:6">
      <c r="A120" s="116"/>
      <c r="B120" s="188" t="s">
        <v>755</v>
      </c>
      <c r="C120" s="55"/>
      <c r="D120" s="122"/>
      <c r="E120" s="1013"/>
      <c r="F120" s="1013"/>
    </row>
    <row r="121" spans="1:6" ht="27.6">
      <c r="A121" s="116"/>
      <c r="B121" s="188" t="s">
        <v>758</v>
      </c>
      <c r="C121" s="55"/>
      <c r="D121" s="122"/>
      <c r="E121" s="1013"/>
      <c r="F121" s="1013"/>
    </row>
    <row r="122" spans="1:6">
      <c r="A122" s="116"/>
      <c r="B122" s="188" t="s">
        <v>757</v>
      </c>
      <c r="C122" s="55"/>
      <c r="D122" s="122"/>
      <c r="E122" s="1013"/>
      <c r="F122" s="1013"/>
    </row>
    <row r="123" spans="1:6">
      <c r="A123" s="116"/>
      <c r="B123" s="188" t="s">
        <v>776</v>
      </c>
      <c r="C123" s="55"/>
      <c r="D123" s="122"/>
      <c r="E123" s="1013"/>
      <c r="F123" s="1013"/>
    </row>
    <row r="124" spans="1:6">
      <c r="A124" s="116"/>
      <c r="B124" s="188" t="s">
        <v>735</v>
      </c>
      <c r="C124" s="55"/>
      <c r="D124" s="122"/>
      <c r="E124" s="1013"/>
      <c r="F124" s="1013"/>
    </row>
    <row r="125" spans="1:6">
      <c r="A125" s="116"/>
      <c r="B125" s="188" t="s">
        <v>659</v>
      </c>
      <c r="C125" s="55"/>
      <c r="D125" s="122"/>
      <c r="E125" s="1013"/>
      <c r="F125" s="1013"/>
    </row>
    <row r="126" spans="1:6">
      <c r="A126" s="116"/>
      <c r="B126" s="188" t="s">
        <v>358</v>
      </c>
      <c r="C126" s="55">
        <v>4</v>
      </c>
      <c r="D126" s="122" t="s">
        <v>51</v>
      </c>
      <c r="E126" s="1013"/>
      <c r="F126" s="1013">
        <f>+C126*E126</f>
        <v>0</v>
      </c>
    </row>
    <row r="127" spans="1:6" ht="55.2">
      <c r="A127" s="116"/>
      <c r="B127" s="98" t="s">
        <v>748</v>
      </c>
      <c r="C127" s="55">
        <v>4</v>
      </c>
      <c r="D127" s="122" t="s">
        <v>51</v>
      </c>
      <c r="E127" s="1013"/>
      <c r="F127" s="1013">
        <f>+C127*E127</f>
        <v>0</v>
      </c>
    </row>
    <row r="128" spans="1:6" ht="27.6">
      <c r="A128" s="116"/>
      <c r="B128" s="188" t="s">
        <v>756</v>
      </c>
      <c r="C128" s="55">
        <v>4</v>
      </c>
      <c r="D128" s="122" t="s">
        <v>51</v>
      </c>
      <c r="E128" s="1013"/>
      <c r="F128" s="1013">
        <f>+C128*E128</f>
        <v>0</v>
      </c>
    </row>
    <row r="129" spans="1:6">
      <c r="A129" s="116"/>
      <c r="B129" s="188"/>
      <c r="C129" s="55"/>
      <c r="D129" s="122"/>
      <c r="E129" s="1013"/>
      <c r="F129" s="1013"/>
    </row>
    <row r="130" spans="1:6">
      <c r="A130" s="116">
        <v>6</v>
      </c>
      <c r="B130" s="188" t="s">
        <v>775</v>
      </c>
      <c r="C130" s="55"/>
      <c r="D130" s="122"/>
      <c r="E130" s="1013"/>
      <c r="F130" s="1013"/>
    </row>
    <row r="131" spans="1:6">
      <c r="A131" s="116"/>
      <c r="B131" s="188" t="s">
        <v>770</v>
      </c>
      <c r="C131" s="55"/>
      <c r="D131" s="122"/>
      <c r="E131" s="1013"/>
      <c r="F131" s="1013"/>
    </row>
    <row r="132" spans="1:6">
      <c r="A132" s="116"/>
      <c r="B132" s="188" t="s">
        <v>346</v>
      </c>
      <c r="C132" s="55"/>
      <c r="D132" s="122"/>
      <c r="E132" s="1013"/>
      <c r="F132" s="1013"/>
    </row>
    <row r="133" spans="1:6">
      <c r="A133" s="116"/>
      <c r="B133" s="188" t="s">
        <v>769</v>
      </c>
      <c r="C133" s="55"/>
      <c r="D133" s="122"/>
      <c r="E133" s="1013"/>
      <c r="F133" s="1013"/>
    </row>
    <row r="134" spans="1:6">
      <c r="A134" s="116"/>
      <c r="B134" s="188" t="s">
        <v>768</v>
      </c>
      <c r="C134" s="55"/>
      <c r="D134" s="122"/>
      <c r="E134" s="1013"/>
      <c r="F134" s="1013"/>
    </row>
    <row r="135" spans="1:6" ht="55.2">
      <c r="A135" s="116"/>
      <c r="B135" s="188" t="s">
        <v>738</v>
      </c>
      <c r="C135" s="55"/>
      <c r="D135" s="122"/>
      <c r="E135" s="1013"/>
      <c r="F135" s="1013"/>
    </row>
    <row r="136" spans="1:6" ht="27.6">
      <c r="A136" s="116"/>
      <c r="B136" s="188" t="s">
        <v>758</v>
      </c>
      <c r="C136" s="55"/>
      <c r="D136" s="122"/>
      <c r="E136" s="1013"/>
      <c r="F136" s="1013"/>
    </row>
    <row r="137" spans="1:6" ht="27.6">
      <c r="A137" s="116"/>
      <c r="B137" s="188" t="s">
        <v>737</v>
      </c>
      <c r="C137" s="55"/>
      <c r="D137" s="122"/>
      <c r="E137" s="1013"/>
      <c r="F137" s="1013"/>
    </row>
    <row r="138" spans="1:6">
      <c r="A138" s="116"/>
      <c r="B138" s="188" t="s">
        <v>736</v>
      </c>
      <c r="C138" s="55"/>
      <c r="D138" s="122"/>
      <c r="E138" s="1013"/>
      <c r="F138" s="1013"/>
    </row>
    <row r="139" spans="1:6">
      <c r="A139" s="116"/>
      <c r="B139" s="188" t="s">
        <v>767</v>
      </c>
      <c r="C139" s="55"/>
      <c r="D139" s="122"/>
      <c r="E139" s="1013"/>
      <c r="F139" s="1013"/>
    </row>
    <row r="140" spans="1:6">
      <c r="A140" s="116"/>
      <c r="B140" s="188" t="s">
        <v>659</v>
      </c>
      <c r="C140" s="55"/>
      <c r="D140" s="122"/>
      <c r="E140" s="1013"/>
      <c r="F140" s="1013"/>
    </row>
    <row r="141" spans="1:6">
      <c r="A141" s="116"/>
      <c r="B141" s="188" t="s">
        <v>766</v>
      </c>
      <c r="C141" s="55">
        <v>2</v>
      </c>
      <c r="D141" s="122" t="s">
        <v>51</v>
      </c>
      <c r="E141" s="1013"/>
      <c r="F141" s="1013">
        <f>+C141*E141</f>
        <v>0</v>
      </c>
    </row>
    <row r="142" spans="1:6" ht="27.6">
      <c r="A142" s="116"/>
      <c r="B142" s="188" t="s">
        <v>765</v>
      </c>
      <c r="C142" s="55">
        <v>2</v>
      </c>
      <c r="D142" s="122" t="s">
        <v>51</v>
      </c>
      <c r="E142" s="1013"/>
      <c r="F142" s="1013">
        <f>+C142*E142</f>
        <v>0</v>
      </c>
    </row>
    <row r="143" spans="1:6">
      <c r="A143" s="116"/>
      <c r="B143" s="188"/>
      <c r="C143" s="55"/>
      <c r="D143" s="122"/>
      <c r="E143" s="1013"/>
      <c r="F143" s="1013"/>
    </row>
    <row r="144" spans="1:6">
      <c r="A144" s="116">
        <v>7</v>
      </c>
      <c r="B144" s="188" t="s">
        <v>774</v>
      </c>
      <c r="C144" s="55"/>
      <c r="D144" s="122"/>
      <c r="E144" s="1013"/>
      <c r="F144" s="1013"/>
    </row>
    <row r="145" spans="1:6">
      <c r="A145" s="116"/>
      <c r="B145" s="188" t="s">
        <v>761</v>
      </c>
      <c r="C145" s="55"/>
      <c r="D145" s="122"/>
      <c r="E145" s="1013"/>
      <c r="F145" s="1013"/>
    </row>
    <row r="146" spans="1:6">
      <c r="A146" s="116"/>
      <c r="B146" s="188" t="s">
        <v>346</v>
      </c>
      <c r="C146" s="55"/>
      <c r="D146" s="122"/>
      <c r="E146" s="1013"/>
      <c r="F146" s="1013"/>
    </row>
    <row r="147" spans="1:6">
      <c r="A147" s="116"/>
      <c r="B147" s="188" t="s">
        <v>769</v>
      </c>
      <c r="C147" s="55"/>
      <c r="D147" s="122"/>
      <c r="E147" s="1013"/>
      <c r="F147" s="1013"/>
    </row>
    <row r="148" spans="1:6">
      <c r="A148" s="116"/>
      <c r="B148" s="188" t="s">
        <v>768</v>
      </c>
      <c r="C148" s="55"/>
      <c r="D148" s="122"/>
      <c r="E148" s="1013"/>
      <c r="F148" s="1013"/>
    </row>
    <row r="149" spans="1:6" ht="55.2">
      <c r="A149" s="116"/>
      <c r="B149" s="188" t="s">
        <v>738</v>
      </c>
      <c r="C149" s="55"/>
      <c r="D149" s="122"/>
      <c r="E149" s="1013"/>
      <c r="F149" s="1013"/>
    </row>
    <row r="150" spans="1:6" ht="27.6">
      <c r="A150" s="116"/>
      <c r="B150" s="188" t="s">
        <v>758</v>
      </c>
      <c r="C150" s="55"/>
      <c r="D150" s="122"/>
      <c r="E150" s="1013"/>
      <c r="F150" s="1013"/>
    </row>
    <row r="151" spans="1:6">
      <c r="A151" s="116"/>
      <c r="B151" s="188" t="s">
        <v>757</v>
      </c>
      <c r="C151" s="55"/>
      <c r="D151" s="122"/>
      <c r="E151" s="1013"/>
      <c r="F151" s="1013"/>
    </row>
    <row r="152" spans="1:6">
      <c r="A152" s="116"/>
      <c r="B152" s="188" t="s">
        <v>753</v>
      </c>
      <c r="C152" s="55"/>
      <c r="D152" s="122"/>
      <c r="E152" s="1013"/>
      <c r="F152" s="1013"/>
    </row>
    <row r="153" spans="1:6">
      <c r="A153" s="116"/>
      <c r="B153" s="188" t="s">
        <v>767</v>
      </c>
      <c r="C153" s="55"/>
      <c r="D153" s="122"/>
      <c r="E153" s="1013"/>
      <c r="F153" s="1013"/>
    </row>
    <row r="154" spans="1:6">
      <c r="A154" s="116"/>
      <c r="B154" s="188" t="s">
        <v>659</v>
      </c>
      <c r="C154" s="55"/>
      <c r="D154" s="122"/>
      <c r="E154" s="1013"/>
      <c r="F154" s="1013"/>
    </row>
    <row r="155" spans="1:6">
      <c r="A155" s="116"/>
      <c r="B155" s="188" t="s">
        <v>773</v>
      </c>
      <c r="C155" s="55">
        <v>2</v>
      </c>
      <c r="D155" s="122" t="s">
        <v>51</v>
      </c>
      <c r="E155" s="1013"/>
      <c r="F155" s="1013">
        <f>+C155*E155</f>
        <v>0</v>
      </c>
    </row>
    <row r="156" spans="1:6" ht="27.6">
      <c r="A156" s="116"/>
      <c r="B156" s="188" t="s">
        <v>765</v>
      </c>
      <c r="C156" s="55">
        <v>2</v>
      </c>
      <c r="D156" s="122" t="s">
        <v>51</v>
      </c>
      <c r="E156" s="1013"/>
      <c r="F156" s="1013">
        <f>+C156*E156</f>
        <v>0</v>
      </c>
    </row>
    <row r="157" spans="1:6">
      <c r="A157" s="116"/>
      <c r="B157" s="188"/>
      <c r="C157" s="55"/>
      <c r="D157" s="122"/>
      <c r="E157" s="1013"/>
      <c r="F157" s="1013"/>
    </row>
    <row r="158" spans="1:6">
      <c r="A158" s="116" t="s">
        <v>772</v>
      </c>
      <c r="B158" s="188" t="s">
        <v>771</v>
      </c>
      <c r="C158" s="55"/>
      <c r="D158" s="122"/>
      <c r="E158" s="1013"/>
      <c r="F158" s="1013"/>
    </row>
    <row r="159" spans="1:6">
      <c r="A159" s="116"/>
      <c r="B159" s="188" t="s">
        <v>770</v>
      </c>
      <c r="C159" s="55"/>
      <c r="D159" s="122"/>
      <c r="E159" s="1013"/>
      <c r="F159" s="1013"/>
    </row>
    <row r="160" spans="1:6">
      <c r="A160" s="116"/>
      <c r="B160" s="188" t="s">
        <v>346</v>
      </c>
      <c r="C160" s="55"/>
      <c r="D160" s="122"/>
      <c r="E160" s="1013"/>
      <c r="F160" s="1013"/>
    </row>
    <row r="161" spans="1:6">
      <c r="A161" s="116"/>
      <c r="B161" s="188" t="s">
        <v>769</v>
      </c>
      <c r="C161" s="55"/>
      <c r="D161" s="122"/>
      <c r="E161" s="1013"/>
      <c r="F161" s="1013"/>
    </row>
    <row r="162" spans="1:6">
      <c r="A162" s="116"/>
      <c r="B162" s="188" t="s">
        <v>768</v>
      </c>
      <c r="C162" s="55"/>
      <c r="D162" s="122"/>
      <c r="E162" s="1013"/>
      <c r="F162" s="1013"/>
    </row>
    <row r="163" spans="1:6" ht="55.2">
      <c r="A163" s="116"/>
      <c r="B163" s="188" t="s">
        <v>738</v>
      </c>
      <c r="C163" s="55"/>
      <c r="D163" s="122"/>
      <c r="E163" s="1013"/>
      <c r="F163" s="1013"/>
    </row>
    <row r="164" spans="1:6" ht="27.6">
      <c r="A164" s="116"/>
      <c r="B164" s="188" t="s">
        <v>758</v>
      </c>
      <c r="C164" s="55"/>
      <c r="D164" s="122"/>
      <c r="E164" s="1013"/>
      <c r="F164" s="1013"/>
    </row>
    <row r="165" spans="1:6" ht="27.6">
      <c r="A165" s="116"/>
      <c r="B165" s="188" t="s">
        <v>737</v>
      </c>
      <c r="C165" s="55"/>
      <c r="D165" s="122"/>
      <c r="E165" s="1013"/>
      <c r="F165" s="1013"/>
    </row>
    <row r="166" spans="1:6">
      <c r="A166" s="116"/>
      <c r="B166" s="188" t="s">
        <v>736</v>
      </c>
      <c r="C166" s="55"/>
      <c r="D166" s="122"/>
      <c r="E166" s="1013"/>
      <c r="F166" s="1013"/>
    </row>
    <row r="167" spans="1:6">
      <c r="A167" s="116"/>
      <c r="B167" s="188" t="s">
        <v>767</v>
      </c>
      <c r="C167" s="55"/>
      <c r="D167" s="122"/>
      <c r="E167" s="1013"/>
      <c r="F167" s="1013"/>
    </row>
    <row r="168" spans="1:6">
      <c r="A168" s="116"/>
      <c r="B168" s="188" t="s">
        <v>659</v>
      </c>
      <c r="C168" s="55"/>
      <c r="D168" s="122"/>
      <c r="E168" s="1013"/>
      <c r="F168" s="1013"/>
    </row>
    <row r="169" spans="1:6">
      <c r="A169" s="116"/>
      <c r="B169" s="188" t="s">
        <v>766</v>
      </c>
      <c r="C169" s="55">
        <v>2</v>
      </c>
      <c r="D169" s="122" t="s">
        <v>51</v>
      </c>
      <c r="E169" s="1013"/>
      <c r="F169" s="1013">
        <f>+C169*E169</f>
        <v>0</v>
      </c>
    </row>
    <row r="170" spans="1:6" ht="27.6">
      <c r="A170" s="116"/>
      <c r="B170" s="188" t="s">
        <v>765</v>
      </c>
      <c r="C170" s="55">
        <v>2</v>
      </c>
      <c r="D170" s="122" t="s">
        <v>51</v>
      </c>
      <c r="E170" s="1013"/>
      <c r="F170" s="1013">
        <f>+C170*E170</f>
        <v>0</v>
      </c>
    </row>
    <row r="171" spans="1:6" ht="27.6">
      <c r="A171" s="116"/>
      <c r="B171" s="188" t="s">
        <v>732</v>
      </c>
      <c r="C171" s="55">
        <v>2</v>
      </c>
      <c r="D171" s="122" t="s">
        <v>51</v>
      </c>
      <c r="E171" s="1013"/>
      <c r="F171" s="1013">
        <f>+C171*E171</f>
        <v>0</v>
      </c>
    </row>
    <row r="172" spans="1:6">
      <c r="A172" s="116"/>
      <c r="B172" s="188"/>
      <c r="C172" s="55"/>
      <c r="D172" s="122"/>
      <c r="E172" s="1013"/>
      <c r="F172" s="1013"/>
    </row>
    <row r="173" spans="1:6">
      <c r="A173" s="116">
        <v>8</v>
      </c>
      <c r="B173" s="188" t="s">
        <v>357</v>
      </c>
      <c r="C173" s="55"/>
      <c r="D173" s="122"/>
      <c r="E173" s="1013"/>
      <c r="F173" s="1013"/>
    </row>
    <row r="174" spans="1:6">
      <c r="A174" s="116"/>
      <c r="B174" s="188" t="s">
        <v>250</v>
      </c>
      <c r="C174" s="55"/>
      <c r="D174" s="122"/>
      <c r="E174" s="1013"/>
      <c r="F174" s="1013"/>
    </row>
    <row r="175" spans="1:6">
      <c r="A175" s="116"/>
      <c r="B175" s="188" t="s">
        <v>346</v>
      </c>
      <c r="C175" s="55"/>
      <c r="D175" s="122"/>
      <c r="E175" s="1013"/>
      <c r="F175" s="1013"/>
    </row>
    <row r="176" spans="1:6">
      <c r="A176" s="116"/>
      <c r="B176" s="188" t="s">
        <v>764</v>
      </c>
      <c r="C176" s="55"/>
      <c r="D176" s="122"/>
      <c r="E176" s="1013"/>
      <c r="F176" s="1013"/>
    </row>
    <row r="177" spans="1:6">
      <c r="A177" s="116"/>
      <c r="B177" s="188" t="s">
        <v>326</v>
      </c>
      <c r="C177" s="55"/>
      <c r="D177" s="122"/>
      <c r="E177" s="1013"/>
      <c r="F177" s="1013"/>
    </row>
    <row r="178" spans="1:6">
      <c r="A178" s="116"/>
      <c r="B178" s="188" t="s">
        <v>755</v>
      </c>
      <c r="C178" s="55"/>
      <c r="D178" s="122"/>
      <c r="E178" s="1013"/>
      <c r="F178" s="1013"/>
    </row>
    <row r="179" spans="1:6" ht="27.6">
      <c r="A179" s="116"/>
      <c r="B179" s="188" t="s">
        <v>758</v>
      </c>
      <c r="C179" s="55"/>
      <c r="D179" s="122"/>
      <c r="E179" s="1013"/>
      <c r="F179" s="1013"/>
    </row>
    <row r="180" spans="1:6" ht="27.6">
      <c r="A180" s="116"/>
      <c r="B180" s="188" t="s">
        <v>737</v>
      </c>
      <c r="C180" s="55"/>
      <c r="D180" s="122"/>
      <c r="E180" s="1013"/>
      <c r="F180" s="1013"/>
    </row>
    <row r="181" spans="1:6">
      <c r="A181" s="116"/>
      <c r="B181" s="188" t="s">
        <v>736</v>
      </c>
      <c r="C181" s="55"/>
      <c r="D181" s="122"/>
      <c r="E181" s="1013"/>
      <c r="F181" s="1013"/>
    </row>
    <row r="182" spans="1:6">
      <c r="A182" s="116"/>
      <c r="B182" s="188" t="s">
        <v>735</v>
      </c>
      <c r="C182" s="55"/>
      <c r="D182" s="122"/>
      <c r="E182" s="1013"/>
      <c r="F182" s="1013"/>
    </row>
    <row r="183" spans="1:6">
      <c r="A183" s="116"/>
      <c r="B183" s="188" t="s">
        <v>659</v>
      </c>
      <c r="C183" s="55"/>
      <c r="D183" s="122"/>
      <c r="E183" s="1013"/>
      <c r="F183" s="1013"/>
    </row>
    <row r="184" spans="1:6">
      <c r="A184" s="116"/>
      <c r="B184" s="188" t="s">
        <v>355</v>
      </c>
      <c r="C184" s="55">
        <v>1</v>
      </c>
      <c r="D184" s="122" t="s">
        <v>51</v>
      </c>
      <c r="E184" s="1013"/>
      <c r="F184" s="1013">
        <f>+C184*E184</f>
        <v>0</v>
      </c>
    </row>
    <row r="185" spans="1:6" ht="55.2">
      <c r="A185" s="116"/>
      <c r="B185" s="98" t="s">
        <v>763</v>
      </c>
      <c r="C185" s="55">
        <v>1</v>
      </c>
      <c r="D185" s="122" t="s">
        <v>51</v>
      </c>
      <c r="E185" s="1013"/>
      <c r="F185" s="1013">
        <f>+C185*E185</f>
        <v>0</v>
      </c>
    </row>
    <row r="186" spans="1:6">
      <c r="A186" s="116"/>
      <c r="B186" s="188"/>
      <c r="C186" s="55"/>
      <c r="D186" s="122"/>
      <c r="E186" s="1013"/>
      <c r="F186" s="1013"/>
    </row>
    <row r="187" spans="1:6">
      <c r="A187" s="116">
        <v>9</v>
      </c>
      <c r="B187" s="188" t="s">
        <v>762</v>
      </c>
      <c r="C187" s="55"/>
      <c r="D187" s="122"/>
      <c r="E187" s="1013"/>
      <c r="F187" s="1013"/>
    </row>
    <row r="188" spans="1:6">
      <c r="A188" s="116"/>
      <c r="B188" s="188" t="s">
        <v>761</v>
      </c>
      <c r="C188" s="55"/>
      <c r="D188" s="122"/>
      <c r="E188" s="1013"/>
      <c r="F188" s="1013"/>
    </row>
    <row r="189" spans="1:6">
      <c r="A189" s="116"/>
      <c r="B189" s="188" t="s">
        <v>346</v>
      </c>
      <c r="C189" s="55"/>
      <c r="D189" s="122"/>
      <c r="E189" s="1013"/>
      <c r="F189" s="1013"/>
    </row>
    <row r="190" spans="1:6">
      <c r="A190" s="116"/>
      <c r="B190" s="188" t="s">
        <v>760</v>
      </c>
      <c r="C190" s="55"/>
      <c r="D190" s="122"/>
      <c r="E190" s="1013"/>
      <c r="F190" s="1013"/>
    </row>
    <row r="191" spans="1:6">
      <c r="A191" s="116"/>
      <c r="B191" s="188" t="s">
        <v>326</v>
      </c>
      <c r="C191" s="55"/>
      <c r="D191" s="122"/>
      <c r="E191" s="1013"/>
      <c r="F191" s="1013"/>
    </row>
    <row r="192" spans="1:6" ht="55.2">
      <c r="A192" s="116"/>
      <c r="B192" s="188" t="s">
        <v>738</v>
      </c>
      <c r="C192" s="55"/>
      <c r="D192" s="122"/>
      <c r="E192" s="1013"/>
      <c r="F192" s="1013"/>
    </row>
    <row r="193" spans="1:6" ht="27.6">
      <c r="A193" s="116"/>
      <c r="B193" s="188" t="s">
        <v>758</v>
      </c>
      <c r="C193" s="55"/>
      <c r="D193" s="122"/>
      <c r="E193" s="1013"/>
      <c r="F193" s="1013"/>
    </row>
    <row r="194" spans="1:6" ht="27.6">
      <c r="A194" s="116"/>
      <c r="B194" s="188" t="s">
        <v>737</v>
      </c>
      <c r="C194" s="55"/>
      <c r="D194" s="122"/>
      <c r="E194" s="1013"/>
      <c r="F194" s="1013"/>
    </row>
    <row r="195" spans="1:6">
      <c r="A195" s="116"/>
      <c r="B195" s="188" t="s">
        <v>753</v>
      </c>
      <c r="C195" s="55"/>
      <c r="D195" s="122"/>
      <c r="E195" s="1013"/>
      <c r="F195" s="1013"/>
    </row>
    <row r="196" spans="1:6">
      <c r="A196" s="116"/>
      <c r="B196" s="188" t="s">
        <v>735</v>
      </c>
      <c r="C196" s="55"/>
      <c r="D196" s="122"/>
      <c r="E196" s="1013"/>
      <c r="F196" s="1013"/>
    </row>
    <row r="197" spans="1:6">
      <c r="A197" s="116"/>
      <c r="B197" s="188" t="s">
        <v>659</v>
      </c>
      <c r="C197" s="55"/>
      <c r="D197" s="122"/>
      <c r="E197" s="1013"/>
      <c r="F197" s="1013"/>
    </row>
    <row r="198" spans="1:6">
      <c r="A198" s="116"/>
      <c r="B198" s="188" t="s">
        <v>759</v>
      </c>
      <c r="C198" s="55">
        <v>3</v>
      </c>
      <c r="D198" s="122" t="s">
        <v>51</v>
      </c>
      <c r="E198" s="1013"/>
      <c r="F198" s="1013">
        <f>+C198*E198</f>
        <v>0</v>
      </c>
    </row>
    <row r="199" spans="1:6" ht="55.2">
      <c r="A199" s="116"/>
      <c r="B199" s="98" t="s">
        <v>748</v>
      </c>
      <c r="C199" s="55">
        <v>3</v>
      </c>
      <c r="D199" s="122" t="s">
        <v>51</v>
      </c>
      <c r="E199" s="1013"/>
      <c r="F199" s="1013">
        <f>+C199*E199</f>
        <v>0</v>
      </c>
    </row>
    <row r="200" spans="1:6">
      <c r="A200" s="116"/>
      <c r="B200" s="188"/>
      <c r="C200" s="55"/>
      <c r="D200" s="122"/>
      <c r="E200" s="1013"/>
      <c r="F200" s="1013"/>
    </row>
    <row r="201" spans="1:6">
      <c r="A201" s="116">
        <v>10</v>
      </c>
      <c r="B201" s="188" t="s">
        <v>354</v>
      </c>
      <c r="C201" s="55"/>
      <c r="D201" s="122"/>
      <c r="E201" s="1013"/>
      <c r="F201" s="1013"/>
    </row>
    <row r="202" spans="1:6">
      <c r="A202" s="116"/>
      <c r="B202" s="188" t="s">
        <v>353</v>
      </c>
      <c r="C202" s="55"/>
      <c r="D202" s="122"/>
      <c r="E202" s="1013"/>
      <c r="F202" s="1013"/>
    </row>
    <row r="203" spans="1:6">
      <c r="A203" s="116"/>
      <c r="B203" s="188" t="s">
        <v>346</v>
      </c>
      <c r="C203" s="55"/>
      <c r="D203" s="122"/>
      <c r="E203" s="1013"/>
      <c r="F203" s="1013"/>
    </row>
    <row r="204" spans="1:6">
      <c r="A204" s="116"/>
      <c r="B204" s="188" t="s">
        <v>352</v>
      </c>
      <c r="C204" s="55"/>
      <c r="D204" s="122"/>
      <c r="E204" s="1013"/>
      <c r="F204" s="1013"/>
    </row>
    <row r="205" spans="1:6">
      <c r="A205" s="116"/>
      <c r="B205" s="188" t="s">
        <v>326</v>
      </c>
      <c r="C205" s="55"/>
      <c r="D205" s="122"/>
      <c r="E205" s="1013"/>
      <c r="F205" s="1013"/>
    </row>
    <row r="206" spans="1:6">
      <c r="A206" s="116"/>
      <c r="B206" s="188" t="s">
        <v>755</v>
      </c>
      <c r="C206" s="55"/>
      <c r="D206" s="122"/>
      <c r="E206" s="1013"/>
      <c r="F206" s="1013"/>
    </row>
    <row r="207" spans="1:6" ht="27.6">
      <c r="A207" s="116"/>
      <c r="B207" s="188" t="s">
        <v>758</v>
      </c>
      <c r="C207" s="55"/>
      <c r="D207" s="122"/>
      <c r="E207" s="1013"/>
      <c r="F207" s="1013"/>
    </row>
    <row r="208" spans="1:6" ht="27.6">
      <c r="A208" s="116"/>
      <c r="B208" s="188" t="s">
        <v>737</v>
      </c>
      <c r="C208" s="55"/>
      <c r="D208" s="122"/>
      <c r="E208" s="1013"/>
      <c r="F208" s="1013"/>
    </row>
    <row r="209" spans="1:6">
      <c r="A209" s="116"/>
      <c r="B209" s="188" t="s">
        <v>753</v>
      </c>
      <c r="C209" s="55"/>
      <c r="D209" s="122"/>
      <c r="E209" s="1013"/>
      <c r="F209" s="1013"/>
    </row>
    <row r="210" spans="1:6">
      <c r="A210" s="116"/>
      <c r="B210" s="188" t="s">
        <v>735</v>
      </c>
      <c r="C210" s="55"/>
      <c r="D210" s="122"/>
      <c r="E210" s="1013"/>
      <c r="F210" s="1013"/>
    </row>
    <row r="211" spans="1:6">
      <c r="A211" s="116"/>
      <c r="B211" s="188" t="s">
        <v>659</v>
      </c>
      <c r="C211" s="55"/>
      <c r="D211" s="122"/>
      <c r="E211" s="1013"/>
      <c r="F211" s="1013"/>
    </row>
    <row r="212" spans="1:6">
      <c r="A212" s="116"/>
      <c r="B212" s="188" t="s">
        <v>351</v>
      </c>
      <c r="C212" s="55">
        <v>1</v>
      </c>
      <c r="D212" s="122" t="s">
        <v>51</v>
      </c>
      <c r="E212" s="1013"/>
      <c r="F212" s="1013">
        <f>+C212*E212</f>
        <v>0</v>
      </c>
    </row>
    <row r="213" spans="1:6" ht="55.2">
      <c r="A213" s="116"/>
      <c r="B213" s="98" t="s">
        <v>748</v>
      </c>
      <c r="C213" s="55">
        <v>1</v>
      </c>
      <c r="D213" s="122" t="s">
        <v>51</v>
      </c>
      <c r="E213" s="1013"/>
      <c r="F213" s="1013">
        <f>+C213*E213</f>
        <v>0</v>
      </c>
    </row>
    <row r="214" spans="1:6">
      <c r="A214" s="116"/>
      <c r="B214" s="188"/>
      <c r="C214" s="55"/>
      <c r="D214" s="122"/>
      <c r="E214" s="1013"/>
      <c r="F214" s="1013"/>
    </row>
    <row r="215" spans="1:6">
      <c r="A215" s="116">
        <v>11</v>
      </c>
      <c r="B215" s="188" t="s">
        <v>350</v>
      </c>
      <c r="C215" s="55"/>
      <c r="D215" s="122"/>
      <c r="E215" s="1013"/>
      <c r="F215" s="1013"/>
    </row>
    <row r="216" spans="1:6">
      <c r="A216" s="116"/>
      <c r="B216" s="188" t="s">
        <v>347</v>
      </c>
      <c r="C216" s="55"/>
      <c r="D216" s="122"/>
      <c r="E216" s="1013"/>
      <c r="F216" s="1013"/>
    </row>
    <row r="217" spans="1:6">
      <c r="A217" s="116"/>
      <c r="B217" s="188" t="s">
        <v>346</v>
      </c>
      <c r="C217" s="55"/>
      <c r="D217" s="122"/>
      <c r="E217" s="1013"/>
      <c r="F217" s="1013"/>
    </row>
    <row r="218" spans="1:6">
      <c r="A218" s="116"/>
      <c r="B218" s="188" t="s">
        <v>340</v>
      </c>
      <c r="C218" s="55"/>
      <c r="D218" s="122"/>
      <c r="E218" s="1013"/>
      <c r="F218" s="1013"/>
    </row>
    <row r="219" spans="1:6">
      <c r="A219" s="116"/>
      <c r="B219" s="188" t="s">
        <v>326</v>
      </c>
      <c r="C219" s="55"/>
      <c r="D219" s="122"/>
      <c r="E219" s="1013"/>
      <c r="F219" s="1013"/>
    </row>
    <row r="220" spans="1:6">
      <c r="A220" s="116"/>
      <c r="B220" s="188" t="s">
        <v>755</v>
      </c>
      <c r="C220" s="55"/>
      <c r="D220" s="122"/>
      <c r="E220" s="1013"/>
      <c r="F220" s="1013"/>
    </row>
    <row r="221" spans="1:6">
      <c r="A221" s="116"/>
      <c r="B221" s="188" t="s">
        <v>754</v>
      </c>
      <c r="C221" s="55"/>
      <c r="D221" s="122"/>
      <c r="E221" s="1013"/>
      <c r="F221" s="1013"/>
    </row>
    <row r="222" spans="1:6" ht="27.6">
      <c r="A222" s="116"/>
      <c r="B222" s="188" t="s">
        <v>737</v>
      </c>
      <c r="C222" s="55"/>
      <c r="D222" s="122"/>
      <c r="E222" s="1013"/>
      <c r="F222" s="1013"/>
    </row>
    <row r="223" spans="1:6">
      <c r="A223" s="116"/>
      <c r="B223" s="188" t="s">
        <v>753</v>
      </c>
      <c r="C223" s="55"/>
      <c r="D223" s="122"/>
      <c r="E223" s="1013"/>
      <c r="F223" s="1013"/>
    </row>
    <row r="224" spans="1:6">
      <c r="A224" s="116"/>
      <c r="B224" s="188" t="s">
        <v>735</v>
      </c>
      <c r="C224" s="55"/>
      <c r="D224" s="122"/>
      <c r="E224" s="1013"/>
      <c r="F224" s="1013"/>
    </row>
    <row r="225" spans="1:6">
      <c r="A225" s="116"/>
      <c r="B225" s="188" t="s">
        <v>659</v>
      </c>
      <c r="C225" s="55"/>
      <c r="D225" s="122"/>
      <c r="E225" s="1013"/>
      <c r="F225" s="1013"/>
    </row>
    <row r="226" spans="1:6">
      <c r="A226" s="116"/>
      <c r="B226" s="188" t="s">
        <v>349</v>
      </c>
      <c r="C226" s="55">
        <v>3</v>
      </c>
      <c r="D226" s="122" t="s">
        <v>51</v>
      </c>
      <c r="E226" s="1013"/>
      <c r="F226" s="1013">
        <f>+C226*E226</f>
        <v>0</v>
      </c>
    </row>
    <row r="227" spans="1:6" ht="55.2">
      <c r="A227" s="116"/>
      <c r="B227" s="98" t="s">
        <v>748</v>
      </c>
      <c r="C227" s="55">
        <v>3</v>
      </c>
      <c r="D227" s="122" t="s">
        <v>51</v>
      </c>
      <c r="E227" s="1013"/>
      <c r="F227" s="1013">
        <f>+C227*E227</f>
        <v>0</v>
      </c>
    </row>
    <row r="228" spans="1:6" ht="27.6">
      <c r="A228" s="116"/>
      <c r="B228" s="188" t="s">
        <v>756</v>
      </c>
      <c r="C228" s="55">
        <v>3</v>
      </c>
      <c r="D228" s="122" t="s">
        <v>51</v>
      </c>
      <c r="E228" s="1013"/>
      <c r="F228" s="1013">
        <f>+C228*E228</f>
        <v>0</v>
      </c>
    </row>
    <row r="229" spans="1:6">
      <c r="A229" s="116"/>
      <c r="B229" s="188"/>
      <c r="C229" s="55"/>
      <c r="D229" s="122"/>
      <c r="E229" s="1013"/>
      <c r="F229" s="1013"/>
    </row>
    <row r="230" spans="1:6">
      <c r="A230" s="116">
        <v>12</v>
      </c>
      <c r="B230" s="188" t="s">
        <v>348</v>
      </c>
      <c r="C230" s="55"/>
      <c r="D230" s="122"/>
      <c r="E230" s="1013"/>
      <c r="F230" s="1013"/>
    </row>
    <row r="231" spans="1:6">
      <c r="A231" s="116"/>
      <c r="B231" s="188" t="s">
        <v>347</v>
      </c>
      <c r="C231" s="55"/>
      <c r="D231" s="122"/>
      <c r="E231" s="1013"/>
      <c r="F231" s="1013"/>
    </row>
    <row r="232" spans="1:6">
      <c r="A232" s="116"/>
      <c r="B232" s="188" t="s">
        <v>346</v>
      </c>
      <c r="C232" s="55"/>
      <c r="D232" s="122"/>
      <c r="E232" s="1013"/>
      <c r="F232" s="1013"/>
    </row>
    <row r="233" spans="1:6">
      <c r="A233" s="116"/>
      <c r="B233" s="188" t="s">
        <v>340</v>
      </c>
      <c r="C233" s="55"/>
      <c r="D233" s="122"/>
      <c r="E233" s="1013"/>
      <c r="F233" s="1013"/>
    </row>
    <row r="234" spans="1:6">
      <c r="A234" s="116"/>
      <c r="B234" s="188" t="s">
        <v>326</v>
      </c>
      <c r="C234" s="55"/>
      <c r="D234" s="122"/>
      <c r="E234" s="1013"/>
      <c r="F234" s="1013"/>
    </row>
    <row r="235" spans="1:6">
      <c r="A235" s="116"/>
      <c r="B235" s="188" t="s">
        <v>755</v>
      </c>
      <c r="C235" s="55"/>
      <c r="D235" s="122"/>
      <c r="E235" s="1013"/>
      <c r="F235" s="1013"/>
    </row>
    <row r="236" spans="1:6">
      <c r="A236" s="116"/>
      <c r="B236" s="188" t="s">
        <v>754</v>
      </c>
      <c r="C236" s="55"/>
      <c r="D236" s="122"/>
      <c r="E236" s="1013"/>
      <c r="F236" s="1013"/>
    </row>
    <row r="237" spans="1:6">
      <c r="A237" s="116"/>
      <c r="B237" s="188" t="s">
        <v>757</v>
      </c>
      <c r="C237" s="55"/>
      <c r="D237" s="122"/>
      <c r="E237" s="1013"/>
      <c r="F237" s="1013"/>
    </row>
    <row r="238" spans="1:6">
      <c r="A238" s="116"/>
      <c r="B238" s="188" t="s">
        <v>753</v>
      </c>
      <c r="C238" s="55"/>
      <c r="D238" s="122"/>
      <c r="E238" s="1013"/>
      <c r="F238" s="1013"/>
    </row>
    <row r="239" spans="1:6">
      <c r="A239" s="116"/>
      <c r="B239" s="188" t="s">
        <v>735</v>
      </c>
      <c r="C239" s="55"/>
      <c r="D239" s="122"/>
      <c r="E239" s="1013"/>
      <c r="F239" s="1013"/>
    </row>
    <row r="240" spans="1:6">
      <c r="A240" s="116"/>
      <c r="B240" s="188" t="s">
        <v>659</v>
      </c>
      <c r="C240" s="55"/>
      <c r="D240" s="122"/>
      <c r="E240" s="1013"/>
      <c r="F240" s="1013"/>
    </row>
    <row r="241" spans="1:6">
      <c r="A241" s="116"/>
      <c r="B241" s="188" t="s">
        <v>345</v>
      </c>
      <c r="C241" s="55">
        <v>4</v>
      </c>
      <c r="D241" s="122" t="s">
        <v>51</v>
      </c>
      <c r="E241" s="1013"/>
      <c r="F241" s="1013">
        <f>+C241*E241</f>
        <v>0</v>
      </c>
    </row>
    <row r="242" spans="1:6" ht="55.2">
      <c r="A242" s="116"/>
      <c r="B242" s="98" t="s">
        <v>748</v>
      </c>
      <c r="C242" s="55">
        <v>4</v>
      </c>
      <c r="D242" s="122" t="s">
        <v>51</v>
      </c>
      <c r="E242" s="1013"/>
      <c r="F242" s="1013">
        <f>+C242*E242</f>
        <v>0</v>
      </c>
    </row>
    <row r="243" spans="1:6" ht="27.6">
      <c r="A243" s="116"/>
      <c r="B243" s="188" t="s">
        <v>756</v>
      </c>
      <c r="C243" s="55">
        <v>4</v>
      </c>
      <c r="D243" s="122" t="s">
        <v>51</v>
      </c>
      <c r="E243" s="1013"/>
      <c r="F243" s="1013">
        <f>+C243*E243</f>
        <v>0</v>
      </c>
    </row>
    <row r="244" spans="1:6">
      <c r="A244" s="116"/>
      <c r="B244" s="188"/>
      <c r="C244" s="55"/>
      <c r="D244" s="122"/>
      <c r="E244" s="1013"/>
      <c r="F244" s="1013"/>
    </row>
    <row r="245" spans="1:6">
      <c r="A245" s="116">
        <v>13</v>
      </c>
      <c r="B245" s="188" t="s">
        <v>343</v>
      </c>
      <c r="C245" s="55"/>
      <c r="D245" s="122"/>
      <c r="E245" s="1013"/>
      <c r="F245" s="1013"/>
    </row>
    <row r="246" spans="1:6">
      <c r="A246" s="116"/>
      <c r="B246" s="188" t="s">
        <v>342</v>
      </c>
      <c r="C246" s="55"/>
      <c r="D246" s="122"/>
      <c r="E246" s="1013"/>
      <c r="F246" s="1013"/>
    </row>
    <row r="247" spans="1:6">
      <c r="A247" s="116"/>
      <c r="B247" s="188" t="s">
        <v>346</v>
      </c>
      <c r="C247" s="55"/>
      <c r="D247" s="122"/>
      <c r="E247" s="1013"/>
      <c r="F247" s="1013"/>
    </row>
    <row r="248" spans="1:6">
      <c r="A248" s="116"/>
      <c r="B248" s="188" t="s">
        <v>340</v>
      </c>
      <c r="C248" s="55"/>
      <c r="D248" s="122"/>
      <c r="E248" s="1013"/>
      <c r="F248" s="1013"/>
    </row>
    <row r="249" spans="1:6">
      <c r="A249" s="116"/>
      <c r="B249" s="188" t="s">
        <v>326</v>
      </c>
      <c r="C249" s="55"/>
      <c r="D249" s="122"/>
      <c r="E249" s="1013"/>
      <c r="F249" s="1013"/>
    </row>
    <row r="250" spans="1:6">
      <c r="A250" s="116"/>
      <c r="B250" s="188" t="s">
        <v>755</v>
      </c>
      <c r="C250" s="55"/>
      <c r="D250" s="122"/>
      <c r="E250" s="1013"/>
      <c r="F250" s="1013"/>
    </row>
    <row r="251" spans="1:6">
      <c r="A251" s="116"/>
      <c r="B251" s="188" t="s">
        <v>754</v>
      </c>
      <c r="C251" s="55"/>
      <c r="D251" s="122"/>
      <c r="E251" s="1013"/>
      <c r="F251" s="1013"/>
    </row>
    <row r="252" spans="1:6" ht="27.6">
      <c r="A252" s="116"/>
      <c r="B252" s="188" t="s">
        <v>737</v>
      </c>
      <c r="C252" s="55"/>
      <c r="D252" s="122"/>
      <c r="E252" s="1013"/>
      <c r="F252" s="1013"/>
    </row>
    <row r="253" spans="1:6">
      <c r="A253" s="116"/>
      <c r="B253" s="188" t="s">
        <v>753</v>
      </c>
      <c r="C253" s="55"/>
      <c r="D253" s="122"/>
      <c r="E253" s="1013"/>
      <c r="F253" s="1013"/>
    </row>
    <row r="254" spans="1:6">
      <c r="A254" s="116"/>
      <c r="B254" s="188" t="s">
        <v>735</v>
      </c>
      <c r="C254" s="55"/>
      <c r="D254" s="122"/>
      <c r="E254" s="1013"/>
      <c r="F254" s="1013"/>
    </row>
    <row r="255" spans="1:6">
      <c r="A255" s="116"/>
      <c r="B255" s="188" t="s">
        <v>659</v>
      </c>
      <c r="C255" s="55"/>
      <c r="D255" s="122"/>
      <c r="E255" s="1013"/>
      <c r="F255" s="1013"/>
    </row>
    <row r="256" spans="1:6">
      <c r="A256" s="116"/>
      <c r="B256" s="188" t="s">
        <v>339</v>
      </c>
      <c r="C256" s="55">
        <v>7</v>
      </c>
      <c r="D256" s="122" t="s">
        <v>51</v>
      </c>
      <c r="E256" s="1013"/>
      <c r="F256" s="1013">
        <f>+C256*E256</f>
        <v>0</v>
      </c>
    </row>
    <row r="257" spans="1:6" ht="55.2">
      <c r="A257" s="116"/>
      <c r="B257" s="98" t="s">
        <v>748</v>
      </c>
      <c r="C257" s="55">
        <v>7</v>
      </c>
      <c r="D257" s="122" t="s">
        <v>51</v>
      </c>
      <c r="E257" s="1013"/>
      <c r="F257" s="1013">
        <f>+C257*E257</f>
        <v>0</v>
      </c>
    </row>
    <row r="258" spans="1:6" ht="27.6">
      <c r="A258" s="116"/>
      <c r="B258" s="188" t="s">
        <v>752</v>
      </c>
      <c r="C258" s="55">
        <v>7</v>
      </c>
      <c r="D258" s="122" t="s">
        <v>51</v>
      </c>
      <c r="E258" s="1013"/>
      <c r="F258" s="1013">
        <f>+C258*E258</f>
        <v>0</v>
      </c>
    </row>
    <row r="259" spans="1:6">
      <c r="A259" s="116"/>
      <c r="B259" s="188"/>
      <c r="C259" s="55"/>
      <c r="D259" s="122"/>
      <c r="E259" s="1013"/>
      <c r="F259" s="1013"/>
    </row>
    <row r="260" spans="1:6">
      <c r="A260" s="116">
        <v>14</v>
      </c>
      <c r="B260" s="188" t="s">
        <v>751</v>
      </c>
      <c r="C260" s="55"/>
      <c r="D260" s="122"/>
      <c r="E260" s="1013"/>
      <c r="F260" s="1013"/>
    </row>
    <row r="261" spans="1:6">
      <c r="A261" s="116"/>
      <c r="B261" s="188" t="s">
        <v>253</v>
      </c>
      <c r="C261" s="55"/>
      <c r="D261" s="122"/>
      <c r="E261" s="1013"/>
      <c r="F261" s="1013"/>
    </row>
    <row r="262" spans="1:6">
      <c r="A262" s="116"/>
      <c r="B262" s="188" t="s">
        <v>346</v>
      </c>
      <c r="C262" s="55"/>
      <c r="D262" s="122"/>
      <c r="E262" s="1013"/>
      <c r="F262" s="1013"/>
    </row>
    <row r="263" spans="1:6">
      <c r="A263" s="116"/>
      <c r="B263" s="188" t="s">
        <v>750</v>
      </c>
      <c r="C263" s="55"/>
      <c r="D263" s="122"/>
      <c r="E263" s="1013"/>
      <c r="F263" s="1013"/>
    </row>
    <row r="264" spans="1:6">
      <c r="A264" s="116"/>
      <c r="B264" s="188" t="s">
        <v>333</v>
      </c>
      <c r="C264" s="55"/>
      <c r="D264" s="122"/>
      <c r="E264" s="1013"/>
      <c r="F264" s="1013"/>
    </row>
    <row r="265" spans="1:6" ht="55.2">
      <c r="A265" s="116"/>
      <c r="B265" s="188" t="s">
        <v>738</v>
      </c>
      <c r="C265" s="55"/>
      <c r="D265" s="122"/>
      <c r="E265" s="1013"/>
      <c r="F265" s="1013"/>
    </row>
    <row r="266" spans="1:6">
      <c r="A266" s="116"/>
      <c r="B266" s="188" t="s">
        <v>725</v>
      </c>
      <c r="C266" s="55"/>
      <c r="D266" s="122"/>
      <c r="E266" s="1013"/>
      <c r="F266" s="1013"/>
    </row>
    <row r="267" spans="1:6" ht="27.6">
      <c r="A267" s="116"/>
      <c r="B267" s="188" t="s">
        <v>737</v>
      </c>
      <c r="C267" s="55"/>
      <c r="D267" s="122"/>
      <c r="E267" s="1013"/>
      <c r="F267" s="1013"/>
    </row>
    <row r="268" spans="1:6" ht="27.6">
      <c r="A268" s="116"/>
      <c r="B268" s="188" t="s">
        <v>747</v>
      </c>
      <c r="C268" s="55"/>
      <c r="D268" s="122"/>
      <c r="E268" s="1013"/>
      <c r="F268" s="1013"/>
    </row>
    <row r="269" spans="1:6">
      <c r="A269" s="116"/>
      <c r="B269" s="188" t="s">
        <v>735</v>
      </c>
      <c r="C269" s="55"/>
      <c r="D269" s="122"/>
      <c r="E269" s="1013"/>
      <c r="F269" s="1013"/>
    </row>
    <row r="270" spans="1:6">
      <c r="A270" s="116"/>
      <c r="B270" s="188" t="s">
        <v>659</v>
      </c>
      <c r="C270" s="55"/>
      <c r="D270" s="122"/>
      <c r="E270" s="1013"/>
      <c r="F270" s="1013"/>
    </row>
    <row r="271" spans="1:6">
      <c r="A271" s="116"/>
      <c r="B271" s="188" t="s">
        <v>749</v>
      </c>
      <c r="C271" s="55">
        <v>1</v>
      </c>
      <c r="D271" s="122" t="s">
        <v>51</v>
      </c>
      <c r="E271" s="1013"/>
      <c r="F271" s="1013">
        <f>+C271*E271</f>
        <v>0</v>
      </c>
    </row>
    <row r="272" spans="1:6" ht="55.2">
      <c r="A272" s="116"/>
      <c r="B272" s="98" t="s">
        <v>748</v>
      </c>
      <c r="C272" s="55">
        <v>1</v>
      </c>
      <c r="D272" s="122" t="s">
        <v>51</v>
      </c>
      <c r="E272" s="1013"/>
      <c r="F272" s="1013">
        <f>+C272*E272</f>
        <v>0</v>
      </c>
    </row>
    <row r="273" spans="1:6">
      <c r="A273" s="116"/>
      <c r="B273" s="188"/>
      <c r="C273" s="55"/>
      <c r="D273" s="122"/>
      <c r="E273" s="1013"/>
      <c r="F273" s="1013"/>
    </row>
    <row r="274" spans="1:6">
      <c r="A274" s="116">
        <v>15</v>
      </c>
      <c r="B274" s="188" t="s">
        <v>337</v>
      </c>
      <c r="C274" s="55"/>
      <c r="D274" s="122"/>
      <c r="E274" s="1013"/>
      <c r="F274" s="1013"/>
    </row>
    <row r="275" spans="1:6">
      <c r="A275" s="116"/>
      <c r="B275" s="188" t="s">
        <v>336</v>
      </c>
      <c r="C275" s="55"/>
      <c r="D275" s="122"/>
      <c r="E275" s="1013"/>
      <c r="F275" s="1013"/>
    </row>
    <row r="276" spans="1:6" ht="27.6">
      <c r="A276" s="116"/>
      <c r="B276" s="188" t="s">
        <v>741</v>
      </c>
      <c r="C276" s="55"/>
      <c r="D276" s="122"/>
      <c r="E276" s="1013"/>
      <c r="F276" s="1013"/>
    </row>
    <row r="277" spans="1:6">
      <c r="A277" s="116"/>
      <c r="B277" s="188" t="s">
        <v>334</v>
      </c>
      <c r="C277" s="55"/>
      <c r="D277" s="122"/>
      <c r="E277" s="1013"/>
      <c r="F277" s="1013"/>
    </row>
    <row r="278" spans="1:6">
      <c r="A278" s="116"/>
      <c r="B278" s="188" t="s">
        <v>333</v>
      </c>
      <c r="C278" s="55"/>
      <c r="D278" s="122"/>
      <c r="E278" s="1013"/>
      <c r="F278" s="1013"/>
    </row>
    <row r="279" spans="1:6" ht="55.2">
      <c r="A279" s="116"/>
      <c r="B279" s="188" t="s">
        <v>738</v>
      </c>
      <c r="C279" s="55"/>
      <c r="D279" s="122"/>
      <c r="E279" s="1013"/>
      <c r="F279" s="1013"/>
    </row>
    <row r="280" spans="1:6" ht="27.6">
      <c r="A280" s="116"/>
      <c r="B280" s="188" t="s">
        <v>737</v>
      </c>
      <c r="C280" s="55"/>
      <c r="D280" s="122"/>
      <c r="E280" s="1013"/>
      <c r="F280" s="1013"/>
    </row>
    <row r="281" spans="1:6" ht="27.6">
      <c r="A281" s="116"/>
      <c r="B281" s="188" t="s">
        <v>747</v>
      </c>
      <c r="C281" s="55"/>
      <c r="D281" s="122"/>
      <c r="E281" s="1013"/>
      <c r="F281" s="1013"/>
    </row>
    <row r="282" spans="1:6">
      <c r="A282" s="116"/>
      <c r="B282" s="188" t="s">
        <v>735</v>
      </c>
      <c r="C282" s="55"/>
      <c r="D282" s="122"/>
      <c r="E282" s="1013"/>
      <c r="F282" s="1013"/>
    </row>
    <row r="283" spans="1:6">
      <c r="A283" s="116"/>
      <c r="B283" s="188" t="s">
        <v>659</v>
      </c>
      <c r="C283" s="55"/>
      <c r="D283" s="122"/>
      <c r="E283" s="1013"/>
      <c r="F283" s="1013"/>
    </row>
    <row r="284" spans="1:6">
      <c r="A284" s="116"/>
      <c r="B284" s="188" t="s">
        <v>332</v>
      </c>
      <c r="C284" s="55">
        <v>6</v>
      </c>
      <c r="D284" s="122" t="s">
        <v>51</v>
      </c>
      <c r="E284" s="1013"/>
      <c r="F284" s="1013">
        <f>+C284*E284</f>
        <v>0</v>
      </c>
    </row>
    <row r="285" spans="1:6" ht="55.2">
      <c r="A285" s="116"/>
      <c r="B285" s="98" t="s">
        <v>746</v>
      </c>
      <c r="C285" s="55">
        <v>6</v>
      </c>
      <c r="D285" s="122" t="s">
        <v>51</v>
      </c>
      <c r="E285" s="1013"/>
      <c r="F285" s="1013">
        <f>+C285*E285</f>
        <v>0</v>
      </c>
    </row>
    <row r="286" spans="1:6" ht="27.6">
      <c r="A286" s="116"/>
      <c r="B286" s="188" t="s">
        <v>745</v>
      </c>
      <c r="C286" s="55">
        <v>6</v>
      </c>
      <c r="D286" s="122" t="s">
        <v>51</v>
      </c>
      <c r="E286" s="1013"/>
      <c r="F286" s="1013">
        <f>+C286*E286</f>
        <v>0</v>
      </c>
    </row>
    <row r="287" spans="1:6" ht="27.6">
      <c r="A287" s="116"/>
      <c r="B287" s="188" t="s">
        <v>744</v>
      </c>
      <c r="C287" s="55">
        <v>6</v>
      </c>
      <c r="D287" s="122" t="s">
        <v>51</v>
      </c>
      <c r="E287" s="1013"/>
      <c r="F287" s="1013">
        <f>+C287*E287</f>
        <v>0</v>
      </c>
    </row>
    <row r="288" spans="1:6">
      <c r="A288" s="116"/>
      <c r="B288" s="188"/>
      <c r="C288" s="55"/>
      <c r="D288" s="122"/>
      <c r="E288" s="1013"/>
      <c r="F288" s="1013"/>
    </row>
    <row r="289" spans="1:6">
      <c r="A289" s="116">
        <v>16</v>
      </c>
      <c r="B289" s="188" t="s">
        <v>743</v>
      </c>
      <c r="C289" s="55"/>
      <c r="D289" s="122"/>
      <c r="E289" s="1013"/>
      <c r="F289" s="1013"/>
    </row>
    <row r="290" spans="1:6">
      <c r="A290" s="116"/>
      <c r="B290" s="188" t="s">
        <v>742</v>
      </c>
      <c r="C290" s="55"/>
      <c r="D290" s="122"/>
      <c r="E290" s="1013"/>
      <c r="F290" s="1013"/>
    </row>
    <row r="291" spans="1:6" ht="27.6">
      <c r="A291" s="116"/>
      <c r="B291" s="188" t="s">
        <v>741</v>
      </c>
      <c r="C291" s="55"/>
      <c r="D291" s="122"/>
      <c r="E291" s="1013"/>
      <c r="F291" s="1013"/>
    </row>
    <row r="292" spans="1:6">
      <c r="A292" s="116"/>
      <c r="B292" s="188" t="s">
        <v>740</v>
      </c>
      <c r="C292" s="55"/>
      <c r="D292" s="122"/>
      <c r="E292" s="1013"/>
      <c r="F292" s="1013"/>
    </row>
    <row r="293" spans="1:6">
      <c r="A293" s="116"/>
      <c r="B293" s="188" t="s">
        <v>739</v>
      </c>
      <c r="C293" s="55"/>
      <c r="D293" s="122"/>
      <c r="E293" s="1013"/>
      <c r="F293" s="1013"/>
    </row>
    <row r="294" spans="1:6" ht="55.2">
      <c r="A294" s="116"/>
      <c r="B294" s="188" t="s">
        <v>738</v>
      </c>
      <c r="C294" s="55"/>
      <c r="D294" s="122"/>
      <c r="E294" s="1013"/>
      <c r="F294" s="1013"/>
    </row>
    <row r="295" spans="1:6" ht="27.6">
      <c r="A295" s="116"/>
      <c r="B295" s="188" t="s">
        <v>737</v>
      </c>
      <c r="C295" s="55"/>
      <c r="D295" s="122"/>
      <c r="E295" s="1013"/>
      <c r="F295" s="1013"/>
    </row>
    <row r="296" spans="1:6">
      <c r="A296" s="116"/>
      <c r="B296" s="188" t="s">
        <v>736</v>
      </c>
      <c r="C296" s="55"/>
      <c r="D296" s="122"/>
      <c r="E296" s="1013"/>
      <c r="F296" s="1013"/>
    </row>
    <row r="297" spans="1:6">
      <c r="A297" s="116"/>
      <c r="B297" s="188" t="s">
        <v>735</v>
      </c>
      <c r="C297" s="55"/>
      <c r="D297" s="122"/>
      <c r="E297" s="1013"/>
      <c r="F297" s="1013"/>
    </row>
    <row r="298" spans="1:6">
      <c r="A298" s="116"/>
      <c r="B298" s="188" t="s">
        <v>659</v>
      </c>
      <c r="C298" s="55"/>
      <c r="D298" s="122"/>
      <c r="E298" s="1013"/>
      <c r="F298" s="1013"/>
    </row>
    <row r="299" spans="1:6">
      <c r="A299" s="116"/>
      <c r="B299" s="188" t="s">
        <v>734</v>
      </c>
      <c r="C299" s="55">
        <v>6</v>
      </c>
      <c r="D299" s="122" t="s">
        <v>51</v>
      </c>
      <c r="E299" s="1013"/>
      <c r="F299" s="1013">
        <f>+C299*E299</f>
        <v>0</v>
      </c>
    </row>
    <row r="300" spans="1:6" ht="55.2">
      <c r="A300" s="116"/>
      <c r="B300" s="98" t="s">
        <v>733</v>
      </c>
      <c r="C300" s="55">
        <v>6</v>
      </c>
      <c r="D300" s="122" t="s">
        <v>51</v>
      </c>
      <c r="E300" s="1013"/>
      <c r="F300" s="1013">
        <f>+C300*E300</f>
        <v>0</v>
      </c>
    </row>
    <row r="301" spans="1:6" ht="27.6">
      <c r="A301" s="116"/>
      <c r="B301" s="188" t="s">
        <v>732</v>
      </c>
      <c r="C301" s="55">
        <v>6</v>
      </c>
      <c r="D301" s="122" t="s">
        <v>51</v>
      </c>
      <c r="E301" s="1013"/>
      <c r="F301" s="1013">
        <f>+C301*E301</f>
        <v>0</v>
      </c>
    </row>
    <row r="302" spans="1:6" ht="27.6">
      <c r="A302" s="116"/>
      <c r="B302" s="188" t="s">
        <v>731</v>
      </c>
      <c r="C302" s="55">
        <v>6</v>
      </c>
      <c r="D302" s="122" t="s">
        <v>51</v>
      </c>
      <c r="E302" s="1013"/>
      <c r="F302" s="1013">
        <f>+C302*E302</f>
        <v>0</v>
      </c>
    </row>
    <row r="303" spans="1:6">
      <c r="A303" s="116"/>
      <c r="B303" s="188"/>
      <c r="C303" s="55"/>
      <c r="D303" s="122"/>
      <c r="E303" s="1013"/>
      <c r="F303" s="1013"/>
    </row>
    <row r="304" spans="1:6">
      <c r="A304" s="116">
        <v>17</v>
      </c>
      <c r="B304" s="188" t="s">
        <v>730</v>
      </c>
      <c r="C304" s="55"/>
      <c r="D304" s="122"/>
      <c r="E304" s="1013"/>
      <c r="F304" s="1013"/>
    </row>
    <row r="305" spans="1:6">
      <c r="A305" s="116"/>
      <c r="B305" s="188" t="s">
        <v>729</v>
      </c>
      <c r="C305" s="55"/>
      <c r="D305" s="122"/>
      <c r="E305" s="1013"/>
      <c r="F305" s="1013"/>
    </row>
    <row r="306" spans="1:6">
      <c r="A306" s="116"/>
      <c r="B306" s="188" t="s">
        <v>728</v>
      </c>
      <c r="C306" s="55"/>
      <c r="D306" s="122"/>
      <c r="E306" s="1013"/>
      <c r="F306" s="1013"/>
    </row>
    <row r="307" spans="1:6">
      <c r="A307" s="116"/>
      <c r="B307" s="188" t="s">
        <v>727</v>
      </c>
      <c r="C307" s="55"/>
      <c r="D307" s="122"/>
      <c r="E307" s="1013"/>
      <c r="F307" s="1013"/>
    </row>
    <row r="308" spans="1:6">
      <c r="A308" s="116"/>
      <c r="B308" s="188" t="s">
        <v>726</v>
      </c>
      <c r="C308" s="55"/>
      <c r="D308" s="122"/>
      <c r="E308" s="1013"/>
      <c r="F308" s="1013"/>
    </row>
    <row r="309" spans="1:6">
      <c r="A309" s="116"/>
      <c r="B309" s="188" t="s">
        <v>725</v>
      </c>
      <c r="C309" s="55"/>
      <c r="D309" s="122"/>
      <c r="E309" s="1013"/>
      <c r="F309" s="1013"/>
    </row>
    <row r="310" spans="1:6">
      <c r="A310" s="116"/>
      <c r="B310" s="188" t="s">
        <v>724</v>
      </c>
      <c r="C310" s="55"/>
      <c r="D310" s="122"/>
      <c r="E310" s="1013"/>
      <c r="F310" s="1013"/>
    </row>
    <row r="311" spans="1:6">
      <c r="A311" s="116"/>
      <c r="B311" s="188" t="s">
        <v>723</v>
      </c>
      <c r="C311" s="55">
        <v>1</v>
      </c>
      <c r="D311" s="122" t="s">
        <v>51</v>
      </c>
      <c r="E311" s="1013"/>
      <c r="F311" s="1013">
        <f>+C311*E311</f>
        <v>0</v>
      </c>
    </row>
    <row r="312" spans="1:6">
      <c r="A312" s="116"/>
      <c r="B312" s="188"/>
      <c r="C312" s="55"/>
      <c r="D312" s="122"/>
      <c r="E312" s="1013"/>
      <c r="F312" s="1013"/>
    </row>
    <row r="313" spans="1:6">
      <c r="A313" s="116"/>
      <c r="B313" s="188"/>
      <c r="C313" s="55"/>
      <c r="D313" s="122"/>
      <c r="E313" s="1013"/>
      <c r="F313" s="1013"/>
    </row>
    <row r="314" spans="1:6">
      <c r="A314" s="116" t="s">
        <v>42</v>
      </c>
      <c r="B314" s="57" t="s">
        <v>722</v>
      </c>
      <c r="C314" s="55"/>
      <c r="D314" s="122"/>
      <c r="E314" s="1013"/>
      <c r="F314" s="1013"/>
    </row>
    <row r="315" spans="1:6" ht="55.2">
      <c r="A315" s="116">
        <v>18</v>
      </c>
      <c r="B315" s="188" t="s">
        <v>721</v>
      </c>
      <c r="C315" s="55"/>
      <c r="D315" s="122"/>
      <c r="E315" s="1013"/>
      <c r="F315" s="1013"/>
    </row>
    <row r="316" spans="1:6">
      <c r="A316" s="116"/>
      <c r="B316" s="188"/>
      <c r="C316" s="55"/>
      <c r="D316" s="122"/>
      <c r="E316" s="1013"/>
      <c r="F316" s="1013"/>
    </row>
    <row r="317" spans="1:6">
      <c r="A317" s="116">
        <v>19</v>
      </c>
      <c r="B317" s="188" t="s">
        <v>720</v>
      </c>
      <c r="C317" s="55"/>
      <c r="D317" s="122"/>
      <c r="E317" s="1013"/>
      <c r="F317" s="1013"/>
    </row>
    <row r="318" spans="1:6">
      <c r="A318" s="116"/>
      <c r="B318" s="188" t="s">
        <v>719</v>
      </c>
      <c r="C318" s="55"/>
      <c r="D318" s="122"/>
      <c r="E318" s="1013"/>
      <c r="F318" s="1013"/>
    </row>
    <row r="319" spans="1:6">
      <c r="A319" s="116"/>
      <c r="B319" s="188" t="s">
        <v>710</v>
      </c>
      <c r="C319" s="55"/>
      <c r="D319" s="122"/>
      <c r="E319" s="1013"/>
      <c r="F319" s="1013"/>
    </row>
    <row r="320" spans="1:6">
      <c r="A320" s="116"/>
      <c r="B320" s="188" t="s">
        <v>714</v>
      </c>
      <c r="C320" s="55"/>
      <c r="D320" s="122"/>
      <c r="E320" s="1013"/>
      <c r="F320" s="1013"/>
    </row>
    <row r="321" spans="1:6">
      <c r="A321" s="116"/>
      <c r="B321" s="188" t="s">
        <v>708</v>
      </c>
      <c r="C321" s="55"/>
      <c r="D321" s="122"/>
      <c r="E321" s="1013"/>
      <c r="F321" s="1013"/>
    </row>
    <row r="322" spans="1:6">
      <c r="A322" s="116"/>
      <c r="B322" s="188" t="s">
        <v>707</v>
      </c>
      <c r="C322" s="55"/>
      <c r="D322" s="122"/>
      <c r="E322" s="1013"/>
      <c r="F322" s="1013"/>
    </row>
    <row r="323" spans="1:6">
      <c r="A323" s="116"/>
      <c r="B323" s="188" t="s">
        <v>706</v>
      </c>
      <c r="C323" s="55"/>
      <c r="D323" s="122"/>
      <c r="E323" s="1013"/>
      <c r="F323" s="1013"/>
    </row>
    <row r="324" spans="1:6">
      <c r="A324" s="116"/>
      <c r="B324" s="188" t="s">
        <v>705</v>
      </c>
      <c r="C324" s="55"/>
      <c r="D324" s="122"/>
      <c r="E324" s="1013"/>
      <c r="F324" s="1013"/>
    </row>
    <row r="325" spans="1:6">
      <c r="A325" s="116"/>
      <c r="B325" s="188" t="s">
        <v>659</v>
      </c>
      <c r="C325" s="55"/>
      <c r="D325" s="122"/>
      <c r="E325" s="1013"/>
      <c r="F325" s="1013"/>
    </row>
    <row r="326" spans="1:6">
      <c r="A326" s="116"/>
      <c r="B326" s="188" t="s">
        <v>718</v>
      </c>
      <c r="C326" s="55">
        <v>3</v>
      </c>
      <c r="D326" s="122" t="s">
        <v>51</v>
      </c>
      <c r="E326" s="1013"/>
      <c r="F326" s="1013">
        <f>+C326*E326</f>
        <v>0</v>
      </c>
    </row>
    <row r="327" spans="1:6">
      <c r="A327" s="116"/>
      <c r="B327" s="188"/>
      <c r="C327" s="55"/>
      <c r="D327" s="122"/>
      <c r="E327" s="1013"/>
      <c r="F327" s="1013"/>
    </row>
    <row r="328" spans="1:6">
      <c r="A328" s="116">
        <v>20</v>
      </c>
      <c r="B328" s="188" t="s">
        <v>717</v>
      </c>
      <c r="C328" s="55"/>
      <c r="D328" s="122"/>
      <c r="E328" s="1013"/>
      <c r="F328" s="1013"/>
    </row>
    <row r="329" spans="1:6" ht="27.6">
      <c r="A329" s="116"/>
      <c r="B329" s="188" t="s">
        <v>716</v>
      </c>
      <c r="C329" s="55"/>
      <c r="D329" s="122"/>
      <c r="E329" s="1013"/>
      <c r="F329" s="1013"/>
    </row>
    <row r="330" spans="1:6">
      <c r="A330" s="116"/>
      <c r="B330" s="188" t="s">
        <v>715</v>
      </c>
      <c r="C330" s="55"/>
      <c r="D330" s="122"/>
      <c r="E330" s="1013"/>
      <c r="F330" s="1013"/>
    </row>
    <row r="331" spans="1:6">
      <c r="A331" s="116"/>
      <c r="B331" s="188" t="s">
        <v>710</v>
      </c>
      <c r="C331" s="55"/>
      <c r="D331" s="122"/>
      <c r="E331" s="1013"/>
      <c r="F331" s="1013"/>
    </row>
    <row r="332" spans="1:6">
      <c r="A332" s="116"/>
      <c r="B332" s="188" t="s">
        <v>714</v>
      </c>
      <c r="C332" s="55"/>
      <c r="D332" s="122"/>
      <c r="E332" s="1013"/>
      <c r="F332" s="1013"/>
    </row>
    <row r="333" spans="1:6">
      <c r="A333" s="116"/>
      <c r="B333" s="188" t="s">
        <v>708</v>
      </c>
      <c r="C333" s="55"/>
      <c r="D333" s="122"/>
      <c r="E333" s="1013"/>
      <c r="F333" s="1013"/>
    </row>
    <row r="334" spans="1:6">
      <c r="A334" s="116"/>
      <c r="B334" s="188" t="s">
        <v>707</v>
      </c>
      <c r="C334" s="55"/>
      <c r="D334" s="122"/>
      <c r="E334" s="1013"/>
      <c r="F334" s="1013"/>
    </row>
    <row r="335" spans="1:6">
      <c r="A335" s="116"/>
      <c r="B335" s="188" t="s">
        <v>706</v>
      </c>
      <c r="C335" s="55"/>
      <c r="D335" s="122"/>
      <c r="E335" s="1013"/>
      <c r="F335" s="1013"/>
    </row>
    <row r="336" spans="1:6">
      <c r="A336" s="116"/>
      <c r="B336" s="188" t="s">
        <v>705</v>
      </c>
      <c r="C336" s="55"/>
      <c r="D336" s="122"/>
      <c r="E336" s="1013"/>
      <c r="F336" s="1013"/>
    </row>
    <row r="337" spans="1:6">
      <c r="A337" s="116"/>
      <c r="B337" s="188" t="s">
        <v>659</v>
      </c>
      <c r="C337" s="55"/>
      <c r="D337" s="122"/>
      <c r="E337" s="1013"/>
      <c r="F337" s="1013"/>
    </row>
    <row r="338" spans="1:6">
      <c r="A338" s="116"/>
      <c r="B338" s="188" t="s">
        <v>713</v>
      </c>
      <c r="C338" s="55">
        <v>2</v>
      </c>
      <c r="D338" s="122" t="s">
        <v>51</v>
      </c>
      <c r="E338" s="1013"/>
      <c r="F338" s="1013">
        <f>+C338*E338</f>
        <v>0</v>
      </c>
    </row>
    <row r="339" spans="1:6">
      <c r="A339" s="116"/>
      <c r="B339" s="188"/>
      <c r="C339" s="55"/>
      <c r="D339" s="122"/>
      <c r="E339" s="1013"/>
      <c r="F339" s="1013"/>
    </row>
    <row r="340" spans="1:6">
      <c r="A340" s="116">
        <v>21</v>
      </c>
      <c r="B340" s="188" t="s">
        <v>712</v>
      </c>
      <c r="C340" s="55"/>
      <c r="D340" s="122"/>
      <c r="E340" s="1013"/>
      <c r="F340" s="1013"/>
    </row>
    <row r="341" spans="1:6">
      <c r="A341" s="116"/>
      <c r="B341" s="188" t="s">
        <v>711</v>
      </c>
      <c r="C341" s="55"/>
      <c r="D341" s="122"/>
      <c r="E341" s="1013"/>
      <c r="F341" s="1013"/>
    </row>
    <row r="342" spans="1:6">
      <c r="A342" s="116"/>
      <c r="B342" s="188" t="s">
        <v>710</v>
      </c>
      <c r="C342" s="55"/>
      <c r="D342" s="122"/>
      <c r="E342" s="1013"/>
      <c r="F342" s="1013"/>
    </row>
    <row r="343" spans="1:6" ht="27.6">
      <c r="A343" s="116"/>
      <c r="B343" s="188" t="s">
        <v>709</v>
      </c>
      <c r="C343" s="55"/>
      <c r="D343" s="122"/>
      <c r="E343" s="1013"/>
      <c r="F343" s="1013"/>
    </row>
    <row r="344" spans="1:6">
      <c r="A344" s="116"/>
      <c r="B344" s="188" t="s">
        <v>708</v>
      </c>
      <c r="C344" s="55"/>
      <c r="D344" s="122"/>
      <c r="E344" s="1013"/>
      <c r="F344" s="1013"/>
    </row>
    <row r="345" spans="1:6">
      <c r="A345" s="116"/>
      <c r="B345" s="188" t="s">
        <v>707</v>
      </c>
      <c r="C345" s="55"/>
      <c r="D345" s="122"/>
      <c r="E345" s="1013"/>
      <c r="F345" s="1013"/>
    </row>
    <row r="346" spans="1:6">
      <c r="A346" s="116"/>
      <c r="B346" s="188" t="s">
        <v>706</v>
      </c>
      <c r="C346" s="55"/>
      <c r="D346" s="122"/>
      <c r="E346" s="1013"/>
      <c r="F346" s="1013"/>
    </row>
    <row r="347" spans="1:6">
      <c r="A347" s="116"/>
      <c r="B347" s="188" t="s">
        <v>705</v>
      </c>
      <c r="C347" s="55"/>
      <c r="D347" s="122"/>
      <c r="E347" s="1013"/>
      <c r="F347" s="1013"/>
    </row>
    <row r="348" spans="1:6">
      <c r="A348" s="116"/>
      <c r="B348" s="188" t="s">
        <v>659</v>
      </c>
      <c r="C348" s="55"/>
      <c r="D348" s="122"/>
      <c r="E348" s="1013"/>
      <c r="F348" s="1013"/>
    </row>
    <row r="349" spans="1:6">
      <c r="A349" s="116"/>
      <c r="B349" s="188" t="s">
        <v>704</v>
      </c>
      <c r="C349" s="55">
        <v>3</v>
      </c>
      <c r="D349" s="122" t="s">
        <v>51</v>
      </c>
      <c r="E349" s="1013"/>
      <c r="F349" s="1013">
        <f>+C349*E349</f>
        <v>0</v>
      </c>
    </row>
    <row r="350" spans="1:6">
      <c r="A350" s="116"/>
      <c r="B350" s="188"/>
      <c r="C350" s="55"/>
      <c r="D350" s="122"/>
      <c r="E350" s="1013"/>
      <c r="F350" s="1013"/>
    </row>
    <row r="351" spans="1:6">
      <c r="A351" s="116">
        <v>22</v>
      </c>
      <c r="B351" s="188" t="s">
        <v>324</v>
      </c>
      <c r="C351" s="55"/>
      <c r="D351" s="122"/>
      <c r="E351" s="1013"/>
      <c r="F351" s="1013"/>
    </row>
    <row r="352" spans="1:6">
      <c r="A352" s="116"/>
      <c r="B352" s="188" t="s">
        <v>283</v>
      </c>
      <c r="C352" s="55"/>
      <c r="D352" s="122"/>
      <c r="E352" s="1013"/>
      <c r="F352" s="1013"/>
    </row>
    <row r="353" spans="1:6">
      <c r="A353" s="116"/>
      <c r="B353" s="188" t="s">
        <v>703</v>
      </c>
      <c r="C353" s="55"/>
      <c r="D353" s="122"/>
      <c r="E353" s="1013"/>
      <c r="F353" s="1013"/>
    </row>
    <row r="354" spans="1:6" ht="27.6">
      <c r="A354" s="116"/>
      <c r="B354" s="188" t="s">
        <v>683</v>
      </c>
      <c r="C354" s="55"/>
      <c r="D354" s="122"/>
      <c r="E354" s="1013"/>
      <c r="F354" s="1013"/>
    </row>
    <row r="355" spans="1:6">
      <c r="A355" s="116"/>
      <c r="B355" s="188" t="s">
        <v>682</v>
      </c>
      <c r="C355" s="55"/>
      <c r="D355" s="122"/>
      <c r="E355" s="1013"/>
      <c r="F355" s="1013"/>
    </row>
    <row r="356" spans="1:6">
      <c r="A356" s="116"/>
      <c r="B356" s="188" t="s">
        <v>702</v>
      </c>
      <c r="C356" s="55"/>
      <c r="D356" s="122"/>
      <c r="E356" s="1013"/>
      <c r="F356" s="1013"/>
    </row>
    <row r="357" spans="1:6">
      <c r="A357" s="116"/>
      <c r="B357" s="188" t="s">
        <v>701</v>
      </c>
      <c r="C357" s="55"/>
      <c r="D357" s="122"/>
      <c r="E357" s="1013"/>
      <c r="F357" s="1013"/>
    </row>
    <row r="358" spans="1:6">
      <c r="A358" s="116"/>
      <c r="B358" s="188" t="s">
        <v>317</v>
      </c>
      <c r="C358" s="55"/>
      <c r="D358" s="122"/>
      <c r="E358" s="1013"/>
      <c r="F358" s="1013"/>
    </row>
    <row r="359" spans="1:6">
      <c r="A359" s="116"/>
      <c r="B359" s="188" t="s">
        <v>321</v>
      </c>
      <c r="C359" s="55">
        <v>1</v>
      </c>
      <c r="D359" s="122" t="s">
        <v>51</v>
      </c>
      <c r="E359" s="1013"/>
      <c r="F359" s="1013">
        <f>+C359*E359</f>
        <v>0</v>
      </c>
    </row>
    <row r="360" spans="1:6">
      <c r="A360" s="116"/>
      <c r="B360" s="188"/>
      <c r="C360" s="55"/>
      <c r="D360" s="122"/>
      <c r="E360" s="1013"/>
      <c r="F360" s="1013"/>
    </row>
    <row r="361" spans="1:6">
      <c r="A361" s="116">
        <v>23</v>
      </c>
      <c r="B361" s="188" t="s">
        <v>319</v>
      </c>
      <c r="C361" s="55"/>
      <c r="D361" s="122"/>
      <c r="E361" s="1013"/>
      <c r="F361" s="1013"/>
    </row>
    <row r="362" spans="1:6">
      <c r="A362" s="116"/>
      <c r="B362" s="188" t="s">
        <v>283</v>
      </c>
      <c r="C362" s="55"/>
      <c r="D362" s="122"/>
      <c r="E362" s="1013"/>
      <c r="F362" s="1013"/>
    </row>
    <row r="363" spans="1:6" ht="27.6">
      <c r="A363" s="116"/>
      <c r="B363" s="188" t="s">
        <v>683</v>
      </c>
      <c r="C363" s="55"/>
      <c r="D363" s="122"/>
      <c r="E363" s="1013"/>
      <c r="F363" s="1013"/>
    </row>
    <row r="364" spans="1:6">
      <c r="A364" s="116"/>
      <c r="B364" s="188" t="s">
        <v>682</v>
      </c>
      <c r="C364" s="55"/>
      <c r="D364" s="122"/>
      <c r="E364" s="1013"/>
      <c r="F364" s="1013"/>
    </row>
    <row r="365" spans="1:6">
      <c r="A365" s="116"/>
      <c r="B365" s="188" t="s">
        <v>702</v>
      </c>
      <c r="C365" s="55"/>
      <c r="D365" s="122"/>
      <c r="E365" s="1013"/>
      <c r="F365" s="1013"/>
    </row>
    <row r="366" spans="1:6">
      <c r="A366" s="116"/>
      <c r="B366" s="188" t="s">
        <v>701</v>
      </c>
      <c r="C366" s="55"/>
      <c r="D366" s="122"/>
      <c r="E366" s="1013"/>
      <c r="F366" s="1013"/>
    </row>
    <row r="367" spans="1:6">
      <c r="A367" s="116"/>
      <c r="B367" s="188" t="s">
        <v>317</v>
      </c>
      <c r="C367" s="55"/>
      <c r="D367" s="122"/>
      <c r="E367" s="1013"/>
      <c r="F367" s="1013"/>
    </row>
    <row r="368" spans="1:6">
      <c r="A368" s="116"/>
      <c r="B368" s="188" t="s">
        <v>316</v>
      </c>
      <c r="C368" s="55">
        <v>2</v>
      </c>
      <c r="D368" s="122" t="s">
        <v>51</v>
      </c>
      <c r="E368" s="1013"/>
      <c r="F368" s="1013">
        <f>+C368*E368</f>
        <v>0</v>
      </c>
    </row>
    <row r="369" spans="1:6">
      <c r="A369" s="116"/>
      <c r="B369" s="188"/>
      <c r="C369" s="55"/>
      <c r="D369" s="122"/>
      <c r="E369" s="1013"/>
      <c r="F369" s="1013"/>
    </row>
    <row r="370" spans="1:6">
      <c r="A370" s="116">
        <v>24</v>
      </c>
      <c r="B370" s="188" t="s">
        <v>311</v>
      </c>
      <c r="C370" s="55"/>
      <c r="D370" s="122"/>
      <c r="E370" s="1013"/>
      <c r="F370" s="1013"/>
    </row>
    <row r="371" spans="1:6">
      <c r="A371" s="116"/>
      <c r="B371" s="188" t="s">
        <v>314</v>
      </c>
      <c r="C371" s="55"/>
      <c r="D371" s="122"/>
      <c r="E371" s="1013"/>
      <c r="F371" s="1013"/>
    </row>
    <row r="372" spans="1:6">
      <c r="A372" s="116"/>
      <c r="B372" s="188" t="s">
        <v>700</v>
      </c>
      <c r="C372" s="55"/>
      <c r="D372" s="122"/>
      <c r="E372" s="1013"/>
      <c r="F372" s="1013"/>
    </row>
    <row r="373" spans="1:6" ht="27.6">
      <c r="A373" s="116"/>
      <c r="B373" s="188" t="s">
        <v>683</v>
      </c>
      <c r="C373" s="55"/>
      <c r="D373" s="122"/>
      <c r="E373" s="1013"/>
      <c r="F373" s="1013"/>
    </row>
    <row r="374" spans="1:6">
      <c r="A374" s="116"/>
      <c r="B374" s="188" t="s">
        <v>682</v>
      </c>
      <c r="C374" s="55"/>
      <c r="D374" s="122"/>
      <c r="E374" s="1013"/>
      <c r="F374" s="1013"/>
    </row>
    <row r="375" spans="1:6">
      <c r="A375" s="116"/>
      <c r="B375" s="188" t="s">
        <v>697</v>
      </c>
      <c r="C375" s="55"/>
      <c r="D375" s="122"/>
      <c r="E375" s="1013"/>
      <c r="F375" s="1013"/>
    </row>
    <row r="376" spans="1:6">
      <c r="A376" s="116"/>
      <c r="B376" s="188" t="s">
        <v>696</v>
      </c>
      <c r="C376" s="55"/>
      <c r="D376" s="122"/>
      <c r="E376" s="1013"/>
      <c r="F376" s="1013"/>
    </row>
    <row r="377" spans="1:6">
      <c r="A377" s="116"/>
      <c r="B377" s="188" t="s">
        <v>695</v>
      </c>
      <c r="C377" s="55"/>
      <c r="D377" s="122"/>
      <c r="E377" s="1013"/>
      <c r="F377" s="1013"/>
    </row>
    <row r="378" spans="1:6">
      <c r="A378" s="116"/>
      <c r="B378" s="188" t="s">
        <v>307</v>
      </c>
      <c r="C378" s="55">
        <v>1</v>
      </c>
      <c r="D378" s="122" t="s">
        <v>51</v>
      </c>
      <c r="E378" s="1013"/>
      <c r="F378" s="1013">
        <f>+C378*E378</f>
        <v>0</v>
      </c>
    </row>
    <row r="379" spans="1:6">
      <c r="A379" s="116"/>
      <c r="B379" s="188"/>
      <c r="C379" s="55"/>
      <c r="D379" s="122"/>
      <c r="E379" s="1013"/>
      <c r="F379" s="1013"/>
    </row>
    <row r="380" spans="1:6">
      <c r="A380" s="116">
        <v>25</v>
      </c>
      <c r="B380" s="188" t="s">
        <v>311</v>
      </c>
      <c r="C380" s="55"/>
      <c r="D380" s="122"/>
      <c r="E380" s="1013"/>
      <c r="F380" s="1013"/>
    </row>
    <row r="381" spans="1:6">
      <c r="A381" s="116"/>
      <c r="B381" s="188" t="s">
        <v>310</v>
      </c>
      <c r="C381" s="55"/>
      <c r="D381" s="122"/>
      <c r="E381" s="1013"/>
      <c r="F381" s="1013"/>
    </row>
    <row r="382" spans="1:6">
      <c r="A382" s="116"/>
      <c r="B382" s="188" t="s">
        <v>699</v>
      </c>
      <c r="C382" s="55"/>
      <c r="D382" s="122"/>
      <c r="E382" s="1013"/>
      <c r="F382" s="1013"/>
    </row>
    <row r="383" spans="1:6">
      <c r="A383" s="116"/>
      <c r="B383" s="188" t="s">
        <v>698</v>
      </c>
      <c r="C383" s="55"/>
      <c r="D383" s="122"/>
      <c r="E383" s="1013"/>
      <c r="F383" s="1013"/>
    </row>
    <row r="384" spans="1:6">
      <c r="A384" s="116"/>
      <c r="B384" s="188" t="s">
        <v>697</v>
      </c>
      <c r="C384" s="55"/>
      <c r="D384" s="122"/>
      <c r="E384" s="1013"/>
      <c r="F384" s="1013"/>
    </row>
    <row r="385" spans="1:6">
      <c r="A385" s="116"/>
      <c r="B385" s="188" t="s">
        <v>696</v>
      </c>
      <c r="C385" s="55"/>
      <c r="D385" s="122"/>
      <c r="E385" s="1013"/>
      <c r="F385" s="1013"/>
    </row>
    <row r="386" spans="1:6">
      <c r="A386" s="116"/>
      <c r="B386" s="188" t="s">
        <v>695</v>
      </c>
      <c r="C386" s="55"/>
      <c r="D386" s="122"/>
      <c r="E386" s="1013"/>
      <c r="F386" s="1013"/>
    </row>
    <row r="387" spans="1:6">
      <c r="A387" s="116"/>
      <c r="B387" s="188" t="s">
        <v>307</v>
      </c>
      <c r="C387" s="55">
        <v>1</v>
      </c>
      <c r="D387" s="122" t="s">
        <v>51</v>
      </c>
      <c r="E387" s="1013"/>
      <c r="F387" s="1013">
        <f>+C387*E387</f>
        <v>0</v>
      </c>
    </row>
    <row r="388" spans="1:6">
      <c r="A388" s="116"/>
      <c r="B388" s="188"/>
      <c r="C388" s="55"/>
      <c r="D388" s="122"/>
      <c r="E388" s="1013"/>
      <c r="F388" s="1013"/>
    </row>
    <row r="389" spans="1:6">
      <c r="A389" s="116">
        <v>26</v>
      </c>
      <c r="B389" s="188" t="s">
        <v>694</v>
      </c>
      <c r="C389" s="55"/>
      <c r="D389" s="122"/>
      <c r="E389" s="1013"/>
      <c r="F389" s="1013"/>
    </row>
    <row r="390" spans="1:6">
      <c r="A390" s="116"/>
      <c r="B390" s="188" t="s">
        <v>693</v>
      </c>
      <c r="C390" s="55"/>
      <c r="D390" s="122"/>
      <c r="E390" s="1013"/>
      <c r="F390" s="1013"/>
    </row>
    <row r="391" spans="1:6" ht="27.6">
      <c r="A391" s="116"/>
      <c r="B391" s="188" t="s">
        <v>683</v>
      </c>
      <c r="C391" s="55"/>
      <c r="D391" s="122"/>
      <c r="E391" s="1013"/>
      <c r="F391" s="1013"/>
    </row>
    <row r="392" spans="1:6">
      <c r="A392" s="116"/>
      <c r="B392" s="188" t="s">
        <v>682</v>
      </c>
      <c r="C392" s="55"/>
      <c r="D392" s="122"/>
      <c r="E392" s="1013"/>
      <c r="F392" s="1013"/>
    </row>
    <row r="393" spans="1:6">
      <c r="A393" s="116"/>
      <c r="B393" s="188" t="s">
        <v>692</v>
      </c>
      <c r="C393" s="55"/>
      <c r="D393" s="122"/>
      <c r="E393" s="1013"/>
      <c r="F393" s="1013"/>
    </row>
    <row r="394" spans="1:6">
      <c r="A394" s="116"/>
      <c r="B394" s="188" t="s">
        <v>691</v>
      </c>
      <c r="C394" s="55"/>
      <c r="D394" s="122"/>
      <c r="E394" s="1013"/>
      <c r="F394" s="1013"/>
    </row>
    <row r="395" spans="1:6">
      <c r="A395" s="116"/>
      <c r="B395" s="188" t="s">
        <v>690</v>
      </c>
      <c r="C395" s="55"/>
      <c r="D395" s="122"/>
      <c r="E395" s="1013"/>
      <c r="F395" s="1013"/>
    </row>
    <row r="396" spans="1:6">
      <c r="A396" s="116"/>
      <c r="B396" s="188" t="s">
        <v>689</v>
      </c>
      <c r="C396" s="55">
        <v>2</v>
      </c>
      <c r="D396" s="122" t="s">
        <v>51</v>
      </c>
      <c r="E396" s="1013"/>
      <c r="F396" s="1013">
        <f>+C396*E396</f>
        <v>0</v>
      </c>
    </row>
    <row r="397" spans="1:6">
      <c r="A397" s="116"/>
      <c r="B397" s="188"/>
      <c r="C397" s="55"/>
      <c r="D397" s="122"/>
      <c r="E397" s="1013"/>
      <c r="F397" s="1013"/>
    </row>
    <row r="398" spans="1:6">
      <c r="A398" s="116">
        <v>27</v>
      </c>
      <c r="B398" s="188" t="s">
        <v>300</v>
      </c>
      <c r="C398" s="55"/>
      <c r="D398" s="122"/>
      <c r="E398" s="1013"/>
      <c r="F398" s="1013"/>
    </row>
    <row r="399" spans="1:6">
      <c r="A399" s="116"/>
      <c r="B399" s="188" t="s">
        <v>299</v>
      </c>
      <c r="C399" s="55"/>
      <c r="D399" s="122"/>
      <c r="E399" s="1013"/>
      <c r="F399" s="1013"/>
    </row>
    <row r="400" spans="1:6" ht="27.6">
      <c r="A400" s="116"/>
      <c r="B400" s="188" t="s">
        <v>683</v>
      </c>
      <c r="C400" s="55"/>
      <c r="D400" s="122"/>
      <c r="E400" s="1013"/>
      <c r="F400" s="1013"/>
    </row>
    <row r="401" spans="1:6">
      <c r="A401" s="116"/>
      <c r="B401" s="188" t="s">
        <v>682</v>
      </c>
      <c r="C401" s="55"/>
      <c r="D401" s="122"/>
      <c r="E401" s="1013"/>
      <c r="F401" s="1013"/>
    </row>
    <row r="402" spans="1:6">
      <c r="A402" s="116"/>
      <c r="B402" s="188" t="s">
        <v>688</v>
      </c>
      <c r="C402" s="55"/>
      <c r="D402" s="122"/>
      <c r="E402" s="1013"/>
      <c r="F402" s="1013"/>
    </row>
    <row r="403" spans="1:6">
      <c r="A403" s="116"/>
      <c r="B403" s="188" t="s">
        <v>687</v>
      </c>
      <c r="C403" s="55"/>
      <c r="D403" s="122"/>
      <c r="E403" s="1013"/>
      <c r="F403" s="1013"/>
    </row>
    <row r="404" spans="1:6">
      <c r="A404" s="116"/>
      <c r="B404" s="188" t="s">
        <v>680</v>
      </c>
      <c r="C404" s="55"/>
      <c r="D404" s="122"/>
      <c r="E404" s="1013"/>
      <c r="F404" s="1013"/>
    </row>
    <row r="405" spans="1:6">
      <c r="A405" s="116"/>
      <c r="B405" s="188" t="s">
        <v>679</v>
      </c>
      <c r="C405" s="55"/>
      <c r="D405" s="122"/>
      <c r="E405" s="1013"/>
      <c r="F405" s="1013"/>
    </row>
    <row r="406" spans="1:6">
      <c r="A406" s="116"/>
      <c r="B406" s="188" t="s">
        <v>659</v>
      </c>
      <c r="C406" s="55"/>
      <c r="D406" s="122"/>
      <c r="E406" s="1013"/>
      <c r="F406" s="1013"/>
    </row>
    <row r="407" spans="1:6">
      <c r="A407" s="116"/>
      <c r="B407" s="188" t="s">
        <v>296</v>
      </c>
      <c r="C407" s="55">
        <v>1</v>
      </c>
      <c r="D407" s="122" t="s">
        <v>51</v>
      </c>
      <c r="E407" s="1013"/>
      <c r="F407" s="1013">
        <f>+C407*E407</f>
        <v>0</v>
      </c>
    </row>
    <row r="408" spans="1:6">
      <c r="A408" s="116"/>
      <c r="B408" s="188"/>
      <c r="C408" s="55"/>
      <c r="D408" s="122"/>
      <c r="E408" s="1013"/>
      <c r="F408" s="1013"/>
    </row>
    <row r="409" spans="1:6">
      <c r="A409" s="116">
        <v>28</v>
      </c>
      <c r="B409" s="188" t="s">
        <v>686</v>
      </c>
      <c r="C409" s="55"/>
      <c r="D409" s="122"/>
      <c r="E409" s="1013"/>
      <c r="F409" s="1013"/>
    </row>
    <row r="410" spans="1:6" ht="27.6">
      <c r="A410" s="116"/>
      <c r="B410" s="188" t="s">
        <v>685</v>
      </c>
      <c r="C410" s="55"/>
      <c r="D410" s="122"/>
      <c r="E410" s="1013"/>
      <c r="F410" s="1013"/>
    </row>
    <row r="411" spans="1:6">
      <c r="A411" s="116"/>
      <c r="B411" s="188" t="s">
        <v>684</v>
      </c>
      <c r="C411" s="55"/>
      <c r="D411" s="122"/>
      <c r="E411" s="1013"/>
      <c r="F411" s="1013"/>
    </row>
    <row r="412" spans="1:6" ht="27.6">
      <c r="A412" s="116"/>
      <c r="B412" s="188" t="s">
        <v>683</v>
      </c>
      <c r="C412" s="55"/>
      <c r="D412" s="122"/>
      <c r="E412" s="1013"/>
      <c r="F412" s="1013"/>
    </row>
    <row r="413" spans="1:6">
      <c r="A413" s="116"/>
      <c r="B413" s="188" t="s">
        <v>682</v>
      </c>
      <c r="C413" s="55"/>
      <c r="D413" s="122"/>
      <c r="E413" s="1013"/>
      <c r="F413" s="1013"/>
    </row>
    <row r="414" spans="1:6">
      <c r="A414" s="116"/>
      <c r="B414" s="188" t="s">
        <v>681</v>
      </c>
      <c r="C414" s="55"/>
      <c r="D414" s="122"/>
      <c r="E414" s="1013"/>
      <c r="F414" s="1013"/>
    </row>
    <row r="415" spans="1:6">
      <c r="A415" s="116"/>
      <c r="B415" s="188" t="s">
        <v>680</v>
      </c>
      <c r="C415" s="55"/>
      <c r="D415" s="122"/>
      <c r="E415" s="1013"/>
      <c r="F415" s="1013"/>
    </row>
    <row r="416" spans="1:6">
      <c r="A416" s="116"/>
      <c r="B416" s="188" t="s">
        <v>679</v>
      </c>
      <c r="C416" s="55"/>
      <c r="D416" s="122"/>
      <c r="E416" s="1013"/>
      <c r="F416" s="1013"/>
    </row>
    <row r="417" spans="1:6">
      <c r="A417" s="116"/>
      <c r="B417" s="188" t="s">
        <v>659</v>
      </c>
      <c r="C417" s="55"/>
      <c r="D417" s="122"/>
      <c r="E417" s="1013"/>
      <c r="F417" s="1013"/>
    </row>
    <row r="418" spans="1:6">
      <c r="A418" s="116"/>
      <c r="B418" s="188" t="s">
        <v>678</v>
      </c>
      <c r="C418" s="55">
        <v>1</v>
      </c>
      <c r="D418" s="122" t="s">
        <v>51</v>
      </c>
      <c r="E418" s="1013"/>
      <c r="F418" s="1013">
        <f>+C418*E418</f>
        <v>0</v>
      </c>
    </row>
    <row r="419" spans="1:6">
      <c r="A419" s="116"/>
      <c r="B419" s="188"/>
      <c r="C419" s="55"/>
      <c r="D419" s="122"/>
      <c r="E419" s="1013"/>
      <c r="F419" s="1013"/>
    </row>
    <row r="420" spans="1:6">
      <c r="A420" s="116">
        <v>29</v>
      </c>
      <c r="B420" s="188" t="s">
        <v>294</v>
      </c>
      <c r="C420" s="55"/>
      <c r="D420" s="122"/>
      <c r="E420" s="1013"/>
      <c r="F420" s="1013"/>
    </row>
    <row r="421" spans="1:6">
      <c r="A421" s="116"/>
      <c r="B421" s="188" t="s">
        <v>293</v>
      </c>
      <c r="C421" s="55"/>
      <c r="D421" s="122"/>
      <c r="E421" s="1013"/>
      <c r="F421" s="1013"/>
    </row>
    <row r="422" spans="1:6" ht="27.6">
      <c r="A422" s="116"/>
      <c r="B422" s="188" t="s">
        <v>676</v>
      </c>
      <c r="C422" s="55"/>
      <c r="D422" s="122"/>
      <c r="E422" s="1013"/>
      <c r="F422" s="1013"/>
    </row>
    <row r="423" spans="1:6" ht="27.6">
      <c r="A423" s="116"/>
      <c r="B423" s="188" t="s">
        <v>675</v>
      </c>
      <c r="C423" s="55"/>
      <c r="D423" s="122"/>
      <c r="E423" s="1013"/>
      <c r="F423" s="1013"/>
    </row>
    <row r="424" spans="1:6">
      <c r="A424" s="116"/>
      <c r="B424" s="188" t="s">
        <v>674</v>
      </c>
      <c r="C424" s="55"/>
      <c r="D424" s="122"/>
      <c r="E424" s="1013"/>
      <c r="F424" s="1013"/>
    </row>
    <row r="425" spans="1:6">
      <c r="A425" s="116"/>
      <c r="B425" s="188" t="s">
        <v>677</v>
      </c>
      <c r="C425" s="55"/>
      <c r="D425" s="122"/>
      <c r="E425" s="1013"/>
      <c r="F425" s="1013"/>
    </row>
    <row r="426" spans="1:6" ht="27.6">
      <c r="A426" s="116"/>
      <c r="B426" s="188" t="s">
        <v>672</v>
      </c>
      <c r="C426" s="55"/>
      <c r="D426" s="122"/>
      <c r="E426" s="1013"/>
      <c r="F426" s="1013"/>
    </row>
    <row r="427" spans="1:6" ht="27.6">
      <c r="A427" s="116"/>
      <c r="B427" s="188" t="s">
        <v>671</v>
      </c>
      <c r="C427" s="55"/>
      <c r="D427" s="122"/>
      <c r="E427" s="1013"/>
      <c r="F427" s="1013"/>
    </row>
    <row r="428" spans="1:6">
      <c r="A428" s="116"/>
      <c r="B428" s="188" t="s">
        <v>291</v>
      </c>
      <c r="C428" s="55">
        <v>1</v>
      </c>
      <c r="D428" s="122" t="s">
        <v>51</v>
      </c>
      <c r="E428" s="1013"/>
      <c r="F428" s="1013">
        <f>+C428*E428</f>
        <v>0</v>
      </c>
    </row>
    <row r="429" spans="1:6">
      <c r="A429" s="116"/>
      <c r="B429" s="188"/>
      <c r="C429" s="55"/>
      <c r="D429" s="122"/>
      <c r="E429" s="1013"/>
      <c r="F429" s="1013"/>
    </row>
    <row r="430" spans="1:6">
      <c r="A430" s="116">
        <v>30</v>
      </c>
      <c r="B430" s="188" t="s">
        <v>289</v>
      </c>
      <c r="C430" s="55"/>
      <c r="D430" s="122"/>
      <c r="E430" s="1013"/>
      <c r="F430" s="1013"/>
    </row>
    <row r="431" spans="1:6">
      <c r="A431" s="116"/>
      <c r="B431" s="188" t="s">
        <v>288</v>
      </c>
      <c r="C431" s="55"/>
      <c r="D431" s="122"/>
      <c r="E431" s="1013"/>
      <c r="F431" s="1013"/>
    </row>
    <row r="432" spans="1:6" ht="27.6">
      <c r="A432" s="116"/>
      <c r="B432" s="188" t="s">
        <v>676</v>
      </c>
      <c r="C432" s="55"/>
      <c r="D432" s="122"/>
      <c r="E432" s="1013"/>
      <c r="F432" s="1013"/>
    </row>
    <row r="433" spans="1:6" ht="27.6">
      <c r="A433" s="116"/>
      <c r="B433" s="188" t="s">
        <v>675</v>
      </c>
      <c r="C433" s="55"/>
      <c r="D433" s="122"/>
      <c r="E433" s="1013"/>
      <c r="F433" s="1013"/>
    </row>
    <row r="434" spans="1:6">
      <c r="A434" s="116"/>
      <c r="B434" s="188" t="s">
        <v>674</v>
      </c>
      <c r="C434" s="55"/>
      <c r="D434" s="122"/>
      <c r="E434" s="1013"/>
      <c r="F434" s="1013"/>
    </row>
    <row r="435" spans="1:6">
      <c r="A435" s="116"/>
      <c r="B435" s="188" t="s">
        <v>673</v>
      </c>
      <c r="C435" s="55"/>
      <c r="D435" s="122"/>
      <c r="E435" s="1013"/>
      <c r="F435" s="1013"/>
    </row>
    <row r="436" spans="1:6" ht="27.6">
      <c r="A436" s="116"/>
      <c r="B436" s="188" t="s">
        <v>672</v>
      </c>
      <c r="C436" s="55"/>
      <c r="D436" s="122"/>
      <c r="E436" s="1013"/>
      <c r="F436" s="1013"/>
    </row>
    <row r="437" spans="1:6" ht="27.6">
      <c r="A437" s="116"/>
      <c r="B437" s="188" t="s">
        <v>671</v>
      </c>
      <c r="C437" s="55"/>
      <c r="D437" s="122"/>
      <c r="E437" s="1013"/>
      <c r="F437" s="1013"/>
    </row>
    <row r="438" spans="1:6">
      <c r="A438" s="116"/>
      <c r="B438" s="188" t="s">
        <v>286</v>
      </c>
      <c r="C438" s="55">
        <v>1</v>
      </c>
      <c r="D438" s="122" t="s">
        <v>51</v>
      </c>
      <c r="E438" s="1013"/>
      <c r="F438" s="1013">
        <f>+C438*E438</f>
        <v>0</v>
      </c>
    </row>
    <row r="439" spans="1:6">
      <c r="A439" s="116"/>
      <c r="B439" s="188"/>
      <c r="C439" s="55"/>
      <c r="D439" s="122"/>
      <c r="E439" s="1013"/>
      <c r="F439" s="1013"/>
    </row>
    <row r="440" spans="1:6">
      <c r="A440" s="116">
        <v>31</v>
      </c>
      <c r="B440" s="188" t="s">
        <v>284</v>
      </c>
      <c r="C440" s="55"/>
      <c r="D440" s="122"/>
      <c r="E440" s="1013"/>
      <c r="F440" s="1013"/>
    </row>
    <row r="441" spans="1:6">
      <c r="A441" s="116"/>
      <c r="B441" s="188" t="s">
        <v>283</v>
      </c>
      <c r="C441" s="55"/>
      <c r="D441" s="122"/>
      <c r="E441" s="1013"/>
      <c r="F441" s="1013"/>
    </row>
    <row r="442" spans="1:6" ht="41.4">
      <c r="A442" s="116"/>
      <c r="B442" s="188" t="s">
        <v>666</v>
      </c>
      <c r="C442" s="55"/>
      <c r="D442" s="122"/>
      <c r="E442" s="1013"/>
      <c r="F442" s="1013"/>
    </row>
    <row r="443" spans="1:6">
      <c r="A443" s="116"/>
      <c r="B443" s="188" t="s">
        <v>665</v>
      </c>
      <c r="C443" s="55"/>
      <c r="D443" s="122"/>
      <c r="E443" s="1013"/>
      <c r="F443" s="1013"/>
    </row>
    <row r="444" spans="1:6" ht="27.6">
      <c r="A444" s="116"/>
      <c r="B444" s="188" t="s">
        <v>664</v>
      </c>
      <c r="C444" s="55"/>
      <c r="D444" s="122"/>
      <c r="E444" s="1013"/>
      <c r="F444" s="1013"/>
    </row>
    <row r="445" spans="1:6">
      <c r="A445" s="116"/>
      <c r="B445" s="188" t="s">
        <v>670</v>
      </c>
      <c r="C445" s="55"/>
      <c r="D445" s="122"/>
      <c r="E445" s="1013"/>
      <c r="F445" s="1013"/>
    </row>
    <row r="446" spans="1:6">
      <c r="A446" s="116"/>
      <c r="B446" s="188" t="s">
        <v>281</v>
      </c>
      <c r="C446" s="55">
        <v>1</v>
      </c>
      <c r="D446" s="122" t="s">
        <v>51</v>
      </c>
      <c r="E446" s="1013"/>
      <c r="F446" s="1013">
        <f>+C446*E446</f>
        <v>0</v>
      </c>
    </row>
    <row r="447" spans="1:6">
      <c r="A447" s="116"/>
      <c r="B447" s="188"/>
      <c r="C447" s="55"/>
      <c r="D447" s="122"/>
      <c r="E447" s="1013"/>
      <c r="F447" s="1013"/>
    </row>
    <row r="448" spans="1:6">
      <c r="A448" s="116">
        <v>32</v>
      </c>
      <c r="B448" s="188" t="s">
        <v>279</v>
      </c>
      <c r="C448" s="55"/>
      <c r="D448" s="122"/>
      <c r="E448" s="1013"/>
      <c r="F448" s="1013"/>
    </row>
    <row r="449" spans="1:6">
      <c r="A449" s="116"/>
      <c r="B449" s="188" t="s">
        <v>278</v>
      </c>
      <c r="C449" s="55"/>
      <c r="D449" s="122"/>
      <c r="E449" s="1013"/>
      <c r="F449" s="1013"/>
    </row>
    <row r="450" spans="1:6" ht="41.4">
      <c r="A450" s="116"/>
      <c r="B450" s="188" t="s">
        <v>666</v>
      </c>
      <c r="C450" s="55"/>
      <c r="D450" s="122"/>
      <c r="E450" s="1013"/>
      <c r="F450" s="1013"/>
    </row>
    <row r="451" spans="1:6">
      <c r="A451" s="116"/>
      <c r="B451" s="188" t="s">
        <v>665</v>
      </c>
      <c r="C451" s="55"/>
      <c r="D451" s="122"/>
      <c r="E451" s="1013"/>
      <c r="F451" s="1013"/>
    </row>
    <row r="452" spans="1:6" ht="27.6">
      <c r="A452" s="116"/>
      <c r="B452" s="188" t="s">
        <v>664</v>
      </c>
      <c r="C452" s="55"/>
      <c r="D452" s="122"/>
      <c r="E452" s="1013"/>
      <c r="F452" s="1013"/>
    </row>
    <row r="453" spans="1:6">
      <c r="A453" s="116"/>
      <c r="B453" s="188" t="s">
        <v>669</v>
      </c>
      <c r="C453" s="55"/>
      <c r="D453" s="122"/>
      <c r="E453" s="1013"/>
      <c r="F453" s="1013"/>
    </row>
    <row r="454" spans="1:6">
      <c r="A454" s="116"/>
      <c r="B454" s="188" t="s">
        <v>276</v>
      </c>
      <c r="C454" s="55">
        <v>1</v>
      </c>
      <c r="D454" s="122" t="s">
        <v>51</v>
      </c>
      <c r="E454" s="1013"/>
      <c r="F454" s="1013">
        <f>+C454*E454</f>
        <v>0</v>
      </c>
    </row>
    <row r="455" spans="1:6">
      <c r="A455" s="116"/>
      <c r="B455" s="188"/>
      <c r="C455" s="55"/>
      <c r="D455" s="122"/>
      <c r="E455" s="1013"/>
      <c r="F455" s="1013"/>
    </row>
    <row r="456" spans="1:6">
      <c r="A456" s="116">
        <v>33</v>
      </c>
      <c r="B456" s="188" t="s">
        <v>274</v>
      </c>
      <c r="C456" s="55"/>
      <c r="D456" s="122"/>
      <c r="E456" s="1013"/>
      <c r="F456" s="1013"/>
    </row>
    <row r="457" spans="1:6">
      <c r="A457" s="116"/>
      <c r="B457" s="188" t="s">
        <v>273</v>
      </c>
      <c r="C457" s="55"/>
      <c r="D457" s="122"/>
      <c r="E457" s="1013"/>
      <c r="F457" s="1013"/>
    </row>
    <row r="458" spans="1:6" ht="41.4">
      <c r="A458" s="116"/>
      <c r="B458" s="188" t="s">
        <v>666</v>
      </c>
      <c r="C458" s="55"/>
      <c r="D458" s="122"/>
      <c r="E458" s="1013"/>
      <c r="F458" s="1013"/>
    </row>
    <row r="459" spans="1:6">
      <c r="A459" s="116"/>
      <c r="B459" s="188" t="s">
        <v>665</v>
      </c>
      <c r="C459" s="55"/>
      <c r="D459" s="122"/>
      <c r="E459" s="1013"/>
      <c r="F459" s="1013"/>
    </row>
    <row r="460" spans="1:6" ht="27.6">
      <c r="A460" s="116"/>
      <c r="B460" s="188" t="s">
        <v>664</v>
      </c>
      <c r="C460" s="55"/>
      <c r="D460" s="122"/>
      <c r="E460" s="1013"/>
      <c r="F460" s="1013"/>
    </row>
    <row r="461" spans="1:6">
      <c r="A461" s="116"/>
      <c r="B461" s="188" t="s">
        <v>668</v>
      </c>
      <c r="C461" s="55"/>
      <c r="D461" s="122"/>
      <c r="E461" s="1013"/>
      <c r="F461" s="1013"/>
    </row>
    <row r="462" spans="1:6">
      <c r="A462" s="116"/>
      <c r="B462" s="188" t="s">
        <v>667</v>
      </c>
      <c r="C462" s="55">
        <v>1</v>
      </c>
      <c r="D462" s="122" t="s">
        <v>51</v>
      </c>
      <c r="E462" s="1013"/>
      <c r="F462" s="1013">
        <f>+C462*E462</f>
        <v>0</v>
      </c>
    </row>
    <row r="463" spans="1:6">
      <c r="A463" s="116"/>
      <c r="B463" s="188"/>
      <c r="C463" s="55"/>
      <c r="D463" s="122"/>
      <c r="E463" s="1013"/>
      <c r="F463" s="1013"/>
    </row>
    <row r="464" spans="1:6">
      <c r="A464" s="116">
        <v>34</v>
      </c>
      <c r="B464" s="188" t="s">
        <v>265</v>
      </c>
      <c r="C464" s="55"/>
      <c r="D464" s="122"/>
      <c r="E464" s="1013"/>
      <c r="F464" s="1013"/>
    </row>
    <row r="465" spans="1:6">
      <c r="A465" s="116"/>
      <c r="B465" s="188" t="s">
        <v>253</v>
      </c>
      <c r="C465" s="55"/>
      <c r="D465" s="122"/>
      <c r="E465" s="1013"/>
      <c r="F465" s="1013"/>
    </row>
    <row r="466" spans="1:6" ht="41.4">
      <c r="A466" s="116"/>
      <c r="B466" s="188" t="s">
        <v>666</v>
      </c>
      <c r="C466" s="55"/>
      <c r="D466" s="122"/>
      <c r="E466" s="1013"/>
      <c r="F466" s="1013"/>
    </row>
    <row r="467" spans="1:6">
      <c r="A467" s="116"/>
      <c r="B467" s="188" t="s">
        <v>665</v>
      </c>
      <c r="C467" s="55"/>
      <c r="D467" s="122"/>
      <c r="E467" s="1013"/>
      <c r="F467" s="1013"/>
    </row>
    <row r="468" spans="1:6" ht="27.6">
      <c r="A468" s="116"/>
      <c r="B468" s="188" t="s">
        <v>664</v>
      </c>
      <c r="C468" s="55"/>
      <c r="D468" s="122"/>
      <c r="E468" s="1013"/>
      <c r="F468" s="1013"/>
    </row>
    <row r="469" spans="1:6">
      <c r="A469" s="116"/>
      <c r="B469" s="188" t="s">
        <v>663</v>
      </c>
      <c r="C469" s="55"/>
      <c r="D469" s="122"/>
      <c r="E469" s="1013"/>
      <c r="F469" s="1013"/>
    </row>
    <row r="470" spans="1:6">
      <c r="A470" s="116"/>
      <c r="B470" s="188" t="s">
        <v>267</v>
      </c>
      <c r="C470" s="55">
        <v>1</v>
      </c>
      <c r="D470" s="122" t="s">
        <v>51</v>
      </c>
      <c r="E470" s="1013"/>
      <c r="F470" s="1013">
        <f>+C470*E470</f>
        <v>0</v>
      </c>
    </row>
    <row r="471" spans="1:6">
      <c r="A471" s="116">
        <v>35</v>
      </c>
      <c r="B471" s="188" t="s">
        <v>662</v>
      </c>
      <c r="C471" s="55"/>
      <c r="D471" s="122"/>
      <c r="E471" s="1013"/>
      <c r="F471" s="1013"/>
    </row>
    <row r="472" spans="1:6">
      <c r="A472" s="116"/>
      <c r="B472" s="188" t="s">
        <v>253</v>
      </c>
      <c r="C472" s="55"/>
      <c r="D472" s="122"/>
      <c r="E472" s="1013"/>
      <c r="F472" s="1013"/>
    </row>
    <row r="473" spans="1:6">
      <c r="A473" s="116"/>
      <c r="B473" s="188" t="s">
        <v>661</v>
      </c>
      <c r="C473" s="55"/>
      <c r="D473" s="122"/>
      <c r="E473" s="1013"/>
      <c r="F473" s="1013"/>
    </row>
    <row r="474" spans="1:6">
      <c r="A474" s="116"/>
      <c r="B474" s="188" t="s">
        <v>660</v>
      </c>
      <c r="C474" s="55"/>
      <c r="D474" s="122"/>
      <c r="E474" s="1013"/>
      <c r="F474" s="1013"/>
    </row>
    <row r="475" spans="1:6">
      <c r="A475" s="116"/>
      <c r="B475" s="188" t="s">
        <v>659</v>
      </c>
      <c r="C475" s="55"/>
      <c r="D475" s="122"/>
      <c r="E475" s="1013"/>
      <c r="F475" s="1013"/>
    </row>
    <row r="476" spans="1:6">
      <c r="A476" s="116"/>
      <c r="B476" s="188" t="s">
        <v>267</v>
      </c>
      <c r="C476" s="55">
        <v>1</v>
      </c>
      <c r="D476" s="122" t="s">
        <v>51</v>
      </c>
      <c r="E476" s="1013"/>
      <c r="F476" s="1013">
        <f>+C476*E476</f>
        <v>0</v>
      </c>
    </row>
    <row r="477" spans="1:6">
      <c r="A477" s="116"/>
      <c r="B477" s="188"/>
      <c r="C477" s="55"/>
      <c r="D477" s="122"/>
      <c r="E477" s="1013"/>
      <c r="F477" s="1013"/>
    </row>
    <row r="478" spans="1:6">
      <c r="A478" s="116"/>
      <c r="B478" s="191" t="s">
        <v>658</v>
      </c>
      <c r="C478" s="55"/>
      <c r="D478" s="122"/>
      <c r="E478" s="1013"/>
      <c r="F478" s="1013"/>
    </row>
    <row r="479" spans="1:6" ht="55.2">
      <c r="A479" s="116"/>
      <c r="B479" s="188" t="s">
        <v>657</v>
      </c>
      <c r="C479" s="55"/>
      <c r="D479" s="122"/>
      <c r="E479" s="1013"/>
      <c r="F479" s="1013"/>
    </row>
    <row r="480" spans="1:6">
      <c r="A480" s="116"/>
      <c r="B480" s="188"/>
      <c r="C480" s="55"/>
      <c r="D480" s="122"/>
      <c r="E480" s="1013"/>
      <c r="F480" s="1013"/>
    </row>
    <row r="481" spans="1:6">
      <c r="A481" s="116">
        <v>36</v>
      </c>
      <c r="B481" s="188" t="s">
        <v>656</v>
      </c>
      <c r="C481" s="55"/>
      <c r="D481" s="122"/>
      <c r="E481" s="1013"/>
      <c r="F481" s="1013"/>
    </row>
    <row r="482" spans="1:6">
      <c r="A482" s="116"/>
      <c r="B482" s="188" t="s">
        <v>655</v>
      </c>
      <c r="C482" s="55"/>
      <c r="D482" s="122"/>
      <c r="E482" s="1013"/>
      <c r="F482" s="1013"/>
    </row>
    <row r="483" spans="1:6" ht="27.6">
      <c r="A483" s="116"/>
      <c r="B483" s="188" t="s">
        <v>617</v>
      </c>
      <c r="C483" s="55"/>
      <c r="D483" s="122"/>
      <c r="E483" s="1013"/>
      <c r="F483" s="1013"/>
    </row>
    <row r="484" spans="1:6" ht="27.6">
      <c r="A484" s="116"/>
      <c r="B484" s="188" t="s">
        <v>650</v>
      </c>
      <c r="C484" s="55"/>
      <c r="D484" s="122"/>
      <c r="E484" s="1013"/>
      <c r="F484" s="1013"/>
    </row>
    <row r="485" spans="1:6" ht="27.6">
      <c r="A485" s="116"/>
      <c r="B485" s="188" t="s">
        <v>654</v>
      </c>
      <c r="C485" s="55"/>
      <c r="D485" s="122"/>
      <c r="E485" s="1013"/>
      <c r="F485" s="1013"/>
    </row>
    <row r="486" spans="1:6">
      <c r="A486" s="116"/>
      <c r="B486" s="188" t="s">
        <v>648</v>
      </c>
      <c r="C486" s="55"/>
      <c r="D486" s="122"/>
      <c r="E486" s="1013"/>
      <c r="F486" s="1013"/>
    </row>
    <row r="487" spans="1:6">
      <c r="A487" s="116"/>
      <c r="B487" s="188" t="s">
        <v>653</v>
      </c>
      <c r="C487" s="55">
        <v>2</v>
      </c>
      <c r="D487" s="122" t="s">
        <v>51</v>
      </c>
      <c r="E487" s="1013"/>
      <c r="F487" s="1013">
        <f>+C487*E487</f>
        <v>0</v>
      </c>
    </row>
    <row r="488" spans="1:6">
      <c r="A488" s="116"/>
      <c r="B488" s="188"/>
      <c r="C488" s="55"/>
      <c r="D488" s="122"/>
      <c r="E488" s="1013"/>
      <c r="F488" s="1013"/>
    </row>
    <row r="489" spans="1:6">
      <c r="A489" s="116">
        <v>37</v>
      </c>
      <c r="B489" s="188" t="s">
        <v>652</v>
      </c>
      <c r="C489" s="55"/>
      <c r="D489" s="122"/>
      <c r="E489" s="1013"/>
      <c r="F489" s="1013"/>
    </row>
    <row r="490" spans="1:6">
      <c r="A490" s="116"/>
      <c r="B490" s="188" t="s">
        <v>651</v>
      </c>
      <c r="C490" s="55"/>
      <c r="D490" s="122"/>
      <c r="E490" s="1013"/>
      <c r="F490" s="1013"/>
    </row>
    <row r="491" spans="1:6" ht="27.6">
      <c r="A491" s="116"/>
      <c r="B491" s="188" t="s">
        <v>622</v>
      </c>
      <c r="C491" s="55"/>
      <c r="D491" s="122"/>
      <c r="E491" s="1013"/>
      <c r="F491" s="1013"/>
    </row>
    <row r="492" spans="1:6" ht="27.6">
      <c r="A492" s="116"/>
      <c r="B492" s="188" t="s">
        <v>632</v>
      </c>
      <c r="C492" s="55"/>
      <c r="D492" s="122"/>
      <c r="E492" s="1013"/>
      <c r="F492" s="1013"/>
    </row>
    <row r="493" spans="1:6" ht="27.6">
      <c r="A493" s="116"/>
      <c r="B493" s="188" t="s">
        <v>650</v>
      </c>
      <c r="C493" s="55"/>
      <c r="D493" s="122"/>
      <c r="E493" s="1013"/>
      <c r="F493" s="1013"/>
    </row>
    <row r="494" spans="1:6" ht="27.6">
      <c r="A494" s="116"/>
      <c r="B494" s="188" t="s">
        <v>649</v>
      </c>
      <c r="C494" s="55"/>
      <c r="D494" s="122"/>
      <c r="E494" s="1013"/>
      <c r="F494" s="1013"/>
    </row>
    <row r="495" spans="1:6">
      <c r="A495" s="116"/>
      <c r="B495" s="188" t="s">
        <v>648</v>
      </c>
      <c r="C495" s="55"/>
      <c r="D495" s="122"/>
      <c r="E495" s="1013"/>
      <c r="F495" s="1013"/>
    </row>
    <row r="496" spans="1:6">
      <c r="A496" s="116"/>
      <c r="B496" s="188" t="s">
        <v>647</v>
      </c>
      <c r="C496" s="55">
        <v>1</v>
      </c>
      <c r="D496" s="122" t="s">
        <v>51</v>
      </c>
      <c r="E496" s="1013"/>
      <c r="F496" s="1013">
        <f>+C496*E496</f>
        <v>0</v>
      </c>
    </row>
    <row r="497" spans="1:6">
      <c r="A497" s="116"/>
      <c r="B497" s="188"/>
      <c r="C497" s="55"/>
      <c r="D497" s="122"/>
      <c r="E497" s="1013"/>
      <c r="F497" s="1013"/>
    </row>
    <row r="498" spans="1:6">
      <c r="A498" s="116">
        <v>38</v>
      </c>
      <c r="B498" s="188" t="s">
        <v>646</v>
      </c>
      <c r="C498" s="55"/>
      <c r="D498" s="122"/>
      <c r="E498" s="1013"/>
      <c r="F498" s="1013"/>
    </row>
    <row r="499" spans="1:6">
      <c r="A499" s="116"/>
      <c r="B499" s="188" t="s">
        <v>304</v>
      </c>
      <c r="C499" s="55"/>
      <c r="D499" s="122"/>
      <c r="E499" s="1013"/>
      <c r="F499" s="1013"/>
    </row>
    <row r="500" spans="1:6" ht="27.6">
      <c r="A500" s="116"/>
      <c r="B500" s="188" t="s">
        <v>622</v>
      </c>
      <c r="C500" s="55"/>
      <c r="D500" s="122"/>
      <c r="E500" s="1013"/>
      <c r="F500" s="1013"/>
    </row>
    <row r="501" spans="1:6" ht="27.6">
      <c r="A501" s="116"/>
      <c r="B501" s="188" t="s">
        <v>632</v>
      </c>
      <c r="C501" s="55"/>
      <c r="D501" s="122"/>
      <c r="E501" s="1013"/>
      <c r="F501" s="1013"/>
    </row>
    <row r="502" spans="1:6">
      <c r="A502" s="116"/>
      <c r="B502" s="188" t="s">
        <v>645</v>
      </c>
      <c r="C502" s="55"/>
      <c r="D502" s="122"/>
      <c r="E502" s="1013"/>
      <c r="F502" s="1013"/>
    </row>
    <row r="503" spans="1:6" ht="27.6">
      <c r="A503" s="116"/>
      <c r="B503" s="188" t="s">
        <v>644</v>
      </c>
      <c r="C503" s="55"/>
      <c r="D503" s="122"/>
      <c r="E503" s="1013"/>
      <c r="F503" s="1013"/>
    </row>
    <row r="504" spans="1:6">
      <c r="A504" s="116"/>
      <c r="B504" s="188" t="s">
        <v>643</v>
      </c>
      <c r="C504" s="55"/>
      <c r="D504" s="122"/>
      <c r="E504" s="1013"/>
      <c r="F504" s="1013"/>
    </row>
    <row r="505" spans="1:6">
      <c r="A505" s="116"/>
      <c r="B505" s="188" t="s">
        <v>642</v>
      </c>
      <c r="C505" s="55">
        <v>2</v>
      </c>
      <c r="D505" s="122" t="s">
        <v>51</v>
      </c>
      <c r="E505" s="1013"/>
      <c r="F505" s="1013">
        <f>+C505*E505</f>
        <v>0</v>
      </c>
    </row>
    <row r="506" spans="1:6">
      <c r="A506" s="116"/>
      <c r="B506" s="188"/>
      <c r="C506" s="55"/>
      <c r="D506" s="122"/>
      <c r="E506" s="1013"/>
      <c r="F506" s="1013"/>
    </row>
    <row r="507" spans="1:6">
      <c r="A507" s="116">
        <v>39</v>
      </c>
      <c r="B507" s="188" t="s">
        <v>641</v>
      </c>
      <c r="C507" s="55"/>
      <c r="D507" s="122"/>
      <c r="E507" s="1013"/>
      <c r="F507" s="1013"/>
    </row>
    <row r="508" spans="1:6">
      <c r="A508" s="116"/>
      <c r="B508" s="188" t="s">
        <v>640</v>
      </c>
      <c r="C508" s="55"/>
      <c r="D508" s="122"/>
      <c r="E508" s="1013"/>
      <c r="F508" s="1013"/>
    </row>
    <row r="509" spans="1:6" ht="27.6">
      <c r="A509" s="116"/>
      <c r="B509" s="188" t="s">
        <v>622</v>
      </c>
      <c r="C509" s="55"/>
      <c r="D509" s="122"/>
      <c r="E509" s="1013"/>
      <c r="F509" s="1013"/>
    </row>
    <row r="510" spans="1:6" ht="27.6">
      <c r="A510" s="116"/>
      <c r="B510" s="188" t="s">
        <v>632</v>
      </c>
      <c r="C510" s="55"/>
      <c r="D510" s="122"/>
      <c r="E510" s="1013"/>
      <c r="F510" s="1013"/>
    </row>
    <row r="511" spans="1:6" ht="27.6">
      <c r="A511" s="116"/>
      <c r="B511" s="188" t="s">
        <v>631</v>
      </c>
      <c r="C511" s="55"/>
      <c r="D511" s="122"/>
      <c r="E511" s="1013"/>
      <c r="F511" s="1013"/>
    </row>
    <row r="512" spans="1:6" ht="27.6">
      <c r="A512" s="116"/>
      <c r="B512" s="188" t="s">
        <v>636</v>
      </c>
      <c r="C512" s="55"/>
      <c r="D512" s="122"/>
      <c r="E512" s="1013"/>
      <c r="F512" s="1013"/>
    </row>
    <row r="513" spans="1:6">
      <c r="A513" s="116"/>
      <c r="B513" s="188" t="s">
        <v>639</v>
      </c>
      <c r="C513" s="55">
        <v>1</v>
      </c>
      <c r="D513" s="122" t="s">
        <v>51</v>
      </c>
      <c r="E513" s="1013"/>
      <c r="F513" s="1013">
        <f>+C513*E513</f>
        <v>0</v>
      </c>
    </row>
    <row r="514" spans="1:6">
      <c r="A514" s="116">
        <v>40</v>
      </c>
      <c r="B514" s="188" t="s">
        <v>638</v>
      </c>
      <c r="C514" s="55"/>
      <c r="D514" s="122"/>
      <c r="E514" s="1013"/>
      <c r="F514" s="1013"/>
    </row>
    <row r="515" spans="1:6">
      <c r="A515" s="116"/>
      <c r="B515" s="188" t="s">
        <v>637</v>
      </c>
      <c r="C515" s="55"/>
      <c r="D515" s="122"/>
      <c r="E515" s="1013"/>
      <c r="F515" s="1013"/>
    </row>
    <row r="516" spans="1:6" ht="27.6">
      <c r="A516" s="116"/>
      <c r="B516" s="188" t="s">
        <v>622</v>
      </c>
      <c r="C516" s="55"/>
      <c r="D516" s="122"/>
      <c r="E516" s="1013"/>
      <c r="F516" s="1013"/>
    </row>
    <row r="517" spans="1:6" ht="27.6">
      <c r="A517" s="116"/>
      <c r="B517" s="188" t="s">
        <v>632</v>
      </c>
      <c r="C517" s="55"/>
      <c r="D517" s="122"/>
      <c r="E517" s="1013"/>
      <c r="F517" s="1013"/>
    </row>
    <row r="518" spans="1:6" ht="27.6">
      <c r="A518" s="116"/>
      <c r="B518" s="188" t="s">
        <v>631</v>
      </c>
      <c r="C518" s="55"/>
      <c r="D518" s="122"/>
      <c r="E518" s="1013"/>
      <c r="F518" s="1013"/>
    </row>
    <row r="519" spans="1:6" ht="27.6">
      <c r="A519" s="116"/>
      <c r="B519" s="188" t="s">
        <v>636</v>
      </c>
      <c r="C519" s="55"/>
      <c r="D519" s="122"/>
      <c r="E519" s="1013"/>
      <c r="F519" s="1013"/>
    </row>
    <row r="520" spans="1:6">
      <c r="A520" s="116"/>
      <c r="B520" s="188" t="s">
        <v>635</v>
      </c>
      <c r="C520" s="55">
        <v>1</v>
      </c>
      <c r="D520" s="122" t="s">
        <v>51</v>
      </c>
      <c r="E520" s="1013"/>
      <c r="F520" s="1013">
        <f>+C520*E520</f>
        <v>0</v>
      </c>
    </row>
    <row r="521" spans="1:6">
      <c r="A521" s="116"/>
      <c r="B521" s="188"/>
      <c r="C521" s="55"/>
      <c r="D521" s="122"/>
      <c r="E521" s="1013"/>
      <c r="F521" s="1013"/>
    </row>
    <row r="522" spans="1:6">
      <c r="A522" s="116">
        <v>41</v>
      </c>
      <c r="B522" s="188" t="s">
        <v>634</v>
      </c>
      <c r="C522" s="55"/>
      <c r="D522" s="122"/>
      <c r="E522" s="1013"/>
      <c r="F522" s="1013"/>
    </row>
    <row r="523" spans="1:6">
      <c r="A523" s="116"/>
      <c r="B523" s="188" t="s">
        <v>633</v>
      </c>
      <c r="C523" s="55"/>
      <c r="D523" s="122"/>
      <c r="E523" s="1013"/>
      <c r="F523" s="1013"/>
    </row>
    <row r="524" spans="1:6" ht="27.6">
      <c r="A524" s="116"/>
      <c r="B524" s="188" t="s">
        <v>622</v>
      </c>
      <c r="C524" s="55"/>
      <c r="D524" s="122"/>
      <c r="E524" s="1013"/>
      <c r="F524" s="1013"/>
    </row>
    <row r="525" spans="1:6" ht="27.6">
      <c r="A525" s="116"/>
      <c r="B525" s="188" t="s">
        <v>632</v>
      </c>
      <c r="C525" s="55"/>
      <c r="D525" s="122"/>
      <c r="E525" s="1013"/>
      <c r="F525" s="1013"/>
    </row>
    <row r="526" spans="1:6" ht="27.6">
      <c r="A526" s="116"/>
      <c r="B526" s="188" t="s">
        <v>631</v>
      </c>
      <c r="C526" s="55"/>
      <c r="D526" s="122"/>
      <c r="E526" s="1013"/>
      <c r="F526" s="1013"/>
    </row>
    <row r="527" spans="1:6" ht="27.6">
      <c r="A527" s="116"/>
      <c r="B527" s="188" t="s">
        <v>630</v>
      </c>
      <c r="C527" s="55"/>
      <c r="D527" s="122"/>
      <c r="E527" s="1013"/>
      <c r="F527" s="1013"/>
    </row>
    <row r="528" spans="1:6">
      <c r="A528" s="116"/>
      <c r="B528" s="188" t="s">
        <v>629</v>
      </c>
      <c r="C528" s="55">
        <v>2</v>
      </c>
      <c r="D528" s="122" t="s">
        <v>51</v>
      </c>
      <c r="E528" s="1013"/>
      <c r="F528" s="1013">
        <f>+C528*E528</f>
        <v>0</v>
      </c>
    </row>
    <row r="529" spans="1:6">
      <c r="A529" s="116"/>
      <c r="B529" s="188"/>
      <c r="C529" s="55"/>
      <c r="D529" s="122"/>
      <c r="E529" s="1013"/>
      <c r="F529" s="1013"/>
    </row>
    <row r="530" spans="1:6">
      <c r="A530" s="116">
        <v>42</v>
      </c>
      <c r="B530" s="188" t="s">
        <v>628</v>
      </c>
      <c r="C530" s="55"/>
      <c r="D530" s="122"/>
      <c r="E530" s="1013"/>
      <c r="F530" s="1013"/>
    </row>
    <row r="531" spans="1:6">
      <c r="A531" s="116"/>
      <c r="B531" s="188" t="s">
        <v>627</v>
      </c>
      <c r="C531" s="55"/>
      <c r="D531" s="122"/>
      <c r="E531" s="1013"/>
      <c r="F531" s="1013"/>
    </row>
    <row r="532" spans="1:6" ht="27.6">
      <c r="A532" s="116"/>
      <c r="B532" s="188" t="s">
        <v>622</v>
      </c>
      <c r="C532" s="55"/>
      <c r="D532" s="122"/>
      <c r="E532" s="1013"/>
      <c r="F532" s="1013"/>
    </row>
    <row r="533" spans="1:6" ht="27.6">
      <c r="A533" s="116"/>
      <c r="B533" s="188" t="s">
        <v>617</v>
      </c>
      <c r="C533" s="55"/>
      <c r="D533" s="122"/>
      <c r="E533" s="1013"/>
      <c r="F533" s="1013"/>
    </row>
    <row r="534" spans="1:6" ht="27.6">
      <c r="A534" s="116"/>
      <c r="B534" s="188" t="s">
        <v>626</v>
      </c>
      <c r="C534" s="55"/>
      <c r="D534" s="122"/>
      <c r="E534" s="1013"/>
      <c r="F534" s="1013"/>
    </row>
    <row r="535" spans="1:6" ht="27.6">
      <c r="A535" s="116"/>
      <c r="B535" s="188" t="s">
        <v>625</v>
      </c>
      <c r="C535" s="55"/>
      <c r="D535" s="122"/>
      <c r="E535" s="1013"/>
      <c r="F535" s="1013"/>
    </row>
    <row r="536" spans="1:6">
      <c r="A536" s="116"/>
      <c r="B536" s="188" t="s">
        <v>624</v>
      </c>
      <c r="C536" s="55">
        <v>1</v>
      </c>
      <c r="D536" s="122" t="s">
        <v>51</v>
      </c>
      <c r="E536" s="1013"/>
      <c r="F536" s="1013">
        <f>+C536*E536</f>
        <v>0</v>
      </c>
    </row>
    <row r="537" spans="1:6">
      <c r="A537" s="116"/>
      <c r="B537" s="188"/>
      <c r="C537" s="55"/>
      <c r="D537" s="122"/>
      <c r="E537" s="1013"/>
      <c r="F537" s="1013"/>
    </row>
    <row r="538" spans="1:6">
      <c r="A538" s="116">
        <v>43</v>
      </c>
      <c r="B538" s="188" t="s">
        <v>623</v>
      </c>
      <c r="C538" s="55"/>
      <c r="D538" s="122"/>
      <c r="E538" s="1013"/>
      <c r="F538" s="1013"/>
    </row>
    <row r="539" spans="1:6">
      <c r="A539" s="116"/>
      <c r="B539" s="188" t="s">
        <v>250</v>
      </c>
      <c r="C539" s="55"/>
      <c r="D539" s="122"/>
      <c r="E539" s="1013"/>
      <c r="F539" s="1013"/>
    </row>
    <row r="540" spans="1:6" ht="27.6">
      <c r="A540" s="116"/>
      <c r="B540" s="188" t="s">
        <v>622</v>
      </c>
      <c r="C540" s="55"/>
      <c r="D540" s="122"/>
      <c r="E540" s="1013"/>
      <c r="F540" s="1013"/>
    </row>
    <row r="541" spans="1:6" ht="27.6">
      <c r="A541" s="116"/>
      <c r="B541" s="188" t="s">
        <v>617</v>
      </c>
      <c r="C541" s="55"/>
      <c r="D541" s="122"/>
      <c r="E541" s="1013"/>
      <c r="F541" s="1013"/>
    </row>
    <row r="542" spans="1:6" ht="27.6">
      <c r="A542" s="116"/>
      <c r="B542" s="188" t="s">
        <v>616</v>
      </c>
      <c r="C542" s="55"/>
      <c r="D542" s="122"/>
      <c r="E542" s="1013"/>
      <c r="F542" s="1013"/>
    </row>
    <row r="543" spans="1:6" ht="27.6">
      <c r="A543" s="116"/>
      <c r="B543" s="188" t="s">
        <v>621</v>
      </c>
      <c r="C543" s="55"/>
      <c r="D543" s="122"/>
      <c r="E543" s="1013"/>
      <c r="F543" s="1013"/>
    </row>
    <row r="544" spans="1:6">
      <c r="A544" s="116"/>
      <c r="B544" s="188" t="s">
        <v>620</v>
      </c>
      <c r="C544" s="55">
        <v>1</v>
      </c>
      <c r="D544" s="122" t="s">
        <v>51</v>
      </c>
      <c r="E544" s="1013"/>
      <c r="F544" s="1013">
        <f>+C544*E544</f>
        <v>0</v>
      </c>
    </row>
    <row r="545" spans="1:6">
      <c r="A545" s="116"/>
      <c r="B545" s="188"/>
      <c r="C545" s="55"/>
      <c r="D545" s="122"/>
      <c r="E545" s="1013"/>
      <c r="F545" s="1013"/>
    </row>
    <row r="546" spans="1:6">
      <c r="A546" s="116">
        <v>44</v>
      </c>
      <c r="B546" s="188" t="s">
        <v>619</v>
      </c>
      <c r="C546" s="55"/>
      <c r="D546" s="122"/>
      <c r="E546" s="1013"/>
      <c r="F546" s="1013"/>
    </row>
    <row r="547" spans="1:6">
      <c r="A547" s="116"/>
      <c r="B547" s="188" t="s">
        <v>618</v>
      </c>
      <c r="C547" s="55"/>
      <c r="D547" s="122"/>
      <c r="E547" s="1013"/>
      <c r="F547" s="1013"/>
    </row>
    <row r="548" spans="1:6" ht="27.6">
      <c r="A548" s="116"/>
      <c r="B548" s="188" t="s">
        <v>617</v>
      </c>
      <c r="C548" s="55"/>
      <c r="D548" s="122"/>
      <c r="E548" s="1013"/>
      <c r="F548" s="1013"/>
    </row>
    <row r="549" spans="1:6" ht="27.6">
      <c r="A549" s="116"/>
      <c r="B549" s="188" t="s">
        <v>616</v>
      </c>
      <c r="C549" s="55"/>
      <c r="D549" s="122"/>
      <c r="E549" s="1013"/>
      <c r="F549" s="1013"/>
    </row>
    <row r="550" spans="1:6">
      <c r="A550" s="116"/>
      <c r="B550" s="188" t="s">
        <v>615</v>
      </c>
      <c r="C550" s="55"/>
      <c r="D550" s="122"/>
      <c r="E550" s="1013"/>
      <c r="F550" s="1013"/>
    </row>
    <row r="551" spans="1:6">
      <c r="A551" s="116"/>
      <c r="B551" s="188" t="s">
        <v>614</v>
      </c>
      <c r="C551" s="55"/>
      <c r="D551" s="122"/>
      <c r="E551" s="1013"/>
      <c r="F551" s="1013"/>
    </row>
    <row r="552" spans="1:6">
      <c r="A552" s="116"/>
      <c r="B552" s="188" t="s">
        <v>613</v>
      </c>
      <c r="C552" s="55">
        <v>1</v>
      </c>
      <c r="D552" s="122" t="s">
        <v>51</v>
      </c>
      <c r="E552" s="1013"/>
      <c r="F552" s="1013">
        <f>+C552*E552</f>
        <v>0</v>
      </c>
    </row>
    <row r="553" spans="1:6">
      <c r="A553" s="116"/>
      <c r="B553" s="188"/>
      <c r="C553" s="55"/>
      <c r="D553" s="122"/>
      <c r="E553" s="1013"/>
      <c r="F553" s="1013"/>
    </row>
    <row r="554" spans="1:6">
      <c r="A554" s="116">
        <v>45</v>
      </c>
      <c r="B554" s="188" t="s">
        <v>612</v>
      </c>
      <c r="C554" s="55"/>
      <c r="D554" s="122"/>
      <c r="E554" s="1013"/>
      <c r="F554" s="1013"/>
    </row>
    <row r="555" spans="1:6">
      <c r="A555" s="116"/>
      <c r="B555" s="188" t="s">
        <v>273</v>
      </c>
      <c r="C555" s="55"/>
      <c r="D555" s="122"/>
      <c r="E555" s="1013"/>
      <c r="F555" s="1013"/>
    </row>
    <row r="556" spans="1:6" ht="27.6">
      <c r="A556" s="116"/>
      <c r="B556" s="188" t="s">
        <v>611</v>
      </c>
      <c r="C556" s="55"/>
      <c r="D556" s="122"/>
      <c r="E556" s="1013"/>
      <c r="F556" s="1013"/>
    </row>
    <row r="557" spans="1:6" ht="41.4">
      <c r="A557" s="116"/>
      <c r="B557" s="188" t="s">
        <v>610</v>
      </c>
      <c r="C557" s="55"/>
      <c r="D557" s="122"/>
      <c r="E557" s="1013"/>
      <c r="F557" s="1013"/>
    </row>
    <row r="558" spans="1:6">
      <c r="A558" s="116"/>
      <c r="B558" s="188" t="s">
        <v>609</v>
      </c>
      <c r="C558" s="55"/>
      <c r="D558" s="122"/>
      <c r="E558" s="1013"/>
      <c r="F558" s="1013"/>
    </row>
    <row r="559" spans="1:6">
      <c r="A559" s="116"/>
      <c r="B559" s="188" t="s">
        <v>608</v>
      </c>
      <c r="C559" s="55">
        <v>1</v>
      </c>
      <c r="D559" s="122" t="s">
        <v>51</v>
      </c>
      <c r="E559" s="1013"/>
      <c r="F559" s="1013">
        <f>+C559*E559</f>
        <v>0</v>
      </c>
    </row>
    <row r="560" spans="1:6">
      <c r="A560" s="116"/>
      <c r="B560" s="191" t="s">
        <v>607</v>
      </c>
      <c r="C560" s="55"/>
      <c r="D560" s="122"/>
      <c r="E560" s="1013"/>
      <c r="F560" s="1013"/>
    </row>
    <row r="561" spans="1:6" ht="55.2">
      <c r="A561" s="116">
        <v>46</v>
      </c>
      <c r="B561" s="188" t="s">
        <v>606</v>
      </c>
      <c r="C561" s="55">
        <v>22</v>
      </c>
      <c r="D561" s="122" t="s">
        <v>51</v>
      </c>
      <c r="E561" s="1013"/>
      <c r="F561" s="1013">
        <f>+C561*E561</f>
        <v>0</v>
      </c>
    </row>
    <row r="562" spans="1:6" s="87" customFormat="1">
      <c r="A562" s="127"/>
      <c r="B562" s="188"/>
      <c r="C562" s="121"/>
      <c r="D562" s="102"/>
      <c r="E562" s="1009"/>
      <c r="F562" s="1010"/>
    </row>
    <row r="563" spans="1:6" ht="14.4" thickBot="1">
      <c r="A563" s="120"/>
      <c r="B563" s="119" t="s">
        <v>605</v>
      </c>
      <c r="C563" s="118"/>
      <c r="D563" s="117"/>
      <c r="E563" s="1027"/>
      <c r="F563" s="1024">
        <f>SUM(F67:F562)</f>
        <v>0</v>
      </c>
    </row>
    <row r="564" spans="1:6" ht="14.4" thickTop="1">
      <c r="A564" s="127"/>
      <c r="B564" s="130"/>
      <c r="C564" s="181"/>
      <c r="D564" s="102"/>
      <c r="F564" s="1034"/>
    </row>
    <row r="565" spans="1:6">
      <c r="A565" s="127"/>
      <c r="B565" s="188"/>
      <c r="C565" s="121"/>
      <c r="D565" s="102"/>
      <c r="E565" s="1009"/>
      <c r="F565" s="1010"/>
    </row>
    <row r="566" spans="1:6" s="136" customFormat="1">
      <c r="A566" s="126" t="s">
        <v>240</v>
      </c>
      <c r="B566" s="125" t="s">
        <v>604</v>
      </c>
      <c r="C566" s="124"/>
      <c r="D566" s="123"/>
      <c r="E566" s="1026"/>
      <c r="F566" s="1032"/>
    </row>
    <row r="567" spans="1:6">
      <c r="A567" s="116" t="s">
        <v>42</v>
      </c>
      <c r="B567" s="100"/>
      <c r="C567" s="187"/>
      <c r="D567" s="186"/>
      <c r="E567" s="1009"/>
      <c r="F567" s="1010"/>
    </row>
    <row r="568" spans="1:6">
      <c r="A568" s="116" t="s">
        <v>42</v>
      </c>
      <c r="B568" s="57" t="s">
        <v>190</v>
      </c>
      <c r="C568" s="55"/>
      <c r="D568" s="122"/>
      <c r="E568" s="1013"/>
      <c r="F568" s="1013"/>
    </row>
    <row r="569" spans="1:6" ht="41.4">
      <c r="A569" s="116" t="s">
        <v>42</v>
      </c>
      <c r="B569" s="98" t="s">
        <v>603</v>
      </c>
      <c r="C569" s="55"/>
      <c r="D569" s="122"/>
      <c r="E569" s="1013"/>
      <c r="F569" s="1013"/>
    </row>
    <row r="570" spans="1:6" s="136" customFormat="1" ht="69">
      <c r="A570" s="116" t="s">
        <v>42</v>
      </c>
      <c r="B570" s="98" t="s">
        <v>602</v>
      </c>
      <c r="C570" s="55"/>
      <c r="D570" s="122"/>
      <c r="E570" s="1013"/>
      <c r="F570" s="1013"/>
    </row>
    <row r="571" spans="1:6" ht="55.2">
      <c r="A571" s="116" t="s">
        <v>42</v>
      </c>
      <c r="B571" s="98" t="s">
        <v>601</v>
      </c>
      <c r="C571" s="55"/>
      <c r="D571" s="122"/>
      <c r="E571" s="1013"/>
      <c r="F571" s="1013"/>
    </row>
    <row r="572" spans="1:6" ht="27.6">
      <c r="A572" s="116" t="s">
        <v>42</v>
      </c>
      <c r="B572" s="98" t="s">
        <v>589</v>
      </c>
      <c r="C572" s="55"/>
      <c r="D572" s="122"/>
      <c r="E572" s="1013"/>
      <c r="F572" s="1013"/>
    </row>
    <row r="573" spans="1:6">
      <c r="A573" s="116" t="s">
        <v>42</v>
      </c>
      <c r="B573" s="98"/>
      <c r="C573" s="55"/>
      <c r="D573" s="122"/>
      <c r="E573" s="1013"/>
      <c r="F573" s="1013"/>
    </row>
    <row r="574" spans="1:6">
      <c r="A574" s="116"/>
      <c r="B574" s="98" t="s">
        <v>165</v>
      </c>
      <c r="C574" s="55"/>
      <c r="D574" s="122"/>
      <c r="E574" s="1013"/>
      <c r="F574" s="1013"/>
    </row>
    <row r="575" spans="1:6" ht="27.6">
      <c r="A575" s="116">
        <v>1</v>
      </c>
      <c r="B575" s="98" t="s">
        <v>600</v>
      </c>
      <c r="C575" s="55">
        <v>3.5200000000000005</v>
      </c>
      <c r="D575" s="122" t="s">
        <v>427</v>
      </c>
      <c r="E575" s="1013"/>
      <c r="F575" s="1013">
        <f>+C575*E575</f>
        <v>0</v>
      </c>
    </row>
    <row r="576" spans="1:6">
      <c r="A576" s="116"/>
      <c r="B576" s="98"/>
      <c r="C576" s="55"/>
      <c r="D576" s="122"/>
      <c r="E576" s="1013"/>
      <c r="F576" s="1013"/>
    </row>
    <row r="577" spans="1:6">
      <c r="A577" s="116"/>
      <c r="B577" s="98" t="s">
        <v>599</v>
      </c>
      <c r="C577" s="55"/>
      <c r="D577" s="122"/>
      <c r="E577" s="1013"/>
      <c r="F577" s="1013"/>
    </row>
    <row r="578" spans="1:6" ht="133.5" customHeight="1">
      <c r="A578" s="116">
        <v>2</v>
      </c>
      <c r="B578" s="98" t="s">
        <v>598</v>
      </c>
      <c r="C578" s="55">
        <v>7.45</v>
      </c>
      <c r="D578" s="122" t="s">
        <v>427</v>
      </c>
      <c r="E578" s="1013"/>
      <c r="F578" s="1013">
        <f>+C578*E578</f>
        <v>0</v>
      </c>
    </row>
    <row r="579" spans="1:6">
      <c r="A579" s="116"/>
      <c r="B579" s="98"/>
      <c r="C579" s="55"/>
      <c r="D579" s="122"/>
      <c r="E579" s="1013"/>
      <c r="F579" s="1013"/>
    </row>
    <row r="580" spans="1:6" ht="132.75" customHeight="1">
      <c r="A580" s="116">
        <v>3</v>
      </c>
      <c r="B580" s="98" t="s">
        <v>597</v>
      </c>
      <c r="C580" s="55">
        <v>2.2999999999999998</v>
      </c>
      <c r="D580" s="122" t="s">
        <v>427</v>
      </c>
      <c r="E580" s="1013"/>
      <c r="F580" s="1013">
        <f>+C580*E580</f>
        <v>0</v>
      </c>
    </row>
    <row r="581" spans="1:6">
      <c r="A581" s="116"/>
      <c r="B581" s="98"/>
      <c r="C581" s="55"/>
      <c r="D581" s="122"/>
      <c r="E581" s="1013"/>
      <c r="F581" s="1013"/>
    </row>
    <row r="582" spans="1:6">
      <c r="A582" s="116"/>
      <c r="B582" s="98" t="s">
        <v>596</v>
      </c>
      <c r="C582" s="55"/>
      <c r="D582" s="122"/>
      <c r="E582" s="1013"/>
      <c r="F582" s="1013"/>
    </row>
    <row r="583" spans="1:6" ht="132.75" customHeight="1">
      <c r="A583" s="116">
        <v>4</v>
      </c>
      <c r="B583" s="98" t="s">
        <v>595</v>
      </c>
      <c r="C583" s="55">
        <v>50.344700000000003</v>
      </c>
      <c r="D583" s="122" t="s">
        <v>427</v>
      </c>
      <c r="E583" s="1013"/>
      <c r="F583" s="1013">
        <f>+C583*E583</f>
        <v>0</v>
      </c>
    </row>
    <row r="584" spans="1:6" ht="131.25" customHeight="1">
      <c r="A584" s="116">
        <v>5</v>
      </c>
      <c r="B584" s="98" t="s">
        <v>594</v>
      </c>
      <c r="C584" s="55">
        <v>7.42</v>
      </c>
      <c r="D584" s="122" t="s">
        <v>427</v>
      </c>
      <c r="E584" s="1013"/>
      <c r="F584" s="1013">
        <f>+C584*E584</f>
        <v>0</v>
      </c>
    </row>
    <row r="585" spans="1:6">
      <c r="A585" s="116"/>
      <c r="B585" s="98"/>
      <c r="C585" s="55"/>
      <c r="D585" s="122"/>
      <c r="E585" s="1013"/>
      <c r="F585" s="1013"/>
    </row>
    <row r="586" spans="1:6" ht="84.6">
      <c r="A586" s="116">
        <v>6</v>
      </c>
      <c r="B586" s="98" t="s">
        <v>593</v>
      </c>
      <c r="C586" s="55">
        <v>4</v>
      </c>
      <c r="D586" s="122" t="s">
        <v>51</v>
      </c>
      <c r="E586" s="1013"/>
      <c r="F586" s="1013">
        <f>+C586*E586</f>
        <v>0</v>
      </c>
    </row>
    <row r="587" spans="1:6">
      <c r="A587" s="116" t="s">
        <v>42</v>
      </c>
      <c r="B587" s="100"/>
      <c r="C587" s="187"/>
      <c r="D587" s="186"/>
      <c r="E587" s="1009"/>
      <c r="F587" s="1010"/>
    </row>
    <row r="588" spans="1:6" ht="14.4" thickBot="1">
      <c r="A588" s="120"/>
      <c r="B588" s="119" t="s">
        <v>592</v>
      </c>
      <c r="C588" s="118"/>
      <c r="D588" s="117"/>
      <c r="E588" s="1027"/>
      <c r="F588" s="1024">
        <f>SUM(F567:F587)</f>
        <v>0</v>
      </c>
    </row>
    <row r="589" spans="1:6" ht="14.4" thickTop="1">
      <c r="A589" s="127"/>
      <c r="B589" s="130"/>
      <c r="C589" s="181"/>
      <c r="D589" s="102"/>
      <c r="E589" s="1009"/>
      <c r="F589" s="1010"/>
    </row>
    <row r="590" spans="1:6">
      <c r="A590" s="127"/>
      <c r="B590" s="130"/>
      <c r="C590" s="181"/>
      <c r="D590" s="102"/>
      <c r="E590" s="1009"/>
      <c r="F590" s="1010"/>
    </row>
    <row r="591" spans="1:6" s="136" customFormat="1">
      <c r="A591" s="126" t="s">
        <v>227</v>
      </c>
      <c r="B591" s="125" t="s">
        <v>591</v>
      </c>
      <c r="C591" s="124"/>
      <c r="D591" s="123"/>
      <c r="E591" s="1026"/>
      <c r="F591" s="1032"/>
    </row>
    <row r="592" spans="1:6" s="136" customFormat="1">
      <c r="A592" s="116" t="s">
        <v>42</v>
      </c>
      <c r="B592" s="100"/>
      <c r="C592" s="187"/>
      <c r="D592" s="186"/>
      <c r="E592" s="1009"/>
      <c r="F592" s="1010"/>
    </row>
    <row r="593" spans="1:6">
      <c r="A593" s="116" t="s">
        <v>42</v>
      </c>
      <c r="B593" s="57" t="s">
        <v>190</v>
      </c>
      <c r="C593" s="55"/>
      <c r="D593" s="122"/>
      <c r="E593" s="1013"/>
      <c r="F593" s="1013"/>
    </row>
    <row r="594" spans="1:6" ht="55.2">
      <c r="A594" s="116" t="s">
        <v>42</v>
      </c>
      <c r="B594" s="98" t="s">
        <v>590</v>
      </c>
      <c r="C594" s="55"/>
      <c r="D594" s="122"/>
      <c r="E594" s="1013"/>
      <c r="F594" s="1013"/>
    </row>
    <row r="595" spans="1:6" ht="27.6">
      <c r="A595" s="116" t="s">
        <v>42</v>
      </c>
      <c r="B595" s="98" t="s">
        <v>589</v>
      </c>
      <c r="C595" s="55"/>
      <c r="D595" s="122"/>
      <c r="E595" s="1013"/>
      <c r="F595" s="1013"/>
    </row>
    <row r="596" spans="1:6">
      <c r="A596" s="116"/>
      <c r="B596" s="98"/>
      <c r="C596" s="55"/>
      <c r="D596" s="122"/>
      <c r="E596" s="1013"/>
      <c r="F596" s="1013"/>
    </row>
    <row r="597" spans="1:6" ht="224.25" customHeight="1">
      <c r="A597" s="116">
        <v>1</v>
      </c>
      <c r="B597" s="190" t="s">
        <v>588</v>
      </c>
      <c r="C597" s="55">
        <v>86.09</v>
      </c>
      <c r="D597" s="122" t="s">
        <v>173</v>
      </c>
      <c r="E597" s="1013"/>
      <c r="F597" s="1013">
        <f>+C597*E597</f>
        <v>0</v>
      </c>
    </row>
    <row r="598" spans="1:6">
      <c r="A598" s="116"/>
      <c r="B598" s="189"/>
      <c r="C598" s="55"/>
      <c r="D598" s="122"/>
      <c r="E598" s="1013"/>
      <c r="F598" s="1013"/>
    </row>
    <row r="599" spans="1:6" ht="159.75" customHeight="1">
      <c r="A599" s="116">
        <v>2</v>
      </c>
      <c r="B599" s="189" t="s">
        <v>587</v>
      </c>
      <c r="C599" s="55">
        <v>50.48</v>
      </c>
      <c r="D599" s="122" t="s">
        <v>69</v>
      </c>
      <c r="E599" s="1013"/>
      <c r="F599" s="1013">
        <f>+C599*E599</f>
        <v>0</v>
      </c>
    </row>
    <row r="600" spans="1:6">
      <c r="A600" s="116"/>
      <c r="B600" s="189"/>
      <c r="C600" s="55"/>
      <c r="D600" s="122"/>
      <c r="E600" s="1013"/>
      <c r="F600" s="1013"/>
    </row>
    <row r="601" spans="1:6" ht="14.4" thickBot="1">
      <c r="A601" s="120"/>
      <c r="B601" s="119" t="s">
        <v>586</v>
      </c>
      <c r="C601" s="118"/>
      <c r="D601" s="117"/>
      <c r="E601" s="1027"/>
      <c r="F601" s="1024">
        <f>SUM(F592:F600)</f>
        <v>0</v>
      </c>
    </row>
    <row r="602" spans="1:6" ht="14.4" thickTop="1">
      <c r="A602" s="127"/>
      <c r="B602" s="130"/>
      <c r="C602" s="181"/>
      <c r="D602" s="102"/>
      <c r="F602" s="1034"/>
    </row>
    <row r="603" spans="1:6">
      <c r="A603" s="127"/>
      <c r="B603" s="130"/>
      <c r="C603" s="181"/>
      <c r="D603" s="102"/>
      <c r="F603" s="1034"/>
    </row>
    <row r="604" spans="1:6" s="136" customFormat="1">
      <c r="A604" s="126" t="s">
        <v>192</v>
      </c>
      <c r="B604" s="125" t="s">
        <v>585</v>
      </c>
      <c r="C604" s="124"/>
      <c r="D604" s="123"/>
      <c r="E604" s="1026"/>
      <c r="F604" s="1032"/>
    </row>
    <row r="605" spans="1:6" s="136" customFormat="1">
      <c r="A605" s="116" t="s">
        <v>42</v>
      </c>
      <c r="B605" s="100"/>
      <c r="C605" s="187"/>
      <c r="D605" s="186"/>
      <c r="E605" s="1009"/>
      <c r="F605" s="1010"/>
    </row>
    <row r="606" spans="1:6" s="136" customFormat="1" ht="55.2">
      <c r="A606" s="116">
        <v>1</v>
      </c>
      <c r="B606" s="188" t="s">
        <v>584</v>
      </c>
      <c r="C606" s="55">
        <v>37.68</v>
      </c>
      <c r="D606" s="122" t="s">
        <v>173</v>
      </c>
      <c r="E606" s="1013"/>
      <c r="F606" s="1013">
        <f>+C606*E606</f>
        <v>0</v>
      </c>
    </row>
    <row r="607" spans="1:6" s="136" customFormat="1">
      <c r="A607" s="116"/>
      <c r="B607" s="188"/>
      <c r="C607" s="55"/>
      <c r="D607" s="122"/>
      <c r="E607" s="1013"/>
      <c r="F607" s="1013"/>
    </row>
    <row r="608" spans="1:6" s="136" customFormat="1" ht="82.8">
      <c r="A608" s="116">
        <v>2</v>
      </c>
      <c r="B608" s="188" t="s">
        <v>583</v>
      </c>
      <c r="C608" s="55">
        <v>278.40000000000003</v>
      </c>
      <c r="D608" s="122" t="s">
        <v>173</v>
      </c>
      <c r="E608" s="1013"/>
      <c r="F608" s="1013">
        <f>C608*E608</f>
        <v>0</v>
      </c>
    </row>
    <row r="609" spans="1:6" s="136" customFormat="1">
      <c r="A609" s="116"/>
      <c r="B609" s="188"/>
      <c r="C609" s="55"/>
      <c r="D609" s="122"/>
      <c r="E609" s="1013"/>
      <c r="F609" s="1013"/>
    </row>
    <row r="610" spans="1:6" s="136" customFormat="1" ht="388.5" customHeight="1">
      <c r="A610" s="116">
        <v>3</v>
      </c>
      <c r="B610" s="188" t="s">
        <v>582</v>
      </c>
      <c r="C610" s="55">
        <v>148.16999999999999</v>
      </c>
      <c r="D610" s="122" t="s">
        <v>173</v>
      </c>
      <c r="E610" s="1013"/>
      <c r="F610" s="1013">
        <f>C610*E610</f>
        <v>0</v>
      </c>
    </row>
    <row r="611" spans="1:6" s="136" customFormat="1">
      <c r="A611" s="116"/>
      <c r="B611" s="188"/>
      <c r="C611" s="55"/>
      <c r="D611" s="122"/>
      <c r="E611" s="1013"/>
      <c r="F611" s="1013"/>
    </row>
    <row r="612" spans="1:6" s="136" customFormat="1" ht="69">
      <c r="A612" s="116" t="s">
        <v>581</v>
      </c>
      <c r="B612" s="138" t="s">
        <v>580</v>
      </c>
      <c r="C612" s="55">
        <v>192.09</v>
      </c>
      <c r="D612" s="122" t="s">
        <v>173</v>
      </c>
      <c r="E612" s="1013"/>
      <c r="F612" s="1013">
        <f>+C612*E612</f>
        <v>0</v>
      </c>
    </row>
    <row r="613" spans="1:6" s="136" customFormat="1">
      <c r="A613" s="116"/>
      <c r="B613" s="138"/>
      <c r="C613" s="55"/>
      <c r="D613" s="122"/>
      <c r="E613" s="1013"/>
      <c r="F613" s="1013"/>
    </row>
    <row r="614" spans="1:6" s="136" customFormat="1" ht="27.6">
      <c r="A614" s="116">
        <v>5</v>
      </c>
      <c r="B614" s="138" t="s">
        <v>579</v>
      </c>
      <c r="C614" s="55">
        <v>16.8</v>
      </c>
      <c r="D614" s="122" t="s">
        <v>173</v>
      </c>
      <c r="E614" s="1013"/>
      <c r="F614" s="1013">
        <f>+C614*E614</f>
        <v>0</v>
      </c>
    </row>
    <row r="615" spans="1:6">
      <c r="A615" s="116" t="s">
        <v>42</v>
      </c>
      <c r="B615" s="138"/>
      <c r="C615" s="121"/>
      <c r="D615" s="177"/>
      <c r="E615" s="1009"/>
      <c r="F615" s="1010"/>
    </row>
    <row r="616" spans="1:6" ht="14.4" thickBot="1">
      <c r="A616" s="120"/>
      <c r="B616" s="119" t="s">
        <v>578</v>
      </c>
      <c r="C616" s="118"/>
      <c r="D616" s="117"/>
      <c r="E616" s="1027"/>
      <c r="F616" s="1024">
        <f>SUM(F605:F615)</f>
        <v>0</v>
      </c>
    </row>
    <row r="617" spans="1:6" ht="14.4" thickTop="1">
      <c r="A617" s="127"/>
      <c r="B617" s="32"/>
      <c r="C617" s="40"/>
      <c r="D617" s="128"/>
      <c r="E617" s="1029"/>
      <c r="F617" s="1033"/>
    </row>
    <row r="618" spans="1:6" s="136" customFormat="1">
      <c r="A618" s="126" t="s">
        <v>171</v>
      </c>
      <c r="B618" s="125" t="s">
        <v>577</v>
      </c>
      <c r="C618" s="124"/>
      <c r="D618" s="123"/>
      <c r="E618" s="1026"/>
      <c r="F618" s="1032"/>
    </row>
    <row r="619" spans="1:6" s="136" customFormat="1">
      <c r="A619" s="116" t="s">
        <v>42</v>
      </c>
      <c r="B619" s="100"/>
      <c r="C619" s="187"/>
      <c r="D619" s="186"/>
      <c r="E619" s="1009"/>
      <c r="F619" s="1010"/>
    </row>
    <row r="620" spans="1:6" s="136" customFormat="1" ht="93" customHeight="1">
      <c r="A620" s="116">
        <v>1</v>
      </c>
      <c r="B620" s="98" t="s">
        <v>576</v>
      </c>
      <c r="C620" s="55">
        <v>193.22</v>
      </c>
      <c r="D620" s="122" t="s">
        <v>173</v>
      </c>
      <c r="E620" s="1013"/>
      <c r="F620" s="1013">
        <f>+C620*E620</f>
        <v>0</v>
      </c>
    </row>
    <row r="621" spans="1:6" s="136" customFormat="1">
      <c r="A621" s="116"/>
      <c r="B621" s="100"/>
      <c r="C621" s="187"/>
      <c r="D621" s="186"/>
      <c r="E621" s="1009"/>
      <c r="F621" s="1013"/>
    </row>
    <row r="622" spans="1:6" s="136" customFormat="1" ht="102.75" customHeight="1">
      <c r="A622" s="116">
        <v>2</v>
      </c>
      <c r="B622" s="98" t="s">
        <v>576</v>
      </c>
      <c r="C622" s="55">
        <v>388.89000000000004</v>
      </c>
      <c r="D622" s="122" t="s">
        <v>173</v>
      </c>
      <c r="E622" s="1013"/>
      <c r="F622" s="1013">
        <f>+C622*E622</f>
        <v>0</v>
      </c>
    </row>
    <row r="623" spans="1:6" s="136" customFormat="1">
      <c r="A623" s="116"/>
      <c r="B623" s="100"/>
      <c r="C623" s="187"/>
      <c r="D623" s="186"/>
      <c r="E623" s="1009"/>
      <c r="F623" s="1013"/>
    </row>
    <row r="624" spans="1:6" s="136" customFormat="1" ht="54" customHeight="1">
      <c r="A624" s="116">
        <v>3</v>
      </c>
      <c r="B624" s="98" t="s">
        <v>575</v>
      </c>
      <c r="C624" s="55">
        <v>10</v>
      </c>
      <c r="D624" s="122" t="s">
        <v>51</v>
      </c>
      <c r="E624" s="1013"/>
      <c r="F624" s="1013">
        <f>+C624*E624</f>
        <v>0</v>
      </c>
    </row>
    <row r="625" spans="1:6" s="136" customFormat="1">
      <c r="A625" s="116"/>
      <c r="B625" s="100"/>
      <c r="C625" s="187"/>
      <c r="D625" s="186"/>
      <c r="E625" s="1009"/>
      <c r="F625" s="1013"/>
    </row>
    <row r="626" spans="1:6" s="136" customFormat="1" ht="54.75" customHeight="1">
      <c r="A626" s="116">
        <v>4</v>
      </c>
      <c r="B626" s="98" t="s">
        <v>574</v>
      </c>
      <c r="C626" s="55">
        <v>8.25</v>
      </c>
      <c r="D626" s="122" t="s">
        <v>173</v>
      </c>
      <c r="E626" s="1013"/>
      <c r="F626" s="1013">
        <f>+C626*E626</f>
        <v>0</v>
      </c>
    </row>
    <row r="627" spans="1:6" s="136" customFormat="1">
      <c r="A627" s="116"/>
      <c r="B627" s="98"/>
      <c r="C627" s="55"/>
      <c r="D627" s="122"/>
      <c r="E627" s="1013"/>
      <c r="F627" s="1013"/>
    </row>
    <row r="628" spans="1:6" s="136" customFormat="1" ht="54" customHeight="1">
      <c r="A628" s="116">
        <v>5</v>
      </c>
      <c r="B628" s="98" t="s">
        <v>573</v>
      </c>
      <c r="C628" s="55">
        <v>2.27</v>
      </c>
      <c r="D628" s="122" t="s">
        <v>173</v>
      </c>
      <c r="E628" s="1013"/>
      <c r="F628" s="1013">
        <f>+C628*E628</f>
        <v>0</v>
      </c>
    </row>
    <row r="629" spans="1:6" s="136" customFormat="1">
      <c r="A629" s="116"/>
      <c r="B629" s="98"/>
      <c r="C629" s="55"/>
      <c r="D629" s="122"/>
      <c r="E629" s="1013"/>
      <c r="F629" s="1013"/>
    </row>
    <row r="630" spans="1:6" s="136" customFormat="1" ht="54.75" customHeight="1">
      <c r="A630" s="116">
        <v>6</v>
      </c>
      <c r="B630" s="98" t="s">
        <v>572</v>
      </c>
      <c r="C630" s="55">
        <v>9</v>
      </c>
      <c r="D630" s="122" t="s">
        <v>51</v>
      </c>
      <c r="E630" s="1013"/>
      <c r="F630" s="1013">
        <f>+C630*E630</f>
        <v>0</v>
      </c>
    </row>
    <row r="631" spans="1:6" s="136" customFormat="1">
      <c r="A631" s="116" t="s">
        <v>42</v>
      </c>
      <c r="B631" s="98"/>
      <c r="C631" s="55"/>
      <c r="D631" s="122"/>
      <c r="E631" s="1013"/>
      <c r="F631" s="1013"/>
    </row>
    <row r="632" spans="1:6" s="136" customFormat="1" ht="69">
      <c r="A632" s="116">
        <v>7</v>
      </c>
      <c r="B632" s="98" t="s">
        <v>571</v>
      </c>
      <c r="C632" s="55">
        <v>13</v>
      </c>
      <c r="D632" s="122" t="s">
        <v>51</v>
      </c>
      <c r="E632" s="1013"/>
      <c r="F632" s="1013">
        <f>+C632*E632</f>
        <v>0</v>
      </c>
    </row>
    <row r="633" spans="1:6" s="136" customFormat="1">
      <c r="A633" s="116"/>
      <c r="B633" s="98"/>
      <c r="C633" s="55"/>
      <c r="D633" s="122"/>
      <c r="E633" s="1013"/>
      <c r="F633" s="1013"/>
    </row>
    <row r="634" spans="1:6" s="136" customFormat="1" ht="55.2">
      <c r="A634" s="116">
        <v>8</v>
      </c>
      <c r="B634" s="98" t="s">
        <v>570</v>
      </c>
      <c r="C634" s="55">
        <v>1</v>
      </c>
      <c r="D634" s="122" t="s">
        <v>1022</v>
      </c>
      <c r="E634" s="1013"/>
      <c r="F634" s="1013">
        <f>+C634*E634</f>
        <v>0</v>
      </c>
    </row>
    <row r="635" spans="1:6" s="136" customFormat="1">
      <c r="A635" s="116"/>
      <c r="B635" s="98"/>
      <c r="C635" s="55"/>
      <c r="D635" s="122"/>
      <c r="E635" s="1013"/>
      <c r="F635" s="1013"/>
    </row>
    <row r="636" spans="1:6" s="136" customFormat="1" ht="41.4">
      <c r="A636" s="116">
        <v>9</v>
      </c>
      <c r="B636" s="98" t="s">
        <v>569</v>
      </c>
      <c r="C636" s="55">
        <v>7</v>
      </c>
      <c r="D636" s="122" t="s">
        <v>51</v>
      </c>
      <c r="E636" s="1013"/>
      <c r="F636" s="1013">
        <f>+C636*E636</f>
        <v>0</v>
      </c>
    </row>
    <row r="637" spans="1:6" s="136" customFormat="1">
      <c r="A637" s="116"/>
      <c r="B637" s="98"/>
      <c r="C637" s="55"/>
      <c r="D637" s="122"/>
      <c r="E637" s="1013"/>
      <c r="F637" s="1013"/>
    </row>
    <row r="638" spans="1:6" s="136" customFormat="1" ht="41.4">
      <c r="A638" s="116">
        <v>10</v>
      </c>
      <c r="B638" s="98" t="s">
        <v>568</v>
      </c>
      <c r="C638" s="55">
        <v>6</v>
      </c>
      <c r="D638" s="122" t="s">
        <v>51</v>
      </c>
      <c r="E638" s="1013"/>
      <c r="F638" s="1013">
        <f>+C638*E638</f>
        <v>0</v>
      </c>
    </row>
    <row r="639" spans="1:6" s="136" customFormat="1">
      <c r="A639" s="116"/>
      <c r="B639" s="98"/>
      <c r="C639" s="55"/>
      <c r="D639" s="122"/>
      <c r="E639" s="1013"/>
      <c r="F639" s="1013"/>
    </row>
    <row r="640" spans="1:6" s="136" customFormat="1" ht="96.6">
      <c r="A640" s="116"/>
      <c r="B640" s="98" t="s">
        <v>567</v>
      </c>
      <c r="C640" s="55"/>
      <c r="D640" s="122"/>
      <c r="E640" s="1013"/>
      <c r="F640" s="1013"/>
    </row>
    <row r="641" spans="1:6" s="136" customFormat="1">
      <c r="A641" s="116" t="s">
        <v>106</v>
      </c>
      <c r="B641" s="98" t="s">
        <v>566</v>
      </c>
      <c r="C641" s="55">
        <v>2</v>
      </c>
      <c r="D641" s="122" t="s">
        <v>51</v>
      </c>
      <c r="E641" s="1013"/>
      <c r="F641" s="1013">
        <f>+C641*E641</f>
        <v>0</v>
      </c>
    </row>
    <row r="642" spans="1:6" s="136" customFormat="1">
      <c r="A642" s="116" t="s">
        <v>104</v>
      </c>
      <c r="B642" s="98" t="s">
        <v>565</v>
      </c>
      <c r="C642" s="55">
        <v>1</v>
      </c>
      <c r="D642" s="122" t="s">
        <v>51</v>
      </c>
      <c r="E642" s="1013"/>
      <c r="F642" s="1013">
        <f>+C642*E642</f>
        <v>0</v>
      </c>
    </row>
    <row r="643" spans="1:6" s="136" customFormat="1">
      <c r="A643" s="116" t="s">
        <v>102</v>
      </c>
      <c r="B643" s="98" t="s">
        <v>564</v>
      </c>
      <c r="C643" s="55">
        <v>1</v>
      </c>
      <c r="D643" s="122" t="s">
        <v>51</v>
      </c>
      <c r="E643" s="1013"/>
      <c r="F643" s="1013">
        <f>+C643*E643</f>
        <v>0</v>
      </c>
    </row>
    <row r="644" spans="1:6" s="136" customFormat="1">
      <c r="A644" s="116"/>
      <c r="B644" s="98"/>
      <c r="C644" s="55"/>
      <c r="D644" s="122"/>
      <c r="E644" s="1013"/>
      <c r="F644" s="1013"/>
    </row>
    <row r="645" spans="1:6" ht="28.2" thickBot="1">
      <c r="A645" s="120"/>
      <c r="B645" s="119" t="s">
        <v>563</v>
      </c>
      <c r="C645" s="118"/>
      <c r="D645" s="117"/>
      <c r="E645" s="1027"/>
      <c r="F645" s="1024">
        <f>SUM(F619:F644)</f>
        <v>0</v>
      </c>
    </row>
    <row r="646" spans="1:6" ht="14.4" thickTop="1">
      <c r="A646" s="127"/>
      <c r="B646" s="32"/>
      <c r="C646" s="40"/>
      <c r="D646" s="128"/>
      <c r="E646" s="1029"/>
      <c r="F646" s="1033"/>
    </row>
    <row r="647" spans="1:6" s="136" customFormat="1">
      <c r="A647" s="127"/>
      <c r="B647" s="32"/>
      <c r="C647" s="40"/>
      <c r="D647" s="128"/>
      <c r="E647" s="1029"/>
      <c r="F647" s="1033"/>
    </row>
    <row r="648" spans="1:6" s="136" customFormat="1">
      <c r="A648" s="126" t="s">
        <v>56</v>
      </c>
      <c r="B648" s="125" t="s">
        <v>562</v>
      </c>
      <c r="C648" s="124"/>
      <c r="D648" s="123"/>
      <c r="E648" s="1026"/>
      <c r="F648" s="1032"/>
    </row>
    <row r="649" spans="1:6" s="136" customFormat="1">
      <c r="A649" s="116" t="s">
        <v>42</v>
      </c>
      <c r="B649" s="100"/>
      <c r="C649" s="187"/>
      <c r="D649" s="186"/>
      <c r="E649" s="1009"/>
      <c r="F649" s="1010"/>
    </row>
    <row r="650" spans="1:6" s="136" customFormat="1" ht="81" customHeight="1">
      <c r="A650" s="116">
        <v>1</v>
      </c>
      <c r="B650" s="98" t="s">
        <v>561</v>
      </c>
      <c r="C650" s="55">
        <v>196.196</v>
      </c>
      <c r="D650" s="122" t="s">
        <v>173</v>
      </c>
      <c r="E650" s="1013"/>
      <c r="F650" s="1013">
        <f>+C650*E650</f>
        <v>0</v>
      </c>
    </row>
    <row r="651" spans="1:6" s="136" customFormat="1">
      <c r="A651" s="116"/>
      <c r="B651" s="98"/>
      <c r="C651" s="55"/>
      <c r="D651" s="122"/>
      <c r="E651" s="1013"/>
      <c r="F651" s="1013"/>
    </row>
    <row r="652" spans="1:6" s="136" customFormat="1" ht="55.2">
      <c r="A652" s="116">
        <v>2</v>
      </c>
      <c r="B652" s="98" t="s">
        <v>560</v>
      </c>
      <c r="C652" s="55"/>
      <c r="E652" s="1013"/>
      <c r="F652" s="1013"/>
    </row>
    <row r="653" spans="1:6" s="136" customFormat="1" ht="15.6">
      <c r="A653" s="116"/>
      <c r="B653" s="98" t="s">
        <v>559</v>
      </c>
      <c r="C653" s="55">
        <v>522.28800000000012</v>
      </c>
      <c r="D653" s="122" t="s">
        <v>173</v>
      </c>
      <c r="E653" s="1013"/>
      <c r="F653" s="1013">
        <f t="shared" ref="F653:F658" si="0">+C653*E653</f>
        <v>0</v>
      </c>
    </row>
    <row r="654" spans="1:6" s="136" customFormat="1" ht="15.6">
      <c r="A654" s="116"/>
      <c r="B654" s="98" t="s">
        <v>558</v>
      </c>
      <c r="C654" s="55">
        <v>226.67999999999998</v>
      </c>
      <c r="D654" s="122" t="s">
        <v>173</v>
      </c>
      <c r="E654" s="1013"/>
      <c r="F654" s="1013">
        <f t="shared" si="0"/>
        <v>0</v>
      </c>
    </row>
    <row r="655" spans="1:6" s="136" customFormat="1" ht="15.6">
      <c r="A655" s="116"/>
      <c r="B655" s="98" t="s">
        <v>557</v>
      </c>
      <c r="C655" s="55">
        <v>1107.3952999999999</v>
      </c>
      <c r="D655" s="122" t="s">
        <v>556</v>
      </c>
      <c r="E655" s="1013"/>
      <c r="F655" s="1013">
        <f t="shared" si="0"/>
        <v>0</v>
      </c>
    </row>
    <row r="656" spans="1:6" s="136" customFormat="1" ht="15.6">
      <c r="A656" s="116"/>
      <c r="B656" s="98" t="s">
        <v>555</v>
      </c>
      <c r="C656" s="55">
        <v>1777.2036000000003</v>
      </c>
      <c r="D656" s="122" t="s">
        <v>173</v>
      </c>
      <c r="E656" s="1013"/>
      <c r="F656" s="1013">
        <f t="shared" si="0"/>
        <v>0</v>
      </c>
    </row>
    <row r="657" spans="1:6" s="136" customFormat="1" ht="15.6">
      <c r="A657" s="116"/>
      <c r="B657" s="98" t="s">
        <v>554</v>
      </c>
      <c r="C657" s="55">
        <v>430.94030000000004</v>
      </c>
      <c r="D657" s="122" t="s">
        <v>173</v>
      </c>
      <c r="E657" s="1013"/>
      <c r="F657" s="1013">
        <f t="shared" si="0"/>
        <v>0</v>
      </c>
    </row>
    <row r="658" spans="1:6" s="136" customFormat="1" ht="15.6">
      <c r="A658" s="116"/>
      <c r="B658" s="98" t="s">
        <v>553</v>
      </c>
      <c r="C658" s="55">
        <v>179.07200000000003</v>
      </c>
      <c r="D658" s="122" t="s">
        <v>173</v>
      </c>
      <c r="E658" s="1013"/>
      <c r="F658" s="1013">
        <f t="shared" si="0"/>
        <v>0</v>
      </c>
    </row>
    <row r="659" spans="1:6" s="136" customFormat="1">
      <c r="A659" s="116"/>
      <c r="B659" s="98"/>
      <c r="C659" s="55"/>
      <c r="D659" s="122"/>
      <c r="E659" s="1013"/>
      <c r="F659" s="1013"/>
    </row>
    <row r="660" spans="1:6" s="136" customFormat="1" ht="27.6">
      <c r="A660" s="116">
        <v>3</v>
      </c>
      <c r="B660" s="98" t="s">
        <v>552</v>
      </c>
      <c r="C660" s="55">
        <v>4.68</v>
      </c>
      <c r="D660" s="122" t="s">
        <v>173</v>
      </c>
      <c r="E660" s="1013"/>
      <c r="F660" s="1013">
        <f>+C660*E660</f>
        <v>0</v>
      </c>
    </row>
    <row r="661" spans="1:6" s="136" customFormat="1">
      <c r="A661" s="116"/>
      <c r="B661" s="98"/>
      <c r="C661" s="55"/>
      <c r="D661" s="122"/>
      <c r="E661" s="1013"/>
      <c r="F661" s="1013"/>
    </row>
    <row r="662" spans="1:6" s="136" customFormat="1" ht="27.6">
      <c r="A662" s="116">
        <v>4</v>
      </c>
      <c r="B662" s="98" t="s">
        <v>551</v>
      </c>
      <c r="C662" s="55">
        <v>50.090899999999998</v>
      </c>
      <c r="D662" s="122" t="s">
        <v>173</v>
      </c>
      <c r="E662" s="1013"/>
      <c r="F662" s="1013">
        <f>+C662*E662</f>
        <v>0</v>
      </c>
    </row>
    <row r="663" spans="1:6" s="136" customFormat="1">
      <c r="A663" s="116" t="s">
        <v>42</v>
      </c>
      <c r="B663" s="98"/>
      <c r="C663" s="55"/>
      <c r="D663" s="122"/>
      <c r="E663" s="1013"/>
      <c r="F663" s="1013"/>
    </row>
    <row r="664" spans="1:6" s="136" customFormat="1" ht="41.4">
      <c r="A664" s="116">
        <v>5</v>
      </c>
      <c r="B664" s="98" t="s">
        <v>550</v>
      </c>
      <c r="C664" s="55">
        <v>751.25000000000023</v>
      </c>
      <c r="D664" s="122" t="s">
        <v>173</v>
      </c>
      <c r="E664" s="1013"/>
      <c r="F664" s="1013">
        <f>+C664*E664</f>
        <v>0</v>
      </c>
    </row>
    <row r="665" spans="1:6" s="136" customFormat="1">
      <c r="A665" s="116" t="s">
        <v>42</v>
      </c>
      <c r="B665" s="98"/>
      <c r="C665" s="55"/>
      <c r="D665" s="122"/>
      <c r="E665" s="1013"/>
      <c r="F665" s="1013"/>
    </row>
    <row r="666" spans="1:6" s="136" customFormat="1" ht="41.4">
      <c r="A666" s="116">
        <v>6</v>
      </c>
      <c r="B666" s="98" t="s">
        <v>549</v>
      </c>
      <c r="C666" s="55">
        <v>142.73400000000001</v>
      </c>
      <c r="D666" s="122" t="s">
        <v>173</v>
      </c>
      <c r="E666" s="1013"/>
      <c r="F666" s="1013">
        <f>+C666*E666</f>
        <v>0</v>
      </c>
    </row>
    <row r="667" spans="1:6" s="136" customFormat="1">
      <c r="A667" s="116" t="s">
        <v>42</v>
      </c>
      <c r="B667" s="98"/>
      <c r="C667" s="121"/>
      <c r="D667" s="102"/>
      <c r="E667" s="1009"/>
      <c r="F667" s="1010"/>
    </row>
    <row r="668" spans="1:6" ht="14.4" thickBot="1">
      <c r="A668" s="120"/>
      <c r="B668" s="119" t="s">
        <v>548</v>
      </c>
      <c r="C668" s="118"/>
      <c r="D668" s="117"/>
      <c r="E668" s="1027"/>
      <c r="F668" s="1024">
        <f>SUM(F649:F667)</f>
        <v>0</v>
      </c>
    </row>
    <row r="669" spans="1:6" ht="14.4" thickTop="1">
      <c r="A669" s="133"/>
      <c r="B669" s="32"/>
      <c r="C669" s="40"/>
      <c r="D669" s="128"/>
      <c r="E669" s="1029"/>
      <c r="F669" s="1033"/>
    </row>
    <row r="670" spans="1:6">
      <c r="A670" s="126" t="s">
        <v>45</v>
      </c>
      <c r="B670" s="125" t="s">
        <v>547</v>
      </c>
      <c r="C670" s="124"/>
      <c r="D670" s="123"/>
      <c r="E670" s="1026"/>
      <c r="F670" s="1032"/>
    </row>
    <row r="671" spans="1:6">
      <c r="A671" s="116" t="s">
        <v>42</v>
      </c>
      <c r="B671" s="57"/>
      <c r="C671" s="61"/>
      <c r="D671" s="137"/>
      <c r="E671" s="1029"/>
      <c r="F671" s="1033"/>
    </row>
    <row r="672" spans="1:6">
      <c r="A672" s="116" t="s">
        <v>42</v>
      </c>
      <c r="B672" s="57" t="s">
        <v>190</v>
      </c>
      <c r="C672" s="55"/>
      <c r="D672" s="122"/>
      <c r="E672" s="1009"/>
      <c r="F672" s="1010"/>
    </row>
    <row r="673" spans="1:6" ht="29.25" customHeight="1">
      <c r="A673" s="116" t="s">
        <v>42</v>
      </c>
      <c r="B673" s="100" t="s">
        <v>546</v>
      </c>
      <c r="C673" s="55"/>
      <c r="D673" s="122"/>
      <c r="E673" s="1013"/>
      <c r="F673" s="1013"/>
    </row>
    <row r="674" spans="1:6" ht="42" customHeight="1">
      <c r="A674" s="116" t="s">
        <v>42</v>
      </c>
      <c r="B674" s="98" t="s">
        <v>545</v>
      </c>
      <c r="C674" s="55"/>
      <c r="D674" s="122"/>
      <c r="E674" s="1013"/>
      <c r="F674" s="1013"/>
    </row>
    <row r="675" spans="1:6" ht="28.5" customHeight="1">
      <c r="A675" s="116" t="s">
        <v>42</v>
      </c>
      <c r="B675" s="98" t="s">
        <v>544</v>
      </c>
      <c r="C675" s="55"/>
      <c r="D675" s="122"/>
      <c r="E675" s="1013"/>
      <c r="F675" s="1013"/>
    </row>
    <row r="676" spans="1:6" ht="30.75" customHeight="1">
      <c r="A676" s="116" t="s">
        <v>42</v>
      </c>
      <c r="B676" s="98" t="s">
        <v>543</v>
      </c>
      <c r="C676" s="55"/>
      <c r="D676" s="122"/>
      <c r="E676" s="1013"/>
      <c r="F676" s="1013"/>
    </row>
    <row r="677" spans="1:6" ht="41.4">
      <c r="A677" s="116" t="s">
        <v>42</v>
      </c>
      <c r="B677" s="98" t="s">
        <v>542</v>
      </c>
      <c r="C677" s="55"/>
      <c r="D677" s="122"/>
      <c r="E677" s="1013"/>
      <c r="F677" s="1013"/>
    </row>
    <row r="678" spans="1:6">
      <c r="A678" s="116" t="s">
        <v>42</v>
      </c>
      <c r="B678" s="98"/>
      <c r="C678" s="55"/>
      <c r="D678" s="122"/>
      <c r="E678" s="1013"/>
      <c r="F678" s="1013"/>
    </row>
    <row r="679" spans="1:6">
      <c r="A679" s="185"/>
      <c r="B679" s="184" t="s">
        <v>541</v>
      </c>
      <c r="C679" s="55"/>
      <c r="D679" s="122"/>
      <c r="E679" s="1013"/>
      <c r="F679" s="1013"/>
    </row>
    <row r="680" spans="1:6">
      <c r="A680" s="116" t="s">
        <v>42</v>
      </c>
      <c r="B680" s="98"/>
      <c r="C680" s="55"/>
      <c r="D680" s="122"/>
      <c r="E680" s="1013"/>
      <c r="F680" s="1013"/>
    </row>
    <row r="681" spans="1:6">
      <c r="A681" s="116"/>
      <c r="B681" s="100" t="s">
        <v>454</v>
      </c>
      <c r="C681" s="55"/>
      <c r="D681" s="122"/>
      <c r="E681" s="1013"/>
      <c r="F681" s="1013"/>
    </row>
    <row r="682" spans="1:6" ht="27.6">
      <c r="A682" s="116">
        <v>1</v>
      </c>
      <c r="B682" s="98" t="s">
        <v>540</v>
      </c>
      <c r="C682" s="55">
        <v>1</v>
      </c>
      <c r="D682" s="122" t="s">
        <v>1022</v>
      </c>
      <c r="E682" s="1013"/>
      <c r="F682" s="1013">
        <f>+C682*E682</f>
        <v>0</v>
      </c>
    </row>
    <row r="683" spans="1:6">
      <c r="A683" s="116"/>
      <c r="B683" s="98"/>
      <c r="C683" s="55"/>
      <c r="D683" s="122"/>
      <c r="E683" s="1013"/>
      <c r="F683" s="1013"/>
    </row>
    <row r="684" spans="1:6" ht="15.6">
      <c r="A684" s="116">
        <v>2</v>
      </c>
      <c r="B684" s="98" t="s">
        <v>539</v>
      </c>
      <c r="C684" s="55">
        <v>29</v>
      </c>
      <c r="D684" s="122" t="s">
        <v>69</v>
      </c>
      <c r="E684" s="1013"/>
      <c r="F684" s="1013">
        <f>+C684*E684</f>
        <v>0</v>
      </c>
    </row>
    <row r="685" spans="1:6">
      <c r="A685" s="116"/>
      <c r="B685" s="98"/>
      <c r="C685" s="55"/>
      <c r="D685" s="122"/>
      <c r="E685" s="1013"/>
      <c r="F685" s="1013"/>
    </row>
    <row r="686" spans="1:6" ht="27.6">
      <c r="A686" s="116"/>
      <c r="B686" s="98" t="s">
        <v>538</v>
      </c>
      <c r="C686" s="55">
        <v>1</v>
      </c>
      <c r="D686" s="122" t="s">
        <v>1022</v>
      </c>
      <c r="E686" s="1013"/>
      <c r="F686" s="1013">
        <f>+C686*E686</f>
        <v>0</v>
      </c>
    </row>
    <row r="687" spans="1:6">
      <c r="A687" s="116"/>
      <c r="B687" s="98"/>
      <c r="C687" s="55"/>
      <c r="D687" s="122"/>
      <c r="E687" s="1013"/>
      <c r="F687" s="1013"/>
    </row>
    <row r="688" spans="1:6" ht="41.4">
      <c r="A688" s="116">
        <v>3</v>
      </c>
      <c r="B688" s="98" t="s">
        <v>537</v>
      </c>
      <c r="C688" s="55">
        <v>1</v>
      </c>
      <c r="D688" s="122" t="s">
        <v>1022</v>
      </c>
      <c r="E688" s="1013"/>
      <c r="F688" s="1013">
        <f>+C688*E688</f>
        <v>0</v>
      </c>
    </row>
    <row r="689" spans="1:6">
      <c r="A689" s="116" t="s">
        <v>42</v>
      </c>
      <c r="B689" s="98"/>
      <c r="C689" s="55"/>
      <c r="D689" s="122"/>
      <c r="E689" s="1013"/>
      <c r="F689" s="1013"/>
    </row>
    <row r="690" spans="1:6" ht="27.6">
      <c r="A690" s="116">
        <v>4</v>
      </c>
      <c r="B690" s="98" t="s">
        <v>536</v>
      </c>
      <c r="C690" s="55">
        <v>1</v>
      </c>
      <c r="D690" s="122" t="s">
        <v>1022</v>
      </c>
      <c r="E690" s="1013"/>
      <c r="F690" s="1013">
        <f>+C690*E690</f>
        <v>0</v>
      </c>
    </row>
    <row r="691" spans="1:6">
      <c r="A691" s="116" t="s">
        <v>42</v>
      </c>
      <c r="B691" s="98"/>
      <c r="C691" s="55"/>
      <c r="D691" s="122"/>
      <c r="E691" s="1013"/>
      <c r="F691" s="1013"/>
    </row>
    <row r="692" spans="1:6" ht="27.6">
      <c r="A692" s="116">
        <v>5</v>
      </c>
      <c r="B692" s="98" t="s">
        <v>535</v>
      </c>
      <c r="C692" s="55">
        <v>1</v>
      </c>
      <c r="D692" s="122" t="s">
        <v>1022</v>
      </c>
      <c r="E692" s="1013"/>
      <c r="F692" s="1013">
        <f>+C692*E692</f>
        <v>0</v>
      </c>
    </row>
    <row r="693" spans="1:6">
      <c r="A693" s="116" t="s">
        <v>42</v>
      </c>
      <c r="B693" s="98"/>
      <c r="C693" s="55"/>
      <c r="D693" s="122"/>
      <c r="E693" s="1013"/>
      <c r="F693" s="1013"/>
    </row>
    <row r="694" spans="1:6">
      <c r="A694" s="116">
        <v>6</v>
      </c>
      <c r="B694" s="98" t="s">
        <v>534</v>
      </c>
      <c r="C694" s="55">
        <v>1</v>
      </c>
      <c r="D694" s="122" t="s">
        <v>1022</v>
      </c>
      <c r="E694" s="1013"/>
      <c r="F694" s="1013">
        <f>+C694*E694</f>
        <v>0</v>
      </c>
    </row>
    <row r="695" spans="1:6">
      <c r="A695" s="116" t="s">
        <v>42</v>
      </c>
      <c r="B695" s="98"/>
      <c r="C695" s="55"/>
      <c r="D695" s="122"/>
      <c r="E695" s="1013"/>
      <c r="F695" s="1013"/>
    </row>
    <row r="696" spans="1:6" ht="27.6">
      <c r="A696" s="116">
        <v>7</v>
      </c>
      <c r="B696" s="98" t="s">
        <v>533</v>
      </c>
      <c r="C696" s="55">
        <v>1</v>
      </c>
      <c r="D696" s="122" t="s">
        <v>1022</v>
      </c>
      <c r="E696" s="1013"/>
      <c r="F696" s="1013">
        <f>+C696*E696</f>
        <v>0</v>
      </c>
    </row>
    <row r="697" spans="1:6">
      <c r="A697" s="116" t="s">
        <v>42</v>
      </c>
      <c r="B697" s="100"/>
      <c r="C697" s="55"/>
      <c r="D697" s="122"/>
      <c r="E697" s="1013"/>
      <c r="F697" s="1013"/>
    </row>
    <row r="698" spans="1:6">
      <c r="A698" s="116" t="s">
        <v>42</v>
      </c>
      <c r="B698" s="100" t="s">
        <v>532</v>
      </c>
      <c r="C698" s="55"/>
      <c r="D698" s="122"/>
      <c r="E698" s="1013"/>
      <c r="F698" s="1013"/>
    </row>
    <row r="699" spans="1:6" ht="15.6">
      <c r="A699" s="116">
        <v>8</v>
      </c>
      <c r="B699" s="98" t="s">
        <v>531</v>
      </c>
      <c r="C699" s="55">
        <v>711.93000000000006</v>
      </c>
      <c r="D699" s="122" t="s">
        <v>173</v>
      </c>
      <c r="E699" s="1013"/>
      <c r="F699" s="1013">
        <f>+C699*E699</f>
        <v>0</v>
      </c>
    </row>
    <row r="700" spans="1:6">
      <c r="A700" s="116" t="s">
        <v>42</v>
      </c>
      <c r="B700" s="100"/>
      <c r="C700" s="55"/>
      <c r="D700" s="122"/>
      <c r="E700" s="1013"/>
      <c r="F700" s="1013"/>
    </row>
    <row r="701" spans="1:6" ht="69">
      <c r="A701" s="116">
        <v>9</v>
      </c>
      <c r="B701" s="98" t="s">
        <v>530</v>
      </c>
      <c r="C701" s="55"/>
      <c r="D701" s="122"/>
      <c r="E701" s="1013"/>
      <c r="F701" s="1013"/>
    </row>
    <row r="702" spans="1:6" ht="82.8">
      <c r="A702" s="116" t="s">
        <v>106</v>
      </c>
      <c r="B702" s="98" t="s">
        <v>529</v>
      </c>
      <c r="C702" s="55">
        <v>142.38600000000002</v>
      </c>
      <c r="D702" s="122" t="s">
        <v>173</v>
      </c>
      <c r="E702" s="1013"/>
      <c r="F702" s="1013">
        <f>+C702*E702</f>
        <v>0</v>
      </c>
    </row>
    <row r="703" spans="1:6" ht="41.4">
      <c r="A703" s="116" t="s">
        <v>104</v>
      </c>
      <c r="B703" s="98" t="s">
        <v>527</v>
      </c>
      <c r="C703" s="55">
        <v>569.5440000000001</v>
      </c>
      <c r="D703" s="122" t="s">
        <v>173</v>
      </c>
      <c r="E703" s="1013"/>
      <c r="F703" s="1013">
        <f>+C703*E703</f>
        <v>0</v>
      </c>
    </row>
    <row r="704" spans="1:6" ht="82.8">
      <c r="A704" s="116" t="s">
        <v>102</v>
      </c>
      <c r="B704" s="98" t="s">
        <v>528</v>
      </c>
      <c r="C704" s="55">
        <v>0</v>
      </c>
      <c r="D704" s="110"/>
      <c r="E704" s="1013"/>
      <c r="F704" s="1013"/>
    </row>
    <row r="705" spans="1:6" ht="15.6">
      <c r="A705" s="116"/>
      <c r="B705" s="98" t="s">
        <v>520</v>
      </c>
      <c r="C705" s="55">
        <v>14.61</v>
      </c>
      <c r="D705" s="122" t="s">
        <v>69</v>
      </c>
      <c r="E705" s="1013"/>
      <c r="F705" s="1013">
        <f>+C705*E705</f>
        <v>0</v>
      </c>
    </row>
    <row r="706" spans="1:6" ht="15.6">
      <c r="A706" s="116"/>
      <c r="B706" s="98" t="s">
        <v>519</v>
      </c>
      <c r="C706" s="55">
        <v>8.0180000000000007</v>
      </c>
      <c r="D706" s="122" t="s">
        <v>69</v>
      </c>
      <c r="E706" s="1013"/>
      <c r="F706" s="1013">
        <f>+C706*E706</f>
        <v>0</v>
      </c>
    </row>
    <row r="707" spans="1:6" ht="15.6">
      <c r="A707" s="116"/>
      <c r="B707" s="98" t="s">
        <v>518</v>
      </c>
      <c r="C707" s="55">
        <v>15.564</v>
      </c>
      <c r="D707" s="122" t="s">
        <v>69</v>
      </c>
      <c r="E707" s="1013"/>
      <c r="F707" s="1013">
        <f>+C707*E707</f>
        <v>0</v>
      </c>
    </row>
    <row r="708" spans="1:6" ht="15.6">
      <c r="A708" s="116"/>
      <c r="B708" s="98" t="s">
        <v>517</v>
      </c>
      <c r="C708" s="55">
        <v>15.564</v>
      </c>
      <c r="D708" s="122" t="s">
        <v>69</v>
      </c>
      <c r="E708" s="1013"/>
      <c r="F708" s="1013">
        <f>+C708*E708</f>
        <v>0</v>
      </c>
    </row>
    <row r="709" spans="1:6" ht="41.4">
      <c r="A709" s="116" t="s">
        <v>100</v>
      </c>
      <c r="B709" s="98" t="s">
        <v>527</v>
      </c>
      <c r="C709" s="55">
        <v>0</v>
      </c>
      <c r="D709" s="122"/>
      <c r="E709" s="1013"/>
      <c r="F709" s="1013"/>
    </row>
    <row r="710" spans="1:6" ht="15.6">
      <c r="A710" s="116"/>
      <c r="B710" s="98" t="s">
        <v>520</v>
      </c>
      <c r="C710" s="55">
        <v>18.440000000000001</v>
      </c>
      <c r="D710" s="122" t="s">
        <v>69</v>
      </c>
      <c r="E710" s="1013"/>
      <c r="F710" s="1013">
        <f>+C710*E710</f>
        <v>0</v>
      </c>
    </row>
    <row r="711" spans="1:6" ht="15.6">
      <c r="A711" s="116"/>
      <c r="B711" s="98" t="s">
        <v>519</v>
      </c>
      <c r="C711" s="55">
        <v>8.072000000000001</v>
      </c>
      <c r="D711" s="122" t="s">
        <v>69</v>
      </c>
      <c r="E711" s="1013"/>
      <c r="F711" s="1013">
        <f>+C711*E711</f>
        <v>0</v>
      </c>
    </row>
    <row r="712" spans="1:6" ht="15.6">
      <c r="A712" s="116"/>
      <c r="B712" s="98" t="s">
        <v>518</v>
      </c>
      <c r="C712" s="55">
        <v>22.256</v>
      </c>
      <c r="D712" s="122" t="s">
        <v>69</v>
      </c>
      <c r="E712" s="1013"/>
      <c r="F712" s="1013">
        <f>+C712*E712</f>
        <v>0</v>
      </c>
    </row>
    <row r="713" spans="1:6" ht="15.6">
      <c r="A713" s="116"/>
      <c r="B713" s="98" t="s">
        <v>517</v>
      </c>
      <c r="C713" s="55">
        <v>22.256</v>
      </c>
      <c r="D713" s="122" t="s">
        <v>69</v>
      </c>
      <c r="E713" s="1013"/>
      <c r="F713" s="1013">
        <f>+C713*E713</f>
        <v>0</v>
      </c>
    </row>
    <row r="714" spans="1:6">
      <c r="A714" s="116" t="s">
        <v>42</v>
      </c>
      <c r="B714" s="100" t="s">
        <v>526</v>
      </c>
      <c r="C714" s="55"/>
      <c r="D714" s="122"/>
      <c r="E714" s="1013"/>
      <c r="F714" s="1013"/>
    </row>
    <row r="715" spans="1:6" ht="41.4">
      <c r="A715" s="116">
        <v>10</v>
      </c>
      <c r="B715" s="98" t="s">
        <v>525</v>
      </c>
      <c r="C715" s="55"/>
      <c r="D715" s="122"/>
      <c r="E715" s="1013"/>
      <c r="F715" s="1013"/>
    </row>
    <row r="716" spans="1:6" ht="55.2">
      <c r="A716" s="116" t="s">
        <v>106</v>
      </c>
      <c r="B716" s="98" t="s">
        <v>524</v>
      </c>
      <c r="C716" s="55">
        <v>184.48599999999999</v>
      </c>
      <c r="D716" s="122" t="s">
        <v>173</v>
      </c>
      <c r="E716" s="1013"/>
      <c r="F716" s="1013">
        <f>+C716*E716</f>
        <v>0</v>
      </c>
    </row>
    <row r="717" spans="1:6" ht="96.6">
      <c r="A717" s="116" t="s">
        <v>104</v>
      </c>
      <c r="B717" s="98" t="s">
        <v>523</v>
      </c>
      <c r="C717" s="55">
        <v>154.65890000000002</v>
      </c>
      <c r="D717" s="122" t="s">
        <v>173</v>
      </c>
      <c r="E717" s="1013"/>
      <c r="F717" s="1013">
        <f>+C717*E717</f>
        <v>0</v>
      </c>
    </row>
    <row r="718" spans="1:6">
      <c r="A718" s="116" t="s">
        <v>42</v>
      </c>
      <c r="B718" s="98"/>
      <c r="C718" s="55"/>
      <c r="D718" s="122"/>
      <c r="E718" s="1013"/>
      <c r="F718" s="1013"/>
    </row>
    <row r="719" spans="1:6">
      <c r="A719" s="116" t="s">
        <v>42</v>
      </c>
      <c r="B719" s="100" t="s">
        <v>522</v>
      </c>
      <c r="C719" s="55"/>
      <c r="D719" s="122"/>
      <c r="E719" s="1013"/>
      <c r="F719" s="1013"/>
    </row>
    <row r="720" spans="1:6" ht="138">
      <c r="A720" s="116">
        <v>11</v>
      </c>
      <c r="B720" s="98" t="s">
        <v>521</v>
      </c>
      <c r="C720" s="55"/>
      <c r="D720" s="122"/>
      <c r="E720" s="1013"/>
      <c r="F720" s="1013"/>
    </row>
    <row r="721" spans="1:6" ht="15.6">
      <c r="A721" s="116" t="s">
        <v>106</v>
      </c>
      <c r="B721" s="98" t="s">
        <v>520</v>
      </c>
      <c r="C721" s="55">
        <v>14.61</v>
      </c>
      <c r="D721" s="122" t="s">
        <v>69</v>
      </c>
      <c r="E721" s="1013"/>
      <c r="F721" s="1013">
        <f>+C721*E721</f>
        <v>0</v>
      </c>
    </row>
    <row r="722" spans="1:6" ht="15.6">
      <c r="A722" s="116" t="s">
        <v>104</v>
      </c>
      <c r="B722" s="98" t="s">
        <v>519</v>
      </c>
      <c r="C722" s="55">
        <v>8.0180000000000007</v>
      </c>
      <c r="D722" s="122" t="s">
        <v>69</v>
      </c>
      <c r="E722" s="1013"/>
      <c r="F722" s="1013">
        <f>+C722*E722</f>
        <v>0</v>
      </c>
    </row>
    <row r="723" spans="1:6" ht="15.6">
      <c r="A723" s="116" t="s">
        <v>102</v>
      </c>
      <c r="B723" s="98" t="s">
        <v>518</v>
      </c>
      <c r="C723" s="55">
        <v>15.564</v>
      </c>
      <c r="D723" s="122" t="s">
        <v>69</v>
      </c>
      <c r="E723" s="1013"/>
      <c r="F723" s="1013">
        <f>+C723*E723</f>
        <v>0</v>
      </c>
    </row>
    <row r="724" spans="1:6" ht="15.6">
      <c r="A724" s="116" t="s">
        <v>100</v>
      </c>
      <c r="B724" s="98" t="s">
        <v>517</v>
      </c>
      <c r="C724" s="55">
        <v>15.564</v>
      </c>
      <c r="D724" s="122" t="s">
        <v>69</v>
      </c>
      <c r="E724" s="1013"/>
      <c r="F724" s="1013">
        <f>+C724*E724</f>
        <v>0</v>
      </c>
    </row>
    <row r="725" spans="1:6">
      <c r="A725" s="116" t="s">
        <v>42</v>
      </c>
      <c r="B725" s="98"/>
      <c r="C725" s="55"/>
      <c r="D725" s="122"/>
      <c r="E725" s="1013"/>
      <c r="F725" s="1013"/>
    </row>
    <row r="726" spans="1:6">
      <c r="A726" s="116" t="s">
        <v>42</v>
      </c>
      <c r="B726" s="100" t="s">
        <v>516</v>
      </c>
      <c r="C726" s="55"/>
      <c r="D726" s="122"/>
      <c r="E726" s="1013"/>
      <c r="F726" s="1013"/>
    </row>
    <row r="727" spans="1:6" ht="82.8">
      <c r="A727" s="116">
        <v>12</v>
      </c>
      <c r="B727" s="98" t="s">
        <v>515</v>
      </c>
      <c r="C727" s="55"/>
      <c r="D727" s="122"/>
      <c r="E727" s="1013"/>
      <c r="F727" s="1013"/>
    </row>
    <row r="728" spans="1:6">
      <c r="A728" s="116" t="s">
        <v>106</v>
      </c>
      <c r="B728" s="98" t="s">
        <v>514</v>
      </c>
      <c r="C728" s="55">
        <v>8</v>
      </c>
      <c r="D728" s="122" t="s">
        <v>51</v>
      </c>
      <c r="E728" s="1013"/>
      <c r="F728" s="1013">
        <f t="shared" ref="F728:F733" si="1">+C728*E728</f>
        <v>0</v>
      </c>
    </row>
    <row r="729" spans="1:6">
      <c r="A729" s="116" t="s">
        <v>104</v>
      </c>
      <c r="B729" s="98" t="s">
        <v>513</v>
      </c>
      <c r="C729" s="55">
        <v>1</v>
      </c>
      <c r="D729" s="122" t="s">
        <v>51</v>
      </c>
      <c r="E729" s="1013"/>
      <c r="F729" s="1013">
        <f t="shared" si="1"/>
        <v>0</v>
      </c>
    </row>
    <row r="730" spans="1:6" ht="27.6">
      <c r="A730" s="116" t="s">
        <v>102</v>
      </c>
      <c r="B730" s="98" t="s">
        <v>512</v>
      </c>
      <c r="C730" s="55">
        <v>6</v>
      </c>
      <c r="D730" s="122" t="s">
        <v>51</v>
      </c>
      <c r="E730" s="1013"/>
      <c r="F730" s="1013">
        <f t="shared" si="1"/>
        <v>0</v>
      </c>
    </row>
    <row r="731" spans="1:6">
      <c r="A731" s="116" t="s">
        <v>100</v>
      </c>
      <c r="B731" s="98" t="s">
        <v>511</v>
      </c>
      <c r="C731" s="55">
        <v>2</v>
      </c>
      <c r="D731" s="122" t="s">
        <v>51</v>
      </c>
      <c r="E731" s="1013"/>
      <c r="F731" s="1013">
        <f t="shared" si="1"/>
        <v>0</v>
      </c>
    </row>
    <row r="732" spans="1:6">
      <c r="A732" s="116" t="s">
        <v>110</v>
      </c>
      <c r="B732" s="98" t="s">
        <v>510</v>
      </c>
      <c r="C732" s="55">
        <v>5</v>
      </c>
      <c r="D732" s="122" t="s">
        <v>51</v>
      </c>
      <c r="E732" s="1013"/>
      <c r="F732" s="1013">
        <f t="shared" si="1"/>
        <v>0</v>
      </c>
    </row>
    <row r="733" spans="1:6">
      <c r="A733" s="116" t="s">
        <v>156</v>
      </c>
      <c r="B733" s="98" t="s">
        <v>509</v>
      </c>
      <c r="C733" s="55">
        <v>3</v>
      </c>
      <c r="D733" s="122" t="s">
        <v>51</v>
      </c>
      <c r="E733" s="1013"/>
      <c r="F733" s="1013">
        <f t="shared" si="1"/>
        <v>0</v>
      </c>
    </row>
    <row r="734" spans="1:6">
      <c r="A734" s="116" t="s">
        <v>344</v>
      </c>
      <c r="B734" s="98" t="s">
        <v>508</v>
      </c>
      <c r="C734" s="55">
        <v>3</v>
      </c>
      <c r="D734" s="122" t="s">
        <v>51</v>
      </c>
      <c r="E734" s="1013"/>
      <c r="F734" s="1013">
        <f t="shared" ref="F734:F737" si="2">+C734*E734</f>
        <v>0</v>
      </c>
    </row>
    <row r="735" spans="1:6">
      <c r="A735" s="116" t="s">
        <v>338</v>
      </c>
      <c r="B735" s="98" t="s">
        <v>507</v>
      </c>
      <c r="C735" s="55">
        <v>4</v>
      </c>
      <c r="D735" s="122" t="s">
        <v>51</v>
      </c>
      <c r="E735" s="1013"/>
      <c r="F735" s="1013">
        <f t="shared" si="2"/>
        <v>0</v>
      </c>
    </row>
    <row r="736" spans="1:6">
      <c r="A736" s="116" t="s">
        <v>331</v>
      </c>
      <c r="B736" s="98" t="s">
        <v>506</v>
      </c>
      <c r="C736" s="55">
        <v>1</v>
      </c>
      <c r="D736" s="122" t="s">
        <v>51</v>
      </c>
      <c r="E736" s="1013"/>
      <c r="F736" s="1013">
        <f t="shared" si="2"/>
        <v>0</v>
      </c>
    </row>
    <row r="737" spans="1:6">
      <c r="A737" s="116" t="s">
        <v>325</v>
      </c>
      <c r="B737" s="98" t="s">
        <v>505</v>
      </c>
      <c r="C737" s="55">
        <v>3</v>
      </c>
      <c r="D737" s="122" t="s">
        <v>51</v>
      </c>
      <c r="E737" s="1013"/>
      <c r="F737" s="1013">
        <f t="shared" si="2"/>
        <v>0</v>
      </c>
    </row>
    <row r="738" spans="1:6">
      <c r="A738" s="116" t="s">
        <v>320</v>
      </c>
      <c r="B738" s="98" t="s">
        <v>504</v>
      </c>
      <c r="C738" s="55">
        <v>1</v>
      </c>
      <c r="D738" s="122" t="s">
        <v>51</v>
      </c>
      <c r="E738" s="1013"/>
      <c r="F738" s="1013">
        <f t="shared" ref="F738:F745" si="3">+C738*E738</f>
        <v>0</v>
      </c>
    </row>
    <row r="739" spans="1:6">
      <c r="A739" s="116" t="s">
        <v>315</v>
      </c>
      <c r="B739" s="98" t="s">
        <v>503</v>
      </c>
      <c r="C739" s="55">
        <v>1</v>
      </c>
      <c r="D739" s="122" t="s">
        <v>51</v>
      </c>
      <c r="E739" s="1013"/>
      <c r="F739" s="1013">
        <f t="shared" si="3"/>
        <v>0</v>
      </c>
    </row>
    <row r="740" spans="1:6">
      <c r="A740" s="116" t="s">
        <v>312</v>
      </c>
      <c r="B740" s="98" t="s">
        <v>502</v>
      </c>
      <c r="C740" s="55">
        <v>1</v>
      </c>
      <c r="D740" s="122" t="s">
        <v>51</v>
      </c>
      <c r="E740" s="1013"/>
      <c r="F740" s="1013">
        <f t="shared" si="3"/>
        <v>0</v>
      </c>
    </row>
    <row r="741" spans="1:6">
      <c r="A741" s="116" t="s">
        <v>306</v>
      </c>
      <c r="B741" s="98" t="s">
        <v>501</v>
      </c>
      <c r="C741" s="55">
        <v>1</v>
      </c>
      <c r="D741" s="122" t="s">
        <v>51</v>
      </c>
      <c r="E741" s="1013"/>
      <c r="F741" s="1013">
        <f t="shared" si="3"/>
        <v>0</v>
      </c>
    </row>
    <row r="742" spans="1:6" ht="41.4">
      <c r="A742" s="116" t="s">
        <v>301</v>
      </c>
      <c r="B742" s="98" t="s">
        <v>500</v>
      </c>
      <c r="C742" s="55">
        <v>1</v>
      </c>
      <c r="D742" s="122" t="s">
        <v>51</v>
      </c>
      <c r="E742" s="1013"/>
      <c r="F742" s="1013">
        <f t="shared" si="3"/>
        <v>0</v>
      </c>
    </row>
    <row r="743" spans="1:6">
      <c r="A743" s="116" t="s">
        <v>295</v>
      </c>
      <c r="B743" s="98" t="s">
        <v>499</v>
      </c>
      <c r="C743" s="55">
        <v>1</v>
      </c>
      <c r="D743" s="122" t="s">
        <v>51</v>
      </c>
      <c r="E743" s="1013"/>
      <c r="F743" s="1013">
        <f t="shared" si="3"/>
        <v>0</v>
      </c>
    </row>
    <row r="744" spans="1:6">
      <c r="A744" s="116" t="s">
        <v>290</v>
      </c>
      <c r="B744" s="98" t="s">
        <v>498</v>
      </c>
      <c r="C744" s="55">
        <v>1</v>
      </c>
      <c r="D744" s="122" t="s">
        <v>51</v>
      </c>
      <c r="E744" s="1013"/>
      <c r="F744" s="1013">
        <f t="shared" si="3"/>
        <v>0</v>
      </c>
    </row>
    <row r="745" spans="1:6">
      <c r="A745" s="116" t="s">
        <v>285</v>
      </c>
      <c r="B745" s="98" t="s">
        <v>497</v>
      </c>
      <c r="C745" s="55">
        <v>1</v>
      </c>
      <c r="D745" s="122" t="s">
        <v>51</v>
      </c>
      <c r="E745" s="1013"/>
      <c r="F745" s="1013">
        <f t="shared" si="3"/>
        <v>0</v>
      </c>
    </row>
    <row r="746" spans="1:6">
      <c r="A746" s="116"/>
      <c r="B746" s="98"/>
      <c r="C746" s="55"/>
      <c r="D746" s="122"/>
      <c r="E746" s="1013"/>
      <c r="F746" s="1013"/>
    </row>
    <row r="747" spans="1:6" ht="27.6">
      <c r="A747" s="116">
        <v>13</v>
      </c>
      <c r="B747" s="98" t="s">
        <v>496</v>
      </c>
      <c r="C747" s="55"/>
      <c r="D747" s="122"/>
      <c r="E747" s="1013"/>
      <c r="F747" s="1013"/>
    </row>
    <row r="748" spans="1:6">
      <c r="A748" s="116" t="s">
        <v>106</v>
      </c>
      <c r="B748" s="98" t="s">
        <v>495</v>
      </c>
      <c r="C748" s="55">
        <v>4</v>
      </c>
      <c r="D748" s="122" t="s">
        <v>51</v>
      </c>
      <c r="E748" s="1013"/>
      <c r="F748" s="1013">
        <f>+C748*E748</f>
        <v>0</v>
      </c>
    </row>
    <row r="749" spans="1:6">
      <c r="A749" s="116" t="s">
        <v>104</v>
      </c>
      <c r="B749" s="98" t="s">
        <v>494</v>
      </c>
      <c r="C749" s="55">
        <v>1</v>
      </c>
      <c r="D749" s="122" t="s">
        <v>51</v>
      </c>
      <c r="E749" s="1013"/>
      <c r="F749" s="1013">
        <f>+C749*E749</f>
        <v>0</v>
      </c>
    </row>
    <row r="750" spans="1:6">
      <c r="A750" s="116" t="s">
        <v>102</v>
      </c>
      <c r="B750" s="98" t="s">
        <v>493</v>
      </c>
      <c r="C750" s="55">
        <v>1</v>
      </c>
      <c r="D750" s="122" t="s">
        <v>51</v>
      </c>
      <c r="E750" s="1013"/>
      <c r="F750" s="1013">
        <f>+C750*E750</f>
        <v>0</v>
      </c>
    </row>
    <row r="751" spans="1:6">
      <c r="A751" s="116" t="s">
        <v>42</v>
      </c>
      <c r="B751" s="98"/>
      <c r="C751" s="55"/>
      <c r="D751" s="122"/>
      <c r="E751" s="1013"/>
      <c r="F751" s="1013"/>
    </row>
    <row r="752" spans="1:6">
      <c r="A752" s="116" t="s">
        <v>42</v>
      </c>
      <c r="B752" s="100" t="s">
        <v>492</v>
      </c>
      <c r="C752" s="55"/>
      <c r="D752" s="122"/>
      <c r="E752" s="1013"/>
      <c r="F752" s="1013"/>
    </row>
    <row r="753" spans="1:6" ht="124.2">
      <c r="A753" s="116">
        <v>14</v>
      </c>
      <c r="B753" s="98" t="s">
        <v>491</v>
      </c>
      <c r="C753" s="55">
        <v>720.61099999999999</v>
      </c>
      <c r="D753" s="122" t="s">
        <v>173</v>
      </c>
      <c r="E753" s="1013"/>
      <c r="F753" s="1013">
        <f>+C753*E753</f>
        <v>0</v>
      </c>
    </row>
    <row r="754" spans="1:6">
      <c r="A754" s="116"/>
      <c r="B754" s="98"/>
      <c r="C754" s="55"/>
      <c r="D754" s="122"/>
      <c r="E754" s="1013"/>
      <c r="F754" s="1013"/>
    </row>
    <row r="755" spans="1:6" ht="41.4">
      <c r="A755" s="116">
        <v>15</v>
      </c>
      <c r="B755" s="98" t="s">
        <v>490</v>
      </c>
      <c r="C755" s="55">
        <v>1</v>
      </c>
      <c r="D755" s="122" t="s">
        <v>1022</v>
      </c>
      <c r="E755" s="1013"/>
      <c r="F755" s="1013">
        <f>+C755*E755</f>
        <v>0</v>
      </c>
    </row>
    <row r="756" spans="1:6" s="157" customFormat="1">
      <c r="A756" s="116" t="s">
        <v>42</v>
      </c>
      <c r="B756" s="24"/>
      <c r="C756" s="183"/>
      <c r="D756" s="182"/>
      <c r="E756" s="1030"/>
      <c r="F756" s="1010"/>
    </row>
    <row r="757" spans="1:6" ht="14.4" thickBot="1">
      <c r="A757" s="120"/>
      <c r="B757" s="119" t="s">
        <v>489</v>
      </c>
      <c r="C757" s="118"/>
      <c r="D757" s="117"/>
      <c r="E757" s="1027"/>
      <c r="F757" s="1024">
        <f>SUM(F671:F756)</f>
        <v>0</v>
      </c>
    </row>
    <row r="758" spans="1:6" s="157" customFormat="1" ht="14.4" thickTop="1">
      <c r="A758" s="127"/>
      <c r="B758" s="98"/>
      <c r="C758" s="121"/>
      <c r="D758" s="102"/>
      <c r="E758" s="1009"/>
      <c r="F758" s="1010"/>
    </row>
    <row r="759" spans="1:6">
      <c r="A759" s="127"/>
      <c r="B759" s="130"/>
      <c r="C759" s="181"/>
      <c r="D759" s="102"/>
      <c r="F759" s="1034"/>
    </row>
    <row r="760" spans="1:6">
      <c r="A760" s="126" t="s">
        <v>488</v>
      </c>
      <c r="B760" s="125" t="s">
        <v>487</v>
      </c>
      <c r="C760" s="124"/>
      <c r="D760" s="123"/>
      <c r="E760" s="1026"/>
      <c r="F760" s="1032"/>
    </row>
    <row r="761" spans="1:6">
      <c r="A761" s="116" t="s">
        <v>42</v>
      </c>
      <c r="B761" s="130"/>
      <c r="C761" s="181"/>
      <c r="D761" s="102"/>
      <c r="F761" s="1034"/>
    </row>
    <row r="762" spans="1:6" ht="41.4">
      <c r="A762" s="116">
        <v>1</v>
      </c>
      <c r="B762" s="98" t="s">
        <v>486</v>
      </c>
      <c r="C762" s="55">
        <v>6</v>
      </c>
      <c r="D762" s="122" t="s">
        <v>51</v>
      </c>
      <c r="E762" s="1013"/>
      <c r="F762" s="1013">
        <f>+C762*E762</f>
        <v>0</v>
      </c>
    </row>
    <row r="763" spans="1:6">
      <c r="A763" s="116" t="s">
        <v>42</v>
      </c>
      <c r="B763" s="98"/>
      <c r="C763" s="55"/>
      <c r="D763" s="122"/>
      <c r="E763" s="1013"/>
      <c r="F763" s="1013"/>
    </row>
    <row r="764" spans="1:6" ht="27.6">
      <c r="A764" s="116">
        <v>2</v>
      </c>
      <c r="B764" s="98" t="s">
        <v>485</v>
      </c>
      <c r="C764" s="55">
        <v>1</v>
      </c>
      <c r="D764" s="122" t="s">
        <v>1022</v>
      </c>
      <c r="E764" s="1013"/>
      <c r="F764" s="1013">
        <f>+C764*E764</f>
        <v>0</v>
      </c>
    </row>
    <row r="765" spans="1:6">
      <c r="A765" s="116" t="s">
        <v>42</v>
      </c>
      <c r="B765" s="98"/>
      <c r="C765" s="55"/>
      <c r="D765" s="122"/>
      <c r="E765" s="1013"/>
      <c r="F765" s="1013"/>
    </row>
    <row r="766" spans="1:6" ht="27.6">
      <c r="A766" s="116">
        <v>3</v>
      </c>
      <c r="B766" s="98" t="s">
        <v>484</v>
      </c>
      <c r="C766" s="55">
        <v>1</v>
      </c>
      <c r="D766" s="122" t="s">
        <v>1022</v>
      </c>
      <c r="E766" s="1013"/>
      <c r="F766" s="1013">
        <f>+C766*E766</f>
        <v>0</v>
      </c>
    </row>
    <row r="767" spans="1:6">
      <c r="A767" s="116" t="s">
        <v>42</v>
      </c>
      <c r="B767" s="98"/>
      <c r="C767" s="55"/>
      <c r="D767" s="122"/>
      <c r="E767" s="1013"/>
      <c r="F767" s="1013"/>
    </row>
    <row r="768" spans="1:6" ht="27.6">
      <c r="A768" s="116">
        <v>4</v>
      </c>
      <c r="B768" s="98" t="s">
        <v>483</v>
      </c>
      <c r="C768" s="55">
        <v>1</v>
      </c>
      <c r="D768" s="122" t="s">
        <v>1022</v>
      </c>
      <c r="E768" s="1013"/>
      <c r="F768" s="1013">
        <f>+C768*E768</f>
        <v>0</v>
      </c>
    </row>
    <row r="769" spans="1:6">
      <c r="A769" s="116" t="s">
        <v>42</v>
      </c>
      <c r="B769" s="98"/>
      <c r="C769" s="181"/>
      <c r="D769" s="98"/>
      <c r="F769" s="1010"/>
    </row>
    <row r="770" spans="1:6" ht="14.4" thickBot="1">
      <c r="A770" s="120"/>
      <c r="B770" s="119" t="s">
        <v>482</v>
      </c>
      <c r="C770" s="118"/>
      <c r="D770" s="117"/>
      <c r="E770" s="1027"/>
      <c r="F770" s="1024">
        <f>SUM(F761:F769)</f>
        <v>0</v>
      </c>
    </row>
    <row r="771" spans="1:6" ht="14.4" thickTop="1">
      <c r="A771" s="127"/>
      <c r="B771" s="130"/>
      <c r="C771" s="181"/>
      <c r="D771" s="102"/>
      <c r="F771" s="1034"/>
    </row>
    <row r="772" spans="1:6">
      <c r="A772" s="127"/>
      <c r="B772" s="130"/>
      <c r="C772" s="181"/>
      <c r="D772" s="102"/>
      <c r="F772" s="1034"/>
    </row>
    <row r="773" spans="1:6">
      <c r="A773" s="126" t="s">
        <v>481</v>
      </c>
      <c r="B773" s="125" t="s">
        <v>480</v>
      </c>
      <c r="C773" s="124"/>
      <c r="D773" s="123"/>
      <c r="E773" s="1026"/>
      <c r="F773" s="1032"/>
    </row>
    <row r="774" spans="1:6">
      <c r="A774" s="116" t="s">
        <v>42</v>
      </c>
      <c r="B774" s="98"/>
      <c r="C774" s="121"/>
      <c r="D774" s="102"/>
      <c r="E774" s="1009"/>
      <c r="F774" s="1010"/>
    </row>
    <row r="775" spans="1:6" ht="69">
      <c r="A775" s="116">
        <v>1</v>
      </c>
      <c r="B775" s="98" t="s">
        <v>479</v>
      </c>
      <c r="C775" s="55">
        <v>1</v>
      </c>
      <c r="D775" s="122" t="s">
        <v>1022</v>
      </c>
      <c r="E775" s="1013"/>
      <c r="F775" s="1013">
        <f>+C775*E775</f>
        <v>0</v>
      </c>
    </row>
    <row r="776" spans="1:6">
      <c r="A776" s="116" t="s">
        <v>42</v>
      </c>
      <c r="B776" s="98"/>
      <c r="C776" s="55"/>
      <c r="D776" s="122"/>
      <c r="E776" s="1013"/>
      <c r="F776" s="1013"/>
    </row>
    <row r="777" spans="1:6" ht="55.2">
      <c r="A777" s="116">
        <v>2</v>
      </c>
      <c r="B777" s="98" t="s">
        <v>478</v>
      </c>
      <c r="C777" s="55">
        <v>1</v>
      </c>
      <c r="D777" s="122" t="s">
        <v>1022</v>
      </c>
      <c r="E777" s="1013"/>
      <c r="F777" s="1013">
        <f>+C777*E777</f>
        <v>0</v>
      </c>
    </row>
    <row r="778" spans="1:6">
      <c r="A778" s="116" t="s">
        <v>42</v>
      </c>
      <c r="B778" s="130"/>
      <c r="C778" s="55"/>
      <c r="D778" s="122"/>
      <c r="E778" s="1013"/>
      <c r="F778" s="1013"/>
    </row>
    <row r="779" spans="1:6">
      <c r="A779" s="116">
        <v>3</v>
      </c>
      <c r="B779" s="179" t="s">
        <v>477</v>
      </c>
      <c r="C779" s="55">
        <v>1</v>
      </c>
      <c r="D779" s="122" t="s">
        <v>1022</v>
      </c>
      <c r="E779" s="1013"/>
      <c r="F779" s="1013">
        <f>+C779*E779</f>
        <v>0</v>
      </c>
    </row>
    <row r="780" spans="1:6">
      <c r="A780" s="116" t="s">
        <v>42</v>
      </c>
      <c r="B780" s="179"/>
      <c r="C780" s="55"/>
      <c r="D780" s="122"/>
      <c r="E780" s="1013"/>
      <c r="F780" s="1013"/>
    </row>
    <row r="781" spans="1:6" ht="27.6">
      <c r="A781" s="116">
        <v>4</v>
      </c>
      <c r="B781" s="179" t="s">
        <v>476</v>
      </c>
      <c r="C781" s="55">
        <v>1</v>
      </c>
      <c r="D781" s="122" t="s">
        <v>1022</v>
      </c>
      <c r="E781" s="1013"/>
      <c r="F781" s="1013">
        <f>+C781*E781</f>
        <v>0</v>
      </c>
    </row>
    <row r="782" spans="1:6">
      <c r="A782" s="116"/>
      <c r="B782" s="179"/>
      <c r="C782" s="55"/>
      <c r="D782" s="122"/>
      <c r="E782" s="1013"/>
      <c r="F782" s="1013"/>
    </row>
    <row r="783" spans="1:6" ht="27.6">
      <c r="A783" s="116">
        <v>5</v>
      </c>
      <c r="B783" s="179" t="s">
        <v>475</v>
      </c>
      <c r="C783" s="55">
        <v>1</v>
      </c>
      <c r="D783" s="122" t="s">
        <v>1022</v>
      </c>
      <c r="E783" s="1013"/>
      <c r="F783" s="1013">
        <f t="shared" ref="F783" si="4">+C783*E783</f>
        <v>0</v>
      </c>
    </row>
    <row r="784" spans="1:6">
      <c r="A784" s="116"/>
      <c r="B784" s="179"/>
      <c r="C784" s="55"/>
      <c r="D784" s="122"/>
      <c r="E784" s="1013"/>
      <c r="F784" s="1013"/>
    </row>
    <row r="785" spans="1:6" ht="41.4">
      <c r="A785" s="116">
        <v>6</v>
      </c>
      <c r="B785" s="179" t="s">
        <v>474</v>
      </c>
      <c r="C785" s="55">
        <v>1</v>
      </c>
      <c r="D785" s="122" t="s">
        <v>1022</v>
      </c>
      <c r="E785" s="1013"/>
      <c r="F785" s="1013">
        <f>+C785*E785</f>
        <v>0</v>
      </c>
    </row>
    <row r="786" spans="1:6">
      <c r="A786" s="116" t="s">
        <v>42</v>
      </c>
      <c r="B786" s="24"/>
      <c r="C786" s="183"/>
      <c r="D786" s="182"/>
      <c r="E786" s="1030"/>
      <c r="F786" s="1010"/>
    </row>
    <row r="787" spans="1:6" ht="14.4" thickBot="1">
      <c r="A787" s="120"/>
      <c r="B787" s="119" t="s">
        <v>473</v>
      </c>
      <c r="C787" s="118"/>
      <c r="D787" s="117"/>
      <c r="E787" s="1027"/>
      <c r="F787" s="1024">
        <f>SUM(F774:F786)</f>
        <v>0</v>
      </c>
    </row>
    <row r="788" spans="1:6" ht="14.4" thickTop="1">
      <c r="A788" s="127"/>
      <c r="B788" s="130"/>
      <c r="C788" s="181"/>
      <c r="D788" s="102"/>
      <c r="F788" s="1034"/>
    </row>
    <row r="789" spans="1:6">
      <c r="A789" s="116"/>
      <c r="B789" s="179"/>
      <c r="C789" s="178"/>
      <c r="D789" s="177"/>
      <c r="E789" s="1009"/>
      <c r="F789" s="1010"/>
    </row>
    <row r="790" spans="1:6">
      <c r="A790" s="126" t="s">
        <v>472</v>
      </c>
      <c r="B790" s="125" t="s">
        <v>471</v>
      </c>
      <c r="C790" s="124"/>
      <c r="D790" s="123"/>
      <c r="E790" s="1026"/>
      <c r="F790" s="1032"/>
    </row>
    <row r="791" spans="1:6">
      <c r="A791" s="116" t="s">
        <v>42</v>
      </c>
      <c r="B791" s="179"/>
      <c r="C791" s="178"/>
      <c r="D791" s="177"/>
      <c r="E791" s="1009"/>
      <c r="F791" s="1010"/>
    </row>
    <row r="792" spans="1:6" ht="68.25" customHeight="1">
      <c r="A792" s="116">
        <v>1</v>
      </c>
      <c r="B792" s="179" t="s">
        <v>470</v>
      </c>
      <c r="C792" s="55">
        <v>1</v>
      </c>
      <c r="D792" s="122" t="s">
        <v>51</v>
      </c>
      <c r="E792" s="1013"/>
      <c r="F792" s="1013">
        <f>C792*E792</f>
        <v>0</v>
      </c>
    </row>
    <row r="793" spans="1:6">
      <c r="A793" s="116" t="s">
        <v>42</v>
      </c>
      <c r="B793" s="98"/>
      <c r="C793" s="55"/>
      <c r="D793" s="122"/>
      <c r="E793" s="1013"/>
      <c r="F793" s="1013"/>
    </row>
    <row r="794" spans="1:6" ht="67.5" customHeight="1">
      <c r="A794" s="116">
        <v>2</v>
      </c>
      <c r="B794" s="179" t="s">
        <v>469</v>
      </c>
      <c r="C794" s="55">
        <v>1</v>
      </c>
      <c r="D794" s="122" t="s">
        <v>51</v>
      </c>
      <c r="E794" s="1013"/>
      <c r="F794" s="1013">
        <f>C794*E794</f>
        <v>0</v>
      </c>
    </row>
    <row r="795" spans="1:6">
      <c r="A795" s="116" t="s">
        <v>42</v>
      </c>
      <c r="B795" s="98"/>
      <c r="C795" s="121"/>
      <c r="D795" s="102"/>
      <c r="E795" s="1009"/>
      <c r="F795" s="1010"/>
    </row>
    <row r="796" spans="1:6" ht="14.4" thickBot="1">
      <c r="A796" s="120"/>
      <c r="B796" s="119" t="s">
        <v>468</v>
      </c>
      <c r="C796" s="118"/>
      <c r="D796" s="117"/>
      <c r="E796" s="1027"/>
      <c r="F796" s="1024">
        <f>SUM(F791:F795)</f>
        <v>0</v>
      </c>
    </row>
    <row r="797" spans="1:6" ht="14.4" thickTop="1">
      <c r="A797" s="127"/>
      <c r="B797" s="98"/>
      <c r="C797" s="121"/>
      <c r="D797" s="102"/>
      <c r="E797" s="1009"/>
      <c r="F797" s="1010"/>
    </row>
    <row r="798" spans="1:6">
      <c r="A798" s="116"/>
      <c r="B798" s="179"/>
      <c r="C798" s="178"/>
      <c r="D798" s="177"/>
      <c r="E798" s="1009"/>
      <c r="F798" s="1010"/>
    </row>
    <row r="799" spans="1:6">
      <c r="A799" s="126" t="s">
        <v>467</v>
      </c>
      <c r="B799" s="125" t="s">
        <v>44</v>
      </c>
      <c r="C799" s="124"/>
      <c r="D799" s="123"/>
      <c r="E799" s="1026"/>
      <c r="F799" s="1032"/>
    </row>
    <row r="800" spans="1:6">
      <c r="A800" s="116" t="s">
        <v>42</v>
      </c>
      <c r="B800" s="179"/>
      <c r="C800" s="178"/>
      <c r="D800" s="177"/>
      <c r="E800" s="1009"/>
      <c r="F800" s="1010"/>
    </row>
    <row r="801" spans="1:6" ht="27.6">
      <c r="A801" s="116">
        <v>1</v>
      </c>
      <c r="B801" s="98" t="s">
        <v>466</v>
      </c>
      <c r="C801" s="1093">
        <f>SUM(F9:F19)</f>
        <v>0</v>
      </c>
      <c r="D801" s="180"/>
      <c r="E801" s="1092">
        <v>0.05</v>
      </c>
      <c r="F801" s="1013">
        <f>C801*E801</f>
        <v>0</v>
      </c>
    </row>
    <row r="802" spans="1:6">
      <c r="A802" s="116"/>
      <c r="B802" s="179"/>
      <c r="C802" s="178"/>
      <c r="D802" s="177"/>
      <c r="E802" s="1009"/>
      <c r="F802" s="1010"/>
    </row>
    <row r="803" spans="1:6" ht="14.4" thickBot="1">
      <c r="A803" s="120"/>
      <c r="B803" s="119" t="s">
        <v>41</v>
      </c>
      <c r="C803" s="118"/>
      <c r="D803" s="117"/>
      <c r="E803" s="1027"/>
      <c r="F803" s="1024">
        <f>SUM(F800:F802)</f>
        <v>0</v>
      </c>
    </row>
    <row r="804" spans="1:6" ht="14.4" thickTop="1">
      <c r="A804" s="127"/>
      <c r="B804" s="110"/>
      <c r="C804" s="115"/>
      <c r="E804" s="1009"/>
      <c r="F804" s="1009"/>
    </row>
  </sheetData>
  <sheetProtection selectLockedCells="1"/>
  <protectedRanges>
    <protectedRange sqref="E761:F761 E771:F772 E788:F789 E4:F5 F6:F8 E21:F21 E769 E23:F25 E805:F65462 E798:F798 E759:F759 E2:F2 E673:E683 E685:E701 E703:E755" name="Obseg5_11"/>
    <protectedRange sqref="E2:F2" name="Range1_8_2_2_1_1_1_1"/>
    <protectedRange sqref="F22" name="Obseg5_4_1_3"/>
    <protectedRange sqref="E3:F3" name="Obseg5_14"/>
    <protectedRange sqref="E756 E786" name="Obseg5_20"/>
    <protectedRange sqref="E602:F603 E26:F26" name="Obseg5"/>
    <protectedRange sqref="E601:F601 E645:F646 E588:F588 E563:F563 E668:F669 E757:F757 E770:F770 E787:F787 E796:F796 E616:F617 E803:F803 E27:F28 E63:F63" name="Obseg5_12_1"/>
    <protectedRange sqref="E565:F565 E64:F64 E29:F30" name="Obseg5_13_1"/>
    <protectedRange sqref="E562 E66:F67" name="Obseg5_15_1"/>
    <protectedRange sqref="E566:F567" name="Obseg5_16_1"/>
    <protectedRange sqref="E615 E604:F605" name="Obseg5_8_1_1"/>
    <protectedRange sqref="E760:F760 E773:F774 E670:F671 E647:F649" name="Obseg5_20_1"/>
    <protectedRange sqref="E667" name="Obseg5_3_1_1_1"/>
    <protectedRange sqref="F762:F769 F589:F592 F562 F650:F667 F620:F644 F606:F615 F775:F786" name="Obseg5_4_2_4_1"/>
    <protectedRange sqref="E589:E592 E620 E569:E587 E624 E82 E300 E594:E600 E622 E650:E666 E684 E702 E762:E768 E775:E785 E792 E32:E62 E606:E611" name="Obseg5_3_1_2"/>
    <protectedRange sqref="F758" name="Obseg5_4_6_1"/>
    <protectedRange sqref="E758" name="Obseg5_5_1_2"/>
    <protectedRange sqref="E618:F619 E623 E621 E625:E644" name="Obseg5_20_1_1"/>
    <protectedRange sqref="E795 E799:F799 E804:F804 E802 E790:F790 E797:F797" name="Obseg5_11_1"/>
    <protectedRange sqref="F792:F795 F801:F802" name="Obseg5_4_2_4_2"/>
    <protectedRange sqref="E801 E793:E794" name="Obseg5_3_1_2_2"/>
    <protectedRange sqref="F791 F800" name="Obseg5_4_6_1_1"/>
    <protectedRange sqref="E791 E800" name="Obseg5_5_1_2_1"/>
    <protectedRange sqref="E9:E20" name="Obseg5_11_3"/>
    <protectedRange sqref="F593:F600 F31:F62 F568:F587 F672:F756" name="Obseg5_4_2_4_1_3"/>
    <protectedRange sqref="E31 E568 E593 E672" name="Obseg5_3_1_2_3"/>
    <protectedRange sqref="E612:E614" name="Obseg5_3_1_2_1"/>
    <protectedRange sqref="F68:F561" name="Obseg5_4_2_4_1_1"/>
    <protectedRange sqref="E68:E81 E83:E299 E301:E561" name="Obseg5_3_1_2_4"/>
  </protectedRanges>
  <conditionalFormatting sqref="C762:C768 C606:C607 C593:C600 C775:C785 C792:C794 E659:E661 C659:C661 C673:C678 E673:F674 C680:C703 C744 E751:E755 C751:C755 E606:F609 E675:E678 E738:F744 E746:E748 C746:C748 C663:C666 E663:E666 E650:F650 E61:F61 E51:E53 E801:F801 C650:C657 F651:F666 C801 E568:F583 E593:F600 E651:E657 E680:E703 E762:F768 E792:F794 C717:C720 C725:C727 E714:E731 C714:C715 F746:F755 C32:C53 E32:F50 C55:C62 E55:E60 F51:F60 C568:C585 E584:E585 F584:F586 C612:C613 E612:F613 F675:F737 E775:F785">
    <cfRule type="expression" dxfId="93" priority="72">
      <formula>C32&lt;&gt;#REF!</formula>
    </cfRule>
  </conditionalFormatting>
  <conditionalFormatting sqref="C614 E614:F614 F621:F644">
    <cfRule type="expression" dxfId="92" priority="71">
      <formula>C614&lt;&gt;#REF!</formula>
    </cfRule>
  </conditionalFormatting>
  <conditionalFormatting sqref="C620 E620:F620">
    <cfRule type="expression" dxfId="91" priority="70">
      <formula>C620&lt;&gt;#REF!</formula>
    </cfRule>
  </conditionalFormatting>
  <conditionalFormatting sqref="C622">
    <cfRule type="expression" dxfId="90" priority="69">
      <formula>C622&lt;&gt;#REF!</formula>
    </cfRule>
  </conditionalFormatting>
  <conditionalFormatting sqref="C608:C609">
    <cfRule type="expression" dxfId="89" priority="68">
      <formula>C608&lt;&gt;#REF!</formula>
    </cfRule>
  </conditionalFormatting>
  <conditionalFormatting sqref="C626:C633 E626:E633 E644 C644">
    <cfRule type="expression" dxfId="88" priority="67">
      <formula>C626&lt;&gt;#REF!</formula>
    </cfRule>
  </conditionalFormatting>
  <conditionalFormatting sqref="C658 E658">
    <cfRule type="expression" dxfId="87" priority="66">
      <formula>C658&lt;&gt;#REF!</formula>
    </cfRule>
  </conditionalFormatting>
  <conditionalFormatting sqref="E679 C679">
    <cfRule type="expression" dxfId="86" priority="65">
      <formula>C679&lt;&gt;#REF!</formula>
    </cfRule>
  </conditionalFormatting>
  <conditionalFormatting sqref="C686">
    <cfRule type="expression" dxfId="85" priority="64">
      <formula>C686&lt;&gt;#REF!</formula>
    </cfRule>
  </conditionalFormatting>
  <conditionalFormatting sqref="E704:E709 C704:C709">
    <cfRule type="expression" dxfId="84" priority="63">
      <formula>C704&lt;&gt;#REF!</formula>
    </cfRule>
  </conditionalFormatting>
  <conditionalFormatting sqref="E710:E713 C710:C713">
    <cfRule type="expression" dxfId="83" priority="62">
      <formula>C710&lt;&gt;#REF!</formula>
    </cfRule>
  </conditionalFormatting>
  <conditionalFormatting sqref="C728:C731 C738:C743">
    <cfRule type="expression" dxfId="82" priority="61">
      <formula>C728&lt;&gt;#REF!</formula>
    </cfRule>
  </conditionalFormatting>
  <conditionalFormatting sqref="E732">
    <cfRule type="expression" dxfId="81" priority="60">
      <formula>E732&lt;&gt;#REF!</formula>
    </cfRule>
  </conditionalFormatting>
  <conditionalFormatting sqref="C732">
    <cfRule type="expression" dxfId="80" priority="59">
      <formula>C732&lt;&gt;#REF!</formula>
    </cfRule>
  </conditionalFormatting>
  <conditionalFormatting sqref="E733:E734">
    <cfRule type="expression" dxfId="79" priority="58">
      <formula>E733&lt;&gt;#REF!</formula>
    </cfRule>
  </conditionalFormatting>
  <conditionalFormatting sqref="C733">
    <cfRule type="expression" dxfId="78" priority="57">
      <formula>C733&lt;&gt;#REF!</formula>
    </cfRule>
  </conditionalFormatting>
  <conditionalFormatting sqref="C749 E749">
    <cfRule type="expression" dxfId="77" priority="56">
      <formula>C749&lt;&gt;#REF!</formula>
    </cfRule>
  </conditionalFormatting>
  <conditionalFormatting sqref="C750 E750">
    <cfRule type="expression" dxfId="76" priority="55">
      <formula>C750&lt;&gt;#REF!</formula>
    </cfRule>
  </conditionalFormatting>
  <conditionalFormatting sqref="E737">
    <cfRule type="expression" dxfId="75" priority="43">
      <formula>E737&lt;&gt;#REF!</formula>
    </cfRule>
  </conditionalFormatting>
  <conditionalFormatting sqref="C634:C635 E634:E635 E637 C637">
    <cfRule type="expression" dxfId="74" priority="54">
      <formula>C634&lt;&gt;#REF!</formula>
    </cfRule>
  </conditionalFormatting>
  <conditionalFormatting sqref="C636 E636">
    <cfRule type="expression" dxfId="73" priority="53">
      <formula>C636&lt;&gt;#REF!</formula>
    </cfRule>
  </conditionalFormatting>
  <conditionalFormatting sqref="C638:C643 E638:E643">
    <cfRule type="expression" dxfId="72" priority="52">
      <formula>C638&lt;&gt;#REF!</formula>
    </cfRule>
  </conditionalFormatting>
  <conditionalFormatting sqref="C734">
    <cfRule type="expression" dxfId="71" priority="51">
      <formula>C734&lt;&gt;#REF!</formula>
    </cfRule>
  </conditionalFormatting>
  <conditionalFormatting sqref="E735">
    <cfRule type="expression" dxfId="70" priority="49">
      <formula>E735&lt;&gt;#REF!</formula>
    </cfRule>
  </conditionalFormatting>
  <conditionalFormatting sqref="C735">
    <cfRule type="expression" dxfId="69" priority="48">
      <formula>C735&lt;&gt;#REF!</formula>
    </cfRule>
  </conditionalFormatting>
  <conditionalFormatting sqref="E736">
    <cfRule type="expression" dxfId="68" priority="46">
      <formula>E736&lt;&gt;#REF!</formula>
    </cfRule>
  </conditionalFormatting>
  <conditionalFormatting sqref="C736">
    <cfRule type="expression" dxfId="67" priority="45">
      <formula>C736&lt;&gt;#REF!</formula>
    </cfRule>
  </conditionalFormatting>
  <conditionalFormatting sqref="C737">
    <cfRule type="expression" dxfId="66" priority="42">
      <formula>C737&lt;&gt;#REF!</formula>
    </cfRule>
  </conditionalFormatting>
  <conditionalFormatting sqref="E745:F745">
    <cfRule type="expression" dxfId="65" priority="41">
      <formula>E745&lt;&gt;#REF!</formula>
    </cfRule>
  </conditionalFormatting>
  <conditionalFormatting sqref="C745">
    <cfRule type="expression" dxfId="64" priority="40">
      <formula>C745&lt;&gt;#REF!</formula>
    </cfRule>
  </conditionalFormatting>
  <conditionalFormatting sqref="E662">
    <cfRule type="expression" dxfId="63" priority="39">
      <formula>E662&lt;&gt;#REF!</formula>
    </cfRule>
  </conditionalFormatting>
  <conditionalFormatting sqref="C624 E624">
    <cfRule type="expression" dxfId="62" priority="38">
      <formula>C624&lt;&gt;#REF!</formula>
    </cfRule>
  </conditionalFormatting>
  <conditionalFormatting sqref="C97 F150:F157 F109:F148 F173:F191 F193:F264 F266:F278 F280:F293 E319:E561 C317:C561 F295:F561">
    <cfRule type="expression" dxfId="61" priority="34">
      <formula>C97&lt;&gt;#REF!</formula>
    </cfRule>
  </conditionalFormatting>
  <conditionalFormatting sqref="C112">
    <cfRule type="expression" dxfId="60" priority="33">
      <formula>C112&lt;&gt;#REF!</formula>
    </cfRule>
  </conditionalFormatting>
  <conditionalFormatting sqref="C258:C264 C150:C157 E150:E157 E109:E148 C127:C148 E173:E191 C173:C184 E193:E264 C193:C198 E266:E278 C266:C271 E280:E293 C280:C284 E295:E299 C295:C299">
    <cfRule type="expression" dxfId="59" priority="32">
      <formula>C109&lt;&gt;#REF!</formula>
    </cfRule>
  </conditionalFormatting>
  <conditionalFormatting sqref="C185">
    <cfRule type="expression" dxfId="58" priority="31">
      <formula>C185&lt;&gt;#REF!</formula>
    </cfRule>
  </conditionalFormatting>
  <conditionalFormatting sqref="C199">
    <cfRule type="expression" dxfId="57" priority="30">
      <formula>C199&lt;&gt;#REF!</formula>
    </cfRule>
  </conditionalFormatting>
  <conditionalFormatting sqref="C213">
    <cfRule type="expression" dxfId="56" priority="29">
      <formula>C213&lt;&gt;#REF!</formula>
    </cfRule>
  </conditionalFormatting>
  <conditionalFormatting sqref="C227">
    <cfRule type="expression" dxfId="55" priority="28">
      <formula>C227&lt;&gt;#REF!</formula>
    </cfRule>
  </conditionalFormatting>
  <conditionalFormatting sqref="C242">
    <cfRule type="expression" dxfId="54" priority="27">
      <formula>C242&lt;&gt;#REF!</formula>
    </cfRule>
  </conditionalFormatting>
  <conditionalFormatting sqref="C257">
    <cfRule type="expression" dxfId="53" priority="26">
      <formula>C257&lt;&gt;#REF!</formula>
    </cfRule>
  </conditionalFormatting>
  <conditionalFormatting sqref="C272">
    <cfRule type="expression" dxfId="52" priority="25">
      <formula>C272&lt;&gt;#REF!</formula>
    </cfRule>
  </conditionalFormatting>
  <conditionalFormatting sqref="C285">
    <cfRule type="expression" dxfId="51" priority="24">
      <formula>C285&lt;&gt;#REF!</formula>
    </cfRule>
  </conditionalFormatting>
  <conditionalFormatting sqref="C300">
    <cfRule type="expression" dxfId="50" priority="23">
      <formula>C300&lt;&gt;#REF!</formula>
    </cfRule>
  </conditionalFormatting>
  <conditionalFormatting sqref="C83:C84">
    <cfRule type="expression" dxfId="49" priority="35">
      <formula>C83&lt;&gt;#REF!</formula>
    </cfRule>
  </conditionalFormatting>
  <conditionalFormatting sqref="C68:C82 C85:C96 C98:C111 C113:C126 C186:C191 C200:C212 C214:C226 C228:C241 C243:C256 C273:C278 C286:C293 C301:C313 E317:E318 E68:F81 E83:F108 F82 E301:E313">
    <cfRule type="expression" dxfId="48" priority="37">
      <formula>C68&lt;&gt;#REF!</formula>
    </cfRule>
  </conditionalFormatting>
  <conditionalFormatting sqref="E314:E316 C314:C316">
    <cfRule type="expression" dxfId="47" priority="36">
      <formula>C314&lt;&gt;#REF!</formula>
    </cfRule>
  </conditionalFormatting>
  <conditionalFormatting sqref="C54 E54">
    <cfRule type="expression" dxfId="46" priority="22">
      <formula>C54&lt;&gt;#REF!</formula>
    </cfRule>
  </conditionalFormatting>
  <conditionalFormatting sqref="C586 E586">
    <cfRule type="expression" dxfId="45" priority="21">
      <formula>C586&lt;&gt;#REF!</formula>
    </cfRule>
  </conditionalFormatting>
  <conditionalFormatting sqref="E82">
    <cfRule type="expression" dxfId="44" priority="20">
      <formula>E82&lt;&gt;#REF!</formula>
    </cfRule>
  </conditionalFormatting>
  <conditionalFormatting sqref="E300">
    <cfRule type="expression" dxfId="43" priority="19">
      <formula>E300&lt;&gt;#REF!</formula>
    </cfRule>
  </conditionalFormatting>
  <conditionalFormatting sqref="E622">
    <cfRule type="expression" dxfId="42" priority="18">
      <formula>E622&lt;&gt;#REF!</formula>
    </cfRule>
  </conditionalFormatting>
  <conditionalFormatting sqref="C662">
    <cfRule type="expression" dxfId="41" priority="17">
      <formula>C662&lt;&gt;#REF!</formula>
    </cfRule>
  </conditionalFormatting>
  <conditionalFormatting sqref="C716">
    <cfRule type="expression" dxfId="40" priority="16">
      <formula>C716&lt;&gt;#REF!</formula>
    </cfRule>
  </conditionalFormatting>
  <conditionalFormatting sqref="C721:C724">
    <cfRule type="expression" dxfId="39" priority="15">
      <formula>C721&lt;&gt;#REF!</formula>
    </cfRule>
  </conditionalFormatting>
  <conditionalFormatting sqref="F149">
    <cfRule type="expression" dxfId="38" priority="14">
      <formula>F149&lt;&gt;#REF!</formula>
    </cfRule>
  </conditionalFormatting>
  <conditionalFormatting sqref="E149 C149">
    <cfRule type="expression" dxfId="37" priority="13">
      <formula>C149&lt;&gt;#REF!</formula>
    </cfRule>
  </conditionalFormatting>
  <conditionalFormatting sqref="F158:F172">
    <cfRule type="expression" dxfId="36" priority="12">
      <formula>F158&lt;&gt;#REF!</formula>
    </cfRule>
  </conditionalFormatting>
  <conditionalFormatting sqref="E158:E172 C158:C172">
    <cfRule type="expression" dxfId="35" priority="11">
      <formula>C158&lt;&gt;#REF!</formula>
    </cfRule>
  </conditionalFormatting>
  <conditionalFormatting sqref="F192">
    <cfRule type="expression" dxfId="34" priority="10">
      <formula>F192&lt;&gt;#REF!</formula>
    </cfRule>
  </conditionalFormatting>
  <conditionalFormatting sqref="E192 C192">
    <cfRule type="expression" dxfId="33" priority="9">
      <formula>C192&lt;&gt;#REF!</formula>
    </cfRule>
  </conditionalFormatting>
  <conditionalFormatting sqref="F265">
    <cfRule type="expression" dxfId="32" priority="8">
      <formula>F265&lt;&gt;#REF!</formula>
    </cfRule>
  </conditionalFormatting>
  <conditionalFormatting sqref="E265 C265">
    <cfRule type="expression" dxfId="31" priority="7">
      <formula>C265&lt;&gt;#REF!</formula>
    </cfRule>
  </conditionalFormatting>
  <conditionalFormatting sqref="F279">
    <cfRule type="expression" dxfId="30" priority="6">
      <formula>F279&lt;&gt;#REF!</formula>
    </cfRule>
  </conditionalFormatting>
  <conditionalFormatting sqref="E279 C279">
    <cfRule type="expression" dxfId="29" priority="5">
      <formula>C279&lt;&gt;#REF!</formula>
    </cfRule>
  </conditionalFormatting>
  <conditionalFormatting sqref="F294">
    <cfRule type="expression" dxfId="28" priority="4">
      <formula>F294&lt;&gt;#REF!</formula>
    </cfRule>
  </conditionalFormatting>
  <conditionalFormatting sqref="E294 C294">
    <cfRule type="expression" dxfId="27" priority="3">
      <formula>C294&lt;&gt;#REF!</formula>
    </cfRule>
  </conditionalFormatting>
  <conditionalFormatting sqref="E610:F611">
    <cfRule type="expression" dxfId="26" priority="2">
      <formula>E610&lt;&gt;#REF!</formula>
    </cfRule>
  </conditionalFormatting>
  <conditionalFormatting sqref="C610:C611">
    <cfRule type="expression" dxfId="25" priority="1">
      <formula>C610&lt;&gt;#REF!</formula>
    </cfRule>
  </conditionalFormatting>
  <pageMargins left="0.98425196850393704" right="0.98425196850393704" top="0.98425196850393704" bottom="0.98425196850393704" header="0.51181102362204722" footer="0.51181102362204722"/>
  <pageSetup paperSize="9" firstPageNumber="28" fitToHeight="0" orientation="portrait" useFirstPageNumber="1" r:id="rId1"/>
  <headerFooter>
    <oddFooter>&amp;L&amp;"Arial Narrow,Navadno"&amp;9&amp;K00-029GRAD BORL / načrt arhitekture / PZI / popis GO del&amp;C&amp;"Arial Narrow,Navadno"&amp;9&amp;K00-030&amp;P/&amp;N&amp;R&amp;"Arial Narrow,Navadno"&amp;9&amp;K00-030november 2019</oddFooter>
  </headerFooter>
  <rowBreaks count="19" manualBreakCount="19">
    <brk id="25" max="5" man="1"/>
    <brk id="65" max="5" man="1"/>
    <brk id="99" max="5" man="1"/>
    <brk id="129" max="5" man="1"/>
    <brk id="157" max="5" man="1"/>
    <brk id="186" max="5" man="1"/>
    <brk id="214" max="5" man="1"/>
    <brk id="259" max="5" man="1"/>
    <brk id="288" max="5" man="1"/>
    <brk id="327" max="5" man="1"/>
    <brk id="379" max="5" man="1"/>
    <brk id="553" max="5" man="1"/>
    <brk id="565" max="5" man="1"/>
    <brk id="581" max="5" man="1"/>
    <brk id="590" max="5" man="1"/>
    <brk id="603" max="5" man="1"/>
    <brk id="718" max="5" man="1"/>
    <brk id="759" max="5" man="1"/>
    <brk id="78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596"/>
  <sheetViews>
    <sheetView showZeros="0" view="pageBreakPreview" zoomScale="110" zoomScaleNormal="100" zoomScaleSheetLayoutView="110" workbookViewId="0">
      <selection activeCell="F18" sqref="F18"/>
    </sheetView>
  </sheetViews>
  <sheetFormatPr defaultColWidth="9.109375" defaultRowHeight="13.8"/>
  <cols>
    <col min="1" max="1" width="3.33203125" style="29" customWidth="1"/>
    <col min="2" max="2" width="38.88671875" style="199" customWidth="1"/>
    <col min="3" max="3" width="9.44140625" style="26" customWidth="1"/>
    <col min="4" max="4" width="5.33203125" style="27" customWidth="1"/>
    <col min="5" max="5" width="11" style="1038" customWidth="1"/>
    <col min="6" max="6" width="11.33203125" style="1048" customWidth="1"/>
    <col min="7" max="16384" width="9.109375" style="87"/>
  </cols>
  <sheetData>
    <row r="1" spans="1:6" s="141" customFormat="1">
      <c r="A1" s="273"/>
      <c r="B1" s="272" t="s">
        <v>921</v>
      </c>
      <c r="C1" s="271"/>
      <c r="D1" s="270"/>
      <c r="E1" s="1022"/>
      <c r="F1" s="1035"/>
    </row>
    <row r="2" spans="1:6" s="265" customFormat="1">
      <c r="A2" s="269"/>
      <c r="B2" s="89"/>
      <c r="C2" s="83"/>
      <c r="D2" s="45"/>
      <c r="E2" s="1036"/>
      <c r="F2" s="1033"/>
    </row>
    <row r="3" spans="1:6" s="265" customFormat="1">
      <c r="A3" s="268"/>
      <c r="B3" s="267" t="s">
        <v>920</v>
      </c>
      <c r="C3" s="26"/>
      <c r="D3" s="266"/>
      <c r="E3" s="1002"/>
      <c r="F3" s="1037"/>
    </row>
    <row r="4" spans="1:6" s="265" customFormat="1">
      <c r="A4" s="240"/>
      <c r="B4" s="258"/>
      <c r="C4" s="155"/>
      <c r="D4" s="102"/>
      <c r="E4" s="1023"/>
      <c r="F4" s="1010"/>
    </row>
    <row r="5" spans="1:6" s="157" customFormat="1">
      <c r="A5" s="264" t="s">
        <v>919</v>
      </c>
      <c r="B5" s="258" t="s">
        <v>0</v>
      </c>
      <c r="C5" s="155"/>
      <c r="D5" s="102"/>
      <c r="E5" s="1023"/>
      <c r="F5" s="1010"/>
    </row>
    <row r="6" spans="1:6">
      <c r="A6" s="240"/>
      <c r="B6" s="258"/>
      <c r="C6" s="155"/>
      <c r="D6" s="102"/>
      <c r="E6" s="1023"/>
      <c r="F6" s="1010"/>
    </row>
    <row r="7" spans="1:6">
      <c r="A7" s="263" t="s">
        <v>455</v>
      </c>
      <c r="B7" s="262" t="s">
        <v>915</v>
      </c>
      <c r="C7" s="155"/>
      <c r="D7" s="102"/>
      <c r="E7" s="1005"/>
      <c r="F7" s="1006">
        <f>+F36</f>
        <v>0</v>
      </c>
    </row>
    <row r="8" spans="1:6">
      <c r="A8" s="263" t="s">
        <v>447</v>
      </c>
      <c r="B8" s="262" t="s">
        <v>918</v>
      </c>
      <c r="C8" s="155"/>
      <c r="D8" s="102"/>
      <c r="E8" s="1005"/>
      <c r="F8" s="1006">
        <f>+F58</f>
        <v>0</v>
      </c>
    </row>
    <row r="9" spans="1:6">
      <c r="A9" s="263" t="s">
        <v>240</v>
      </c>
      <c r="B9" s="262" t="s">
        <v>917</v>
      </c>
      <c r="C9" s="155"/>
      <c r="D9" s="102"/>
      <c r="E9" s="1005"/>
      <c r="F9" s="1006">
        <f>+F98</f>
        <v>0</v>
      </c>
    </row>
    <row r="10" spans="1:6">
      <c r="A10" s="263" t="s">
        <v>227</v>
      </c>
      <c r="B10" s="262" t="s">
        <v>887</v>
      </c>
      <c r="C10" s="155"/>
      <c r="D10" s="102"/>
      <c r="E10" s="1005"/>
      <c r="F10" s="1006">
        <f>+F121</f>
        <v>0</v>
      </c>
    </row>
    <row r="11" spans="1:6">
      <c r="A11" s="263" t="s">
        <v>192</v>
      </c>
      <c r="B11" s="262" t="s">
        <v>876</v>
      </c>
      <c r="C11" s="155"/>
      <c r="D11" s="102"/>
      <c r="E11" s="1005"/>
      <c r="F11" s="1006">
        <f>+F153</f>
        <v>0</v>
      </c>
    </row>
    <row r="12" spans="1:6">
      <c r="A12" s="263" t="s">
        <v>171</v>
      </c>
      <c r="B12" s="262" t="s">
        <v>862</v>
      </c>
      <c r="C12" s="155"/>
      <c r="D12" s="102"/>
      <c r="E12" s="1005"/>
      <c r="F12" s="1006">
        <f>+F174</f>
        <v>0</v>
      </c>
    </row>
    <row r="13" spans="1:6">
      <c r="A13" s="263" t="s">
        <v>56</v>
      </c>
      <c r="B13" s="262" t="s">
        <v>853</v>
      </c>
      <c r="C13" s="155"/>
      <c r="D13" s="102"/>
      <c r="E13" s="1005"/>
      <c r="F13" s="1006">
        <f>+F204</f>
        <v>0</v>
      </c>
    </row>
    <row r="14" spans="1:6">
      <c r="A14" s="263" t="s">
        <v>45</v>
      </c>
      <c r="B14" s="262" t="s">
        <v>830</v>
      </c>
      <c r="C14" s="155"/>
      <c r="D14" s="102"/>
      <c r="E14" s="1005"/>
      <c r="F14" s="1006">
        <f>+F220</f>
        <v>0</v>
      </c>
    </row>
    <row r="15" spans="1:6">
      <c r="A15" s="263" t="s">
        <v>488</v>
      </c>
      <c r="B15" s="262" t="s">
        <v>821</v>
      </c>
      <c r="C15" s="155"/>
      <c r="D15" s="102"/>
      <c r="E15" s="1005"/>
      <c r="F15" s="1006">
        <f>+F232</f>
        <v>0</v>
      </c>
    </row>
    <row r="16" spans="1:6">
      <c r="A16" s="263" t="s">
        <v>481</v>
      </c>
      <c r="B16" s="262" t="s">
        <v>815</v>
      </c>
      <c r="C16" s="155"/>
      <c r="D16" s="102"/>
      <c r="E16" s="1005"/>
      <c r="F16" s="1006">
        <f>+F241</f>
        <v>0</v>
      </c>
    </row>
    <row r="17" spans="1:6">
      <c r="A17" s="261"/>
      <c r="B17" s="258"/>
      <c r="C17" s="155"/>
      <c r="D17" s="102"/>
      <c r="E17" s="1009"/>
      <c r="F17" s="1010"/>
    </row>
    <row r="18" spans="1:6" ht="14.4" thickBot="1">
      <c r="A18" s="260"/>
      <c r="B18" s="259" t="s">
        <v>916</v>
      </c>
      <c r="C18" s="225"/>
      <c r="D18" s="224"/>
      <c r="E18" s="1027"/>
      <c r="F18" s="1024">
        <f>SUM(F7:F17)</f>
        <v>0</v>
      </c>
    </row>
    <row r="19" spans="1:6" ht="14.4" thickTop="1">
      <c r="A19" s="240"/>
      <c r="B19" s="258"/>
      <c r="C19" s="155"/>
      <c r="D19" s="102"/>
      <c r="E19" s="1009"/>
      <c r="F19" s="1010"/>
    </row>
    <row r="20" spans="1:6">
      <c r="A20" s="257"/>
      <c r="B20" s="89"/>
      <c r="C20" s="83"/>
      <c r="D20" s="45"/>
      <c r="E20" s="1036"/>
      <c r="F20" s="1033"/>
    </row>
    <row r="21" spans="1:6" s="141" customFormat="1">
      <c r="A21" s="57"/>
      <c r="B21" s="200"/>
      <c r="C21" s="55"/>
      <c r="D21" s="56"/>
      <c r="E21" s="1029"/>
      <c r="F21" s="1033"/>
    </row>
    <row r="22" spans="1:6" s="136" customFormat="1">
      <c r="A22" s="238" t="s">
        <v>455</v>
      </c>
      <c r="B22" s="237" t="s">
        <v>915</v>
      </c>
      <c r="C22" s="236"/>
      <c r="D22" s="235"/>
      <c r="E22" s="1026"/>
      <c r="F22" s="1032"/>
    </row>
    <row r="23" spans="1:6" s="141" customFormat="1">
      <c r="A23" s="231" t="s">
        <v>42</v>
      </c>
      <c r="B23" s="230"/>
      <c r="C23" s="233"/>
      <c r="D23" s="256"/>
      <c r="E23" s="1038"/>
      <c r="F23" s="1010"/>
    </row>
    <row r="24" spans="1:6" s="141" customFormat="1">
      <c r="A24" s="231" t="s">
        <v>42</v>
      </c>
      <c r="B24" s="255" t="s">
        <v>190</v>
      </c>
      <c r="C24" s="233"/>
      <c r="D24" s="256"/>
      <c r="E24" s="1038"/>
      <c r="F24" s="1010"/>
    </row>
    <row r="25" spans="1:6" s="141" customFormat="1" ht="82.8">
      <c r="A25" s="231" t="s">
        <v>42</v>
      </c>
      <c r="B25" s="254" t="s">
        <v>914</v>
      </c>
      <c r="C25" s="55"/>
      <c r="D25" s="256"/>
      <c r="E25" s="1038"/>
      <c r="F25" s="1010"/>
    </row>
    <row r="26" spans="1:6" s="141" customFormat="1" ht="55.2">
      <c r="A26" s="231" t="s">
        <v>42</v>
      </c>
      <c r="B26" s="254" t="s">
        <v>452</v>
      </c>
      <c r="C26" s="55"/>
      <c r="D26" s="256"/>
      <c r="E26" s="1038"/>
      <c r="F26" s="1010"/>
    </row>
    <row r="27" spans="1:6" s="141" customFormat="1">
      <c r="A27" s="231" t="s">
        <v>42</v>
      </c>
      <c r="B27" s="254"/>
      <c r="C27" s="55"/>
      <c r="D27" s="256"/>
      <c r="E27" s="1038"/>
      <c r="F27" s="1010"/>
    </row>
    <row r="28" spans="1:6" ht="27.6">
      <c r="A28" s="231">
        <v>1</v>
      </c>
      <c r="B28" s="53" t="s">
        <v>913</v>
      </c>
      <c r="C28" s="55">
        <v>1</v>
      </c>
      <c r="D28" s="232" t="s">
        <v>1022</v>
      </c>
      <c r="E28" s="1028"/>
      <c r="F28" s="1010">
        <f>C28*E28</f>
        <v>0</v>
      </c>
    </row>
    <row r="29" spans="1:6">
      <c r="A29" s="231" t="s">
        <v>42</v>
      </c>
      <c r="B29" s="53"/>
      <c r="C29" s="55"/>
      <c r="D29" s="102"/>
      <c r="E29" s="1028"/>
      <c r="F29" s="1010"/>
    </row>
    <row r="30" spans="1:6" ht="41.4">
      <c r="A30" s="116">
        <v>2</v>
      </c>
      <c r="B30" s="24" t="s">
        <v>451</v>
      </c>
      <c r="C30" s="55">
        <v>1</v>
      </c>
      <c r="D30" s="232" t="s">
        <v>1022</v>
      </c>
      <c r="E30" s="1028"/>
      <c r="F30" s="1010">
        <f t="shared" ref="F30" si="0">C30*E30</f>
        <v>0</v>
      </c>
    </row>
    <row r="31" spans="1:6">
      <c r="A31" s="231" t="s">
        <v>42</v>
      </c>
      <c r="B31" s="53"/>
      <c r="C31" s="55"/>
      <c r="D31" s="232"/>
      <c r="E31" s="1028"/>
      <c r="F31" s="1010"/>
    </row>
    <row r="32" spans="1:6">
      <c r="A32" s="116">
        <v>3</v>
      </c>
      <c r="B32" s="53" t="s">
        <v>912</v>
      </c>
      <c r="C32" s="55">
        <v>1</v>
      </c>
      <c r="D32" s="232" t="s">
        <v>1022</v>
      </c>
      <c r="E32" s="1002"/>
      <c r="F32" s="1010">
        <f>C32*E32</f>
        <v>0</v>
      </c>
    </row>
    <row r="33" spans="1:6">
      <c r="A33" s="231" t="s">
        <v>42</v>
      </c>
      <c r="B33" s="53"/>
      <c r="C33" s="55"/>
      <c r="D33" s="232"/>
      <c r="E33" s="1002"/>
      <c r="F33" s="1010"/>
    </row>
    <row r="34" spans="1:6" ht="220.8">
      <c r="A34" s="116">
        <v>4</v>
      </c>
      <c r="B34" s="254" t="s">
        <v>911</v>
      </c>
      <c r="C34" s="55">
        <v>1</v>
      </c>
      <c r="D34" s="232" t="s">
        <v>1022</v>
      </c>
      <c r="E34" s="1034"/>
      <c r="F34" s="1010">
        <f>C34*E34</f>
        <v>0</v>
      </c>
    </row>
    <row r="35" spans="1:6">
      <c r="A35" s="231" t="s">
        <v>42</v>
      </c>
      <c r="B35" s="239"/>
      <c r="C35" s="229"/>
      <c r="D35" s="228"/>
      <c r="E35" s="1028"/>
      <c r="F35" s="1010"/>
    </row>
    <row r="36" spans="1:6" ht="14.4" thickBot="1">
      <c r="A36" s="227"/>
      <c r="B36" s="226" t="s">
        <v>910</v>
      </c>
      <c r="C36" s="225"/>
      <c r="D36" s="224"/>
      <c r="E36" s="1027"/>
      <c r="F36" s="1024">
        <f>SUM(F23:F35)</f>
        <v>0</v>
      </c>
    </row>
    <row r="37" spans="1:6" ht="14.4" thickTop="1">
      <c r="A37" s="240"/>
      <c r="B37" s="200"/>
      <c r="C37" s="83"/>
      <c r="D37" s="245"/>
      <c r="E37" s="1029"/>
      <c r="F37" s="1033"/>
    </row>
    <row r="38" spans="1:6" s="110" customFormat="1">
      <c r="A38" s="171"/>
      <c r="B38" s="170"/>
      <c r="C38" s="169"/>
      <c r="E38" s="1021"/>
      <c r="F38" s="1021"/>
    </row>
    <row r="39" spans="1:6" s="136" customFormat="1">
      <c r="A39" s="238" t="s">
        <v>447</v>
      </c>
      <c r="B39" s="237" t="s">
        <v>446</v>
      </c>
      <c r="C39" s="236"/>
      <c r="D39" s="235"/>
      <c r="E39" s="1026"/>
      <c r="F39" s="1032"/>
    </row>
    <row r="40" spans="1:6" s="136" customFormat="1">
      <c r="A40" s="231" t="s">
        <v>42</v>
      </c>
      <c r="B40" s="200"/>
      <c r="C40" s="55"/>
      <c r="D40" s="122"/>
      <c r="E40" s="1029"/>
      <c r="F40" s="1033"/>
    </row>
    <row r="41" spans="1:6" s="136" customFormat="1">
      <c r="A41" s="231"/>
      <c r="B41" s="255" t="s">
        <v>190</v>
      </c>
      <c r="C41" s="55"/>
      <c r="D41" s="122"/>
      <c r="E41" s="1029"/>
      <c r="F41" s="1010"/>
    </row>
    <row r="42" spans="1:6" s="136" customFormat="1" ht="331.2">
      <c r="A42" s="231"/>
      <c r="B42" s="254" t="s">
        <v>909</v>
      </c>
      <c r="C42" s="55"/>
      <c r="D42" s="122"/>
      <c r="E42" s="1029"/>
      <c r="F42" s="1010"/>
    </row>
    <row r="43" spans="1:6" s="136" customFormat="1">
      <c r="A43" s="231"/>
      <c r="B43" s="200"/>
      <c r="C43" s="55"/>
      <c r="D43" s="122"/>
      <c r="E43" s="1029"/>
      <c r="F43" s="1010"/>
    </row>
    <row r="44" spans="1:6" ht="55.2">
      <c r="A44" s="231">
        <v>1</v>
      </c>
      <c r="B44" s="53" t="s">
        <v>908</v>
      </c>
      <c r="C44" s="55">
        <v>1</v>
      </c>
      <c r="D44" s="232" t="s">
        <v>1022</v>
      </c>
      <c r="E44" s="1028"/>
      <c r="F44" s="1010">
        <f t="shared" ref="F44:F54" si="1">C44*E44</f>
        <v>0</v>
      </c>
    </row>
    <row r="45" spans="1:6">
      <c r="A45" s="231"/>
      <c r="B45" s="53"/>
      <c r="C45" s="55"/>
      <c r="D45" s="232"/>
      <c r="E45" s="1028"/>
      <c r="F45" s="1010"/>
    </row>
    <row r="46" spans="1:6" ht="27.6">
      <c r="A46" s="116">
        <v>2</v>
      </c>
      <c r="B46" s="53" t="s">
        <v>907</v>
      </c>
      <c r="C46" s="55">
        <v>267</v>
      </c>
      <c r="D46" s="102" t="s">
        <v>173</v>
      </c>
      <c r="E46" s="1028"/>
      <c r="F46" s="1010">
        <f t="shared" si="1"/>
        <v>0</v>
      </c>
    </row>
    <row r="47" spans="1:6">
      <c r="A47" s="231" t="s">
        <v>42</v>
      </c>
      <c r="B47" s="234"/>
      <c r="C47" s="55"/>
      <c r="D47" s="232"/>
      <c r="E47" s="1028"/>
      <c r="F47" s="1010"/>
    </row>
    <row r="48" spans="1:6" ht="41.4">
      <c r="A48" s="116">
        <v>3</v>
      </c>
      <c r="B48" s="53" t="s">
        <v>906</v>
      </c>
      <c r="C48" s="55">
        <v>617.58000000000004</v>
      </c>
      <c r="D48" s="102" t="s">
        <v>173</v>
      </c>
      <c r="E48" s="1028"/>
      <c r="F48" s="1010">
        <f>C48*E48</f>
        <v>0</v>
      </c>
    </row>
    <row r="49" spans="1:6">
      <c r="A49" s="231" t="s">
        <v>42</v>
      </c>
      <c r="B49" s="234"/>
      <c r="C49" s="55"/>
      <c r="D49" s="232"/>
      <c r="E49" s="1028"/>
      <c r="F49" s="1010"/>
    </row>
    <row r="50" spans="1:6" ht="27.6">
      <c r="A50" s="116">
        <v>4</v>
      </c>
      <c r="B50" s="53" t="s">
        <v>905</v>
      </c>
      <c r="C50" s="55">
        <v>447.05</v>
      </c>
      <c r="D50" s="102" t="s">
        <v>173</v>
      </c>
      <c r="E50" s="1028"/>
      <c r="F50" s="1010">
        <f>C50*E50</f>
        <v>0</v>
      </c>
    </row>
    <row r="51" spans="1:6">
      <c r="A51" s="231" t="s">
        <v>42</v>
      </c>
      <c r="B51" s="234"/>
      <c r="C51" s="55"/>
      <c r="D51" s="232"/>
      <c r="E51" s="1028"/>
      <c r="F51" s="1010"/>
    </row>
    <row r="52" spans="1:6" ht="27.6">
      <c r="A52" s="116">
        <v>5</v>
      </c>
      <c r="B52" s="53" t="s">
        <v>904</v>
      </c>
      <c r="C52" s="55">
        <v>1</v>
      </c>
      <c r="D52" s="102" t="s">
        <v>1022</v>
      </c>
      <c r="E52" s="1028"/>
      <c r="F52" s="1010">
        <f>C52*E52</f>
        <v>0</v>
      </c>
    </row>
    <row r="53" spans="1:6">
      <c r="A53" s="231" t="s">
        <v>42</v>
      </c>
      <c r="B53" s="53"/>
      <c r="C53" s="55"/>
      <c r="D53" s="102"/>
      <c r="E53" s="1028"/>
      <c r="F53" s="1010"/>
    </row>
    <row r="54" spans="1:6" s="110" customFormat="1" ht="42" customHeight="1">
      <c r="A54" s="116">
        <v>6</v>
      </c>
      <c r="B54" s="254" t="s">
        <v>243</v>
      </c>
      <c r="C54" s="55">
        <v>286.92600000000004</v>
      </c>
      <c r="D54" s="122" t="s">
        <v>49</v>
      </c>
      <c r="E54" s="1009"/>
      <c r="F54" s="1010">
        <f t="shared" si="1"/>
        <v>0</v>
      </c>
    </row>
    <row r="55" spans="1:6" s="110" customFormat="1">
      <c r="A55" s="231" t="s">
        <v>42</v>
      </c>
      <c r="B55" s="254"/>
      <c r="C55" s="55"/>
      <c r="D55" s="122"/>
      <c r="E55" s="1009"/>
      <c r="F55" s="1010"/>
    </row>
    <row r="56" spans="1:6" s="110" customFormat="1" ht="55.5" customHeight="1">
      <c r="A56" s="116">
        <v>7</v>
      </c>
      <c r="B56" s="254" t="s">
        <v>242</v>
      </c>
      <c r="C56" s="55">
        <v>286.92600000000004</v>
      </c>
      <c r="D56" s="122" t="s">
        <v>49</v>
      </c>
      <c r="E56" s="1009"/>
      <c r="F56" s="1010">
        <f>C56*E56</f>
        <v>0</v>
      </c>
    </row>
    <row r="57" spans="1:6">
      <c r="A57" s="231" t="s">
        <v>42</v>
      </c>
      <c r="B57" s="53"/>
      <c r="C57" s="229"/>
      <c r="D57" s="228"/>
      <c r="E57" s="1028"/>
      <c r="F57" s="1010"/>
    </row>
    <row r="58" spans="1:6" ht="14.4" thickBot="1">
      <c r="A58" s="227"/>
      <c r="B58" s="226" t="s">
        <v>241</v>
      </c>
      <c r="C58" s="225"/>
      <c r="D58" s="224"/>
      <c r="E58" s="1027"/>
      <c r="F58" s="1024">
        <f>SUM(F40:F57)</f>
        <v>0</v>
      </c>
    </row>
    <row r="59" spans="1:6" ht="14.4" thickTop="1">
      <c r="A59" s="253"/>
      <c r="B59" s="252"/>
      <c r="C59" s="83"/>
      <c r="D59" s="245"/>
      <c r="E59" s="1029"/>
      <c r="F59" s="1033"/>
    </row>
    <row r="60" spans="1:6" s="136" customFormat="1">
      <c r="A60" s="238" t="s">
        <v>240</v>
      </c>
      <c r="B60" s="237" t="s">
        <v>903</v>
      </c>
      <c r="C60" s="236"/>
      <c r="D60" s="235"/>
      <c r="E60" s="1026"/>
      <c r="F60" s="1032"/>
    </row>
    <row r="61" spans="1:6" s="136" customFormat="1">
      <c r="A61" s="231" t="s">
        <v>42</v>
      </c>
      <c r="B61" s="200"/>
      <c r="C61" s="55"/>
      <c r="D61" s="122"/>
      <c r="E61" s="1029"/>
      <c r="F61" s="1010"/>
    </row>
    <row r="62" spans="1:6" s="136" customFormat="1">
      <c r="A62" s="231"/>
      <c r="B62" s="200" t="s">
        <v>886</v>
      </c>
      <c r="C62" s="55"/>
      <c r="D62" s="122"/>
      <c r="E62" s="1029"/>
      <c r="F62" s="1010"/>
    </row>
    <row r="63" spans="1:6" s="136" customFormat="1" ht="27.6">
      <c r="A63" s="231"/>
      <c r="B63" s="202" t="s">
        <v>885</v>
      </c>
      <c r="C63" s="55"/>
      <c r="D63" s="122"/>
      <c r="E63" s="1029"/>
      <c r="F63" s="1010"/>
    </row>
    <row r="64" spans="1:6" s="136" customFormat="1">
      <c r="A64" s="231"/>
      <c r="B64" s="202"/>
      <c r="C64" s="55"/>
      <c r="D64" s="122"/>
      <c r="E64" s="1029"/>
      <c r="F64" s="1010"/>
    </row>
    <row r="65" spans="1:6" ht="41.4">
      <c r="A65" s="231">
        <v>1</v>
      </c>
      <c r="B65" s="53" t="s">
        <v>902</v>
      </c>
      <c r="C65" s="55">
        <v>410.44900000000001</v>
      </c>
      <c r="D65" s="102" t="s">
        <v>49</v>
      </c>
      <c r="E65" s="1028"/>
      <c r="F65" s="1010">
        <f t="shared" ref="F65:F96" si="2">C65*E65</f>
        <v>0</v>
      </c>
    </row>
    <row r="66" spans="1:6">
      <c r="A66" s="231" t="s">
        <v>42</v>
      </c>
      <c r="B66" s="234"/>
      <c r="C66" s="55"/>
      <c r="D66" s="232"/>
      <c r="E66" s="1028"/>
      <c r="F66" s="1010"/>
    </row>
    <row r="67" spans="1:6" ht="27.6">
      <c r="A67" s="116">
        <v>2</v>
      </c>
      <c r="B67" s="53" t="s">
        <v>894</v>
      </c>
      <c r="C67" s="55">
        <v>617.58000000000004</v>
      </c>
      <c r="D67" s="102" t="s">
        <v>173</v>
      </c>
      <c r="E67" s="1028"/>
      <c r="F67" s="1010">
        <f t="shared" si="2"/>
        <v>0</v>
      </c>
    </row>
    <row r="68" spans="1:6">
      <c r="A68" s="87"/>
      <c r="B68" s="234"/>
      <c r="C68" s="55"/>
      <c r="D68" s="232"/>
      <c r="E68" s="1028"/>
      <c r="F68" s="1010"/>
    </row>
    <row r="69" spans="1:6" ht="27.6">
      <c r="A69" s="116">
        <v>3</v>
      </c>
      <c r="B69" s="53" t="s">
        <v>901</v>
      </c>
      <c r="C69" s="55">
        <v>252.58400000000003</v>
      </c>
      <c r="D69" s="102" t="s">
        <v>49</v>
      </c>
      <c r="E69" s="1028"/>
      <c r="F69" s="1010">
        <f>C69*E69</f>
        <v>0</v>
      </c>
    </row>
    <row r="70" spans="1:6">
      <c r="A70" s="231"/>
      <c r="B70" s="53"/>
      <c r="C70" s="55"/>
      <c r="D70" s="102"/>
      <c r="E70" s="1028"/>
      <c r="F70" s="1010"/>
    </row>
    <row r="71" spans="1:6" ht="43.8">
      <c r="A71" s="116">
        <v>4</v>
      </c>
      <c r="B71" s="53" t="s">
        <v>892</v>
      </c>
      <c r="C71" s="55">
        <v>126.29200000000002</v>
      </c>
      <c r="D71" s="102" t="s">
        <v>49</v>
      </c>
      <c r="E71" s="1028"/>
      <c r="F71" s="1010">
        <f t="shared" si="2"/>
        <v>0</v>
      </c>
    </row>
    <row r="72" spans="1:6">
      <c r="A72" s="231" t="s">
        <v>42</v>
      </c>
      <c r="B72" s="234"/>
      <c r="C72" s="55"/>
      <c r="D72" s="232"/>
      <c r="E72" s="1028"/>
      <c r="F72" s="1010"/>
    </row>
    <row r="73" spans="1:6" ht="27.6">
      <c r="A73" s="116">
        <v>5</v>
      </c>
      <c r="B73" s="53" t="s">
        <v>900</v>
      </c>
      <c r="C73" s="55">
        <v>617.58000000000004</v>
      </c>
      <c r="D73" s="102" t="s">
        <v>173</v>
      </c>
      <c r="E73" s="1028"/>
      <c r="F73" s="1010">
        <f t="shared" si="2"/>
        <v>0</v>
      </c>
    </row>
    <row r="74" spans="1:6">
      <c r="A74" s="231"/>
      <c r="B74" s="53"/>
      <c r="C74" s="55"/>
      <c r="D74" s="102"/>
      <c r="E74" s="1028"/>
      <c r="F74" s="1010"/>
    </row>
    <row r="75" spans="1:6" ht="41.4">
      <c r="A75" s="116">
        <v>6</v>
      </c>
      <c r="B75" s="53" t="s">
        <v>899</v>
      </c>
      <c r="C75" s="55">
        <v>12.542000000000002</v>
      </c>
      <c r="D75" s="102" t="s">
        <v>49</v>
      </c>
      <c r="E75" s="1028"/>
      <c r="F75" s="1010">
        <f t="shared" si="2"/>
        <v>0</v>
      </c>
    </row>
    <row r="76" spans="1:6">
      <c r="A76" s="231"/>
      <c r="B76" s="53"/>
      <c r="C76" s="55"/>
      <c r="D76" s="102"/>
      <c r="E76" s="1028"/>
      <c r="F76" s="1010"/>
    </row>
    <row r="77" spans="1:6">
      <c r="A77" s="87"/>
      <c r="B77" s="200" t="s">
        <v>898</v>
      </c>
      <c r="C77" s="55"/>
      <c r="D77" s="232"/>
      <c r="E77" s="1028"/>
      <c r="F77" s="1010"/>
    </row>
    <row r="78" spans="1:6" ht="27.6">
      <c r="A78" s="87"/>
      <c r="B78" s="202" t="s">
        <v>885</v>
      </c>
      <c r="C78" s="55"/>
      <c r="D78" s="232"/>
      <c r="E78" s="1028"/>
      <c r="F78" s="1010"/>
    </row>
    <row r="79" spans="1:6">
      <c r="A79" s="87"/>
      <c r="B79" s="202"/>
      <c r="C79" s="55"/>
      <c r="D79" s="232"/>
      <c r="E79" s="1028"/>
      <c r="F79" s="1010"/>
    </row>
    <row r="80" spans="1:6" ht="15.6">
      <c r="A80" s="116">
        <v>7</v>
      </c>
      <c r="B80" s="251" t="s">
        <v>897</v>
      </c>
      <c r="C80" s="55">
        <v>292.33</v>
      </c>
      <c r="D80" s="102" t="s">
        <v>173</v>
      </c>
      <c r="E80" s="1028"/>
      <c r="F80" s="1010">
        <f t="shared" si="2"/>
        <v>0</v>
      </c>
    </row>
    <row r="81" spans="1:6">
      <c r="A81" s="231"/>
      <c r="B81" s="234"/>
      <c r="C81" s="55"/>
      <c r="D81" s="102"/>
      <c r="E81" s="1028"/>
      <c r="F81" s="1010"/>
    </row>
    <row r="82" spans="1:6" ht="27.6">
      <c r="A82" s="116">
        <v>8</v>
      </c>
      <c r="B82" s="53" t="s">
        <v>894</v>
      </c>
      <c r="C82" s="55">
        <v>292.33</v>
      </c>
      <c r="D82" s="102" t="s">
        <v>173</v>
      </c>
      <c r="E82" s="1028"/>
      <c r="F82" s="1010">
        <f t="shared" si="2"/>
        <v>0</v>
      </c>
    </row>
    <row r="83" spans="1:6">
      <c r="A83" s="231" t="s">
        <v>42</v>
      </c>
      <c r="B83" s="234"/>
      <c r="C83" s="55"/>
      <c r="D83" s="232"/>
      <c r="E83" s="1028"/>
      <c r="F83" s="1010"/>
    </row>
    <row r="84" spans="1:6" ht="41.4">
      <c r="A84" s="116">
        <v>9</v>
      </c>
      <c r="B84" s="53" t="s">
        <v>896</v>
      </c>
      <c r="C84" s="55">
        <v>292.33</v>
      </c>
      <c r="D84" s="102" t="s">
        <v>49</v>
      </c>
      <c r="E84" s="1028"/>
      <c r="F84" s="1010">
        <f t="shared" si="2"/>
        <v>0</v>
      </c>
    </row>
    <row r="85" spans="1:6">
      <c r="A85" s="231"/>
      <c r="B85" s="234"/>
      <c r="C85" s="55"/>
      <c r="D85" s="232"/>
      <c r="E85" s="1028"/>
      <c r="F85" s="1010"/>
    </row>
    <row r="86" spans="1:6" s="136" customFormat="1">
      <c r="A86" s="231"/>
      <c r="B86" s="200" t="s">
        <v>881</v>
      </c>
      <c r="C86" s="55"/>
      <c r="D86" s="122"/>
      <c r="E86" s="1029"/>
      <c r="F86" s="1010"/>
    </row>
    <row r="87" spans="1:6" ht="41.4">
      <c r="A87" s="116">
        <v>10</v>
      </c>
      <c r="B87" s="53" t="s">
        <v>895</v>
      </c>
      <c r="C87" s="55">
        <v>281.73</v>
      </c>
      <c r="D87" s="102" t="s">
        <v>49</v>
      </c>
      <c r="E87" s="1028"/>
      <c r="F87" s="1010">
        <f t="shared" si="2"/>
        <v>0</v>
      </c>
    </row>
    <row r="88" spans="1:6">
      <c r="A88" s="231" t="s">
        <v>42</v>
      </c>
      <c r="B88" s="234"/>
      <c r="C88" s="55"/>
      <c r="D88" s="232"/>
      <c r="E88" s="1028"/>
      <c r="F88" s="1010"/>
    </row>
    <row r="89" spans="1:6" ht="27.6">
      <c r="A89" s="116">
        <v>11</v>
      </c>
      <c r="B89" s="53" t="s">
        <v>894</v>
      </c>
      <c r="C89" s="55">
        <v>492.05</v>
      </c>
      <c r="D89" s="102" t="s">
        <v>173</v>
      </c>
      <c r="E89" s="1028"/>
      <c r="F89" s="1010">
        <f t="shared" si="2"/>
        <v>0</v>
      </c>
    </row>
    <row r="90" spans="1:6">
      <c r="A90" s="87"/>
      <c r="B90" s="234"/>
      <c r="C90" s="55"/>
      <c r="D90" s="232"/>
      <c r="E90" s="1028"/>
      <c r="F90" s="1010"/>
    </row>
    <row r="91" spans="1:6" ht="27.6">
      <c r="A91" s="116">
        <v>12</v>
      </c>
      <c r="B91" s="53" t="s">
        <v>893</v>
      </c>
      <c r="C91" s="55">
        <v>134.11500000000001</v>
      </c>
      <c r="D91" s="102" t="s">
        <v>49</v>
      </c>
      <c r="E91" s="1028"/>
      <c r="F91" s="1010">
        <f t="shared" si="2"/>
        <v>0</v>
      </c>
    </row>
    <row r="92" spans="1:6">
      <c r="A92" s="87"/>
      <c r="B92" s="234"/>
      <c r="C92" s="55"/>
      <c r="D92" s="232"/>
      <c r="E92" s="1028"/>
      <c r="F92" s="1010"/>
    </row>
    <row r="93" spans="1:6" ht="43.8">
      <c r="A93" s="116">
        <v>13</v>
      </c>
      <c r="B93" s="53" t="s">
        <v>892</v>
      </c>
      <c r="C93" s="55">
        <v>98.410000000000011</v>
      </c>
      <c r="D93" s="102" t="s">
        <v>49</v>
      </c>
      <c r="E93" s="1028"/>
      <c r="F93" s="1010">
        <f t="shared" si="2"/>
        <v>0</v>
      </c>
    </row>
    <row r="94" spans="1:6" ht="41.4">
      <c r="A94" s="116">
        <v>14</v>
      </c>
      <c r="B94" s="53" t="s">
        <v>891</v>
      </c>
      <c r="C94" s="55">
        <v>447.05</v>
      </c>
      <c r="D94" s="102" t="s">
        <v>173</v>
      </c>
      <c r="E94" s="1028"/>
      <c r="F94" s="1010">
        <f t="shared" si="2"/>
        <v>0</v>
      </c>
    </row>
    <row r="95" spans="1:6">
      <c r="A95" s="231"/>
      <c r="B95" s="234"/>
      <c r="C95" s="55"/>
      <c r="D95" s="232"/>
      <c r="E95" s="1028"/>
      <c r="F95" s="1010"/>
    </row>
    <row r="96" spans="1:6" ht="55.2">
      <c r="A96" s="116">
        <v>15</v>
      </c>
      <c r="B96" s="53" t="s">
        <v>890</v>
      </c>
      <c r="C96" s="55">
        <v>10</v>
      </c>
      <c r="D96" s="232" t="s">
        <v>51</v>
      </c>
      <c r="E96" s="1028"/>
      <c r="F96" s="1010">
        <f t="shared" si="2"/>
        <v>0</v>
      </c>
    </row>
    <row r="97" spans="1:6">
      <c r="A97" s="231" t="s">
        <v>42</v>
      </c>
      <c r="B97" s="234" t="s">
        <v>889</v>
      </c>
      <c r="C97" s="233"/>
      <c r="D97" s="232"/>
      <c r="E97" s="1028"/>
      <c r="F97" s="1010"/>
    </row>
    <row r="98" spans="1:6" ht="14.4" thickBot="1">
      <c r="A98" s="227"/>
      <c r="B98" s="226" t="s">
        <v>888</v>
      </c>
      <c r="C98" s="225"/>
      <c r="D98" s="224"/>
      <c r="E98" s="1027"/>
      <c r="F98" s="1024">
        <f>SUM(F61:F97)</f>
        <v>0</v>
      </c>
    </row>
    <row r="99" spans="1:6" ht="14.4" thickTop="1">
      <c r="A99" s="240"/>
      <c r="B99" s="239"/>
      <c r="C99" s="229"/>
      <c r="D99" s="228"/>
      <c r="E99" s="1028"/>
      <c r="F99" s="1034"/>
    </row>
    <row r="100" spans="1:6">
      <c r="A100" s="240"/>
      <c r="B100" s="239"/>
      <c r="C100" s="229"/>
      <c r="D100" s="228"/>
      <c r="E100" s="1028"/>
      <c r="F100" s="1034"/>
    </row>
    <row r="101" spans="1:6" s="136" customFormat="1">
      <c r="A101" s="238" t="s">
        <v>227</v>
      </c>
      <c r="B101" s="237" t="s">
        <v>887</v>
      </c>
      <c r="C101" s="236"/>
      <c r="D101" s="235"/>
      <c r="E101" s="1026"/>
      <c r="F101" s="1032"/>
    </row>
    <row r="102" spans="1:6" s="136" customFormat="1">
      <c r="A102" s="231" t="s">
        <v>42</v>
      </c>
      <c r="B102" s="200"/>
      <c r="C102" s="55"/>
      <c r="D102" s="122"/>
      <c r="E102" s="1029"/>
      <c r="F102" s="1010"/>
    </row>
    <row r="103" spans="1:6">
      <c r="A103" s="231" t="s">
        <v>42</v>
      </c>
      <c r="B103" s="200" t="s">
        <v>886</v>
      </c>
      <c r="C103" s="55"/>
      <c r="D103" s="102"/>
      <c r="E103" s="1028"/>
      <c r="F103" s="1010"/>
    </row>
    <row r="104" spans="1:6" ht="27.6">
      <c r="A104" s="231"/>
      <c r="B104" s="202" t="s">
        <v>885</v>
      </c>
      <c r="C104" s="55"/>
      <c r="D104" s="102"/>
      <c r="E104" s="1028"/>
      <c r="F104" s="1010"/>
    </row>
    <row r="105" spans="1:6">
      <c r="A105" s="231"/>
      <c r="B105" s="200"/>
      <c r="C105" s="55"/>
      <c r="D105" s="102"/>
      <c r="E105" s="1028"/>
      <c r="F105" s="1010"/>
    </row>
    <row r="106" spans="1:6" ht="124.2">
      <c r="A106" s="231">
        <v>1</v>
      </c>
      <c r="B106" s="246" t="s">
        <v>884</v>
      </c>
      <c r="C106" s="55">
        <v>617.58000000000004</v>
      </c>
      <c r="D106" s="102" t="s">
        <v>173</v>
      </c>
      <c r="E106" s="1028"/>
      <c r="F106" s="1010">
        <f t="shared" ref="F106:F164" si="3">C106*E106</f>
        <v>0</v>
      </c>
    </row>
    <row r="107" spans="1:6">
      <c r="A107" s="231" t="s">
        <v>42</v>
      </c>
      <c r="B107" s="53"/>
      <c r="C107" s="55"/>
      <c r="D107" s="102"/>
      <c r="E107" s="1028"/>
      <c r="F107" s="1010"/>
    </row>
    <row r="108" spans="1:6" ht="55.2">
      <c r="A108" s="116">
        <v>2</v>
      </c>
      <c r="B108" s="53" t="s">
        <v>883</v>
      </c>
      <c r="C108" s="55">
        <v>6.3</v>
      </c>
      <c r="D108" s="102" t="s">
        <v>69</v>
      </c>
      <c r="E108" s="1028"/>
      <c r="F108" s="1010">
        <f t="shared" si="3"/>
        <v>0</v>
      </c>
    </row>
    <row r="109" spans="1:6">
      <c r="A109" s="231"/>
      <c r="B109" s="53"/>
      <c r="C109" s="55"/>
      <c r="D109" s="102"/>
      <c r="E109" s="1028"/>
      <c r="F109" s="1010"/>
    </row>
    <row r="110" spans="1:6" ht="41.4">
      <c r="A110" s="116">
        <v>3</v>
      </c>
      <c r="B110" s="53" t="s">
        <v>880</v>
      </c>
      <c r="C110" s="55">
        <v>125.63</v>
      </c>
      <c r="D110" s="102" t="s">
        <v>69</v>
      </c>
      <c r="E110" s="1028"/>
      <c r="F110" s="1010">
        <f t="shared" si="3"/>
        <v>0</v>
      </c>
    </row>
    <row r="111" spans="1:6">
      <c r="A111" s="231"/>
      <c r="B111" s="53"/>
      <c r="C111" s="55"/>
      <c r="D111" s="102"/>
      <c r="E111" s="1028"/>
      <c r="F111" s="1010"/>
    </row>
    <row r="112" spans="1:6" ht="41.4">
      <c r="A112" s="116">
        <v>4</v>
      </c>
      <c r="B112" s="53" t="s">
        <v>882</v>
      </c>
      <c r="C112" s="55">
        <v>13.88</v>
      </c>
      <c r="D112" s="102" t="s">
        <v>173</v>
      </c>
      <c r="E112" s="1028"/>
      <c r="F112" s="1010">
        <f t="shared" si="3"/>
        <v>0</v>
      </c>
    </row>
    <row r="113" spans="1:16">
      <c r="A113" s="231"/>
      <c r="B113" s="53"/>
      <c r="C113" s="55"/>
      <c r="D113" s="102"/>
      <c r="E113" s="1028"/>
      <c r="F113" s="1010"/>
    </row>
    <row r="114" spans="1:16">
      <c r="A114" s="231"/>
      <c r="B114" s="200" t="s">
        <v>881</v>
      </c>
      <c r="C114" s="55"/>
      <c r="D114" s="102"/>
      <c r="E114" s="1028"/>
      <c r="F114" s="1010"/>
    </row>
    <row r="115" spans="1:16" ht="41.4">
      <c r="A115" s="116">
        <v>5</v>
      </c>
      <c r="B115" s="53" t="s">
        <v>880</v>
      </c>
      <c r="C115" s="55">
        <v>200.73</v>
      </c>
      <c r="D115" s="102" t="s">
        <v>69</v>
      </c>
      <c r="E115" s="1028"/>
      <c r="F115" s="1010">
        <f t="shared" si="3"/>
        <v>0</v>
      </c>
    </row>
    <row r="116" spans="1:16">
      <c r="A116" s="116"/>
      <c r="B116" s="53"/>
      <c r="C116" s="55"/>
      <c r="D116" s="102"/>
      <c r="E116" s="1028"/>
      <c r="F116" s="1010"/>
    </row>
    <row r="117" spans="1:16" ht="69">
      <c r="A117" s="116">
        <v>6</v>
      </c>
      <c r="B117" s="246" t="s">
        <v>879</v>
      </c>
      <c r="C117" s="55">
        <v>20</v>
      </c>
      <c r="D117" s="102" t="s">
        <v>69</v>
      </c>
      <c r="E117" s="1028"/>
      <c r="F117" s="1010">
        <f t="shared" si="3"/>
        <v>0</v>
      </c>
    </row>
    <row r="118" spans="1:16">
      <c r="A118" s="116"/>
      <c r="B118" s="246"/>
      <c r="C118" s="55"/>
      <c r="D118" s="102"/>
      <c r="E118" s="1028"/>
      <c r="F118" s="1010"/>
    </row>
    <row r="119" spans="1:16" ht="69">
      <c r="A119" s="116">
        <v>7</v>
      </c>
      <c r="B119" s="246" t="s">
        <v>878</v>
      </c>
      <c r="C119" s="55">
        <v>4</v>
      </c>
      <c r="D119" s="102" t="s">
        <v>51</v>
      </c>
      <c r="E119" s="1028"/>
      <c r="F119" s="1010">
        <f t="shared" si="3"/>
        <v>0</v>
      </c>
    </row>
    <row r="120" spans="1:16">
      <c r="A120" s="240"/>
      <c r="B120" s="239"/>
      <c r="C120" s="229"/>
      <c r="D120" s="228"/>
      <c r="E120" s="1028"/>
      <c r="F120" s="1010"/>
    </row>
    <row r="121" spans="1:16" ht="14.4" thickBot="1">
      <c r="A121" s="227"/>
      <c r="B121" s="226" t="s">
        <v>877</v>
      </c>
      <c r="C121" s="225"/>
      <c r="D121" s="224"/>
      <c r="E121" s="1027"/>
      <c r="F121" s="1024">
        <f>SUM(F102:F120)</f>
        <v>0</v>
      </c>
    </row>
    <row r="122" spans="1:16" ht="14.4" thickTop="1">
      <c r="A122" s="240"/>
      <c r="B122" s="200"/>
      <c r="C122" s="83"/>
      <c r="D122" s="245"/>
      <c r="E122" s="1029"/>
      <c r="F122" s="1033"/>
    </row>
    <row r="123" spans="1:16">
      <c r="A123" s="240"/>
      <c r="B123" s="239"/>
      <c r="C123" s="229"/>
      <c r="D123" s="228"/>
      <c r="E123" s="1028"/>
      <c r="F123" s="1034"/>
    </row>
    <row r="124" spans="1:16" s="136" customFormat="1">
      <c r="A124" s="238" t="s">
        <v>192</v>
      </c>
      <c r="B124" s="237" t="s">
        <v>876</v>
      </c>
      <c r="C124" s="236"/>
      <c r="D124" s="235"/>
      <c r="E124" s="1026"/>
      <c r="F124" s="1032"/>
    </row>
    <row r="125" spans="1:16" s="136" customFormat="1">
      <c r="A125" s="231" t="s">
        <v>42</v>
      </c>
      <c r="B125" s="200"/>
      <c r="C125" s="55"/>
      <c r="D125" s="122"/>
      <c r="E125" s="1029"/>
      <c r="F125" s="1033"/>
    </row>
    <row r="126" spans="1:16" s="136" customFormat="1">
      <c r="A126" s="231" t="s">
        <v>42</v>
      </c>
      <c r="B126" s="200" t="s">
        <v>875</v>
      </c>
      <c r="C126" s="55"/>
      <c r="D126" s="122"/>
      <c r="E126" s="1021"/>
      <c r="F126" s="1010"/>
    </row>
    <row r="127" spans="1:16" s="136" customFormat="1">
      <c r="A127" s="231"/>
      <c r="B127" s="246"/>
      <c r="C127" s="55"/>
      <c r="D127" s="102"/>
      <c r="E127" s="1021"/>
      <c r="F127" s="1010"/>
    </row>
    <row r="128" spans="1:16" s="98" customFormat="1" ht="15.6">
      <c r="A128" s="231">
        <v>1</v>
      </c>
      <c r="B128" s="202" t="s">
        <v>861</v>
      </c>
      <c r="C128" s="55">
        <v>76.800000000000011</v>
      </c>
      <c r="D128" s="122" t="s">
        <v>49</v>
      </c>
      <c r="E128" s="1039"/>
      <c r="F128" s="1010">
        <f t="shared" si="3"/>
        <v>0</v>
      </c>
      <c r="G128" s="248"/>
      <c r="H128" s="248"/>
      <c r="I128" s="248"/>
      <c r="J128" s="248"/>
      <c r="K128" s="248"/>
      <c r="L128" s="248"/>
      <c r="M128" s="248"/>
      <c r="N128" s="248"/>
      <c r="O128" s="248"/>
      <c r="P128" s="247"/>
    </row>
    <row r="129" spans="1:16" s="98" customFormat="1">
      <c r="A129" s="231" t="s">
        <v>42</v>
      </c>
      <c r="B129" s="202"/>
      <c r="C129" s="55"/>
      <c r="E129" s="1005"/>
      <c r="F129" s="1010"/>
      <c r="G129" s="248"/>
      <c r="H129" s="248"/>
      <c r="I129" s="248"/>
      <c r="J129" s="248"/>
      <c r="K129" s="248"/>
      <c r="L129" s="248"/>
      <c r="M129" s="248"/>
      <c r="N129" s="248"/>
      <c r="O129" s="248"/>
      <c r="P129" s="247"/>
    </row>
    <row r="130" spans="1:16" s="98" customFormat="1" ht="41.4">
      <c r="A130" s="116">
        <v>2</v>
      </c>
      <c r="B130" s="202" t="s">
        <v>874</v>
      </c>
      <c r="D130" s="249"/>
      <c r="E130" s="1039"/>
      <c r="F130" s="1010"/>
      <c r="G130" s="248"/>
      <c r="H130" s="248"/>
      <c r="I130" s="248"/>
      <c r="J130" s="248"/>
      <c r="K130" s="248"/>
      <c r="L130" s="248"/>
      <c r="M130" s="248"/>
      <c r="N130" s="248"/>
      <c r="O130" s="248"/>
      <c r="P130" s="247"/>
    </row>
    <row r="131" spans="1:16" s="98" customFormat="1" ht="15.6">
      <c r="A131" s="231" t="s">
        <v>42</v>
      </c>
      <c r="B131" s="202" t="s">
        <v>859</v>
      </c>
      <c r="C131" s="55">
        <v>2342.4</v>
      </c>
      <c r="D131" s="122" t="s">
        <v>49</v>
      </c>
      <c r="E131" s="1005"/>
      <c r="F131" s="1010">
        <f t="shared" si="3"/>
        <v>0</v>
      </c>
      <c r="G131" s="248"/>
      <c r="H131" s="248"/>
      <c r="I131" s="248"/>
      <c r="J131" s="248"/>
      <c r="K131" s="248"/>
      <c r="L131" s="248"/>
      <c r="M131" s="248"/>
      <c r="N131" s="248"/>
      <c r="O131" s="248"/>
      <c r="P131" s="247"/>
    </row>
    <row r="132" spans="1:16" s="98" customFormat="1">
      <c r="A132" s="231"/>
      <c r="B132" s="202"/>
      <c r="C132" s="55"/>
      <c r="D132" s="122"/>
      <c r="E132" s="1005"/>
      <c r="F132" s="1010"/>
      <c r="G132" s="248"/>
      <c r="H132" s="248"/>
      <c r="I132" s="248"/>
      <c r="J132" s="248"/>
      <c r="K132" s="248"/>
      <c r="L132" s="248"/>
      <c r="M132" s="248"/>
      <c r="N132" s="248"/>
      <c r="O132" s="248"/>
      <c r="P132" s="247"/>
    </row>
    <row r="133" spans="1:16" s="136" customFormat="1" ht="82.8">
      <c r="A133" s="116">
        <v>3</v>
      </c>
      <c r="B133" s="246" t="s">
        <v>873</v>
      </c>
      <c r="C133" s="55">
        <v>19.5</v>
      </c>
      <c r="D133" s="102" t="s">
        <v>150</v>
      </c>
      <c r="E133" s="1021"/>
      <c r="F133" s="1010">
        <f>C133*E133</f>
        <v>0</v>
      </c>
    </row>
    <row r="134" spans="1:16" s="136" customFormat="1">
      <c r="B134" s="246"/>
      <c r="C134" s="55"/>
      <c r="D134" s="102"/>
      <c r="E134" s="1021"/>
      <c r="F134" s="1010"/>
    </row>
    <row r="135" spans="1:16" s="98" customFormat="1" ht="41.4">
      <c r="A135" s="116">
        <v>4</v>
      </c>
      <c r="B135" s="202" t="s">
        <v>872</v>
      </c>
      <c r="C135" s="55">
        <v>825.6</v>
      </c>
      <c r="D135" s="122" t="s">
        <v>49</v>
      </c>
      <c r="E135" s="1005"/>
      <c r="F135" s="1010">
        <f t="shared" si="3"/>
        <v>0</v>
      </c>
      <c r="G135" s="248"/>
      <c r="H135" s="248"/>
      <c r="I135" s="248"/>
      <c r="J135" s="248"/>
      <c r="K135" s="248"/>
      <c r="L135" s="248"/>
      <c r="M135" s="248"/>
      <c r="N135" s="248"/>
      <c r="O135" s="248"/>
      <c r="P135" s="247"/>
    </row>
    <row r="136" spans="1:16" s="98" customFormat="1">
      <c r="A136" s="53"/>
      <c r="B136" s="202"/>
      <c r="C136" s="55"/>
      <c r="D136" s="122"/>
      <c r="E136" s="1005"/>
      <c r="F136" s="1010"/>
      <c r="G136" s="248"/>
      <c r="H136" s="248"/>
      <c r="I136" s="248"/>
      <c r="J136" s="248"/>
      <c r="K136" s="248"/>
      <c r="L136" s="248"/>
      <c r="M136" s="248"/>
      <c r="N136" s="248"/>
      <c r="O136" s="248"/>
      <c r="P136" s="247"/>
    </row>
    <row r="137" spans="1:16" s="98" customFormat="1" ht="41.4">
      <c r="A137" s="116">
        <v>5</v>
      </c>
      <c r="B137" s="202" t="s">
        <v>871</v>
      </c>
      <c r="C137" s="55">
        <v>368</v>
      </c>
      <c r="D137" s="122" t="s">
        <v>49</v>
      </c>
      <c r="E137" s="1005"/>
      <c r="F137" s="1010">
        <f t="shared" si="3"/>
        <v>0</v>
      </c>
      <c r="G137" s="248"/>
      <c r="H137" s="248"/>
      <c r="I137" s="248"/>
      <c r="J137" s="248"/>
      <c r="K137" s="248"/>
      <c r="L137" s="248"/>
      <c r="M137" s="248"/>
      <c r="N137" s="248"/>
      <c r="O137" s="248"/>
      <c r="P137" s="247"/>
    </row>
    <row r="138" spans="1:16" s="98" customFormat="1">
      <c r="A138" s="116"/>
      <c r="B138" s="202"/>
      <c r="C138" s="55"/>
      <c r="D138" s="122"/>
      <c r="E138" s="1005"/>
      <c r="F138" s="1010"/>
      <c r="G138" s="248"/>
      <c r="H138" s="248"/>
      <c r="I138" s="248"/>
      <c r="J138" s="248"/>
      <c r="K138" s="248"/>
      <c r="L138" s="248"/>
      <c r="M138" s="248"/>
      <c r="N138" s="248"/>
      <c r="O138" s="248"/>
      <c r="P138" s="247"/>
    </row>
    <row r="139" spans="1:16" s="98" customFormat="1" ht="41.4">
      <c r="A139" s="116">
        <v>6</v>
      </c>
      <c r="B139" s="246" t="s">
        <v>870</v>
      </c>
      <c r="C139" s="55">
        <v>76.800000000000011</v>
      </c>
      <c r="D139" s="122" t="s">
        <v>49</v>
      </c>
      <c r="E139" s="1005"/>
      <c r="F139" s="1010">
        <f t="shared" si="3"/>
        <v>0</v>
      </c>
      <c r="G139" s="248"/>
      <c r="H139" s="248"/>
      <c r="I139" s="248"/>
      <c r="J139" s="248"/>
      <c r="K139" s="248"/>
      <c r="L139" s="248"/>
      <c r="M139" s="248"/>
      <c r="N139" s="248"/>
      <c r="O139" s="248"/>
      <c r="P139" s="247"/>
    </row>
    <row r="140" spans="1:16" s="136" customFormat="1">
      <c r="A140" s="231"/>
      <c r="B140" s="246"/>
      <c r="C140" s="55"/>
      <c r="D140" s="102"/>
      <c r="E140" s="1021"/>
      <c r="F140" s="1010"/>
    </row>
    <row r="141" spans="1:16" s="98" customFormat="1" ht="41.4">
      <c r="A141" s="116">
        <v>7</v>
      </c>
      <c r="B141" s="202" t="s">
        <v>869</v>
      </c>
      <c r="C141" s="55">
        <v>1516.8000000000002</v>
      </c>
      <c r="D141" s="122" t="s">
        <v>49</v>
      </c>
      <c r="E141" s="1005"/>
      <c r="F141" s="1010">
        <f t="shared" si="3"/>
        <v>0</v>
      </c>
      <c r="G141" s="248"/>
      <c r="H141" s="248"/>
      <c r="I141" s="248"/>
      <c r="J141" s="248"/>
      <c r="K141" s="248"/>
      <c r="L141" s="248"/>
      <c r="M141" s="248"/>
      <c r="N141" s="248"/>
      <c r="O141" s="248"/>
      <c r="P141" s="247"/>
    </row>
    <row r="142" spans="1:16" s="136" customFormat="1">
      <c r="A142" s="231"/>
      <c r="B142" s="246"/>
      <c r="C142" s="55"/>
      <c r="D142" s="102"/>
      <c r="E142" s="1021"/>
      <c r="F142" s="1010"/>
    </row>
    <row r="143" spans="1:16" s="98" customFormat="1" ht="41.4">
      <c r="A143" s="116">
        <v>8</v>
      </c>
      <c r="B143" s="202" t="s">
        <v>868</v>
      </c>
      <c r="C143" s="55">
        <v>26.4</v>
      </c>
      <c r="D143" s="122" t="s">
        <v>173</v>
      </c>
      <c r="E143" s="1005"/>
      <c r="F143" s="1010">
        <f>C143*E143</f>
        <v>0</v>
      </c>
      <c r="G143" s="248"/>
      <c r="H143" s="248"/>
      <c r="I143" s="248"/>
      <c r="J143" s="248"/>
      <c r="K143" s="248"/>
      <c r="L143" s="248"/>
      <c r="M143" s="248"/>
      <c r="N143" s="248"/>
      <c r="O143" s="248"/>
      <c r="P143" s="247"/>
    </row>
    <row r="144" spans="1:16" s="136" customFormat="1">
      <c r="A144" s="231"/>
      <c r="B144" s="246"/>
      <c r="C144" s="55"/>
      <c r="D144" s="102"/>
      <c r="E144" s="1021"/>
      <c r="F144" s="1010"/>
    </row>
    <row r="145" spans="1:16" s="98" customFormat="1" ht="57">
      <c r="A145" s="116">
        <v>9</v>
      </c>
      <c r="B145" s="202" t="s">
        <v>867</v>
      </c>
      <c r="C145" s="55">
        <v>5.28</v>
      </c>
      <c r="D145" s="122" t="s">
        <v>49</v>
      </c>
      <c r="E145" s="1005"/>
      <c r="F145" s="1010">
        <f t="shared" si="3"/>
        <v>0</v>
      </c>
      <c r="G145" s="248"/>
      <c r="H145" s="248"/>
      <c r="I145" s="248"/>
      <c r="J145" s="248"/>
      <c r="K145" s="248"/>
      <c r="L145" s="248"/>
      <c r="M145" s="248"/>
      <c r="N145" s="248"/>
      <c r="O145" s="248"/>
      <c r="P145" s="247"/>
    </row>
    <row r="146" spans="1:16" s="136" customFormat="1">
      <c r="A146" s="231"/>
      <c r="B146" s="246"/>
      <c r="C146" s="55"/>
      <c r="D146" s="102"/>
      <c r="E146" s="1021"/>
      <c r="F146" s="1010"/>
    </row>
    <row r="147" spans="1:16" s="98" customFormat="1">
      <c r="A147" s="116">
        <v>10</v>
      </c>
      <c r="B147" s="202" t="s">
        <v>866</v>
      </c>
      <c r="C147" s="55">
        <v>633.6</v>
      </c>
      <c r="D147" s="122" t="s">
        <v>194</v>
      </c>
      <c r="E147" s="1005"/>
      <c r="F147" s="1010">
        <f t="shared" si="3"/>
        <v>0</v>
      </c>
      <c r="G147" s="247"/>
      <c r="H147" s="248"/>
      <c r="I147" s="248"/>
      <c r="J147" s="250"/>
      <c r="K147" s="248"/>
      <c r="L147" s="248"/>
      <c r="M147" s="248"/>
      <c r="N147" s="248"/>
      <c r="O147" s="248"/>
      <c r="P147" s="247"/>
    </row>
    <row r="148" spans="1:16" s="136" customFormat="1">
      <c r="A148" s="231"/>
      <c r="B148" s="246"/>
      <c r="C148" s="55"/>
      <c r="D148" s="102"/>
      <c r="E148" s="1021"/>
      <c r="F148" s="1010"/>
    </row>
    <row r="149" spans="1:16" s="98" customFormat="1" ht="15.6">
      <c r="A149" s="116">
        <v>11</v>
      </c>
      <c r="B149" s="202" t="s">
        <v>865</v>
      </c>
      <c r="C149" s="55">
        <v>5.36</v>
      </c>
      <c r="D149" s="122" t="s">
        <v>173</v>
      </c>
      <c r="E149" s="1005"/>
      <c r="F149" s="1010">
        <f t="shared" si="3"/>
        <v>0</v>
      </c>
      <c r="G149" s="248"/>
      <c r="H149" s="248"/>
      <c r="I149" s="248"/>
      <c r="J149" s="248"/>
      <c r="K149" s="248"/>
      <c r="L149" s="248"/>
      <c r="M149" s="248"/>
      <c r="N149" s="248"/>
      <c r="O149" s="248"/>
      <c r="P149" s="247"/>
    </row>
    <row r="150" spans="1:16" s="136" customFormat="1">
      <c r="A150" s="231"/>
      <c r="B150" s="246"/>
      <c r="C150" s="55"/>
      <c r="D150" s="102"/>
      <c r="E150" s="1021"/>
      <c r="F150" s="1010"/>
    </row>
    <row r="151" spans="1:16" s="136" customFormat="1" ht="55.2">
      <c r="A151" s="116">
        <v>12</v>
      </c>
      <c r="B151" s="246" t="s">
        <v>864</v>
      </c>
      <c r="C151" s="55">
        <v>2</v>
      </c>
      <c r="D151" s="102" t="s">
        <v>51</v>
      </c>
      <c r="E151" s="1021"/>
      <c r="F151" s="1010">
        <f t="shared" si="3"/>
        <v>0</v>
      </c>
    </row>
    <row r="152" spans="1:16">
      <c r="A152" s="231"/>
      <c r="B152" s="234"/>
      <c r="C152" s="233"/>
      <c r="D152" s="232"/>
      <c r="E152" s="1028"/>
      <c r="F152" s="1010"/>
    </row>
    <row r="153" spans="1:16" ht="14.4" thickBot="1">
      <c r="A153" s="227"/>
      <c r="B153" s="226" t="s">
        <v>863</v>
      </c>
      <c r="C153" s="225"/>
      <c r="D153" s="224"/>
      <c r="E153" s="1027"/>
      <c r="F153" s="1024">
        <f>SUM(F125:F152)</f>
        <v>0</v>
      </c>
    </row>
    <row r="154" spans="1:16" ht="14.4" thickTop="1">
      <c r="A154" s="240"/>
      <c r="B154" s="200"/>
      <c r="C154" s="83"/>
      <c r="D154" s="245"/>
      <c r="E154" s="1029"/>
      <c r="F154" s="1033"/>
    </row>
    <row r="155" spans="1:16">
      <c r="A155" s="240"/>
      <c r="B155" s="200"/>
      <c r="C155" s="83"/>
      <c r="D155" s="245"/>
      <c r="E155" s="1029"/>
      <c r="F155" s="1033"/>
    </row>
    <row r="156" spans="1:16">
      <c r="A156" s="240"/>
      <c r="B156" s="239"/>
      <c r="C156" s="229"/>
      <c r="D156" s="228"/>
      <c r="E156" s="1028"/>
      <c r="F156" s="1034"/>
    </row>
    <row r="157" spans="1:16" s="136" customFormat="1">
      <c r="A157" s="238" t="s">
        <v>171</v>
      </c>
      <c r="B157" s="237" t="s">
        <v>862</v>
      </c>
      <c r="C157" s="236"/>
      <c r="D157" s="235"/>
      <c r="E157" s="1026"/>
      <c r="F157" s="1032"/>
    </row>
    <row r="158" spans="1:16" s="136" customFormat="1">
      <c r="A158" s="231" t="s">
        <v>42</v>
      </c>
      <c r="B158" s="200"/>
      <c r="C158" s="55"/>
      <c r="D158" s="122"/>
      <c r="E158" s="1029"/>
      <c r="F158" s="1033"/>
    </row>
    <row r="159" spans="1:16" s="98" customFormat="1" ht="15.6">
      <c r="A159" s="231">
        <v>1</v>
      </c>
      <c r="B159" s="202" t="s">
        <v>861</v>
      </c>
      <c r="C159" s="55">
        <v>70</v>
      </c>
      <c r="D159" s="122" t="s">
        <v>49</v>
      </c>
      <c r="E159" s="1039"/>
      <c r="F159" s="1010">
        <f t="shared" si="3"/>
        <v>0</v>
      </c>
      <c r="G159" s="248"/>
      <c r="H159" s="248"/>
      <c r="I159" s="248"/>
      <c r="J159" s="248"/>
      <c r="K159" s="248"/>
      <c r="L159" s="248"/>
      <c r="M159" s="248"/>
      <c r="N159" s="248"/>
      <c r="O159" s="248"/>
      <c r="P159" s="247"/>
    </row>
    <row r="160" spans="1:16" s="98" customFormat="1">
      <c r="A160" s="231" t="s">
        <v>42</v>
      </c>
      <c r="B160" s="202"/>
      <c r="C160" s="55"/>
      <c r="E160" s="1005"/>
      <c r="F160" s="1010"/>
      <c r="G160" s="248"/>
      <c r="H160" s="248"/>
      <c r="I160" s="248"/>
      <c r="J160" s="248"/>
      <c r="K160" s="248"/>
      <c r="L160" s="248"/>
      <c r="M160" s="248"/>
      <c r="N160" s="248"/>
      <c r="O160" s="248"/>
      <c r="P160" s="247"/>
    </row>
    <row r="161" spans="1:16" s="98" customFormat="1" ht="55.2">
      <c r="A161" s="116">
        <v>2</v>
      </c>
      <c r="B161" s="202" t="s">
        <v>860</v>
      </c>
      <c r="D161" s="249"/>
      <c r="E161" s="1039"/>
      <c r="F161" s="1010"/>
      <c r="G161" s="248"/>
      <c r="H161" s="248"/>
      <c r="I161" s="248"/>
      <c r="J161" s="248"/>
      <c r="K161" s="248"/>
      <c r="L161" s="248"/>
      <c r="M161" s="248"/>
      <c r="N161" s="248"/>
      <c r="O161" s="248"/>
      <c r="P161" s="247"/>
    </row>
    <row r="162" spans="1:16" s="98" customFormat="1" ht="15.6">
      <c r="A162" s="231" t="s">
        <v>42</v>
      </c>
      <c r="B162" s="202" t="s">
        <v>859</v>
      </c>
      <c r="C162" s="55">
        <v>400</v>
      </c>
      <c r="D162" s="122" t="s">
        <v>49</v>
      </c>
      <c r="E162" s="1005"/>
      <c r="F162" s="1010">
        <f t="shared" si="3"/>
        <v>0</v>
      </c>
      <c r="G162" s="248"/>
      <c r="H162" s="248"/>
      <c r="I162" s="248"/>
      <c r="J162" s="248"/>
      <c r="K162" s="248"/>
      <c r="L162" s="248"/>
      <c r="M162" s="248"/>
      <c r="N162" s="248"/>
      <c r="O162" s="248"/>
      <c r="P162" s="247"/>
    </row>
    <row r="163" spans="1:16" s="98" customFormat="1">
      <c r="A163" s="231"/>
      <c r="B163" s="202"/>
      <c r="C163" s="55"/>
      <c r="D163" s="122"/>
      <c r="E163" s="1005"/>
      <c r="F163" s="1010"/>
      <c r="G163" s="248"/>
      <c r="H163" s="248"/>
      <c r="I163" s="248"/>
      <c r="J163" s="248"/>
      <c r="K163" s="248"/>
      <c r="L163" s="248"/>
      <c r="M163" s="248"/>
      <c r="N163" s="248"/>
      <c r="O163" s="248"/>
      <c r="P163" s="247"/>
    </row>
    <row r="164" spans="1:16" s="98" customFormat="1" ht="41.4">
      <c r="A164" s="116">
        <v>3</v>
      </c>
      <c r="B164" s="246" t="s">
        <v>858</v>
      </c>
      <c r="C164" s="55">
        <v>70</v>
      </c>
      <c r="D164" s="122" t="s">
        <v>49</v>
      </c>
      <c r="E164" s="1005"/>
      <c r="F164" s="1010">
        <f t="shared" si="3"/>
        <v>0</v>
      </c>
      <c r="G164" s="248"/>
      <c r="H164" s="248"/>
      <c r="I164" s="248"/>
      <c r="J164" s="248"/>
      <c r="K164" s="248"/>
      <c r="L164" s="248"/>
      <c r="M164" s="248"/>
      <c r="N164" s="248"/>
      <c r="O164" s="248"/>
      <c r="P164" s="247"/>
    </row>
    <row r="165" spans="1:16" s="136" customFormat="1">
      <c r="A165" s="231"/>
      <c r="B165" s="246"/>
      <c r="C165" s="55"/>
      <c r="D165" s="102"/>
      <c r="E165" s="1021"/>
      <c r="F165" s="1010"/>
    </row>
    <row r="166" spans="1:16" ht="96.6">
      <c r="A166" s="116">
        <v>4</v>
      </c>
      <c r="B166" s="53" t="s">
        <v>857</v>
      </c>
      <c r="C166" s="55">
        <v>282.5</v>
      </c>
      <c r="D166" s="122" t="s">
        <v>173</v>
      </c>
      <c r="E166" s="1028"/>
      <c r="F166" s="1010">
        <f t="shared" ref="F166:F202" si="4">C166*E166</f>
        <v>0</v>
      </c>
    </row>
    <row r="167" spans="1:16">
      <c r="A167" s="231"/>
      <c r="B167" s="53"/>
      <c r="C167" s="55"/>
      <c r="D167" s="102"/>
      <c r="E167" s="1028"/>
      <c r="F167" s="1010"/>
    </row>
    <row r="168" spans="1:16" ht="27.6">
      <c r="A168" s="116">
        <v>5</v>
      </c>
      <c r="B168" s="53" t="s">
        <v>856</v>
      </c>
      <c r="C168" s="55">
        <v>120</v>
      </c>
      <c r="D168" s="122" t="s">
        <v>49</v>
      </c>
      <c r="E168" s="1028"/>
      <c r="F168" s="1010">
        <f t="shared" si="4"/>
        <v>0</v>
      </c>
    </row>
    <row r="169" spans="1:16">
      <c r="A169" s="231"/>
      <c r="B169" s="53"/>
      <c r="C169" s="55"/>
      <c r="D169" s="102"/>
      <c r="E169" s="1028"/>
      <c r="F169" s="1010"/>
    </row>
    <row r="170" spans="1:16" ht="27.6">
      <c r="A170" s="116">
        <v>6</v>
      </c>
      <c r="B170" s="231" t="s">
        <v>855</v>
      </c>
      <c r="C170" s="55">
        <v>35.5</v>
      </c>
      <c r="D170" s="122" t="s">
        <v>173</v>
      </c>
      <c r="E170" s="1028"/>
      <c r="F170" s="1010">
        <f>C170*E170</f>
        <v>0</v>
      </c>
    </row>
    <row r="171" spans="1:16">
      <c r="A171" s="231"/>
      <c r="B171" s="53"/>
      <c r="C171" s="55"/>
      <c r="D171" s="102"/>
      <c r="E171" s="1028"/>
      <c r="F171" s="1010"/>
    </row>
    <row r="172" spans="1:16" ht="41.4">
      <c r="A172" s="116">
        <v>7</v>
      </c>
      <c r="B172" s="53" t="s">
        <v>854</v>
      </c>
      <c r="C172" s="55">
        <v>76.5</v>
      </c>
      <c r="D172" s="122" t="s">
        <v>173</v>
      </c>
      <c r="E172" s="1028"/>
      <c r="F172" s="1010">
        <f>C172*E172</f>
        <v>0</v>
      </c>
    </row>
    <row r="173" spans="1:16">
      <c r="A173" s="231" t="s">
        <v>42</v>
      </c>
      <c r="B173" s="242"/>
      <c r="C173" s="241"/>
      <c r="D173" s="45"/>
      <c r="E173" s="1002"/>
      <c r="F173" s="1010"/>
    </row>
    <row r="174" spans="1:16" ht="14.4" thickBot="1">
      <c r="A174" s="227"/>
      <c r="B174" s="226" t="s">
        <v>816</v>
      </c>
      <c r="C174" s="225"/>
      <c r="D174" s="224"/>
      <c r="E174" s="1027"/>
      <c r="F174" s="1024">
        <f>SUM(F158:F173)</f>
        <v>0</v>
      </c>
    </row>
    <row r="175" spans="1:16" ht="14.4" thickTop="1">
      <c r="A175" s="240"/>
      <c r="B175" s="200"/>
      <c r="C175" s="83"/>
      <c r="D175" s="245"/>
      <c r="E175" s="1029"/>
      <c r="F175" s="1033"/>
    </row>
    <row r="176" spans="1:16">
      <c r="A176" s="240"/>
      <c r="B176" s="239"/>
      <c r="C176" s="229"/>
      <c r="D176" s="228"/>
      <c r="E176" s="1028"/>
      <c r="F176" s="1034"/>
    </row>
    <row r="177" spans="1:6" s="136" customFormat="1">
      <c r="A177" s="238" t="s">
        <v>56</v>
      </c>
      <c r="B177" s="237" t="s">
        <v>853</v>
      </c>
      <c r="C177" s="236"/>
      <c r="D177" s="235"/>
      <c r="E177" s="1026"/>
      <c r="F177" s="1032"/>
    </row>
    <row r="178" spans="1:6" s="136" customFormat="1">
      <c r="A178" s="231" t="s">
        <v>42</v>
      </c>
      <c r="B178" s="200"/>
      <c r="C178" s="55"/>
      <c r="D178" s="122"/>
      <c r="E178" s="1029"/>
      <c r="F178" s="1033"/>
    </row>
    <row r="179" spans="1:6" ht="15.6">
      <c r="A179" s="231">
        <v>1</v>
      </c>
      <c r="B179" s="53" t="s">
        <v>852</v>
      </c>
      <c r="C179" s="55">
        <v>62.71</v>
      </c>
      <c r="D179" s="102" t="s">
        <v>173</v>
      </c>
      <c r="E179" s="1028"/>
      <c r="F179" s="1010">
        <f>C179*E179</f>
        <v>0</v>
      </c>
    </row>
    <row r="180" spans="1:6">
      <c r="A180" s="231"/>
      <c r="B180" s="53"/>
      <c r="C180" s="55"/>
      <c r="D180" s="102"/>
      <c r="E180" s="1028"/>
      <c r="F180" s="1010"/>
    </row>
    <row r="181" spans="1:6" ht="124.2">
      <c r="A181" s="116">
        <v>2</v>
      </c>
      <c r="B181" s="53" t="s">
        <v>851</v>
      </c>
      <c r="C181" s="55"/>
      <c r="E181" s="1028"/>
      <c r="F181" s="1010"/>
    </row>
    <row r="182" spans="1:6">
      <c r="A182" s="231" t="s">
        <v>42</v>
      </c>
      <c r="B182" s="53" t="s">
        <v>850</v>
      </c>
      <c r="C182" s="55">
        <v>3</v>
      </c>
      <c r="D182" s="102" t="s">
        <v>51</v>
      </c>
      <c r="E182" s="1028"/>
      <c r="F182" s="1010">
        <f t="shared" si="4"/>
        <v>0</v>
      </c>
    </row>
    <row r="183" spans="1:6">
      <c r="A183" s="231"/>
      <c r="B183" s="53" t="s">
        <v>849</v>
      </c>
      <c r="C183" s="55">
        <v>2</v>
      </c>
      <c r="D183" s="102" t="s">
        <v>51</v>
      </c>
      <c r="E183" s="1028"/>
      <c r="F183" s="1010">
        <f t="shared" si="4"/>
        <v>0</v>
      </c>
    </row>
    <row r="184" spans="1:6">
      <c r="A184" s="231"/>
      <c r="B184" s="53" t="s">
        <v>848</v>
      </c>
      <c r="C184" s="55">
        <v>2</v>
      </c>
      <c r="D184" s="102" t="s">
        <v>51</v>
      </c>
      <c r="E184" s="1028"/>
      <c r="F184" s="1010">
        <f t="shared" si="4"/>
        <v>0</v>
      </c>
    </row>
    <row r="185" spans="1:6">
      <c r="A185" s="231"/>
      <c r="B185" s="53" t="s">
        <v>847</v>
      </c>
      <c r="C185" s="55">
        <v>2</v>
      </c>
      <c r="D185" s="102" t="s">
        <v>51</v>
      </c>
      <c r="E185" s="1028"/>
      <c r="F185" s="1010">
        <f t="shared" si="4"/>
        <v>0</v>
      </c>
    </row>
    <row r="186" spans="1:6">
      <c r="A186" s="231"/>
      <c r="B186" s="53" t="s">
        <v>846</v>
      </c>
      <c r="C186" s="55">
        <v>2</v>
      </c>
      <c r="D186" s="102" t="s">
        <v>51</v>
      </c>
      <c r="E186" s="1028"/>
      <c r="F186" s="1010">
        <f t="shared" si="4"/>
        <v>0</v>
      </c>
    </row>
    <row r="187" spans="1:6">
      <c r="A187" s="231"/>
      <c r="B187" s="53" t="s">
        <v>845</v>
      </c>
      <c r="C187" s="55">
        <v>2</v>
      </c>
      <c r="D187" s="102" t="s">
        <v>51</v>
      </c>
      <c r="E187" s="1028"/>
      <c r="F187" s="1010">
        <f t="shared" si="4"/>
        <v>0</v>
      </c>
    </row>
    <row r="188" spans="1:6">
      <c r="A188" s="231"/>
      <c r="B188" s="53" t="s">
        <v>844</v>
      </c>
      <c r="C188" s="55">
        <v>2</v>
      </c>
      <c r="D188" s="102" t="s">
        <v>51</v>
      </c>
      <c r="E188" s="1028"/>
      <c r="F188" s="1010">
        <f t="shared" si="4"/>
        <v>0</v>
      </c>
    </row>
    <row r="189" spans="1:6">
      <c r="A189" s="231"/>
      <c r="B189" s="53" t="s">
        <v>843</v>
      </c>
      <c r="C189" s="55">
        <v>1</v>
      </c>
      <c r="D189" s="102" t="s">
        <v>51</v>
      </c>
      <c r="E189" s="1028"/>
      <c r="F189" s="1010">
        <f t="shared" si="4"/>
        <v>0</v>
      </c>
    </row>
    <row r="190" spans="1:6">
      <c r="A190" s="231"/>
      <c r="B190" s="53" t="s">
        <v>842</v>
      </c>
      <c r="C190" s="55">
        <v>1</v>
      </c>
      <c r="D190" s="102" t="s">
        <v>51</v>
      </c>
      <c r="E190" s="1028"/>
      <c r="F190" s="1010">
        <f>C190*E190</f>
        <v>0</v>
      </c>
    </row>
    <row r="191" spans="1:6">
      <c r="A191" s="231"/>
      <c r="B191" s="53" t="s">
        <v>841</v>
      </c>
      <c r="C191" s="55">
        <v>2</v>
      </c>
      <c r="D191" s="102" t="s">
        <v>51</v>
      </c>
      <c r="E191" s="1028"/>
      <c r="F191" s="1010">
        <f t="shared" si="4"/>
        <v>0</v>
      </c>
    </row>
    <row r="192" spans="1:6">
      <c r="A192" s="231"/>
      <c r="B192" s="53" t="s">
        <v>840</v>
      </c>
      <c r="C192" s="55">
        <v>2</v>
      </c>
      <c r="D192" s="102" t="s">
        <v>51</v>
      </c>
      <c r="E192" s="1028"/>
      <c r="F192" s="1010">
        <f t="shared" si="4"/>
        <v>0</v>
      </c>
    </row>
    <row r="193" spans="1:7">
      <c r="A193" s="231"/>
      <c r="B193" s="53" t="s">
        <v>839</v>
      </c>
      <c r="C193" s="55">
        <v>1</v>
      </c>
      <c r="D193" s="102" t="s">
        <v>51</v>
      </c>
      <c r="E193" s="1028"/>
      <c r="F193" s="1010">
        <f t="shared" si="4"/>
        <v>0</v>
      </c>
    </row>
    <row r="194" spans="1:7">
      <c r="A194" s="231"/>
      <c r="B194" s="53" t="s">
        <v>838</v>
      </c>
      <c r="C194" s="55">
        <v>1</v>
      </c>
      <c r="D194" s="102" t="s">
        <v>51</v>
      </c>
      <c r="E194" s="1028"/>
      <c r="F194" s="1010">
        <f>C194*E194</f>
        <v>0</v>
      </c>
    </row>
    <row r="195" spans="1:7">
      <c r="A195" s="231" t="s">
        <v>42</v>
      </c>
      <c r="B195" s="53"/>
      <c r="C195" s="55"/>
      <c r="D195" s="102"/>
      <c r="E195" s="1028"/>
      <c r="F195" s="1010"/>
    </row>
    <row r="196" spans="1:7" ht="27.6">
      <c r="A196" s="116">
        <v>3</v>
      </c>
      <c r="B196" s="53" t="s">
        <v>837</v>
      </c>
      <c r="C196" s="55"/>
      <c r="D196" s="102"/>
      <c r="E196" s="1028"/>
      <c r="F196" s="1010"/>
    </row>
    <row r="197" spans="1:7">
      <c r="A197" s="244" t="s">
        <v>106</v>
      </c>
      <c r="B197" s="53" t="s">
        <v>836</v>
      </c>
      <c r="C197" s="55">
        <v>6</v>
      </c>
      <c r="D197" s="102" t="s">
        <v>51</v>
      </c>
      <c r="E197" s="1028"/>
      <c r="F197" s="1010">
        <f t="shared" si="4"/>
        <v>0</v>
      </c>
    </row>
    <row r="198" spans="1:7" ht="29.4">
      <c r="A198" s="244" t="s">
        <v>104</v>
      </c>
      <c r="B198" s="53" t="s">
        <v>835</v>
      </c>
      <c r="C198" s="55">
        <v>35</v>
      </c>
      <c r="D198" s="102" t="s">
        <v>173</v>
      </c>
      <c r="E198" s="1028"/>
      <c r="F198" s="1010">
        <f t="shared" si="4"/>
        <v>0</v>
      </c>
    </row>
    <row r="199" spans="1:7" ht="29.4">
      <c r="A199" s="244" t="s">
        <v>102</v>
      </c>
      <c r="B199" s="53" t="s">
        <v>834</v>
      </c>
      <c r="C199" s="55">
        <v>9</v>
      </c>
      <c r="D199" s="102" t="s">
        <v>173</v>
      </c>
      <c r="E199" s="1028"/>
      <c r="F199" s="1010">
        <f t="shared" si="4"/>
        <v>0</v>
      </c>
    </row>
    <row r="200" spans="1:7" ht="57">
      <c r="A200" s="244" t="s">
        <v>100</v>
      </c>
      <c r="B200" s="53" t="s">
        <v>833</v>
      </c>
      <c r="C200" s="55">
        <v>50</v>
      </c>
      <c r="D200" s="102" t="s">
        <v>173</v>
      </c>
      <c r="E200" s="1028"/>
      <c r="F200" s="1010">
        <f t="shared" si="4"/>
        <v>0</v>
      </c>
    </row>
    <row r="201" spans="1:7">
      <c r="A201" s="231" t="s">
        <v>42</v>
      </c>
      <c r="B201" s="53"/>
      <c r="C201" s="55"/>
      <c r="D201" s="102"/>
      <c r="E201" s="1028"/>
      <c r="F201" s="1010"/>
    </row>
    <row r="202" spans="1:7" ht="27.6">
      <c r="A202" s="116">
        <v>4</v>
      </c>
      <c r="B202" s="53" t="s">
        <v>832</v>
      </c>
      <c r="C202" s="55">
        <v>2</v>
      </c>
      <c r="D202" s="102" t="s">
        <v>51</v>
      </c>
      <c r="E202" s="1028"/>
      <c r="F202" s="1010">
        <f t="shared" si="4"/>
        <v>0</v>
      </c>
    </row>
    <row r="203" spans="1:7">
      <c r="A203" s="231" t="s">
        <v>42</v>
      </c>
      <c r="B203" s="234"/>
      <c r="C203" s="233"/>
      <c r="D203" s="232"/>
      <c r="E203" s="1028"/>
      <c r="F203" s="1010"/>
    </row>
    <row r="204" spans="1:7" ht="14.4" thickBot="1">
      <c r="A204" s="227"/>
      <c r="B204" s="226" t="s">
        <v>831</v>
      </c>
      <c r="C204" s="225"/>
      <c r="D204" s="224"/>
      <c r="E204" s="1040"/>
      <c r="F204" s="1024">
        <f>SUM(F178:F203)</f>
        <v>0</v>
      </c>
    </row>
    <row r="205" spans="1:7" ht="14.4" thickTop="1">
      <c r="A205" s="240"/>
      <c r="B205" s="239"/>
      <c r="C205" s="229"/>
      <c r="D205" s="228"/>
      <c r="E205" s="1028"/>
      <c r="F205" s="1034"/>
    </row>
    <row r="206" spans="1:7">
      <c r="A206" s="240"/>
      <c r="B206" s="53"/>
      <c r="C206" s="55"/>
      <c r="D206" s="45"/>
      <c r="E206" s="1002"/>
      <c r="F206" s="1013"/>
    </row>
    <row r="207" spans="1:7" s="136" customFormat="1">
      <c r="A207" s="238" t="s">
        <v>45</v>
      </c>
      <c r="B207" s="237" t="s">
        <v>830</v>
      </c>
      <c r="C207" s="236"/>
      <c r="D207" s="235"/>
      <c r="E207" s="1041"/>
      <c r="F207" s="1032"/>
      <c r="G207" s="87"/>
    </row>
    <row r="208" spans="1:7">
      <c r="A208" s="231" t="s">
        <v>42</v>
      </c>
      <c r="B208" s="206"/>
      <c r="C208" s="55"/>
      <c r="D208" s="45"/>
      <c r="E208" s="1002"/>
      <c r="F208" s="1010"/>
    </row>
    <row r="209" spans="1:6" ht="96.6">
      <c r="A209" s="231">
        <v>1</v>
      </c>
      <c r="B209" s="53" t="s">
        <v>829</v>
      </c>
      <c r="C209" s="55">
        <v>4</v>
      </c>
      <c r="D209" s="102" t="s">
        <v>51</v>
      </c>
      <c r="E209" s="1028"/>
      <c r="F209" s="1010">
        <f>C209*E209</f>
        <v>0</v>
      </c>
    </row>
    <row r="210" spans="1:6">
      <c r="A210" s="231"/>
      <c r="B210" s="53"/>
      <c r="C210" s="55"/>
      <c r="D210" s="102"/>
      <c r="E210" s="1028"/>
      <c r="F210" s="1010"/>
    </row>
    <row r="211" spans="1:6" ht="69">
      <c r="A211" s="116">
        <v>2</v>
      </c>
      <c r="B211" s="53" t="s">
        <v>828</v>
      </c>
      <c r="C211" s="55"/>
      <c r="D211" s="102"/>
      <c r="E211" s="1028"/>
      <c r="F211" s="1010"/>
    </row>
    <row r="212" spans="1:6">
      <c r="A212" s="231"/>
      <c r="B212" s="53" t="s">
        <v>827</v>
      </c>
      <c r="C212" s="55">
        <v>1</v>
      </c>
      <c r="D212" s="102" t="s">
        <v>51</v>
      </c>
      <c r="E212" s="1028"/>
      <c r="F212" s="1010">
        <f t="shared" ref="F212:F218" si="5">C212*E212</f>
        <v>0</v>
      </c>
    </row>
    <row r="213" spans="1:6">
      <c r="A213" s="231"/>
      <c r="B213" s="53" t="s">
        <v>826</v>
      </c>
      <c r="C213" s="55">
        <v>1</v>
      </c>
      <c r="D213" s="102" t="s">
        <v>51</v>
      </c>
      <c r="E213" s="1028"/>
      <c r="F213" s="1010">
        <f t="shared" si="5"/>
        <v>0</v>
      </c>
    </row>
    <row r="214" spans="1:6">
      <c r="A214" s="231"/>
      <c r="B214" s="53"/>
      <c r="C214" s="55"/>
      <c r="D214" s="102"/>
      <c r="E214" s="1028"/>
      <c r="F214" s="1010"/>
    </row>
    <row r="215" spans="1:6" ht="124.2">
      <c r="A215" s="116">
        <v>3</v>
      </c>
      <c r="B215" s="243" t="s">
        <v>825</v>
      </c>
      <c r="C215" s="55"/>
      <c r="D215" s="102"/>
      <c r="E215" s="1028"/>
      <c r="F215" s="1010"/>
    </row>
    <row r="216" spans="1:6" ht="15.6">
      <c r="A216" s="231"/>
      <c r="B216" s="243" t="s">
        <v>824</v>
      </c>
      <c r="C216" s="55">
        <v>60</v>
      </c>
      <c r="D216" s="102" t="s">
        <v>69</v>
      </c>
      <c r="E216" s="1028"/>
      <c r="F216" s="1010">
        <f t="shared" si="5"/>
        <v>0</v>
      </c>
    </row>
    <row r="217" spans="1:6">
      <c r="A217" s="231"/>
      <c r="B217" s="243"/>
      <c r="C217" s="55"/>
      <c r="D217" s="102"/>
      <c r="E217" s="1028"/>
      <c r="F217" s="1010"/>
    </row>
    <row r="218" spans="1:6" ht="124.2">
      <c r="A218" s="116">
        <v>4</v>
      </c>
      <c r="B218" s="53" t="s">
        <v>823</v>
      </c>
      <c r="C218" s="55">
        <v>1</v>
      </c>
      <c r="D218" s="102" t="s">
        <v>1022</v>
      </c>
      <c r="E218" s="1028"/>
      <c r="F218" s="1010">
        <f t="shared" si="5"/>
        <v>0</v>
      </c>
    </row>
    <row r="219" spans="1:6">
      <c r="A219" s="231" t="s">
        <v>42</v>
      </c>
      <c r="B219" s="206"/>
      <c r="C219" s="55"/>
      <c r="D219" s="45"/>
      <c r="E219" s="1002"/>
      <c r="F219" s="1010"/>
    </row>
    <row r="220" spans="1:6" ht="14.4" thickBot="1">
      <c r="A220" s="227"/>
      <c r="B220" s="226" t="s">
        <v>822</v>
      </c>
      <c r="C220" s="225"/>
      <c r="D220" s="224"/>
      <c r="E220" s="1040"/>
      <c r="F220" s="1024">
        <f>SUM(F208:F219)</f>
        <v>0</v>
      </c>
    </row>
    <row r="221" spans="1:6" ht="14.4" thickTop="1">
      <c r="A221" s="240"/>
      <c r="B221" s="206"/>
      <c r="C221" s="55"/>
      <c r="D221" s="45"/>
      <c r="E221" s="1002"/>
      <c r="F221" s="1013"/>
    </row>
    <row r="222" spans="1:6">
      <c r="A222" s="240"/>
      <c r="B222" s="53"/>
      <c r="C222" s="55"/>
      <c r="D222" s="45"/>
      <c r="E222" s="1002"/>
      <c r="F222" s="1013"/>
    </row>
    <row r="223" spans="1:6" s="136" customFormat="1">
      <c r="A223" s="238" t="s">
        <v>488</v>
      </c>
      <c r="B223" s="237" t="s">
        <v>821</v>
      </c>
      <c r="C223" s="236"/>
      <c r="D223" s="235"/>
      <c r="E223" s="1041"/>
      <c r="F223" s="1032"/>
    </row>
    <row r="224" spans="1:6">
      <c r="A224" s="231" t="s">
        <v>42</v>
      </c>
      <c r="B224" s="53"/>
      <c r="C224" s="83"/>
      <c r="D224" s="45"/>
      <c r="E224" s="1021"/>
      <c r="F224" s="1010"/>
    </row>
    <row r="225" spans="1:6" ht="110.4">
      <c r="A225" s="231">
        <v>1</v>
      </c>
      <c r="B225" s="53" t="s">
        <v>820</v>
      </c>
      <c r="C225" s="55">
        <v>1</v>
      </c>
      <c r="D225" s="102" t="s">
        <v>51</v>
      </c>
      <c r="E225" s="1028"/>
      <c r="F225" s="1010">
        <f>C225*E225</f>
        <v>0</v>
      </c>
    </row>
    <row r="226" spans="1:6">
      <c r="A226" s="231"/>
      <c r="B226" s="53"/>
      <c r="C226" s="55"/>
      <c r="D226" s="102"/>
      <c r="E226" s="1028"/>
      <c r="F226" s="1010"/>
    </row>
    <row r="227" spans="1:6" ht="27.6">
      <c r="A227" s="116">
        <v>2</v>
      </c>
      <c r="B227" s="53" t="s">
        <v>819</v>
      </c>
      <c r="C227" s="55"/>
      <c r="D227" s="102"/>
      <c r="E227" s="1028"/>
      <c r="F227" s="1010"/>
    </row>
    <row r="228" spans="1:6" ht="27.6">
      <c r="A228" s="231"/>
      <c r="B228" s="53" t="s">
        <v>818</v>
      </c>
      <c r="C228" s="55">
        <v>145.01</v>
      </c>
      <c r="D228" s="102" t="s">
        <v>69</v>
      </c>
      <c r="E228" s="1028"/>
      <c r="F228" s="1010">
        <f t="shared" ref="F228:F230" si="6">C228*E228</f>
        <v>0</v>
      </c>
    </row>
    <row r="229" spans="1:6">
      <c r="A229" s="231"/>
      <c r="B229" s="53"/>
      <c r="C229" s="55"/>
      <c r="D229" s="102"/>
      <c r="E229" s="1028"/>
      <c r="F229" s="1010"/>
    </row>
    <row r="230" spans="1:6" ht="112.2">
      <c r="A230" s="116">
        <v>3</v>
      </c>
      <c r="B230" s="53" t="s">
        <v>817</v>
      </c>
      <c r="C230" s="55">
        <v>8</v>
      </c>
      <c r="D230" s="102" t="s">
        <v>51</v>
      </c>
      <c r="E230" s="1028"/>
      <c r="F230" s="1010">
        <f t="shared" si="6"/>
        <v>0</v>
      </c>
    </row>
    <row r="231" spans="1:6">
      <c r="A231" s="231" t="s">
        <v>42</v>
      </c>
      <c r="B231" s="242"/>
      <c r="C231" s="241"/>
      <c r="D231" s="45"/>
      <c r="E231" s="1002"/>
      <c r="F231" s="1010"/>
    </row>
    <row r="232" spans="1:6" ht="14.4" thickBot="1">
      <c r="A232" s="227"/>
      <c r="B232" s="226" t="s">
        <v>816</v>
      </c>
      <c r="C232" s="225"/>
      <c r="D232" s="224"/>
      <c r="E232" s="1040"/>
      <c r="F232" s="1024">
        <f>SUM(F224:F231)</f>
        <v>0</v>
      </c>
    </row>
    <row r="233" spans="1:6" ht="14.4" thickTop="1">
      <c r="A233" s="240"/>
      <c r="B233" s="53"/>
      <c r="C233" s="55"/>
      <c r="D233" s="45"/>
      <c r="E233" s="1002"/>
      <c r="F233" s="1013"/>
    </row>
    <row r="234" spans="1:6">
      <c r="A234" s="240"/>
      <c r="B234" s="239"/>
      <c r="C234" s="229"/>
      <c r="D234" s="228"/>
      <c r="E234" s="1028"/>
      <c r="F234" s="1034"/>
    </row>
    <row r="235" spans="1:6" s="136" customFormat="1">
      <c r="A235" s="238" t="s">
        <v>481</v>
      </c>
      <c r="B235" s="237" t="s">
        <v>815</v>
      </c>
      <c r="C235" s="236"/>
      <c r="D235" s="235"/>
      <c r="E235" s="1041"/>
      <c r="F235" s="1032"/>
    </row>
    <row r="236" spans="1:6" s="136" customFormat="1">
      <c r="A236" s="231" t="s">
        <v>42</v>
      </c>
      <c r="B236" s="200"/>
      <c r="C236" s="55"/>
      <c r="D236" s="122"/>
      <c r="E236" s="1021"/>
      <c r="F236" s="1010"/>
    </row>
    <row r="237" spans="1:6">
      <c r="A237" s="231">
        <v>1</v>
      </c>
      <c r="B237" s="53" t="s">
        <v>814</v>
      </c>
      <c r="C237" s="55">
        <v>1</v>
      </c>
      <c r="D237" s="102" t="s">
        <v>1022</v>
      </c>
      <c r="E237" s="1028"/>
      <c r="F237" s="1010">
        <f>C237*E237</f>
        <v>0</v>
      </c>
    </row>
    <row r="238" spans="1:6">
      <c r="A238" s="231" t="s">
        <v>42</v>
      </c>
      <c r="B238" s="234"/>
      <c r="C238" s="233"/>
      <c r="D238" s="232"/>
      <c r="E238" s="1028"/>
      <c r="F238" s="1010"/>
    </row>
    <row r="239" spans="1:6" ht="41.4">
      <c r="A239" s="231">
        <v>2</v>
      </c>
      <c r="B239" s="53" t="s">
        <v>813</v>
      </c>
      <c r="C239" s="1090">
        <f>SUM(F7:F15)+F237</f>
        <v>0</v>
      </c>
      <c r="D239" s="232"/>
      <c r="E239" s="1091">
        <v>0.05</v>
      </c>
      <c r="F239" s="1010">
        <f>C239*E239</f>
        <v>0</v>
      </c>
    </row>
    <row r="240" spans="1:6">
      <c r="A240" s="231" t="s">
        <v>42</v>
      </c>
      <c r="B240" s="230"/>
      <c r="C240" s="229"/>
      <c r="D240" s="228"/>
      <c r="E240" s="1028"/>
      <c r="F240" s="1010"/>
    </row>
    <row r="241" spans="1:6" ht="14.4" thickBot="1">
      <c r="A241" s="227"/>
      <c r="B241" s="226" t="s">
        <v>812</v>
      </c>
      <c r="C241" s="225"/>
      <c r="D241" s="224"/>
      <c r="E241" s="1027"/>
      <c r="F241" s="1024">
        <f>SUM(F237:F240)</f>
        <v>0</v>
      </c>
    </row>
    <row r="242" spans="1:6" ht="14.4" thickTop="1">
      <c r="A242" s="37"/>
      <c r="B242" s="200"/>
      <c r="C242" s="83"/>
      <c r="D242" s="45"/>
      <c r="E242" s="1021"/>
      <c r="F242" s="1013"/>
    </row>
    <row r="243" spans="1:6">
      <c r="A243" s="37"/>
      <c r="B243" s="202"/>
      <c r="C243" s="83"/>
      <c r="D243" s="45"/>
      <c r="E243" s="1021"/>
      <c r="F243" s="1013"/>
    </row>
    <row r="244" spans="1:6">
      <c r="A244" s="37"/>
      <c r="B244" s="53"/>
      <c r="C244" s="55"/>
      <c r="D244" s="45"/>
      <c r="E244" s="1042"/>
      <c r="F244" s="1013"/>
    </row>
    <row r="245" spans="1:6">
      <c r="A245" s="37"/>
      <c r="B245" s="53"/>
      <c r="C245" s="55"/>
      <c r="D245" s="45"/>
      <c r="E245" s="1042"/>
      <c r="F245" s="1013"/>
    </row>
    <row r="246" spans="1:6">
      <c r="A246" s="37"/>
      <c r="B246" s="89"/>
      <c r="C246" s="55"/>
      <c r="D246" s="45"/>
      <c r="E246" s="1042"/>
      <c r="F246" s="1013"/>
    </row>
    <row r="247" spans="1:6">
      <c r="A247" s="37"/>
      <c r="B247" s="53"/>
      <c r="C247" s="55"/>
      <c r="D247" s="45"/>
      <c r="E247" s="1042"/>
      <c r="F247" s="1013"/>
    </row>
    <row r="248" spans="1:6">
      <c r="A248" s="37"/>
      <c r="B248" s="53"/>
      <c r="C248" s="55"/>
      <c r="D248" s="45"/>
      <c r="E248" s="1002"/>
      <c r="F248" s="1013"/>
    </row>
    <row r="249" spans="1:6">
      <c r="A249" s="37"/>
      <c r="B249" s="53"/>
      <c r="C249" s="55"/>
      <c r="D249" s="45"/>
      <c r="E249" s="1002"/>
      <c r="F249" s="1013"/>
    </row>
    <row r="250" spans="1:6">
      <c r="A250" s="37"/>
      <c r="B250" s="53"/>
      <c r="C250" s="55"/>
      <c r="D250" s="45"/>
      <c r="E250" s="1002"/>
      <c r="F250" s="1013"/>
    </row>
    <row r="251" spans="1:6">
      <c r="A251" s="37"/>
      <c r="B251" s="53"/>
      <c r="C251" s="55"/>
      <c r="D251" s="45"/>
      <c r="E251" s="1042"/>
      <c r="F251" s="1013"/>
    </row>
    <row r="252" spans="1:6">
      <c r="A252" s="37"/>
      <c r="B252" s="53"/>
      <c r="C252" s="55"/>
      <c r="D252" s="45"/>
      <c r="E252" s="1002"/>
      <c r="F252" s="1013"/>
    </row>
    <row r="253" spans="1:6">
      <c r="A253" s="37"/>
      <c r="B253" s="53"/>
      <c r="C253" s="55"/>
      <c r="D253" s="45"/>
      <c r="E253" s="1002"/>
      <c r="F253" s="1013"/>
    </row>
    <row r="254" spans="1:6">
      <c r="A254" s="37"/>
      <c r="B254" s="53"/>
      <c r="C254" s="55"/>
      <c r="D254" s="45"/>
      <c r="E254" s="1002"/>
      <c r="F254" s="1013"/>
    </row>
    <row r="255" spans="1:6">
      <c r="A255" s="37"/>
      <c r="B255" s="53"/>
      <c r="C255" s="55"/>
      <c r="D255" s="45"/>
      <c r="E255" s="1002"/>
      <c r="F255" s="1013"/>
    </row>
    <row r="256" spans="1:6">
      <c r="A256" s="37"/>
      <c r="B256" s="53"/>
      <c r="C256" s="55"/>
      <c r="D256" s="45"/>
      <c r="E256" s="1002"/>
      <c r="F256" s="1013"/>
    </row>
    <row r="257" spans="1:6">
      <c r="A257" s="37"/>
      <c r="B257" s="53"/>
      <c r="C257" s="55"/>
      <c r="D257" s="45"/>
      <c r="E257" s="1002"/>
      <c r="F257" s="1013"/>
    </row>
    <row r="258" spans="1:6">
      <c r="A258" s="37"/>
      <c r="B258" s="53"/>
      <c r="C258" s="55"/>
      <c r="D258" s="45"/>
      <c r="E258" s="1002"/>
      <c r="F258" s="1013"/>
    </row>
    <row r="259" spans="1:6">
      <c r="A259" s="37"/>
      <c r="B259" s="53"/>
      <c r="C259" s="55"/>
      <c r="D259" s="45"/>
      <c r="E259" s="1042"/>
      <c r="F259" s="1013"/>
    </row>
    <row r="260" spans="1:6">
      <c r="A260" s="37"/>
      <c r="B260" s="53"/>
      <c r="C260" s="55"/>
      <c r="D260" s="45"/>
      <c r="E260" s="1002"/>
      <c r="F260" s="1013"/>
    </row>
    <row r="261" spans="1:6">
      <c r="A261" s="37"/>
      <c r="B261" s="53"/>
      <c r="C261" s="55"/>
      <c r="D261" s="45"/>
      <c r="E261" s="1042"/>
      <c r="F261" s="1013"/>
    </row>
    <row r="262" spans="1:6">
      <c r="A262" s="67"/>
      <c r="B262" s="89"/>
      <c r="C262" s="55"/>
      <c r="D262" s="45"/>
      <c r="E262" s="1042"/>
      <c r="F262" s="1013"/>
    </row>
    <row r="263" spans="1:6">
      <c r="A263" s="37"/>
      <c r="B263" s="53"/>
      <c r="C263" s="55"/>
      <c r="D263" s="45"/>
      <c r="E263" s="1042"/>
      <c r="F263" s="1013"/>
    </row>
    <row r="264" spans="1:6">
      <c r="A264" s="37"/>
      <c r="B264" s="53"/>
      <c r="C264" s="55"/>
      <c r="D264" s="45"/>
      <c r="E264" s="1002"/>
      <c r="F264" s="1013"/>
    </row>
    <row r="265" spans="1:6">
      <c r="A265" s="37"/>
      <c r="B265" s="53"/>
      <c r="C265" s="55"/>
      <c r="D265" s="45"/>
      <c r="E265" s="1002"/>
      <c r="F265" s="1013"/>
    </row>
    <row r="266" spans="1:6">
      <c r="A266" s="37"/>
      <c r="B266" s="53"/>
      <c r="C266" s="55"/>
      <c r="D266" s="45"/>
      <c r="E266" s="1002"/>
      <c r="F266" s="1013"/>
    </row>
    <row r="267" spans="1:6">
      <c r="A267" s="37"/>
      <c r="B267" s="53"/>
      <c r="C267" s="55"/>
      <c r="D267" s="45"/>
      <c r="E267" s="1042"/>
      <c r="F267" s="1013"/>
    </row>
    <row r="268" spans="1:6">
      <c r="A268" s="37"/>
      <c r="B268" s="53"/>
      <c r="C268" s="55"/>
      <c r="D268" s="45"/>
      <c r="E268" s="1002"/>
      <c r="F268" s="1013"/>
    </row>
    <row r="269" spans="1:6">
      <c r="A269" s="37"/>
      <c r="B269" s="53"/>
      <c r="C269" s="55"/>
      <c r="D269" s="45"/>
      <c r="E269" s="1042"/>
      <c r="F269" s="1013"/>
    </row>
    <row r="270" spans="1:6">
      <c r="A270" s="37"/>
      <c r="B270" s="89"/>
      <c r="C270" s="55"/>
      <c r="D270" s="45"/>
      <c r="E270" s="1042"/>
      <c r="F270" s="1013"/>
    </row>
    <row r="271" spans="1:6">
      <c r="A271" s="37"/>
      <c r="B271" s="53"/>
      <c r="C271" s="55"/>
      <c r="D271" s="45"/>
      <c r="E271" s="1042"/>
      <c r="F271" s="1013"/>
    </row>
    <row r="272" spans="1:6">
      <c r="A272" s="37"/>
      <c r="B272" s="210"/>
      <c r="C272" s="55"/>
      <c r="D272" s="45"/>
      <c r="E272" s="1002"/>
      <c r="F272" s="1013"/>
    </row>
    <row r="273" spans="1:6">
      <c r="A273" s="37"/>
      <c r="B273" s="210"/>
      <c r="C273" s="55"/>
      <c r="D273" s="45"/>
      <c r="E273" s="1042"/>
      <c r="F273" s="1013"/>
    </row>
    <row r="274" spans="1:6">
      <c r="A274" s="37"/>
      <c r="B274" s="53"/>
      <c r="C274" s="55"/>
      <c r="D274" s="45"/>
      <c r="E274" s="1002"/>
      <c r="F274" s="1013"/>
    </row>
    <row r="275" spans="1:6">
      <c r="A275" s="37"/>
      <c r="B275" s="53"/>
      <c r="C275" s="55"/>
      <c r="D275" s="45"/>
      <c r="E275" s="1002"/>
      <c r="F275" s="1013"/>
    </row>
    <row r="276" spans="1:6">
      <c r="A276" s="24"/>
      <c r="B276" s="53"/>
      <c r="C276" s="55"/>
      <c r="D276" s="45"/>
      <c r="E276" s="1042"/>
      <c r="F276" s="1013"/>
    </row>
    <row r="277" spans="1:6">
      <c r="A277" s="24"/>
      <c r="B277" s="89"/>
      <c r="C277" s="83"/>
      <c r="D277" s="45"/>
      <c r="E277" s="1021"/>
      <c r="F277" s="1013"/>
    </row>
    <row r="278" spans="1:6">
      <c r="A278" s="37"/>
      <c r="B278" s="53"/>
      <c r="C278" s="83"/>
      <c r="D278" s="45"/>
      <c r="E278" s="1021"/>
      <c r="F278" s="1013"/>
    </row>
    <row r="279" spans="1:6">
      <c r="A279" s="37"/>
      <c r="B279" s="53"/>
      <c r="C279" s="55"/>
      <c r="D279" s="45"/>
      <c r="E279" s="1002"/>
      <c r="F279" s="1013"/>
    </row>
    <row r="280" spans="1:6">
      <c r="B280" s="53"/>
      <c r="C280" s="55"/>
      <c r="D280" s="45"/>
      <c r="E280" s="1002"/>
      <c r="F280" s="1013"/>
    </row>
    <row r="281" spans="1:6">
      <c r="A281" s="24"/>
      <c r="B281" s="53"/>
      <c r="C281" s="55"/>
      <c r="D281" s="45"/>
      <c r="E281" s="1002"/>
      <c r="F281" s="1013"/>
    </row>
    <row r="282" spans="1:6">
      <c r="A282" s="24"/>
      <c r="B282" s="206"/>
      <c r="C282" s="83"/>
      <c r="D282" s="45"/>
      <c r="E282" s="1021"/>
      <c r="F282" s="1013"/>
    </row>
    <row r="283" spans="1:6">
      <c r="A283" s="24"/>
      <c r="B283" s="89"/>
      <c r="C283" s="83"/>
      <c r="D283" s="45"/>
      <c r="E283" s="1021"/>
      <c r="F283" s="1013"/>
    </row>
    <row r="284" spans="1:6">
      <c r="A284" s="24"/>
      <c r="B284" s="53"/>
      <c r="C284" s="83"/>
      <c r="D284" s="45"/>
      <c r="E284" s="1021"/>
      <c r="F284" s="1013"/>
    </row>
    <row r="285" spans="1:6">
      <c r="A285" s="24"/>
      <c r="B285" s="53"/>
      <c r="C285" s="55"/>
      <c r="D285" s="45"/>
      <c r="E285" s="1002"/>
      <c r="F285" s="1013"/>
    </row>
    <row r="286" spans="1:6">
      <c r="A286" s="24"/>
      <c r="B286" s="53"/>
      <c r="C286" s="55"/>
      <c r="D286" s="45"/>
      <c r="E286" s="1002"/>
      <c r="F286" s="1013"/>
    </row>
    <row r="287" spans="1:6">
      <c r="A287" s="24"/>
      <c r="B287" s="53"/>
      <c r="C287" s="55"/>
      <c r="D287" s="45"/>
      <c r="E287" s="1002"/>
      <c r="F287" s="1013"/>
    </row>
    <row r="288" spans="1:6">
      <c r="A288" s="24"/>
      <c r="B288" s="53"/>
      <c r="C288" s="55"/>
      <c r="D288" s="45"/>
      <c r="E288" s="1002"/>
      <c r="F288" s="1013"/>
    </row>
    <row r="289" spans="1:6">
      <c r="A289" s="24"/>
      <c r="B289" s="53"/>
      <c r="C289" s="55"/>
      <c r="D289" s="45"/>
      <c r="E289" s="1002"/>
      <c r="F289" s="1013"/>
    </row>
    <row r="290" spans="1:6">
      <c r="A290" s="24"/>
      <c r="B290" s="53"/>
      <c r="C290" s="55"/>
      <c r="D290" s="45"/>
      <c r="E290" s="1002"/>
      <c r="F290" s="1013"/>
    </row>
    <row r="291" spans="1:6">
      <c r="A291" s="24"/>
      <c r="B291" s="206"/>
      <c r="C291" s="83"/>
      <c r="D291" s="45"/>
      <c r="E291" s="1021"/>
      <c r="F291" s="1013"/>
    </row>
    <row r="292" spans="1:6">
      <c r="A292" s="24"/>
      <c r="B292" s="53"/>
      <c r="C292" s="83"/>
      <c r="D292" s="45"/>
      <c r="E292" s="1021"/>
      <c r="F292" s="1013"/>
    </row>
    <row r="293" spans="1:6">
      <c r="A293" s="24"/>
      <c r="B293" s="53"/>
      <c r="C293" s="83"/>
      <c r="D293" s="45"/>
      <c r="E293" s="1021"/>
      <c r="F293" s="1013"/>
    </row>
    <row r="294" spans="1:6">
      <c r="A294" s="24"/>
      <c r="B294" s="53"/>
      <c r="C294" s="83"/>
      <c r="D294" s="45"/>
      <c r="E294" s="1021"/>
      <c r="F294" s="1013"/>
    </row>
    <row r="295" spans="1:6">
      <c r="A295" s="24"/>
      <c r="B295" s="206"/>
      <c r="C295" s="83"/>
      <c r="D295" s="45"/>
      <c r="E295" s="1021"/>
      <c r="F295" s="1013"/>
    </row>
    <row r="296" spans="1:6">
      <c r="A296" s="24"/>
      <c r="B296" s="206"/>
      <c r="C296" s="83"/>
      <c r="D296" s="45"/>
      <c r="E296" s="1021"/>
      <c r="F296" s="1013"/>
    </row>
    <row r="297" spans="1:6">
      <c r="A297" s="24"/>
      <c r="B297" s="206"/>
      <c r="C297" s="83"/>
      <c r="D297" s="45"/>
      <c r="E297" s="1021"/>
      <c r="F297" s="1013"/>
    </row>
    <row r="298" spans="1:6">
      <c r="A298" s="24"/>
      <c r="B298" s="206"/>
      <c r="C298" s="83"/>
      <c r="D298" s="45"/>
      <c r="E298" s="1021"/>
      <c r="F298" s="1013"/>
    </row>
    <row r="299" spans="1:6">
      <c r="A299" s="24"/>
      <c r="B299" s="206"/>
      <c r="C299" s="83"/>
      <c r="D299" s="45"/>
      <c r="E299" s="1021"/>
      <c r="F299" s="1013"/>
    </row>
    <row r="300" spans="1:6">
      <c r="A300" s="24"/>
      <c r="B300" s="206"/>
      <c r="C300" s="83"/>
      <c r="D300" s="45"/>
      <c r="E300" s="1021"/>
      <c r="F300" s="1013"/>
    </row>
    <row r="301" spans="1:6">
      <c r="A301" s="24"/>
      <c r="B301" s="206"/>
      <c r="C301" s="83"/>
      <c r="D301" s="45"/>
      <c r="E301" s="1021"/>
      <c r="F301" s="1013"/>
    </row>
    <row r="302" spans="1:6">
      <c r="A302" s="24"/>
      <c r="B302" s="206"/>
      <c r="C302" s="83"/>
      <c r="D302" s="45"/>
      <c r="E302" s="1021"/>
      <c r="F302" s="1013"/>
    </row>
    <row r="303" spans="1:6">
      <c r="A303" s="24"/>
      <c r="B303" s="53"/>
      <c r="C303" s="83"/>
      <c r="D303" s="45"/>
      <c r="E303" s="1021"/>
      <c r="F303" s="1013"/>
    </row>
    <row r="304" spans="1:6">
      <c r="A304" s="24"/>
      <c r="B304" s="53"/>
      <c r="C304" s="83"/>
      <c r="D304" s="45"/>
      <c r="E304" s="1021"/>
      <c r="F304" s="1013"/>
    </row>
    <row r="305" spans="1:6">
      <c r="A305" s="24"/>
      <c r="B305" s="53"/>
      <c r="C305" s="83"/>
      <c r="D305" s="45"/>
      <c r="E305" s="1021"/>
      <c r="F305" s="1013"/>
    </row>
    <row r="306" spans="1:6">
      <c r="A306" s="24"/>
      <c r="B306" s="206"/>
      <c r="C306" s="83"/>
      <c r="D306" s="45"/>
      <c r="E306" s="1021"/>
      <c r="F306" s="1013"/>
    </row>
    <row r="307" spans="1:6">
      <c r="A307" s="24"/>
      <c r="B307" s="206"/>
      <c r="C307" s="83"/>
      <c r="D307" s="45"/>
      <c r="E307" s="1021"/>
      <c r="F307" s="1013"/>
    </row>
    <row r="308" spans="1:6">
      <c r="A308" s="24"/>
      <c r="B308" s="206"/>
      <c r="C308" s="83"/>
      <c r="D308" s="45"/>
      <c r="E308" s="1021"/>
      <c r="F308" s="1013"/>
    </row>
    <row r="309" spans="1:6">
      <c r="A309" s="24"/>
      <c r="B309" s="206"/>
      <c r="C309" s="83"/>
      <c r="D309" s="45"/>
      <c r="E309" s="1021"/>
      <c r="F309" s="1013"/>
    </row>
    <row r="310" spans="1:6">
      <c r="A310" s="52"/>
      <c r="B310" s="206"/>
      <c r="C310" s="83"/>
      <c r="D310" s="45"/>
      <c r="E310" s="1021"/>
      <c r="F310" s="1013"/>
    </row>
    <row r="311" spans="1:6">
      <c r="A311" s="52"/>
      <c r="B311" s="53"/>
      <c r="C311" s="83"/>
      <c r="D311" s="45"/>
      <c r="E311" s="1021"/>
      <c r="F311" s="1013"/>
    </row>
    <row r="312" spans="1:6">
      <c r="A312" s="52"/>
      <c r="B312" s="206"/>
      <c r="C312" s="83"/>
      <c r="D312" s="45"/>
      <c r="E312" s="1021"/>
      <c r="F312" s="1013"/>
    </row>
    <row r="313" spans="1:6">
      <c r="A313" s="52"/>
      <c r="B313" s="206"/>
      <c r="C313" s="83"/>
      <c r="D313" s="45"/>
      <c r="E313" s="1021"/>
      <c r="F313" s="1013"/>
    </row>
    <row r="314" spans="1:6">
      <c r="A314" s="52"/>
      <c r="B314" s="206"/>
      <c r="C314" s="83"/>
      <c r="D314" s="45"/>
      <c r="E314" s="1021"/>
      <c r="F314" s="1013"/>
    </row>
    <row r="315" spans="1:6">
      <c r="A315" s="52"/>
      <c r="B315" s="206"/>
      <c r="C315" s="83"/>
      <c r="D315" s="45"/>
      <c r="E315" s="1021"/>
      <c r="F315" s="1013"/>
    </row>
    <row r="316" spans="1:6">
      <c r="A316" s="52"/>
      <c r="B316" s="206"/>
      <c r="C316" s="83"/>
      <c r="D316" s="45"/>
      <c r="E316" s="1021"/>
      <c r="F316" s="1013"/>
    </row>
    <row r="317" spans="1:6">
      <c r="A317" s="52"/>
      <c r="B317" s="53"/>
      <c r="C317" s="83"/>
      <c r="D317" s="45"/>
      <c r="E317" s="1021"/>
      <c r="F317" s="1013"/>
    </row>
    <row r="318" spans="1:6">
      <c r="A318" s="52"/>
      <c r="B318" s="206"/>
      <c r="C318" s="83"/>
      <c r="D318" s="45"/>
      <c r="E318" s="1021"/>
      <c r="F318" s="1013"/>
    </row>
    <row r="319" spans="1:6">
      <c r="A319" s="52"/>
      <c r="B319" s="206"/>
      <c r="C319" s="83"/>
      <c r="D319" s="45"/>
      <c r="E319" s="1021"/>
      <c r="F319" s="1013"/>
    </row>
    <row r="320" spans="1:6">
      <c r="A320" s="52"/>
      <c r="B320" s="206"/>
      <c r="C320" s="83"/>
      <c r="D320" s="45"/>
      <c r="E320" s="1021"/>
      <c r="F320" s="1013"/>
    </row>
    <row r="321" spans="1:6">
      <c r="A321" s="37"/>
      <c r="B321" s="202"/>
      <c r="C321" s="83"/>
      <c r="D321" s="45"/>
      <c r="E321" s="1043"/>
      <c r="F321" s="1044"/>
    </row>
    <row r="322" spans="1:6">
      <c r="A322" s="33"/>
      <c r="B322" s="200"/>
      <c r="C322" s="83"/>
      <c r="D322" s="45"/>
      <c r="E322" s="1021"/>
      <c r="F322" s="1033"/>
    </row>
    <row r="323" spans="1:6">
      <c r="A323" s="37"/>
      <c r="B323" s="202"/>
      <c r="C323" s="83"/>
      <c r="D323" s="45"/>
      <c r="E323" s="1021"/>
      <c r="F323" s="1013"/>
    </row>
    <row r="324" spans="1:6">
      <c r="A324" s="37"/>
      <c r="B324" s="202"/>
      <c r="C324" s="83"/>
      <c r="D324" s="45"/>
      <c r="E324" s="1021"/>
      <c r="F324" s="1013"/>
    </row>
    <row r="325" spans="1:6" s="141" customFormat="1">
      <c r="A325" s="57"/>
      <c r="B325" s="200"/>
      <c r="C325" s="55"/>
      <c r="D325" s="56"/>
      <c r="E325" s="1029"/>
      <c r="F325" s="1033"/>
    </row>
    <row r="326" spans="1:6">
      <c r="A326" s="33"/>
      <c r="B326" s="200"/>
      <c r="C326" s="83"/>
      <c r="D326" s="45"/>
      <c r="E326" s="1021"/>
      <c r="F326" s="1013"/>
    </row>
    <row r="327" spans="1:6">
      <c r="A327" s="33"/>
      <c r="B327" s="202"/>
      <c r="C327" s="83"/>
      <c r="D327" s="45"/>
      <c r="E327" s="1021"/>
      <c r="F327" s="1013"/>
    </row>
    <row r="328" spans="1:6" s="141" customFormat="1">
      <c r="A328" s="33"/>
      <c r="B328" s="202"/>
      <c r="C328" s="83"/>
      <c r="D328" s="45"/>
      <c r="E328" s="1021"/>
      <c r="F328" s="1013"/>
    </row>
    <row r="329" spans="1:6">
      <c r="A329" s="37"/>
      <c r="B329" s="202"/>
      <c r="C329" s="83"/>
      <c r="D329" s="45"/>
      <c r="E329" s="1021"/>
      <c r="F329" s="1013"/>
    </row>
    <row r="330" spans="1:6">
      <c r="A330" s="37"/>
      <c r="B330" s="202"/>
      <c r="C330" s="83"/>
      <c r="D330" s="45"/>
      <c r="E330" s="1021"/>
      <c r="F330" s="1013"/>
    </row>
    <row r="331" spans="1:6">
      <c r="A331" s="37"/>
      <c r="B331" s="202"/>
      <c r="C331" s="83"/>
      <c r="D331" s="45"/>
      <c r="E331" s="1021"/>
      <c r="F331" s="1013"/>
    </row>
    <row r="332" spans="1:6">
      <c r="A332" s="37"/>
      <c r="B332" s="202"/>
      <c r="C332" s="83"/>
      <c r="D332" s="45"/>
      <c r="E332" s="1021"/>
      <c r="F332" s="1013"/>
    </row>
    <row r="333" spans="1:6">
      <c r="A333" s="37"/>
      <c r="B333" s="202"/>
      <c r="C333" s="83"/>
      <c r="D333" s="45"/>
      <c r="E333" s="1021"/>
      <c r="F333" s="1013"/>
    </row>
    <row r="334" spans="1:6">
      <c r="A334" s="37"/>
      <c r="B334" s="53"/>
      <c r="C334" s="83"/>
      <c r="D334" s="56"/>
      <c r="F334" s="1013"/>
    </row>
    <row r="335" spans="1:6">
      <c r="A335" s="37"/>
      <c r="B335" s="202"/>
      <c r="C335" s="83"/>
      <c r="D335" s="45"/>
      <c r="E335" s="1021"/>
      <c r="F335" s="1013"/>
    </row>
    <row r="336" spans="1:6">
      <c r="A336" s="37"/>
      <c r="B336" s="202"/>
      <c r="C336" s="83"/>
      <c r="D336" s="45"/>
      <c r="E336" s="1021"/>
      <c r="F336" s="1013"/>
    </row>
    <row r="337" spans="1:6">
      <c r="A337" s="37"/>
      <c r="B337" s="53"/>
      <c r="C337" s="83"/>
      <c r="D337" s="56"/>
      <c r="E337" s="1021"/>
      <c r="F337" s="1013"/>
    </row>
    <row r="338" spans="1:6">
      <c r="A338" s="37"/>
      <c r="B338" s="202"/>
      <c r="C338" s="83"/>
      <c r="D338" s="45"/>
      <c r="E338" s="1021"/>
      <c r="F338" s="1013"/>
    </row>
    <row r="339" spans="1:6">
      <c r="A339" s="37"/>
      <c r="B339" s="202"/>
      <c r="C339" s="83"/>
      <c r="D339" s="45"/>
      <c r="E339" s="1021"/>
      <c r="F339" s="1013"/>
    </row>
    <row r="340" spans="1:6">
      <c r="A340" s="37"/>
      <c r="B340" s="53"/>
      <c r="C340" s="83"/>
      <c r="D340" s="56"/>
      <c r="E340" s="1021"/>
      <c r="F340" s="1013"/>
    </row>
    <row r="341" spans="1:6">
      <c r="A341" s="37"/>
      <c r="B341" s="202"/>
      <c r="C341" s="83"/>
      <c r="D341" s="45"/>
      <c r="E341" s="1021"/>
      <c r="F341" s="1013"/>
    </row>
    <row r="342" spans="1:6">
      <c r="A342" s="37"/>
      <c r="B342" s="202"/>
      <c r="C342" s="83"/>
      <c r="D342" s="45"/>
      <c r="E342" s="1021"/>
      <c r="F342" s="1013"/>
    </row>
    <row r="343" spans="1:6">
      <c r="A343" s="37"/>
      <c r="B343" s="53"/>
      <c r="C343" s="83"/>
      <c r="D343" s="56"/>
      <c r="E343" s="1021"/>
      <c r="F343" s="1013"/>
    </row>
    <row r="344" spans="1:6">
      <c r="A344" s="37"/>
      <c r="B344" s="53"/>
      <c r="C344" s="83"/>
      <c r="D344" s="56"/>
      <c r="E344" s="1021"/>
      <c r="F344" s="1013"/>
    </row>
    <row r="345" spans="1:6">
      <c r="A345" s="37"/>
      <c r="B345" s="53"/>
      <c r="C345" s="83"/>
      <c r="D345" s="56"/>
      <c r="E345" s="1021"/>
      <c r="F345" s="1013"/>
    </row>
    <row r="346" spans="1:6">
      <c r="A346" s="37"/>
      <c r="B346" s="53"/>
      <c r="C346" s="83"/>
      <c r="D346" s="56"/>
      <c r="F346" s="1013"/>
    </row>
    <row r="347" spans="1:6">
      <c r="A347" s="37"/>
      <c r="B347" s="53"/>
      <c r="C347" s="83"/>
      <c r="D347" s="56"/>
      <c r="F347" s="1013"/>
    </row>
    <row r="348" spans="1:6">
      <c r="A348" s="37"/>
      <c r="B348" s="53"/>
      <c r="C348" s="83"/>
      <c r="D348" s="56"/>
      <c r="F348" s="1013"/>
    </row>
    <row r="349" spans="1:6">
      <c r="A349" s="37"/>
      <c r="B349" s="223"/>
      <c r="C349" s="83"/>
      <c r="D349" s="56"/>
      <c r="F349" s="1013"/>
    </row>
    <row r="350" spans="1:6">
      <c r="A350" s="37"/>
      <c r="B350" s="206"/>
      <c r="C350" s="83"/>
      <c r="D350" s="56"/>
      <c r="F350" s="1013"/>
    </row>
    <row r="351" spans="1:6">
      <c r="A351" s="37"/>
      <c r="B351" s="206"/>
      <c r="C351" s="83"/>
      <c r="D351" s="56"/>
      <c r="F351" s="1013"/>
    </row>
    <row r="352" spans="1:6">
      <c r="A352" s="37"/>
      <c r="B352" s="206"/>
      <c r="C352" s="83"/>
      <c r="D352" s="56"/>
      <c r="F352" s="1013"/>
    </row>
    <row r="353" spans="1:6">
      <c r="A353" s="37"/>
      <c r="B353" s="53"/>
      <c r="C353" s="83"/>
      <c r="D353" s="56"/>
      <c r="F353" s="1013"/>
    </row>
    <row r="354" spans="1:6">
      <c r="A354" s="37"/>
      <c r="B354" s="223"/>
      <c r="C354" s="83"/>
      <c r="D354" s="56"/>
      <c r="F354" s="1013"/>
    </row>
    <row r="355" spans="1:6">
      <c r="A355" s="37"/>
      <c r="B355" s="206"/>
      <c r="C355" s="83"/>
      <c r="D355" s="56"/>
      <c r="F355" s="1013"/>
    </row>
    <row r="356" spans="1:6">
      <c r="A356" s="37"/>
      <c r="B356" s="206"/>
      <c r="C356" s="83"/>
      <c r="D356" s="56"/>
      <c r="F356" s="1013"/>
    </row>
    <row r="357" spans="1:6">
      <c r="A357" s="37"/>
      <c r="B357" s="202"/>
      <c r="C357" s="83"/>
      <c r="D357" s="45"/>
      <c r="E357" s="1021"/>
      <c r="F357" s="1013"/>
    </row>
    <row r="358" spans="1:6">
      <c r="A358" s="37"/>
      <c r="B358" s="202"/>
      <c r="C358" s="83"/>
      <c r="D358" s="45"/>
      <c r="E358" s="1021"/>
      <c r="F358" s="1013"/>
    </row>
    <row r="359" spans="1:6">
      <c r="A359" s="37"/>
      <c r="B359" s="206"/>
      <c r="C359" s="83"/>
      <c r="D359" s="45"/>
      <c r="E359" s="1021"/>
      <c r="F359" s="1013"/>
    </row>
    <row r="360" spans="1:6">
      <c r="A360" s="37"/>
      <c r="B360" s="206"/>
      <c r="C360" s="83"/>
      <c r="D360" s="45"/>
      <c r="E360" s="1021"/>
      <c r="F360" s="1013"/>
    </row>
    <row r="361" spans="1:6">
      <c r="A361" s="37"/>
      <c r="B361" s="206"/>
      <c r="C361" s="83"/>
      <c r="D361" s="45"/>
      <c r="E361" s="1021"/>
      <c r="F361" s="1013"/>
    </row>
    <row r="362" spans="1:6">
      <c r="A362" s="37"/>
      <c r="B362" s="202"/>
      <c r="C362" s="83"/>
      <c r="D362" s="45"/>
      <c r="E362" s="1021"/>
      <c r="F362" s="1013"/>
    </row>
    <row r="363" spans="1:6">
      <c r="A363" s="37"/>
      <c r="B363" s="206"/>
      <c r="C363" s="83"/>
      <c r="D363" s="45"/>
      <c r="E363" s="1021"/>
      <c r="F363" s="1013"/>
    </row>
    <row r="364" spans="1:6">
      <c r="A364" s="37"/>
      <c r="B364" s="206"/>
      <c r="C364" s="83"/>
      <c r="D364" s="45"/>
      <c r="E364" s="1021"/>
      <c r="F364" s="1013"/>
    </row>
    <row r="365" spans="1:6">
      <c r="A365" s="37"/>
      <c r="B365" s="206"/>
      <c r="C365" s="83"/>
      <c r="D365" s="45"/>
      <c r="E365" s="1021"/>
      <c r="F365" s="1013"/>
    </row>
    <row r="366" spans="1:6">
      <c r="A366" s="37"/>
      <c r="B366" s="53"/>
      <c r="C366" s="83"/>
      <c r="D366" s="56"/>
      <c r="F366" s="1013"/>
    </row>
    <row r="367" spans="1:6">
      <c r="A367" s="37"/>
      <c r="B367" s="53"/>
      <c r="C367" s="83"/>
      <c r="D367" s="56"/>
      <c r="F367" s="1013"/>
    </row>
    <row r="368" spans="1:6">
      <c r="A368" s="37"/>
      <c r="B368" s="53"/>
      <c r="C368" s="83"/>
      <c r="D368" s="56"/>
      <c r="F368" s="1013"/>
    </row>
    <row r="369" spans="1:6">
      <c r="A369" s="37"/>
      <c r="B369" s="206"/>
      <c r="C369" s="83"/>
      <c r="D369" s="56"/>
      <c r="F369" s="1013"/>
    </row>
    <row r="370" spans="1:6">
      <c r="A370" s="37"/>
      <c r="B370" s="206"/>
      <c r="C370" s="83"/>
      <c r="D370" s="45"/>
      <c r="E370" s="1021"/>
      <c r="F370" s="1013"/>
    </row>
    <row r="371" spans="1:6">
      <c r="A371" s="37"/>
      <c r="B371" s="206"/>
      <c r="C371" s="83"/>
      <c r="D371" s="45"/>
      <c r="E371" s="1021"/>
      <c r="F371" s="1013"/>
    </row>
    <row r="372" spans="1:6">
      <c r="A372" s="33"/>
      <c r="B372" s="200"/>
      <c r="C372" s="83"/>
      <c r="D372" s="45"/>
      <c r="E372" s="1021"/>
      <c r="F372" s="1013"/>
    </row>
    <row r="373" spans="1:6" s="141" customFormat="1">
      <c r="A373" s="33"/>
      <c r="B373" s="200"/>
      <c r="C373" s="83"/>
      <c r="D373" s="45"/>
      <c r="E373" s="1029"/>
      <c r="F373" s="1033"/>
    </row>
    <row r="377" spans="1:6" s="141" customFormat="1">
      <c r="A377" s="57"/>
      <c r="B377" s="200"/>
      <c r="C377" s="55"/>
      <c r="D377" s="56"/>
      <c r="E377" s="1029"/>
      <c r="F377" s="1033"/>
    </row>
    <row r="378" spans="1:6" s="141" customFormat="1">
      <c r="A378" s="37"/>
      <c r="B378" s="200"/>
      <c r="C378" s="83"/>
      <c r="D378" s="45"/>
      <c r="E378" s="1021"/>
      <c r="F378" s="1013"/>
    </row>
    <row r="379" spans="1:6" s="141" customFormat="1">
      <c r="A379" s="37"/>
      <c r="B379" s="219"/>
      <c r="C379" s="83"/>
      <c r="D379" s="203"/>
      <c r="E379" s="1021"/>
      <c r="F379" s="1013"/>
    </row>
    <row r="380" spans="1:6" s="141" customFormat="1">
      <c r="A380" s="37"/>
      <c r="B380" s="220"/>
      <c r="C380" s="83"/>
      <c r="D380" s="203"/>
      <c r="E380" s="1021"/>
      <c r="F380" s="1013"/>
    </row>
    <row r="381" spans="1:6" s="141" customFormat="1">
      <c r="A381" s="37"/>
      <c r="B381" s="206"/>
      <c r="C381" s="83"/>
      <c r="D381" s="222"/>
      <c r="E381" s="1038"/>
      <c r="F381" s="1013"/>
    </row>
    <row r="382" spans="1:6" s="141" customFormat="1">
      <c r="A382" s="37"/>
      <c r="B382" s="206"/>
      <c r="C382" s="83"/>
      <c r="D382" s="222"/>
      <c r="E382" s="1038"/>
      <c r="F382" s="1013"/>
    </row>
    <row r="383" spans="1:6" s="141" customFormat="1">
      <c r="A383" s="37"/>
      <c r="B383" s="206"/>
      <c r="C383" s="83"/>
      <c r="D383" s="222"/>
      <c r="E383" s="1038"/>
      <c r="F383" s="1013"/>
    </row>
    <row r="384" spans="1:6" s="141" customFormat="1">
      <c r="A384" s="37"/>
      <c r="B384" s="219"/>
      <c r="C384" s="83"/>
      <c r="D384" s="203"/>
      <c r="E384" s="1021"/>
      <c r="F384" s="1013"/>
    </row>
    <row r="385" spans="1:6" s="141" customFormat="1">
      <c r="A385" s="37"/>
      <c r="B385" s="220"/>
      <c r="C385" s="83"/>
      <c r="D385" s="203"/>
      <c r="E385" s="1021"/>
      <c r="F385" s="1013"/>
    </row>
    <row r="386" spans="1:6" s="141" customFormat="1">
      <c r="A386" s="37"/>
      <c r="B386" s="206"/>
      <c r="C386" s="83"/>
      <c r="D386" s="222"/>
      <c r="E386" s="1038"/>
      <c r="F386" s="1013"/>
    </row>
    <row r="387" spans="1:6" s="141" customFormat="1">
      <c r="A387" s="37"/>
      <c r="B387" s="219"/>
      <c r="C387" s="83"/>
      <c r="D387" s="203"/>
      <c r="E387" s="1021"/>
      <c r="F387" s="1013"/>
    </row>
    <row r="388" spans="1:6" s="141" customFormat="1">
      <c r="A388" s="37"/>
      <c r="B388" s="219"/>
      <c r="C388" s="83"/>
      <c r="D388" s="203"/>
      <c r="E388" s="1021"/>
      <c r="F388" s="1013"/>
    </row>
    <row r="389" spans="1:6" s="141" customFormat="1">
      <c r="A389" s="37"/>
      <c r="B389" s="219"/>
      <c r="C389" s="83"/>
      <c r="D389" s="203"/>
      <c r="E389" s="1021"/>
      <c r="F389" s="1013"/>
    </row>
    <row r="390" spans="1:6" s="141" customFormat="1">
      <c r="A390" s="37"/>
      <c r="B390" s="219"/>
      <c r="C390" s="83"/>
      <c r="D390" s="203"/>
      <c r="E390" s="1021"/>
      <c r="F390" s="1013"/>
    </row>
    <row r="391" spans="1:6" s="141" customFormat="1">
      <c r="A391" s="37"/>
      <c r="B391" s="219"/>
      <c r="C391" s="83"/>
      <c r="D391" s="203"/>
      <c r="E391" s="1021"/>
      <c r="F391" s="1013"/>
    </row>
    <row r="392" spans="1:6" s="141" customFormat="1">
      <c r="A392" s="37"/>
      <c r="B392" s="219"/>
      <c r="C392" s="83"/>
      <c r="D392" s="203"/>
      <c r="E392" s="1021"/>
      <c r="F392" s="1013"/>
    </row>
    <row r="393" spans="1:6" s="141" customFormat="1">
      <c r="A393" s="37"/>
      <c r="B393" s="219"/>
      <c r="C393" s="83"/>
      <c r="D393" s="203"/>
      <c r="E393" s="1021"/>
      <c r="F393" s="1013"/>
    </row>
    <row r="394" spans="1:6" s="141" customFormat="1">
      <c r="A394" s="37"/>
      <c r="B394" s="219"/>
      <c r="C394" s="83"/>
      <c r="D394" s="203"/>
      <c r="E394" s="1021"/>
      <c r="F394" s="1013"/>
    </row>
    <row r="395" spans="1:6" s="141" customFormat="1">
      <c r="A395" s="37"/>
      <c r="B395" s="219"/>
      <c r="C395" s="83"/>
      <c r="D395" s="203"/>
      <c r="E395" s="1021"/>
      <c r="F395" s="1013"/>
    </row>
    <row r="396" spans="1:6" s="141" customFormat="1">
      <c r="A396" s="37"/>
      <c r="B396" s="219"/>
      <c r="C396" s="83"/>
      <c r="D396" s="203"/>
      <c r="E396" s="1021"/>
      <c r="F396" s="1013"/>
    </row>
    <row r="397" spans="1:6" s="141" customFormat="1">
      <c r="A397" s="37"/>
      <c r="B397" s="219"/>
      <c r="C397" s="83"/>
      <c r="D397" s="203"/>
      <c r="E397" s="1021"/>
      <c r="F397" s="1013"/>
    </row>
    <row r="398" spans="1:6" s="141" customFormat="1">
      <c r="A398" s="37"/>
      <c r="B398" s="219"/>
      <c r="C398" s="83"/>
      <c r="D398" s="203"/>
      <c r="E398" s="1021"/>
      <c r="F398" s="1013"/>
    </row>
    <row r="399" spans="1:6" s="141" customFormat="1">
      <c r="A399" s="37"/>
      <c r="B399" s="219"/>
      <c r="C399" s="83"/>
      <c r="D399" s="203"/>
      <c r="E399" s="1021"/>
      <c r="F399" s="1013"/>
    </row>
    <row r="400" spans="1:6" s="141" customFormat="1">
      <c r="A400" s="37"/>
      <c r="B400" s="221"/>
      <c r="C400" s="83"/>
      <c r="D400" s="203"/>
      <c r="E400" s="1021"/>
      <c r="F400" s="1013"/>
    </row>
    <row r="401" spans="1:6" s="141" customFormat="1">
      <c r="A401" s="37"/>
      <c r="B401" s="219"/>
      <c r="C401" s="83"/>
      <c r="D401" s="203"/>
      <c r="E401" s="1021"/>
      <c r="F401" s="1013"/>
    </row>
    <row r="402" spans="1:6" s="141" customFormat="1">
      <c r="A402" s="37"/>
      <c r="B402" s="219"/>
      <c r="C402" s="83"/>
      <c r="D402" s="203"/>
      <c r="E402" s="1021"/>
      <c r="F402" s="1013"/>
    </row>
    <row r="403" spans="1:6" s="141" customFormat="1">
      <c r="A403" s="37"/>
      <c r="B403" s="219"/>
      <c r="C403" s="83"/>
      <c r="D403" s="203"/>
      <c r="E403" s="1021"/>
      <c r="F403" s="1013"/>
    </row>
    <row r="404" spans="1:6" s="141" customFormat="1">
      <c r="A404" s="37"/>
      <c r="B404" s="219"/>
      <c r="C404" s="83"/>
      <c r="D404" s="203"/>
      <c r="E404" s="1021"/>
      <c r="F404" s="1013"/>
    </row>
    <row r="405" spans="1:6" s="141" customFormat="1">
      <c r="A405" s="37"/>
      <c r="B405" s="219"/>
      <c r="C405" s="83"/>
      <c r="D405" s="203"/>
      <c r="E405" s="1021"/>
      <c r="F405" s="1013"/>
    </row>
    <row r="406" spans="1:6" s="141" customFormat="1">
      <c r="A406" s="37"/>
      <c r="B406" s="219"/>
      <c r="C406" s="83"/>
      <c r="D406" s="203"/>
      <c r="E406" s="1021"/>
      <c r="F406" s="1013"/>
    </row>
    <row r="407" spans="1:6" s="141" customFormat="1">
      <c r="A407" s="37"/>
      <c r="B407" s="219"/>
      <c r="C407" s="218"/>
      <c r="D407" s="24"/>
      <c r="E407" s="1045"/>
      <c r="F407" s="1046"/>
    </row>
    <row r="408" spans="1:6" s="141" customFormat="1">
      <c r="A408" s="37"/>
      <c r="B408" s="220"/>
      <c r="C408" s="83"/>
      <c r="D408" s="203"/>
      <c r="E408" s="1021"/>
      <c r="F408" s="1013"/>
    </row>
    <row r="409" spans="1:6" s="141" customFormat="1">
      <c r="A409" s="37"/>
      <c r="B409" s="220"/>
      <c r="C409" s="83"/>
      <c r="D409" s="203"/>
      <c r="E409" s="1021"/>
      <c r="F409" s="1013"/>
    </row>
    <row r="410" spans="1:6" s="141" customFormat="1">
      <c r="A410" s="37"/>
      <c r="B410" s="220"/>
      <c r="C410" s="83"/>
      <c r="D410" s="203"/>
      <c r="E410" s="1021"/>
      <c r="F410" s="1013"/>
    </row>
    <row r="411" spans="1:6">
      <c r="A411" s="37"/>
      <c r="B411" s="219"/>
      <c r="C411" s="83"/>
      <c r="D411" s="203"/>
      <c r="E411" s="1021"/>
      <c r="F411" s="1013"/>
    </row>
    <row r="412" spans="1:6" s="141" customFormat="1">
      <c r="A412" s="33"/>
      <c r="B412" s="200"/>
      <c r="C412" s="83"/>
      <c r="D412" s="45"/>
      <c r="E412" s="1029"/>
      <c r="F412" s="1033"/>
    </row>
    <row r="413" spans="1:6" s="141" customFormat="1">
      <c r="A413" s="33"/>
      <c r="B413" s="200"/>
      <c r="C413" s="83"/>
      <c r="D413" s="45"/>
      <c r="E413" s="1029"/>
      <c r="F413" s="1033"/>
    </row>
    <row r="414" spans="1:6" s="141" customFormat="1">
      <c r="A414" s="33"/>
      <c r="B414" s="200"/>
      <c r="C414" s="83"/>
      <c r="D414" s="45"/>
      <c r="E414" s="1029"/>
      <c r="F414" s="1033"/>
    </row>
    <row r="415" spans="1:6" s="141" customFormat="1">
      <c r="A415" s="57"/>
      <c r="B415" s="200"/>
      <c r="C415" s="55"/>
      <c r="D415" s="56"/>
      <c r="E415" s="1029"/>
      <c r="F415" s="1033"/>
    </row>
    <row r="416" spans="1:6" s="141" customFormat="1">
      <c r="A416" s="37"/>
      <c r="B416" s="200"/>
      <c r="C416" s="83"/>
      <c r="D416" s="45"/>
      <c r="E416" s="1021"/>
      <c r="F416" s="1013"/>
    </row>
    <row r="417" spans="1:6" s="141" customFormat="1">
      <c r="A417" s="37"/>
      <c r="B417" s="53"/>
      <c r="C417" s="83"/>
      <c r="D417" s="203"/>
      <c r="E417" s="1021"/>
      <c r="F417" s="1013"/>
    </row>
    <row r="418" spans="1:6" s="141" customFormat="1">
      <c r="A418" s="37"/>
      <c r="B418" s="53"/>
      <c r="C418" s="83"/>
      <c r="D418" s="203"/>
      <c r="E418" s="1021"/>
      <c r="F418" s="1013"/>
    </row>
    <row r="419" spans="1:6" s="141" customFormat="1">
      <c r="A419" s="37"/>
      <c r="B419" s="53"/>
      <c r="C419" s="83"/>
      <c r="D419" s="203"/>
      <c r="E419" s="1021"/>
      <c r="F419" s="1013"/>
    </row>
    <row r="420" spans="1:6" s="141" customFormat="1">
      <c r="A420" s="37"/>
      <c r="B420" s="53"/>
      <c r="C420" s="83"/>
      <c r="D420" s="45"/>
      <c r="E420" s="1021"/>
      <c r="F420" s="1013"/>
    </row>
    <row r="421" spans="1:6" s="141" customFormat="1">
      <c r="A421" s="37"/>
      <c r="B421" s="53"/>
      <c r="C421" s="83"/>
      <c r="D421" s="203"/>
      <c r="E421" s="1021"/>
      <c r="F421" s="1013"/>
    </row>
    <row r="422" spans="1:6" s="141" customFormat="1">
      <c r="A422" s="37"/>
      <c r="B422" s="53"/>
      <c r="C422" s="83"/>
      <c r="D422" s="203"/>
      <c r="E422" s="1021"/>
      <c r="F422" s="1013"/>
    </row>
    <row r="423" spans="1:6">
      <c r="A423" s="37"/>
      <c r="B423" s="200"/>
      <c r="C423" s="83"/>
      <c r="D423" s="45"/>
      <c r="E423" s="1021"/>
      <c r="F423" s="1013"/>
    </row>
    <row r="424" spans="1:6" s="141" customFormat="1">
      <c r="A424" s="33"/>
      <c r="B424" s="200"/>
      <c r="C424" s="83"/>
      <c r="D424" s="45"/>
      <c r="E424" s="1029"/>
      <c r="F424" s="1033"/>
    </row>
    <row r="425" spans="1:6" s="141" customFormat="1">
      <c r="A425" s="33"/>
      <c r="B425" s="200"/>
      <c r="C425" s="83"/>
      <c r="D425" s="45"/>
      <c r="E425" s="1021"/>
      <c r="F425" s="1013"/>
    </row>
    <row r="426" spans="1:6" s="141" customFormat="1">
      <c r="A426" s="33"/>
      <c r="B426" s="200"/>
      <c r="C426" s="83"/>
      <c r="D426" s="45"/>
      <c r="E426" s="1021"/>
      <c r="F426" s="1013"/>
    </row>
    <row r="427" spans="1:6">
      <c r="A427" s="57"/>
      <c r="B427" s="200"/>
      <c r="C427" s="55"/>
      <c r="D427" s="56"/>
      <c r="E427" s="1029"/>
      <c r="F427" s="1033"/>
    </row>
    <row r="428" spans="1:6">
      <c r="A428" s="33"/>
      <c r="B428" s="200"/>
      <c r="C428" s="83"/>
      <c r="D428" s="45"/>
      <c r="E428" s="1021"/>
      <c r="F428" s="1044"/>
    </row>
    <row r="429" spans="1:6">
      <c r="A429" s="67"/>
      <c r="B429" s="202"/>
      <c r="C429" s="217"/>
      <c r="D429" s="216"/>
      <c r="E429" s="1030"/>
      <c r="F429" s="1013"/>
    </row>
    <row r="430" spans="1:6">
      <c r="A430" s="67"/>
      <c r="B430" s="202"/>
      <c r="C430" s="217"/>
      <c r="D430" s="216"/>
      <c r="E430" s="1030"/>
      <c r="F430" s="1047"/>
    </row>
    <row r="431" spans="1:6">
      <c r="A431" s="67"/>
      <c r="B431" s="202"/>
      <c r="C431" s="217"/>
      <c r="D431" s="216"/>
      <c r="E431" s="1030"/>
      <c r="F431" s="1013"/>
    </row>
    <row r="432" spans="1:6">
      <c r="A432" s="67"/>
      <c r="B432" s="202"/>
      <c r="C432" s="217"/>
      <c r="D432" s="216"/>
      <c r="E432" s="1030"/>
      <c r="F432" s="1047"/>
    </row>
    <row r="433" spans="1:6">
      <c r="A433" s="67"/>
      <c r="B433" s="202"/>
      <c r="C433" s="218"/>
      <c r="D433" s="24"/>
      <c r="E433" s="1043"/>
      <c r="F433" s="1044"/>
    </row>
    <row r="434" spans="1:6">
      <c r="A434" s="67"/>
      <c r="B434" s="206"/>
      <c r="C434" s="217"/>
      <c r="D434" s="216"/>
      <c r="E434" s="1030"/>
      <c r="F434" s="1013"/>
    </row>
    <row r="435" spans="1:6">
      <c r="A435" s="67"/>
      <c r="B435" s="206"/>
      <c r="C435" s="217"/>
      <c r="D435" s="216"/>
      <c r="E435" s="1030"/>
      <c r="F435" s="1013"/>
    </row>
    <row r="436" spans="1:6">
      <c r="A436" s="67"/>
      <c r="B436" s="206"/>
      <c r="C436" s="217"/>
      <c r="D436" s="216"/>
      <c r="E436" s="1030"/>
      <c r="F436" s="1013"/>
    </row>
    <row r="437" spans="1:6">
      <c r="A437" s="67"/>
      <c r="B437" s="206"/>
      <c r="C437" s="217"/>
      <c r="D437" s="216"/>
      <c r="E437" s="1030"/>
      <c r="F437" s="1013"/>
    </row>
    <row r="438" spans="1:6">
      <c r="A438" s="67"/>
      <c r="B438" s="206"/>
      <c r="C438" s="217"/>
      <c r="D438" s="216"/>
      <c r="E438" s="1030"/>
      <c r="F438" s="1013"/>
    </row>
    <row r="439" spans="1:6">
      <c r="A439" s="67"/>
      <c r="B439" s="206"/>
      <c r="C439" s="217"/>
      <c r="D439" s="216"/>
      <c r="E439" s="1030"/>
      <c r="F439" s="1013"/>
    </row>
    <row r="440" spans="1:6">
      <c r="A440" s="67"/>
      <c r="B440" s="206"/>
      <c r="C440" s="217"/>
      <c r="D440" s="216"/>
      <c r="E440" s="1030"/>
      <c r="F440" s="1013"/>
    </row>
    <row r="441" spans="1:6">
      <c r="A441" s="67"/>
      <c r="B441" s="206"/>
      <c r="C441" s="217"/>
      <c r="D441" s="216"/>
      <c r="E441" s="1030"/>
      <c r="F441" s="1013"/>
    </row>
    <row r="442" spans="1:6">
      <c r="A442" s="67"/>
      <c r="B442" s="206"/>
      <c r="C442" s="217"/>
      <c r="D442" s="216"/>
      <c r="E442" s="1030"/>
      <c r="F442" s="1013"/>
    </row>
    <row r="443" spans="1:6" s="157" customFormat="1">
      <c r="A443" s="67"/>
      <c r="B443" s="202"/>
      <c r="C443" s="183"/>
      <c r="D443" s="201"/>
      <c r="E443" s="1030"/>
      <c r="F443" s="1047"/>
    </row>
    <row r="444" spans="1:6" s="157" customFormat="1">
      <c r="A444" s="37"/>
      <c r="B444" s="200"/>
      <c r="C444" s="83"/>
      <c r="D444" s="45"/>
      <c r="E444" s="1029"/>
      <c r="F444" s="1033"/>
    </row>
    <row r="445" spans="1:6" s="157" customFormat="1">
      <c r="A445" s="37"/>
      <c r="B445" s="202"/>
      <c r="C445" s="83"/>
      <c r="D445" s="45"/>
      <c r="E445" s="1021"/>
      <c r="F445" s="1013"/>
    </row>
    <row r="446" spans="1:6" s="157" customFormat="1">
      <c r="A446" s="37"/>
      <c r="B446" s="202"/>
      <c r="C446" s="83"/>
      <c r="D446" s="45"/>
      <c r="E446" s="1021"/>
      <c r="F446" s="1013"/>
    </row>
    <row r="447" spans="1:6" s="157" customFormat="1">
      <c r="A447" s="57"/>
      <c r="B447" s="200"/>
      <c r="C447" s="55"/>
      <c r="D447" s="56"/>
      <c r="E447" s="1029"/>
      <c r="F447" s="1033"/>
    </row>
    <row r="448" spans="1:6" s="157" customFormat="1">
      <c r="A448" s="33"/>
      <c r="B448" s="200"/>
      <c r="C448" s="83"/>
      <c r="D448" s="45"/>
      <c r="E448" s="1021"/>
      <c r="F448" s="1013"/>
    </row>
    <row r="449" spans="1:6" s="157" customFormat="1">
      <c r="A449" s="67"/>
      <c r="B449" s="202"/>
      <c r="C449" s="183"/>
      <c r="D449" s="201"/>
      <c r="E449" s="1030"/>
      <c r="F449" s="1047"/>
    </row>
    <row r="450" spans="1:6" s="157" customFormat="1">
      <c r="A450" s="67"/>
      <c r="B450" s="202"/>
      <c r="C450" s="183"/>
      <c r="D450" s="201"/>
      <c r="E450" s="1030"/>
      <c r="F450" s="1047"/>
    </row>
    <row r="451" spans="1:6" s="157" customFormat="1">
      <c r="A451" s="67"/>
      <c r="B451" s="202"/>
      <c r="C451" s="183"/>
      <c r="D451" s="201"/>
      <c r="E451" s="1030"/>
      <c r="F451" s="1047"/>
    </row>
    <row r="452" spans="1:6" s="157" customFormat="1">
      <c r="A452" s="67"/>
      <c r="B452" s="202"/>
      <c r="C452" s="26"/>
      <c r="D452" s="27"/>
      <c r="E452" s="1038"/>
      <c r="F452" s="1048"/>
    </row>
    <row r="453" spans="1:6" s="157" customFormat="1">
      <c r="A453" s="67"/>
      <c r="B453" s="202"/>
      <c r="C453" s="217"/>
      <c r="D453" s="216"/>
      <c r="E453" s="1030"/>
      <c r="F453" s="1013"/>
    </row>
    <row r="454" spans="1:6" s="157" customFormat="1">
      <c r="A454" s="67"/>
      <c r="B454" s="202"/>
      <c r="C454" s="26"/>
      <c r="D454" s="27"/>
      <c r="E454" s="1038"/>
      <c r="F454" s="1048"/>
    </row>
    <row r="455" spans="1:6" s="157" customFormat="1">
      <c r="A455" s="67"/>
      <c r="B455" s="202"/>
      <c r="C455" s="183"/>
      <c r="D455" s="201"/>
      <c r="E455" s="1030"/>
      <c r="F455" s="1047"/>
    </row>
    <row r="456" spans="1:6" s="157" customFormat="1">
      <c r="A456" s="37"/>
      <c r="B456" s="200"/>
      <c r="C456" s="83"/>
      <c r="D456" s="45"/>
      <c r="E456" s="1029"/>
      <c r="F456" s="1033"/>
    </row>
    <row r="457" spans="1:6" s="141" customFormat="1">
      <c r="A457" s="29"/>
      <c r="B457" s="199"/>
      <c r="C457" s="26"/>
      <c r="D457" s="27"/>
      <c r="E457" s="1038"/>
      <c r="F457" s="1048"/>
    </row>
    <row r="458" spans="1:6" s="141" customFormat="1">
      <c r="A458" s="37"/>
      <c r="B458" s="200"/>
      <c r="C458" s="83"/>
      <c r="D458" s="45"/>
      <c r="E458" s="1029"/>
      <c r="F458" s="1033"/>
    </row>
    <row r="459" spans="1:6" s="141" customFormat="1">
      <c r="A459" s="57"/>
      <c r="B459" s="200"/>
      <c r="C459" s="55"/>
      <c r="D459" s="56"/>
      <c r="E459" s="1029"/>
      <c r="F459" s="1033"/>
    </row>
    <row r="460" spans="1:6" s="141" customFormat="1">
      <c r="A460" s="37"/>
      <c r="B460" s="202"/>
      <c r="C460" s="83"/>
      <c r="D460" s="45"/>
      <c r="E460" s="1021"/>
      <c r="F460" s="1013"/>
    </row>
    <row r="461" spans="1:6" s="141" customFormat="1">
      <c r="A461" s="37"/>
      <c r="B461" s="205"/>
      <c r="C461" s="178"/>
      <c r="D461" s="203"/>
      <c r="E461" s="1021"/>
      <c r="F461" s="1013"/>
    </row>
    <row r="462" spans="1:6" s="141" customFormat="1">
      <c r="A462" s="37"/>
      <c r="B462" s="202"/>
      <c r="C462" s="83"/>
      <c r="D462" s="45"/>
      <c r="E462" s="1021"/>
      <c r="F462" s="1013"/>
    </row>
    <row r="463" spans="1:6" s="141" customFormat="1">
      <c r="A463" s="37"/>
      <c r="B463" s="202"/>
      <c r="C463" s="83"/>
      <c r="D463" s="45"/>
      <c r="E463" s="1021"/>
      <c r="F463" s="1013"/>
    </row>
    <row r="464" spans="1:6" s="141" customFormat="1">
      <c r="A464" s="37"/>
      <c r="B464" s="209"/>
      <c r="C464" s="215"/>
      <c r="D464" s="214"/>
      <c r="E464" s="1021"/>
      <c r="F464" s="1013"/>
    </row>
    <row r="465" spans="1:6" s="141" customFormat="1">
      <c r="A465" s="37"/>
      <c r="B465" s="209"/>
      <c r="C465" s="215"/>
      <c r="D465" s="214"/>
      <c r="E465" s="1021"/>
      <c r="F465" s="1013"/>
    </row>
    <row r="466" spans="1:6" s="141" customFormat="1">
      <c r="A466" s="37"/>
      <c r="B466" s="213"/>
      <c r="C466" s="208"/>
      <c r="D466" s="207"/>
      <c r="E466" s="1021"/>
      <c r="F466" s="1013"/>
    </row>
    <row r="467" spans="1:6" s="141" customFormat="1">
      <c r="A467" s="37"/>
      <c r="B467" s="209"/>
      <c r="C467" s="208"/>
      <c r="D467" s="207"/>
      <c r="E467" s="1021"/>
      <c r="F467" s="1013"/>
    </row>
    <row r="468" spans="1:6" s="141" customFormat="1">
      <c r="A468" s="37"/>
      <c r="B468" s="209"/>
      <c r="C468" s="208"/>
      <c r="D468" s="207"/>
      <c r="E468" s="1021"/>
      <c r="F468" s="1013"/>
    </row>
    <row r="469" spans="1:6" s="141" customFormat="1">
      <c r="A469" s="37"/>
      <c r="B469" s="210"/>
      <c r="C469" s="208"/>
      <c r="D469" s="207"/>
      <c r="E469" s="1021"/>
      <c r="F469" s="1013"/>
    </row>
    <row r="470" spans="1:6" s="141" customFormat="1">
      <c r="A470" s="37"/>
      <c r="B470" s="209"/>
      <c r="C470" s="208"/>
      <c r="D470" s="207"/>
      <c r="E470" s="1021"/>
      <c r="F470" s="1013"/>
    </row>
    <row r="471" spans="1:6" s="141" customFormat="1">
      <c r="A471" s="37"/>
      <c r="B471" s="209"/>
      <c r="C471" s="208"/>
      <c r="D471" s="207"/>
      <c r="E471" s="1021"/>
      <c r="F471" s="1013"/>
    </row>
    <row r="472" spans="1:6" s="141" customFormat="1">
      <c r="A472" s="37"/>
      <c r="B472" s="212"/>
      <c r="C472" s="208"/>
      <c r="D472" s="207"/>
      <c r="E472" s="1021"/>
      <c r="F472" s="1013"/>
    </row>
    <row r="473" spans="1:6" s="141" customFormat="1">
      <c r="A473" s="37"/>
      <c r="B473" s="211"/>
      <c r="C473" s="208"/>
      <c r="D473" s="207"/>
      <c r="E473" s="1021"/>
      <c r="F473" s="1013"/>
    </row>
    <row r="474" spans="1:6" s="141" customFormat="1">
      <c r="A474" s="37"/>
      <c r="B474" s="211"/>
      <c r="C474" s="208"/>
      <c r="D474" s="207"/>
      <c r="E474" s="1021"/>
      <c r="F474" s="1013"/>
    </row>
    <row r="475" spans="1:6" s="141" customFormat="1">
      <c r="A475" s="37"/>
      <c r="B475" s="210"/>
      <c r="C475" s="208"/>
      <c r="D475" s="207"/>
      <c r="E475" s="1021"/>
      <c r="F475" s="1013"/>
    </row>
    <row r="476" spans="1:6" s="141" customFormat="1">
      <c r="A476" s="37"/>
      <c r="B476" s="210"/>
      <c r="C476" s="208"/>
      <c r="D476" s="207"/>
      <c r="E476" s="1021"/>
      <c r="F476" s="1013"/>
    </row>
    <row r="477" spans="1:6" s="141" customFormat="1">
      <c r="A477" s="37"/>
      <c r="B477" s="210"/>
      <c r="C477" s="208"/>
      <c r="D477" s="207"/>
      <c r="E477" s="1021"/>
      <c r="F477" s="1013"/>
    </row>
    <row r="478" spans="1:6" s="141" customFormat="1">
      <c r="A478" s="37"/>
      <c r="B478" s="210"/>
      <c r="C478" s="208"/>
      <c r="D478" s="207"/>
      <c r="E478" s="1021"/>
      <c r="F478" s="1013"/>
    </row>
    <row r="479" spans="1:6" s="141" customFormat="1">
      <c r="A479" s="37"/>
      <c r="B479" s="209"/>
      <c r="C479" s="208"/>
      <c r="D479" s="207"/>
      <c r="E479" s="1021"/>
      <c r="F479" s="1013"/>
    </row>
    <row r="480" spans="1:6" s="141" customFormat="1">
      <c r="A480" s="37"/>
      <c r="B480" s="53"/>
      <c r="C480" s="83"/>
      <c r="D480" s="45"/>
      <c r="E480" s="1021"/>
      <c r="F480" s="1013"/>
    </row>
    <row r="481" spans="1:6" s="141" customFormat="1">
      <c r="A481" s="37"/>
      <c r="B481" s="53"/>
      <c r="C481" s="83"/>
      <c r="D481" s="45"/>
      <c r="E481" s="1021"/>
      <c r="F481" s="1013"/>
    </row>
    <row r="482" spans="1:6" s="141" customFormat="1">
      <c r="A482" s="37"/>
      <c r="B482" s="53"/>
      <c r="C482" s="83"/>
      <c r="D482" s="45"/>
      <c r="E482" s="1021"/>
      <c r="F482" s="1013"/>
    </row>
    <row r="483" spans="1:6" s="141" customFormat="1">
      <c r="A483" s="37"/>
      <c r="B483" s="53"/>
      <c r="C483" s="83"/>
      <c r="D483" s="45"/>
      <c r="E483" s="1021"/>
      <c r="F483" s="1013"/>
    </row>
    <row r="484" spans="1:6" s="141" customFormat="1">
      <c r="A484" s="37"/>
      <c r="B484" s="53"/>
      <c r="C484" s="83"/>
      <c r="D484" s="45"/>
      <c r="E484" s="1021"/>
      <c r="F484" s="1013"/>
    </row>
    <row r="485" spans="1:6" s="141" customFormat="1">
      <c r="A485" s="37"/>
      <c r="B485" s="53"/>
      <c r="C485" s="83"/>
      <c r="D485" s="45"/>
      <c r="E485" s="1021"/>
      <c r="F485" s="1013"/>
    </row>
    <row r="486" spans="1:6" s="141" customFormat="1">
      <c r="A486" s="37"/>
      <c r="B486" s="53"/>
      <c r="C486" s="83"/>
      <c r="D486" s="45"/>
      <c r="E486" s="1021"/>
      <c r="F486" s="1013"/>
    </row>
    <row r="487" spans="1:6" s="141" customFormat="1">
      <c r="A487" s="37"/>
      <c r="B487" s="53"/>
      <c r="C487" s="83"/>
      <c r="D487" s="45"/>
      <c r="E487" s="1021"/>
      <c r="F487" s="1013"/>
    </row>
    <row r="488" spans="1:6" s="141" customFormat="1">
      <c r="A488" s="37"/>
      <c r="B488" s="53"/>
      <c r="C488" s="83"/>
      <c r="D488" s="45"/>
      <c r="E488" s="1021"/>
      <c r="F488" s="1013"/>
    </row>
    <row r="489" spans="1:6">
      <c r="A489" s="67"/>
      <c r="B489" s="202"/>
      <c r="C489" s="183"/>
      <c r="D489" s="201"/>
      <c r="E489" s="1030"/>
      <c r="F489" s="1047"/>
    </row>
    <row r="490" spans="1:6">
      <c r="A490" s="37"/>
      <c r="B490" s="200"/>
      <c r="C490" s="83"/>
      <c r="D490" s="45"/>
      <c r="E490" s="1029"/>
      <c r="F490" s="1033"/>
    </row>
    <row r="493" spans="1:6">
      <c r="A493" s="57"/>
      <c r="B493" s="200"/>
      <c r="C493" s="55"/>
      <c r="D493" s="56"/>
      <c r="E493" s="1029"/>
      <c r="F493" s="1033"/>
    </row>
    <row r="495" spans="1:6">
      <c r="B495" s="53"/>
    </row>
    <row r="496" spans="1:6">
      <c r="B496" s="206"/>
      <c r="D496" s="45"/>
      <c r="F496" s="1013"/>
    </row>
    <row r="497" spans="1:6">
      <c r="B497" s="206"/>
      <c r="D497" s="45"/>
      <c r="F497" s="1013"/>
    </row>
    <row r="498" spans="1:6">
      <c r="B498" s="206"/>
      <c r="D498" s="45"/>
      <c r="F498" s="1013"/>
    </row>
    <row r="499" spans="1:6">
      <c r="B499" s="206"/>
      <c r="D499" s="45"/>
      <c r="F499" s="1013"/>
    </row>
    <row r="500" spans="1:6">
      <c r="B500" s="206"/>
      <c r="D500" s="45"/>
      <c r="F500" s="1013"/>
    </row>
    <row r="501" spans="1:6">
      <c r="B501" s="53"/>
    </row>
    <row r="503" spans="1:6">
      <c r="B503" s="200"/>
      <c r="C503" s="83"/>
      <c r="D503" s="45"/>
      <c r="E503" s="1029"/>
      <c r="F503" s="1033"/>
    </row>
    <row r="506" spans="1:6">
      <c r="A506" s="57"/>
      <c r="B506" s="200"/>
      <c r="C506" s="55"/>
      <c r="D506" s="56"/>
      <c r="E506" s="1029"/>
      <c r="F506" s="1033"/>
    </row>
    <row r="507" spans="1:6">
      <c r="A507" s="37"/>
      <c r="B507" s="202"/>
      <c r="C507" s="83"/>
      <c r="D507" s="45"/>
      <c r="E507" s="1021"/>
      <c r="F507" s="1013"/>
    </row>
    <row r="508" spans="1:6">
      <c r="A508" s="37"/>
      <c r="B508" s="202"/>
      <c r="C508" s="83"/>
      <c r="D508" s="45"/>
      <c r="E508" s="1021"/>
      <c r="F508" s="1013"/>
    </row>
    <row r="509" spans="1:6">
      <c r="A509" s="37"/>
      <c r="B509" s="202"/>
      <c r="C509" s="83"/>
      <c r="D509" s="45"/>
      <c r="E509" s="1021"/>
      <c r="F509" s="1013"/>
    </row>
    <row r="510" spans="1:6">
      <c r="A510" s="37"/>
      <c r="B510" s="202"/>
      <c r="C510" s="83"/>
      <c r="D510" s="45"/>
      <c r="E510" s="1021"/>
      <c r="F510" s="1013"/>
    </row>
    <row r="511" spans="1:6">
      <c r="A511" s="37"/>
      <c r="B511" s="202"/>
      <c r="C511" s="83"/>
      <c r="D511" s="45"/>
      <c r="E511" s="1021"/>
      <c r="F511" s="1013"/>
    </row>
    <row r="512" spans="1:6">
      <c r="A512" s="37"/>
      <c r="B512" s="202"/>
      <c r="C512" s="83"/>
      <c r="D512" s="45"/>
      <c r="E512" s="1021"/>
      <c r="F512" s="1013"/>
    </row>
    <row r="513" spans="1:6">
      <c r="A513" s="37"/>
      <c r="B513" s="205"/>
      <c r="C513" s="178"/>
      <c r="D513" s="203"/>
      <c r="E513" s="1021"/>
      <c r="F513" s="1013"/>
    </row>
    <row r="514" spans="1:6">
      <c r="A514" s="37"/>
      <c r="B514" s="204"/>
      <c r="C514" s="178"/>
      <c r="D514" s="203"/>
      <c r="E514" s="1021"/>
      <c r="F514" s="1013"/>
    </row>
    <row r="515" spans="1:6">
      <c r="A515" s="37"/>
      <c r="B515" s="204"/>
      <c r="C515" s="178"/>
      <c r="D515" s="203"/>
      <c r="E515" s="1021"/>
      <c r="F515" s="1013"/>
    </row>
    <row r="516" spans="1:6">
      <c r="A516" s="37"/>
      <c r="B516" s="204"/>
      <c r="C516" s="178"/>
      <c r="D516" s="203"/>
      <c r="E516" s="1021"/>
      <c r="F516" s="1013"/>
    </row>
    <row r="517" spans="1:6">
      <c r="A517" s="37"/>
      <c r="B517" s="204"/>
      <c r="C517" s="178"/>
      <c r="D517" s="203"/>
      <c r="E517" s="1021"/>
      <c r="F517" s="1013"/>
    </row>
    <row r="518" spans="1:6">
      <c r="A518" s="37"/>
      <c r="B518" s="204"/>
      <c r="C518" s="178"/>
      <c r="D518" s="203"/>
      <c r="E518" s="1021"/>
      <c r="F518" s="1013"/>
    </row>
    <row r="519" spans="1:6">
      <c r="A519" s="37"/>
      <c r="B519" s="204"/>
      <c r="C519" s="178"/>
      <c r="D519" s="203"/>
      <c r="E519" s="1021"/>
      <c r="F519" s="1013"/>
    </row>
    <row r="520" spans="1:6">
      <c r="A520" s="37"/>
      <c r="B520" s="202"/>
      <c r="C520" s="83"/>
      <c r="D520" s="45"/>
      <c r="E520" s="1021"/>
      <c r="F520" s="1013"/>
    </row>
    <row r="521" spans="1:6">
      <c r="A521" s="24"/>
      <c r="B521" s="202"/>
      <c r="C521" s="178"/>
      <c r="D521" s="203"/>
      <c r="E521" s="1021"/>
      <c r="F521" s="1013"/>
    </row>
    <row r="522" spans="1:6">
      <c r="A522" s="37"/>
      <c r="B522" s="204"/>
      <c r="C522" s="178"/>
      <c r="D522" s="203"/>
      <c r="E522" s="1021"/>
      <c r="F522" s="1013"/>
    </row>
    <row r="523" spans="1:6">
      <c r="A523" s="37"/>
      <c r="B523" s="204"/>
      <c r="C523" s="178"/>
      <c r="D523" s="203"/>
      <c r="E523" s="1021"/>
      <c r="F523" s="1013"/>
    </row>
    <row r="524" spans="1:6">
      <c r="A524" s="37"/>
      <c r="B524" s="204"/>
      <c r="C524" s="178"/>
      <c r="D524" s="203"/>
      <c r="E524" s="1021"/>
      <c r="F524" s="1013"/>
    </row>
    <row r="525" spans="1:6">
      <c r="A525" s="37"/>
      <c r="B525" s="204"/>
      <c r="C525" s="178"/>
      <c r="D525" s="203"/>
      <c r="E525" s="1021"/>
      <c r="F525" s="1013"/>
    </row>
    <row r="526" spans="1:6">
      <c r="A526" s="37"/>
      <c r="B526" s="204"/>
      <c r="C526" s="178"/>
      <c r="D526" s="203"/>
      <c r="E526" s="1021"/>
      <c r="F526" s="1013"/>
    </row>
    <row r="527" spans="1:6">
      <c r="A527" s="37"/>
      <c r="B527" s="53"/>
      <c r="C527" s="83"/>
      <c r="D527" s="45"/>
      <c r="E527" s="1021"/>
      <c r="F527" s="1013"/>
    </row>
    <row r="528" spans="1:6">
      <c r="A528" s="67"/>
      <c r="B528" s="202"/>
      <c r="C528" s="183"/>
      <c r="D528" s="201"/>
      <c r="E528" s="1030"/>
      <c r="F528" s="1047"/>
    </row>
    <row r="529" spans="1:6">
      <c r="A529" s="37"/>
      <c r="B529" s="200"/>
      <c r="C529" s="83"/>
      <c r="D529" s="45"/>
      <c r="E529" s="1029"/>
      <c r="F529" s="1033"/>
    </row>
    <row r="545" spans="1:6">
      <c r="A545" s="24"/>
      <c r="B545" s="24"/>
      <c r="C545" s="24"/>
      <c r="D545" s="24"/>
      <c r="E545" s="1043"/>
      <c r="F545" s="1044"/>
    </row>
    <row r="546" spans="1:6">
      <c r="A546" s="24"/>
      <c r="B546" s="24"/>
      <c r="C546" s="24"/>
      <c r="D546" s="24"/>
      <c r="E546" s="1043"/>
      <c r="F546" s="1044"/>
    </row>
    <row r="547" spans="1:6">
      <c r="A547" s="24"/>
      <c r="B547" s="24"/>
      <c r="C547" s="24"/>
      <c r="D547" s="24"/>
      <c r="E547" s="1043"/>
      <c r="F547" s="1044"/>
    </row>
    <row r="548" spans="1:6">
      <c r="A548" s="24"/>
      <c r="B548" s="24"/>
      <c r="C548" s="24"/>
      <c r="D548" s="24"/>
      <c r="E548" s="1043"/>
      <c r="F548" s="1044"/>
    </row>
    <row r="549" spans="1:6">
      <c r="A549" s="24"/>
      <c r="B549" s="24"/>
      <c r="C549" s="24"/>
      <c r="D549" s="24"/>
      <c r="E549" s="1043"/>
      <c r="F549" s="1044"/>
    </row>
    <row r="550" spans="1:6">
      <c r="A550" s="24"/>
      <c r="B550" s="24"/>
      <c r="C550" s="24"/>
      <c r="D550" s="24"/>
      <c r="E550" s="1043"/>
      <c r="F550" s="1044"/>
    </row>
    <row r="551" spans="1:6">
      <c r="A551" s="24"/>
      <c r="B551" s="24"/>
      <c r="C551" s="24"/>
      <c r="D551" s="24"/>
      <c r="E551" s="1043"/>
      <c r="F551" s="1044"/>
    </row>
    <row r="552" spans="1:6">
      <c r="A552" s="24"/>
      <c r="B552" s="24"/>
      <c r="C552" s="24"/>
      <c r="D552" s="24"/>
      <c r="E552" s="1043"/>
      <c r="F552" s="1044"/>
    </row>
    <row r="553" spans="1:6">
      <c r="A553" s="24"/>
      <c r="B553" s="24"/>
      <c r="C553" s="24"/>
      <c r="D553" s="24"/>
      <c r="E553" s="1043"/>
      <c r="F553" s="1044"/>
    </row>
    <row r="554" spans="1:6">
      <c r="A554" s="24"/>
      <c r="B554" s="24"/>
      <c r="C554" s="24"/>
      <c r="D554" s="24"/>
      <c r="E554" s="1043"/>
      <c r="F554" s="1044"/>
    </row>
    <row r="555" spans="1:6">
      <c r="A555" s="24"/>
      <c r="B555" s="24"/>
      <c r="C555" s="24"/>
      <c r="D555" s="24"/>
      <c r="E555" s="1043"/>
      <c r="F555" s="1044"/>
    </row>
    <row r="556" spans="1:6">
      <c r="A556" s="24"/>
      <c r="B556" s="24"/>
      <c r="C556" s="24"/>
      <c r="D556" s="24"/>
      <c r="E556" s="1043"/>
      <c r="F556" s="1044"/>
    </row>
    <row r="557" spans="1:6">
      <c r="A557" s="24"/>
      <c r="B557" s="24"/>
      <c r="C557" s="24"/>
      <c r="D557" s="24"/>
      <c r="E557" s="1043"/>
      <c r="F557" s="1044"/>
    </row>
    <row r="560" spans="1:6">
      <c r="A560" s="24"/>
      <c r="B560" s="24"/>
      <c r="C560" s="24"/>
      <c r="D560" s="24"/>
      <c r="E560" s="1043"/>
      <c r="F560" s="1044"/>
    </row>
    <row r="562" spans="1:6">
      <c r="A562" s="24"/>
      <c r="B562" s="24"/>
      <c r="C562" s="24"/>
      <c r="D562" s="24"/>
      <c r="E562" s="1043"/>
      <c r="F562" s="1044"/>
    </row>
    <row r="563" spans="1:6">
      <c r="A563" s="24"/>
      <c r="B563" s="24"/>
      <c r="C563" s="24"/>
      <c r="D563" s="24"/>
      <c r="E563" s="1043"/>
      <c r="F563" s="1044"/>
    </row>
    <row r="564" spans="1:6">
      <c r="A564" s="24"/>
      <c r="B564" s="24"/>
      <c r="C564" s="24"/>
      <c r="D564" s="24"/>
      <c r="E564" s="1043"/>
      <c r="F564" s="1044"/>
    </row>
    <row r="565" spans="1:6">
      <c r="A565" s="24"/>
      <c r="B565" s="24"/>
      <c r="C565" s="24"/>
      <c r="D565" s="24"/>
      <c r="E565" s="1043"/>
      <c r="F565" s="1044"/>
    </row>
    <row r="566" spans="1:6">
      <c r="A566" s="24"/>
      <c r="B566" s="24"/>
      <c r="C566" s="24"/>
      <c r="D566" s="24"/>
      <c r="E566" s="1043"/>
      <c r="F566" s="1044"/>
    </row>
    <row r="567" spans="1:6">
      <c r="A567" s="24"/>
      <c r="B567" s="24"/>
      <c r="C567" s="24"/>
      <c r="D567" s="24"/>
      <c r="E567" s="1043"/>
      <c r="F567" s="1044"/>
    </row>
    <row r="568" spans="1:6">
      <c r="A568" s="24"/>
      <c r="B568" s="24"/>
      <c r="C568" s="24"/>
      <c r="D568" s="24"/>
      <c r="E568" s="1043"/>
      <c r="F568" s="1044"/>
    </row>
    <row r="570" spans="1:6">
      <c r="A570" s="24"/>
      <c r="B570" s="24"/>
      <c r="C570" s="24"/>
      <c r="D570" s="24"/>
      <c r="E570" s="1043"/>
      <c r="F570" s="1044"/>
    </row>
    <row r="573" spans="1:6">
      <c r="A573" s="24"/>
      <c r="B573" s="24"/>
      <c r="C573" s="24"/>
      <c r="D573" s="24"/>
      <c r="E573" s="1043"/>
      <c r="F573" s="1044"/>
    </row>
    <row r="574" spans="1:6">
      <c r="A574" s="24"/>
      <c r="B574" s="24"/>
      <c r="C574" s="24"/>
      <c r="D574" s="24"/>
      <c r="E574" s="1043"/>
      <c r="F574" s="1044"/>
    </row>
    <row r="575" spans="1:6">
      <c r="A575" s="24"/>
      <c r="B575" s="24"/>
      <c r="C575" s="24"/>
      <c r="D575" s="24"/>
      <c r="E575" s="1043"/>
      <c r="F575" s="1044"/>
    </row>
    <row r="576" spans="1:6">
      <c r="A576" s="24"/>
      <c r="B576" s="24"/>
      <c r="C576" s="24"/>
      <c r="D576" s="24"/>
      <c r="E576" s="1043"/>
      <c r="F576" s="1044"/>
    </row>
    <row r="577" spans="1:6">
      <c r="A577" s="24"/>
      <c r="B577" s="24"/>
      <c r="C577" s="24"/>
      <c r="D577" s="24"/>
      <c r="E577" s="1043"/>
      <c r="F577" s="1044"/>
    </row>
    <row r="578" spans="1:6">
      <c r="A578" s="24"/>
      <c r="B578" s="24"/>
      <c r="C578" s="24"/>
      <c r="D578" s="24"/>
      <c r="E578" s="1043"/>
      <c r="F578" s="1044"/>
    </row>
    <row r="579" spans="1:6">
      <c r="A579" s="24"/>
      <c r="B579" s="24"/>
      <c r="C579" s="24"/>
      <c r="D579" s="24"/>
      <c r="E579" s="1043"/>
      <c r="F579" s="1044"/>
    </row>
    <row r="580" spans="1:6">
      <c r="A580" s="24"/>
      <c r="B580" s="24"/>
      <c r="C580" s="24"/>
      <c r="D580" s="24"/>
      <c r="E580" s="1043"/>
      <c r="F580" s="1044"/>
    </row>
    <row r="581" spans="1:6">
      <c r="A581" s="24"/>
      <c r="B581" s="24"/>
      <c r="C581" s="24"/>
      <c r="D581" s="24"/>
      <c r="E581" s="1043"/>
      <c r="F581" s="1044"/>
    </row>
    <row r="582" spans="1:6">
      <c r="A582" s="24"/>
      <c r="B582" s="24"/>
      <c r="C582" s="24"/>
      <c r="D582" s="24"/>
      <c r="E582" s="1043"/>
      <c r="F582" s="1044"/>
    </row>
    <row r="583" spans="1:6">
      <c r="A583" s="24"/>
      <c r="B583" s="24"/>
      <c r="C583" s="24"/>
      <c r="D583" s="24"/>
      <c r="E583" s="1043"/>
      <c r="F583" s="1044"/>
    </row>
    <row r="584" spans="1:6">
      <c r="A584" s="24"/>
      <c r="B584" s="24"/>
      <c r="C584" s="24"/>
      <c r="D584" s="24"/>
      <c r="E584" s="1043"/>
      <c r="F584" s="1044"/>
    </row>
    <row r="585" spans="1:6">
      <c r="A585" s="24"/>
      <c r="B585" s="24"/>
      <c r="C585" s="24"/>
      <c r="D585" s="24"/>
      <c r="E585" s="1043"/>
      <c r="F585" s="1044"/>
    </row>
    <row r="586" spans="1:6">
      <c r="A586" s="24"/>
      <c r="B586" s="24"/>
      <c r="C586" s="24"/>
      <c r="D586" s="24"/>
      <c r="E586" s="1043"/>
      <c r="F586" s="1044"/>
    </row>
    <row r="587" spans="1:6">
      <c r="A587" s="24"/>
      <c r="B587" s="24"/>
      <c r="C587" s="24"/>
      <c r="D587" s="24"/>
      <c r="E587" s="1043"/>
      <c r="F587" s="1044"/>
    </row>
    <row r="588" spans="1:6">
      <c r="A588" s="24"/>
      <c r="B588" s="24"/>
      <c r="C588" s="24"/>
      <c r="D588" s="24"/>
      <c r="E588" s="1043"/>
      <c r="F588" s="1044"/>
    </row>
    <row r="589" spans="1:6">
      <c r="A589" s="24"/>
      <c r="B589" s="24"/>
      <c r="C589" s="24"/>
      <c r="D589" s="24"/>
      <c r="E589" s="1043"/>
      <c r="F589" s="1044"/>
    </row>
    <row r="590" spans="1:6">
      <c r="A590" s="24"/>
      <c r="B590" s="24"/>
      <c r="C590" s="24"/>
      <c r="D590" s="24"/>
      <c r="E590" s="1043"/>
      <c r="F590" s="1044"/>
    </row>
    <row r="591" spans="1:6">
      <c r="A591" s="24"/>
      <c r="B591" s="24"/>
      <c r="C591" s="24"/>
      <c r="D591" s="24"/>
      <c r="E591" s="1043"/>
      <c r="F591" s="1044"/>
    </row>
    <row r="592" spans="1:6">
      <c r="A592" s="24"/>
      <c r="B592" s="24"/>
      <c r="C592" s="24"/>
      <c r="D592" s="24"/>
      <c r="E592" s="1043"/>
      <c r="F592" s="1044"/>
    </row>
    <row r="593" spans="1:6">
      <c r="A593" s="24"/>
      <c r="B593" s="24"/>
      <c r="C593" s="24"/>
      <c r="D593" s="24"/>
      <c r="E593" s="1043"/>
      <c r="F593" s="1044"/>
    </row>
    <row r="594" spans="1:6">
      <c r="A594" s="24"/>
      <c r="B594" s="24"/>
      <c r="C594" s="24"/>
      <c r="D594" s="24"/>
      <c r="E594" s="1043"/>
      <c r="F594" s="1044"/>
    </row>
    <row r="595" spans="1:6">
      <c r="A595" s="24"/>
      <c r="B595" s="24"/>
      <c r="C595" s="24"/>
      <c r="D595" s="24"/>
      <c r="E595" s="1043"/>
      <c r="F595" s="1044"/>
    </row>
    <row r="596" spans="1:6">
      <c r="A596" s="24"/>
      <c r="B596" s="24"/>
      <c r="C596" s="24"/>
      <c r="D596" s="24"/>
      <c r="E596" s="1043"/>
      <c r="F596" s="1044"/>
    </row>
  </sheetData>
  <sheetProtection selectLockedCells="1"/>
  <protectedRanges>
    <protectedRange sqref="E491:F492 E496:E500 E501:F502 E20:F20 E530:F65311 E494:F495 E504:F505" name="Obseg5_11_1"/>
    <protectedRange sqref="E20:F20" name="Range1_1"/>
    <protectedRange sqref="E425:F426 E458:F458 F443 E528:F528 E489:F489 E448:F451 E455:F455 E453 F430 F432 E428:E432 E434:E443" name="Obseg5_20_2"/>
    <protectedRange sqref="E374:F376 E21:F21" name="Obseg5_1"/>
    <protectedRange sqref="E22:F22 E23:E31" name="Obseg5_12_1_2"/>
    <protectedRange sqref="E177:E178 E322:F324 E133:E134 E140 E142 E144 E146 E148 E165 E120 E122:E127 E150:E151" name="Obseg5_13_1_1"/>
    <protectedRange sqref="E277:F278 E302 E282:E284 E292:F292 E291 E303:F303" name="Obseg5_5_1_1_2_1"/>
    <protectedRange sqref="F302 F282:F284 F291" name="Obseg5_4_1_11_1_1"/>
    <protectedRange sqref="E203 E223:F223 E205 E242:E243 E152 E224 E157:E158 E154:E155 E176" name="Obseg5_15_1_1"/>
    <protectedRange sqref="E372:F373 E340 E341:F342 E335:F336 E325:F333 E334 E337 E338:F339 E343:E356 E366:E369" name="Obseg5_16_1_1"/>
    <protectedRange sqref="E357:E365 E370:E371" name="Obseg5_1_4_1_1"/>
    <protectedRange sqref="F357:F365" name="Obseg5_4_1_13_1_1"/>
    <protectedRange sqref="E293:F294 E304:F305 E295:E301 E306:E320" name="Obseg5_6_2_1_1"/>
    <protectedRange sqref="F343:F356 F464:F465 F334 F337 F340 F496:F500 F461 F386 F381:F383 F521:F527 F513:F519 F467 F469:F470 F472:F473 F475:F488 F366:F371 F295:F301 F306:F320" name="Obseg5_4_4_10_1_1"/>
    <protectedRange sqref="E401 E403 E379 E384 E389:E390 E393:E399" name="Obseg5_19_1_1"/>
    <protectedRange sqref="F384:F385 F379:F380 F401 F403 F408:F410 F389:F390 F393:F399" name="Obseg5_4_1_16_1_1"/>
    <protectedRange sqref="E411:F412 E385 E377:F378 E402:F402 E387:F388 E404:F406 E391:F392 E380 E400:F400 E408:E410" name="Obseg5_8_1_1_1"/>
    <protectedRange sqref="E423:F424 E413:F416 E386 E381:E383 E427:F427 E456:F456 E444:F444 E447:F447 E490:F490 E459:F460 E461 E520:F520 E506:F508 E529:F529 E513:E519 E464:E465 E493:F493 E503:F503 E521:E527 E462:F463 E466:F466 E468:F468 E467 E471:F471 E469:E470 E474:F474 E472:E473 E475:E488" name="Obseg5_20_1_1"/>
    <protectedRange sqref="E420:F420" name="Obseg5_3_1_1_1_1"/>
    <protectedRange sqref="E417:E419" name="Obseg5_5_1_1_1_1_1"/>
    <protectedRange sqref="E421:E422" name="Obseg5_7_2_1_1_1"/>
    <protectedRange sqref="F417:F419 F421:F422" name="Obseg5_4_4_14_1_1"/>
    <protectedRange sqref="F431 F453 F429 F434:F442" name="Obseg5_4_12_1_1"/>
    <protectedRange sqref="E252:E258 E240 E156 E260 E35 E32:E33 E272 E221:E222 E57 E206 E248:E250 E264:E266 E268 E274:E275 E279:E281 E285:E290 E77:E90 E99:E102 E92 E94:E96 E175 E39:E53 E166:E173 E233:E238 E60:E68 E225:E231 E208:E217 E219" name="Obseg5_3_1_2_1"/>
    <protectedRange sqref="F445:F446" name="Obseg5_4_6_1_1"/>
    <protectedRange sqref="E445:E446" name="Obseg5_5_1_2_1"/>
    <protectedRange sqref="E509:E512" name="Obseg5_3_1_1"/>
    <protectedRange sqref="F509:F512" name="Obseg5_4_2_1"/>
    <protectedRange sqref="E220:F220 E232:F232 E241:F241 E174" name="Obseg5_12_1_1_1"/>
    <protectedRange sqref="E153 E204:F204" name="Obseg5_12_1_5_1"/>
    <protectedRange sqref="E58:F59" name="Obseg5_12_1_7_1"/>
    <protectedRange sqref="E36:F37" name="Obseg5_12_1_8_1"/>
    <protectedRange sqref="E3:F3 E17:F17 F4:F6 E19:F19" name="Obseg5_11_2_1"/>
    <protectedRange sqref="F18" name="Obseg5_4_1_3_1_1"/>
    <protectedRange sqref="E7:E16" name="Obseg5_11_3"/>
    <protectedRange sqref="F7:F16" name="Obseg5_4_1_3_2"/>
    <protectedRange sqref="E54:E56" name="Obseg5_3_1_2_3"/>
    <protectedRange sqref="E91 E93 E69:E71" name="Obseg5_3_1_2_1_1"/>
    <protectedRange sqref="E98:F98 E121" name="Obseg5_12_1_6_1_1"/>
    <protectedRange sqref="E239" name="Obseg5_3_1_2_2"/>
    <protectedRange sqref="E135:E139 E164" name="Obseg5_3_1_1_4"/>
    <protectedRange sqref="E141" name="Obseg5_3_1_1_5"/>
    <protectedRange sqref="E143" name="Obseg5_1_3_1"/>
    <protectedRange sqref="E147" name="Obseg5_1_3_3_1"/>
    <protectedRange sqref="E149" name="Obseg5_1_3_3_2"/>
    <protectedRange sqref="E38:F38" name="Obseg5_11"/>
    <protectedRange sqref="E38:F38" name="Range1_8_2_2_1_1_1_1"/>
  </protectedRanges>
  <conditionalFormatting sqref="C65:C66 C216:C217 C237 C25:C27 C41:C45 C68 C83:C85 C103:C107 C72:C81 C51:C56 C179:C181 C195:C202 C29:C31 C33 C109:C114 C48:C49 C140 C142 C126:C129 C131:C134 C144 C146 C148 C166:C172 C94:C96 C150:C151">
    <cfRule type="expression" dxfId="24" priority="25">
      <formula>C25&lt;&gt;#REF!</formula>
    </cfRule>
  </conditionalFormatting>
  <conditionalFormatting sqref="C182:C194">
    <cfRule type="expression" dxfId="23" priority="24">
      <formula>C182&lt;&gt;#REF!</formula>
    </cfRule>
  </conditionalFormatting>
  <conditionalFormatting sqref="C67 C93:C94">
    <cfRule type="expression" dxfId="22" priority="23">
      <formula>C67&lt;&gt;#REF!</formula>
    </cfRule>
  </conditionalFormatting>
  <conditionalFormatting sqref="C69:C70 C226:C230">
    <cfRule type="expression" dxfId="21" priority="22">
      <formula>C69&lt;&gt;#REF!</formula>
    </cfRule>
  </conditionalFormatting>
  <conditionalFormatting sqref="C82">
    <cfRule type="expression" dxfId="20" priority="21">
      <formula>C82&lt;&gt;#REF!</formula>
    </cfRule>
  </conditionalFormatting>
  <conditionalFormatting sqref="C87:C88 C90 C92">
    <cfRule type="expression" dxfId="19" priority="20">
      <formula>C87&lt;&gt;#REF!</formula>
    </cfRule>
  </conditionalFormatting>
  <conditionalFormatting sqref="C89">
    <cfRule type="expression" dxfId="18" priority="19">
      <formula>C89&lt;&gt;#REF!</formula>
    </cfRule>
  </conditionalFormatting>
  <conditionalFormatting sqref="C50">
    <cfRule type="expression" dxfId="17" priority="18">
      <formula>C50&lt;&gt;#REF!</formula>
    </cfRule>
  </conditionalFormatting>
  <conditionalFormatting sqref="C115:C116">
    <cfRule type="expression" dxfId="16" priority="17">
      <formula>C115&lt;&gt;#REF!</formula>
    </cfRule>
  </conditionalFormatting>
  <conditionalFormatting sqref="C71">
    <cfRule type="expression" dxfId="15" priority="16">
      <formula>C71&lt;&gt;#REF!</formula>
    </cfRule>
  </conditionalFormatting>
  <conditionalFormatting sqref="C91">
    <cfRule type="expression" dxfId="14" priority="15">
      <formula>C91&lt;&gt;#REF!</formula>
    </cfRule>
  </conditionalFormatting>
  <conditionalFormatting sqref="C28">
    <cfRule type="expression" dxfId="13" priority="14">
      <formula>C28&lt;&gt;#REF!</formula>
    </cfRule>
  </conditionalFormatting>
  <conditionalFormatting sqref="C32">
    <cfRule type="expression" dxfId="12" priority="13">
      <formula>C32&lt;&gt;#REF!</formula>
    </cfRule>
  </conditionalFormatting>
  <conditionalFormatting sqref="C34">
    <cfRule type="expression" dxfId="11" priority="12">
      <formula>C34&lt;&gt;#REF!</formula>
    </cfRule>
  </conditionalFormatting>
  <conditionalFormatting sqref="C225">
    <cfRule type="expression" dxfId="10" priority="11">
      <formula>C225&lt;&gt;#REF!</formula>
    </cfRule>
  </conditionalFormatting>
  <conditionalFormatting sqref="C108">
    <cfRule type="expression" dxfId="9" priority="10">
      <formula>C108&lt;&gt;#REF!</formula>
    </cfRule>
  </conditionalFormatting>
  <conditionalFormatting sqref="C117:C119">
    <cfRule type="expression" dxfId="8" priority="9">
      <formula>C117&lt;&gt;#REF!</formula>
    </cfRule>
  </conditionalFormatting>
  <conditionalFormatting sqref="C46:C47">
    <cfRule type="expression" dxfId="7" priority="8">
      <formula>C46&lt;&gt;#REF!</formula>
    </cfRule>
  </conditionalFormatting>
  <conditionalFormatting sqref="A136">
    <cfRule type="expression" dxfId="6" priority="7">
      <formula>A136="x"</formula>
    </cfRule>
  </conditionalFormatting>
  <conditionalFormatting sqref="C165 C159:C160 C162:C163">
    <cfRule type="expression" dxfId="5" priority="6">
      <formula>C159&lt;&gt;#REF!</formula>
    </cfRule>
  </conditionalFormatting>
  <conditionalFormatting sqref="C210:C212">
    <cfRule type="expression" dxfId="4" priority="5">
      <formula>C210&lt;&gt;#REF!</formula>
    </cfRule>
  </conditionalFormatting>
  <conditionalFormatting sqref="C213">
    <cfRule type="expression" dxfId="3" priority="4">
      <formula>C213&lt;&gt;#REF!</formula>
    </cfRule>
  </conditionalFormatting>
  <conditionalFormatting sqref="C209">
    <cfRule type="expression" dxfId="2" priority="3">
      <formula>C209&lt;&gt;#REF!</formula>
    </cfRule>
  </conditionalFormatting>
  <conditionalFormatting sqref="C214:C215">
    <cfRule type="expression" dxfId="1" priority="2">
      <formula>C214&lt;&gt;#REF!</formula>
    </cfRule>
  </conditionalFormatting>
  <conditionalFormatting sqref="C218">
    <cfRule type="expression" dxfId="0" priority="1">
      <formula>C218&lt;&gt;#REF!</formula>
    </cfRule>
  </conditionalFormatting>
  <pageMargins left="0.98425196850393704" right="0.98425196850393704" top="0.98425196850393704" bottom="0.98425196850393704" header="0.51181102362204722" footer="0.51181102362204722"/>
  <pageSetup paperSize="9" firstPageNumber="57" fitToHeight="0" orientation="portrait" useFirstPageNumber="1" r:id="rId1"/>
  <headerFooter>
    <oddFooter>&amp;L&amp;"Arial Narrow,Navadno"&amp;9&amp;K00-027GRAD BORL / načrt arhitekture / PZI / popis GO del&amp;C&amp;"Arial Narrow,Navadno"&amp;9&amp;K00-030&amp;P/&amp;N&amp;R&amp;"Arial Narrow,Navadno"&amp;9&amp;K00-030november 2019</oddFooter>
  </headerFooter>
  <rowBreaks count="7" manualBreakCount="7">
    <brk id="21" max="5" man="1"/>
    <brk id="38" max="5" man="1"/>
    <brk id="100" max="16383" man="1"/>
    <brk id="123" max="5" man="1"/>
    <brk id="176" max="5" man="1"/>
    <brk id="206" max="5" man="1"/>
    <brk id="22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87"/>
  <sheetViews>
    <sheetView view="pageBreakPreview" zoomScaleNormal="100" zoomScaleSheetLayoutView="100" workbookViewId="0">
      <selection activeCell="D33" sqref="D33"/>
    </sheetView>
  </sheetViews>
  <sheetFormatPr defaultColWidth="10.5546875" defaultRowHeight="13.8"/>
  <cols>
    <col min="1" max="1" width="9.5546875" style="275" customWidth="1"/>
    <col min="2" max="2" width="49.33203125" style="274" customWidth="1"/>
    <col min="3" max="3" width="10.5546875" style="274"/>
    <col min="4" max="4" width="10.5546875" style="1068"/>
    <col min="5" max="16384" width="10.5546875" style="274"/>
  </cols>
  <sheetData>
    <row r="1" spans="1:4">
      <c r="A1" s="277"/>
      <c r="B1" s="276"/>
      <c r="C1" s="276"/>
      <c r="D1" s="1065"/>
    </row>
    <row r="2" spans="1:4">
      <c r="A2" s="277"/>
      <c r="B2" s="276"/>
      <c r="C2" s="276"/>
      <c r="D2" s="1065"/>
    </row>
    <row r="3" spans="1:4" s="284" customFormat="1">
      <c r="A3" s="286"/>
      <c r="B3" s="285" t="s">
        <v>1019</v>
      </c>
      <c r="C3" s="289"/>
      <c r="D3" s="1066"/>
    </row>
    <row r="4" spans="1:4" s="284" customFormat="1">
      <c r="A4" s="292"/>
      <c r="B4" s="289" t="s">
        <v>1018</v>
      </c>
      <c r="C4" s="289"/>
      <c r="D4" s="1066"/>
    </row>
    <row r="5" spans="1:4" s="284" customFormat="1">
      <c r="A5" s="286"/>
      <c r="B5" s="285" t="s">
        <v>1017</v>
      </c>
      <c r="C5" s="289"/>
      <c r="D5" s="1066"/>
    </row>
    <row r="6" spans="1:4" s="284" customFormat="1">
      <c r="A6" s="286"/>
      <c r="B6" s="285"/>
      <c r="C6" s="289"/>
      <c r="D6" s="1066"/>
    </row>
    <row r="7" spans="1:4">
      <c r="A7" s="277"/>
      <c r="B7" s="276"/>
      <c r="C7" s="276"/>
      <c r="D7" s="1065"/>
    </row>
    <row r="8" spans="1:4" s="284" customFormat="1">
      <c r="A8" s="286" t="s">
        <v>1016</v>
      </c>
      <c r="B8" s="285" t="s">
        <v>1015</v>
      </c>
      <c r="C8" s="289"/>
      <c r="D8" s="1066">
        <f>SUM(D9:D15)</f>
        <v>0</v>
      </c>
    </row>
    <row r="9" spans="1:4">
      <c r="A9" s="283">
        <v>1</v>
      </c>
      <c r="B9" s="282" t="s">
        <v>1014</v>
      </c>
      <c r="C9" s="276"/>
      <c r="D9" s="1065">
        <f>JAKI!F60</f>
        <v>0</v>
      </c>
    </row>
    <row r="10" spans="1:4">
      <c r="A10" s="283">
        <v>2</v>
      </c>
      <c r="B10" s="282" t="s">
        <v>1013</v>
      </c>
      <c r="C10" s="276"/>
      <c r="D10" s="1065">
        <f>JAKI!F105</f>
        <v>0</v>
      </c>
    </row>
    <row r="11" spans="1:4">
      <c r="A11" s="283">
        <v>3</v>
      </c>
      <c r="B11" s="282" t="s">
        <v>1012</v>
      </c>
      <c r="C11" s="276"/>
      <c r="D11" s="1065">
        <f>JAKI!F135</f>
        <v>0</v>
      </c>
    </row>
    <row r="12" spans="1:4">
      <c r="A12" s="283">
        <v>4</v>
      </c>
      <c r="B12" s="291" t="s">
        <v>1</v>
      </c>
      <c r="C12" s="276"/>
      <c r="D12" s="1065">
        <f>JAKI!F144</f>
        <v>0</v>
      </c>
    </row>
    <row r="13" spans="1:4">
      <c r="A13" s="283">
        <v>5</v>
      </c>
      <c r="B13" s="291" t="s">
        <v>1011</v>
      </c>
      <c r="C13" s="276"/>
      <c r="D13" s="1065">
        <f>JAKI!F156</f>
        <v>0</v>
      </c>
    </row>
    <row r="14" spans="1:4">
      <c r="A14" s="283">
        <v>6</v>
      </c>
      <c r="B14" s="290" t="s">
        <v>1010</v>
      </c>
      <c r="C14" s="276"/>
      <c r="D14" s="1065">
        <f>JAKI!F170</f>
        <v>0</v>
      </c>
    </row>
    <row r="15" spans="1:4">
      <c r="A15" s="283"/>
      <c r="B15" s="282"/>
      <c r="C15" s="276"/>
      <c r="D15" s="1065"/>
    </row>
    <row r="16" spans="1:4" s="284" customFormat="1">
      <c r="A16" s="286" t="s">
        <v>1009</v>
      </c>
      <c r="B16" s="285" t="s">
        <v>1008</v>
      </c>
      <c r="C16" s="289"/>
      <c r="D16" s="1066">
        <f>SUM(D17:D20)</f>
        <v>0</v>
      </c>
    </row>
    <row r="17" spans="1:4">
      <c r="A17" s="283">
        <v>1</v>
      </c>
      <c r="B17" s="276" t="s">
        <v>1007</v>
      </c>
      <c r="C17" s="276"/>
      <c r="D17" s="1065">
        <f>ŠIBKI!F36</f>
        <v>0</v>
      </c>
    </row>
    <row r="18" spans="1:4">
      <c r="A18" s="283">
        <v>2</v>
      </c>
      <c r="B18" s="276" t="s">
        <v>1006</v>
      </c>
      <c r="C18" s="276"/>
      <c r="D18" s="1065">
        <f>ŠIBKI!F49</f>
        <v>0</v>
      </c>
    </row>
    <row r="19" spans="1:4">
      <c r="A19" s="283">
        <v>3</v>
      </c>
      <c r="B19" s="276" t="s">
        <v>1005</v>
      </c>
      <c r="C19" s="276"/>
      <c r="D19" s="1065">
        <f>ŠIBKI!F74</f>
        <v>0</v>
      </c>
    </row>
    <row r="20" spans="1:4">
      <c r="A20" s="283">
        <v>4</v>
      </c>
      <c r="B20" s="276" t="s">
        <v>1</v>
      </c>
      <c r="C20" s="276"/>
      <c r="D20" s="1065">
        <f>ŠIBKI!F82</f>
        <v>0</v>
      </c>
    </row>
    <row r="21" spans="1:4">
      <c r="A21" s="283"/>
      <c r="B21" s="282"/>
      <c r="C21" s="276"/>
      <c r="D21" s="1065"/>
    </row>
    <row r="22" spans="1:4" s="284" customFormat="1">
      <c r="A22" s="286" t="s">
        <v>919</v>
      </c>
      <c r="B22" s="285" t="s">
        <v>1004</v>
      </c>
      <c r="C22" s="285"/>
      <c r="D22" s="1066"/>
    </row>
    <row r="23" spans="1:4" ht="39.6">
      <c r="A23" s="283">
        <v>1</v>
      </c>
      <c r="B23" s="282" t="s">
        <v>1003</v>
      </c>
      <c r="C23" s="282"/>
      <c r="D23" s="1065">
        <v>0</v>
      </c>
    </row>
    <row r="24" spans="1:4" ht="26.4">
      <c r="A24" s="283">
        <v>2</v>
      </c>
      <c r="B24" s="282" t="s">
        <v>1002</v>
      </c>
      <c r="C24" s="282"/>
      <c r="D24" s="1065">
        <v>0</v>
      </c>
    </row>
    <row r="25" spans="1:4">
      <c r="A25" s="283">
        <v>3</v>
      </c>
      <c r="B25" s="282" t="s">
        <v>1001</v>
      </c>
      <c r="C25" s="282"/>
      <c r="D25" s="1065">
        <v>0</v>
      </c>
    </row>
    <row r="26" spans="1:4">
      <c r="A26" s="283">
        <v>4</v>
      </c>
      <c r="B26" s="282" t="s">
        <v>1000</v>
      </c>
      <c r="C26" s="282"/>
      <c r="D26" s="1065">
        <v>0</v>
      </c>
    </row>
    <row r="27" spans="1:4">
      <c r="A27" s="283">
        <v>5</v>
      </c>
      <c r="B27" s="282" t="s">
        <v>999</v>
      </c>
      <c r="C27" s="282"/>
      <c r="D27" s="1065">
        <v>0</v>
      </c>
    </row>
    <row r="28" spans="1:4">
      <c r="A28" s="277"/>
      <c r="B28" s="276"/>
      <c r="C28" s="276"/>
      <c r="D28" s="1065"/>
    </row>
    <row r="29" spans="1:4" s="284" customFormat="1">
      <c r="A29" s="286"/>
      <c r="B29" s="285" t="s">
        <v>998</v>
      </c>
      <c r="C29" s="285"/>
      <c r="D29" s="1066">
        <f>SUM(D23:D27)</f>
        <v>0</v>
      </c>
    </row>
    <row r="30" spans="1:4">
      <c r="A30" s="277"/>
      <c r="B30" s="276"/>
      <c r="C30" s="276"/>
      <c r="D30" s="1065"/>
    </row>
    <row r="31" spans="1:4">
      <c r="A31" s="277"/>
      <c r="B31" s="276"/>
      <c r="C31" s="276"/>
      <c r="D31" s="1065"/>
    </row>
    <row r="32" spans="1:4" ht="7.5" customHeight="1">
      <c r="A32" s="288"/>
      <c r="B32" s="287"/>
      <c r="C32" s="287"/>
      <c r="D32" s="1067"/>
    </row>
    <row r="33" spans="1:5" s="284" customFormat="1">
      <c r="A33" s="286"/>
      <c r="B33" s="285" t="s">
        <v>997</v>
      </c>
      <c r="C33" s="285" t="s">
        <v>996</v>
      </c>
      <c r="D33" s="1066">
        <f>D29+D16+D8</f>
        <v>0</v>
      </c>
    </row>
    <row r="34" spans="1:5" ht="7.5" customHeight="1">
      <c r="A34" s="288"/>
      <c r="B34" s="287"/>
      <c r="C34" s="287"/>
      <c r="D34" s="1067"/>
    </row>
    <row r="35" spans="1:5">
      <c r="A35" s="283"/>
      <c r="B35" s="282"/>
      <c r="C35" s="282"/>
      <c r="D35" s="1065"/>
    </row>
    <row r="36" spans="1:5" s="284" customFormat="1">
      <c r="A36" s="286"/>
      <c r="B36" s="285" t="s">
        <v>995</v>
      </c>
      <c r="C36" s="285"/>
      <c r="D36" s="1066"/>
    </row>
    <row r="37" spans="1:5" ht="39.6">
      <c r="A37" s="283" t="s">
        <v>982</v>
      </c>
      <c r="B37" s="282" t="s">
        <v>994</v>
      </c>
      <c r="C37" s="282"/>
      <c r="D37" s="1065"/>
    </row>
    <row r="38" spans="1:5">
      <c r="A38" s="283" t="s">
        <v>982</v>
      </c>
      <c r="B38" s="282" t="s">
        <v>993</v>
      </c>
      <c r="C38" s="276"/>
      <c r="D38" s="1065"/>
    </row>
    <row r="39" spans="1:5" ht="39.6">
      <c r="A39" s="283" t="s">
        <v>982</v>
      </c>
      <c r="B39" s="282" t="s">
        <v>992</v>
      </c>
      <c r="C39" s="276"/>
      <c r="D39" s="1065"/>
    </row>
    <row r="40" spans="1:5">
      <c r="A40" s="277"/>
      <c r="B40" s="276"/>
      <c r="C40" s="276"/>
      <c r="D40" s="1065"/>
    </row>
    <row r="41" spans="1:5">
      <c r="A41" s="283"/>
      <c r="B41" s="282" t="s">
        <v>991</v>
      </c>
      <c r="C41" s="276"/>
      <c r="D41" s="1065"/>
    </row>
    <row r="42" spans="1:5">
      <c r="A42" s="283" t="s">
        <v>982</v>
      </c>
      <c r="B42" s="282" t="s">
        <v>990</v>
      </c>
      <c r="C42" s="276"/>
      <c r="D42" s="1065"/>
    </row>
    <row r="43" spans="1:5">
      <c r="A43" s="283" t="s">
        <v>982</v>
      </c>
      <c r="B43" s="282" t="s">
        <v>989</v>
      </c>
      <c r="C43" s="276"/>
      <c r="D43" s="1065"/>
    </row>
    <row r="44" spans="1:5">
      <c r="A44" s="277"/>
      <c r="B44" s="276"/>
      <c r="C44" s="276"/>
      <c r="D44" s="1065"/>
    </row>
    <row r="45" spans="1:5" s="278" customFormat="1" ht="13.2">
      <c r="A45" s="281"/>
      <c r="B45" s="276" t="s">
        <v>988</v>
      </c>
      <c r="C45" s="280"/>
      <c r="D45" s="1060"/>
      <c r="E45" s="279"/>
    </row>
    <row r="46" spans="1:5" s="278" customFormat="1" ht="26.4">
      <c r="A46" s="281" t="s">
        <v>982</v>
      </c>
      <c r="B46" s="276" t="s">
        <v>987</v>
      </c>
      <c r="C46" s="280"/>
      <c r="D46" s="1060"/>
      <c r="E46" s="279"/>
    </row>
    <row r="47" spans="1:5" s="278" customFormat="1" ht="39.6">
      <c r="A47" s="281" t="s">
        <v>982</v>
      </c>
      <c r="B47" s="276" t="s">
        <v>986</v>
      </c>
      <c r="C47" s="280"/>
      <c r="D47" s="1060"/>
      <c r="E47" s="279"/>
    </row>
    <row r="48" spans="1:5" s="278" customFormat="1" ht="26.4">
      <c r="A48" s="281" t="s">
        <v>982</v>
      </c>
      <c r="B48" s="276" t="s">
        <v>985</v>
      </c>
      <c r="C48" s="280"/>
      <c r="D48" s="1060"/>
      <c r="E48" s="279"/>
    </row>
    <row r="49" spans="1:5" s="278" customFormat="1" ht="39.6">
      <c r="A49" s="281" t="s">
        <v>982</v>
      </c>
      <c r="B49" s="276" t="s">
        <v>984</v>
      </c>
      <c r="C49" s="280"/>
      <c r="D49" s="1060"/>
      <c r="E49" s="279"/>
    </row>
    <row r="50" spans="1:5" s="278" customFormat="1" ht="39.6">
      <c r="A50" s="281" t="s">
        <v>982</v>
      </c>
      <c r="B50" s="276" t="s">
        <v>983</v>
      </c>
      <c r="C50" s="280"/>
      <c r="D50" s="1060"/>
      <c r="E50" s="279"/>
    </row>
    <row r="51" spans="1:5" s="278" customFormat="1" ht="13.2">
      <c r="A51" s="281" t="s">
        <v>982</v>
      </c>
      <c r="B51" s="276" t="s">
        <v>981</v>
      </c>
      <c r="C51" s="280"/>
      <c r="D51" s="1060"/>
      <c r="E51" s="279"/>
    </row>
    <row r="52" spans="1:5" s="278" customFormat="1" ht="52.8">
      <c r="A52" s="281" t="s">
        <v>980</v>
      </c>
      <c r="B52" s="276" t="s">
        <v>979</v>
      </c>
      <c r="C52" s="280"/>
      <c r="D52" s="1060"/>
      <c r="E52" s="279"/>
    </row>
    <row r="53" spans="1:5" s="278" customFormat="1" ht="13.2">
      <c r="A53" s="281" t="s">
        <v>978</v>
      </c>
      <c r="B53" s="276" t="s">
        <v>977</v>
      </c>
      <c r="C53" s="280"/>
      <c r="D53" s="1060"/>
      <c r="E53" s="279"/>
    </row>
    <row r="54" spans="1:5" s="278" customFormat="1" ht="39.6">
      <c r="A54" s="281" t="s">
        <v>976</v>
      </c>
      <c r="B54" s="276" t="s">
        <v>975</v>
      </c>
      <c r="C54" s="280"/>
      <c r="D54" s="1060"/>
      <c r="E54" s="279"/>
    </row>
    <row r="55" spans="1:5" s="278" customFormat="1" ht="52.8">
      <c r="A55" s="281" t="s">
        <v>581</v>
      </c>
      <c r="B55" s="276" t="s">
        <v>974</v>
      </c>
      <c r="C55" s="280"/>
      <c r="D55" s="1060"/>
      <c r="E55" s="279"/>
    </row>
    <row r="56" spans="1:5" s="278" customFormat="1" ht="26.4">
      <c r="A56" s="281" t="s">
        <v>973</v>
      </c>
      <c r="B56" s="276" t="s">
        <v>972</v>
      </c>
      <c r="C56" s="280"/>
      <c r="D56" s="1060"/>
      <c r="E56" s="279"/>
    </row>
    <row r="57" spans="1:5" s="278" customFormat="1" ht="26.4">
      <c r="A57" s="281" t="s">
        <v>971</v>
      </c>
      <c r="B57" s="276" t="s">
        <v>970</v>
      </c>
      <c r="C57" s="280"/>
      <c r="D57" s="1060"/>
      <c r="E57" s="279"/>
    </row>
    <row r="58" spans="1:5" s="278" customFormat="1" ht="26.4">
      <c r="A58" s="281" t="s">
        <v>969</v>
      </c>
      <c r="B58" s="276" t="s">
        <v>968</v>
      </c>
      <c r="C58" s="280"/>
      <c r="D58" s="1060"/>
      <c r="E58" s="279"/>
    </row>
    <row r="59" spans="1:5" s="278" customFormat="1" ht="26.4">
      <c r="A59" s="281" t="s">
        <v>967</v>
      </c>
      <c r="B59" s="276" t="s">
        <v>966</v>
      </c>
      <c r="C59" s="280"/>
      <c r="D59" s="1060"/>
      <c r="E59" s="279"/>
    </row>
    <row r="60" spans="1:5" s="278" customFormat="1" ht="52.8">
      <c r="A60" s="281" t="s">
        <v>965</v>
      </c>
      <c r="B60" s="276" t="s">
        <v>964</v>
      </c>
      <c r="C60" s="280"/>
      <c r="D60" s="1060"/>
      <c r="E60" s="279"/>
    </row>
    <row r="61" spans="1:5" s="278" customFormat="1" ht="52.8">
      <c r="A61" s="281" t="s">
        <v>963</v>
      </c>
      <c r="B61" s="276" t="s">
        <v>962</v>
      </c>
      <c r="C61" s="280"/>
      <c r="D61" s="1060"/>
      <c r="E61" s="279"/>
    </row>
    <row r="62" spans="1:5" s="278" customFormat="1" ht="13.2">
      <c r="A62" s="281" t="s">
        <v>961</v>
      </c>
      <c r="B62" s="276" t="s">
        <v>960</v>
      </c>
      <c r="C62" s="280"/>
      <c r="D62" s="1060"/>
      <c r="E62" s="279"/>
    </row>
    <row r="63" spans="1:5" s="278" customFormat="1" ht="39.6">
      <c r="A63" s="281" t="s">
        <v>959</v>
      </c>
      <c r="B63" s="276" t="s">
        <v>958</v>
      </c>
      <c r="C63" s="280"/>
      <c r="D63" s="1060"/>
      <c r="E63" s="279"/>
    </row>
    <row r="64" spans="1:5" s="278" customFormat="1" ht="39.6">
      <c r="A64" s="281" t="s">
        <v>957</v>
      </c>
      <c r="B64" s="276" t="s">
        <v>956</v>
      </c>
      <c r="C64" s="280"/>
      <c r="D64" s="1060"/>
      <c r="E64" s="279"/>
    </row>
    <row r="65" spans="1:5" s="278" customFormat="1" ht="79.2">
      <c r="A65" s="281" t="s">
        <v>955</v>
      </c>
      <c r="B65" s="276" t="s">
        <v>954</v>
      </c>
      <c r="C65" s="280"/>
      <c r="D65" s="1060"/>
      <c r="E65" s="279"/>
    </row>
    <row r="66" spans="1:5" s="278" customFormat="1" ht="26.4">
      <c r="A66" s="281">
        <v>15</v>
      </c>
      <c r="B66" s="276" t="s">
        <v>953</v>
      </c>
      <c r="C66" s="280"/>
      <c r="D66" s="1060"/>
      <c r="E66" s="279"/>
    </row>
    <row r="67" spans="1:5" s="278" customFormat="1" ht="26.4">
      <c r="A67" s="281" t="s">
        <v>952</v>
      </c>
      <c r="B67" s="276" t="s">
        <v>951</v>
      </c>
      <c r="C67" s="280"/>
      <c r="D67" s="1060"/>
      <c r="E67" s="279"/>
    </row>
    <row r="68" spans="1:5" s="278" customFormat="1" ht="39.6">
      <c r="A68" s="281" t="s">
        <v>950</v>
      </c>
      <c r="B68" s="276" t="s">
        <v>949</v>
      </c>
      <c r="C68" s="280"/>
      <c r="D68" s="1060"/>
      <c r="E68" s="279"/>
    </row>
    <row r="69" spans="1:5" s="278" customFormat="1" ht="13.2">
      <c r="A69" s="281"/>
      <c r="B69" s="276" t="s">
        <v>948</v>
      </c>
      <c r="C69" s="280"/>
      <c r="D69" s="1060"/>
      <c r="E69" s="279"/>
    </row>
    <row r="70" spans="1:5" s="278" customFormat="1" ht="26.4">
      <c r="A70" s="281"/>
      <c r="B70" s="276" t="s">
        <v>947</v>
      </c>
      <c r="C70" s="280"/>
      <c r="D70" s="1060"/>
      <c r="E70" s="279"/>
    </row>
    <row r="71" spans="1:5" s="278" customFormat="1" ht="13.2">
      <c r="A71" s="281"/>
      <c r="B71" s="276" t="s">
        <v>946</v>
      </c>
      <c r="C71" s="280"/>
      <c r="D71" s="1060"/>
      <c r="E71" s="279"/>
    </row>
    <row r="72" spans="1:5" s="278" customFormat="1" ht="13.2">
      <c r="A72" s="281"/>
      <c r="B72" s="276" t="s">
        <v>945</v>
      </c>
      <c r="C72" s="280"/>
      <c r="D72" s="1060"/>
      <c r="E72" s="279"/>
    </row>
    <row r="73" spans="1:5" s="278" customFormat="1" ht="13.2">
      <c r="A73" s="281"/>
      <c r="B73" s="276" t="s">
        <v>944</v>
      </c>
      <c r="C73" s="280"/>
      <c r="D73" s="1060"/>
      <c r="E73" s="279"/>
    </row>
    <row r="74" spans="1:5" s="278" customFormat="1" ht="13.2">
      <c r="A74" s="281"/>
      <c r="B74" s="276" t="s">
        <v>943</v>
      </c>
      <c r="C74" s="280"/>
      <c r="D74" s="1060"/>
      <c r="E74" s="279"/>
    </row>
    <row r="75" spans="1:5" s="278" customFormat="1" ht="39.6">
      <c r="A75" s="281"/>
      <c r="B75" s="276" t="s">
        <v>942</v>
      </c>
      <c r="C75" s="280"/>
      <c r="D75" s="1060"/>
      <c r="E75" s="279"/>
    </row>
    <row r="76" spans="1:5" s="278" customFormat="1" ht="79.2">
      <c r="A76" s="281" t="s">
        <v>941</v>
      </c>
      <c r="B76" s="276" t="s">
        <v>940</v>
      </c>
      <c r="C76" s="280"/>
      <c r="D76" s="1060"/>
      <c r="E76" s="279"/>
    </row>
    <row r="77" spans="1:5" s="278" customFormat="1" ht="26.4">
      <c r="A77" s="281" t="s">
        <v>939</v>
      </c>
      <c r="B77" s="276" t="s">
        <v>938</v>
      </c>
      <c r="C77" s="280"/>
      <c r="D77" s="1060"/>
      <c r="E77" s="279"/>
    </row>
    <row r="78" spans="1:5" s="278" customFormat="1" ht="39.6">
      <c r="A78" s="281" t="s">
        <v>937</v>
      </c>
      <c r="B78" s="276" t="s">
        <v>936</v>
      </c>
      <c r="C78" s="280"/>
      <c r="D78" s="1060"/>
      <c r="E78" s="279"/>
    </row>
    <row r="79" spans="1:5" s="278" customFormat="1" ht="13.2">
      <c r="A79" s="281" t="s">
        <v>935</v>
      </c>
      <c r="B79" s="276" t="s">
        <v>934</v>
      </c>
      <c r="C79" s="280"/>
      <c r="D79" s="1060"/>
      <c r="E79" s="279"/>
    </row>
    <row r="80" spans="1:5" s="278" customFormat="1" ht="52.8">
      <c r="A80" s="281" t="s">
        <v>933</v>
      </c>
      <c r="B80" s="276" t="s">
        <v>932</v>
      </c>
      <c r="C80" s="280"/>
      <c r="D80" s="1060"/>
      <c r="E80" s="279"/>
    </row>
    <row r="81" spans="1:5" s="278" customFormat="1" ht="118.8">
      <c r="A81" s="281" t="s">
        <v>931</v>
      </c>
      <c r="B81" s="276" t="s">
        <v>930</v>
      </c>
      <c r="C81" s="280"/>
      <c r="D81" s="1060"/>
      <c r="E81" s="279"/>
    </row>
    <row r="82" spans="1:5" s="278" customFormat="1" ht="39.6">
      <c r="A82" s="281" t="s">
        <v>929</v>
      </c>
      <c r="B82" s="276" t="s">
        <v>928</v>
      </c>
      <c r="C82" s="280"/>
      <c r="D82" s="1060"/>
      <c r="E82" s="279"/>
    </row>
    <row r="83" spans="1:5" s="278" customFormat="1" ht="13.2">
      <c r="A83" s="281" t="s">
        <v>927</v>
      </c>
      <c r="B83" s="276" t="s">
        <v>926</v>
      </c>
      <c r="C83" s="280"/>
      <c r="D83" s="1060"/>
      <c r="E83" s="279"/>
    </row>
    <row r="84" spans="1:5" s="278" customFormat="1" ht="26.4">
      <c r="A84" s="281" t="s">
        <v>925</v>
      </c>
      <c r="B84" s="276" t="s">
        <v>924</v>
      </c>
      <c r="C84" s="280"/>
      <c r="D84" s="1060"/>
      <c r="E84" s="279"/>
    </row>
    <row r="85" spans="1:5" s="278" customFormat="1" ht="39.6">
      <c r="A85" s="281" t="s">
        <v>923</v>
      </c>
      <c r="B85" s="276" t="s">
        <v>922</v>
      </c>
      <c r="C85" s="280"/>
      <c r="D85" s="1060"/>
      <c r="E85" s="279"/>
    </row>
    <row r="86" spans="1:5">
      <c r="A86" s="277"/>
      <c r="B86" s="276"/>
      <c r="C86" s="276"/>
      <c r="D86" s="1065"/>
    </row>
    <row r="87" spans="1:5">
      <c r="A87" s="277"/>
      <c r="B87" s="276"/>
      <c r="C87" s="276"/>
      <c r="D87" s="1065"/>
    </row>
  </sheetData>
  <pageMargins left="0.70866141732283472" right="0.70866141732283472" top="0.74803149606299213" bottom="0.74803149606299213" header="0.31496062992125984" footer="0.31496062992125984"/>
  <pageSetup paperSize="9" orientation="portrait" useFirstPageNumber="1" verticalDpi="300" r:id="rId1"/>
  <headerFooter>
    <oddFooter>&amp;CStran &amp;P</oddFooter>
  </headerFooter>
  <rowBreaks count="1" manualBreakCount="1">
    <brk id="4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X175"/>
  <sheetViews>
    <sheetView view="pageBreakPreview" zoomScale="110" zoomScaleNormal="100" zoomScaleSheetLayoutView="110" workbookViewId="0">
      <selection activeCell="E14" sqref="E14"/>
    </sheetView>
  </sheetViews>
  <sheetFormatPr defaultColWidth="9.109375" defaultRowHeight="13.8"/>
  <cols>
    <col min="1" max="1" width="4.6640625" style="296" customWidth="1"/>
    <col min="2" max="2" width="43" style="295" customWidth="1"/>
    <col min="3" max="3" width="5.5546875" style="294" customWidth="1"/>
    <col min="4" max="4" width="6.109375" style="294" customWidth="1"/>
    <col min="5" max="5" width="9.88671875" style="1059" customWidth="1"/>
    <col min="6" max="6" width="10.88671875" style="1059" customWidth="1"/>
    <col min="7" max="16384" width="9.109375" style="293"/>
  </cols>
  <sheetData>
    <row r="1" spans="1:50" s="284" customFormat="1">
      <c r="A1" s="301"/>
      <c r="B1" s="300" t="s">
        <v>1155</v>
      </c>
      <c r="C1" s="299"/>
      <c r="D1" s="299"/>
      <c r="E1" s="1058"/>
      <c r="F1" s="1058"/>
    </row>
    <row r="2" spans="1:50" s="284" customFormat="1">
      <c r="A2" s="301"/>
      <c r="B2" s="300" t="s">
        <v>1154</v>
      </c>
      <c r="C2" s="299"/>
      <c r="D2" s="299"/>
      <c r="E2" s="1058"/>
      <c r="F2" s="1058"/>
    </row>
    <row r="3" spans="1:50" s="284" customFormat="1">
      <c r="A3" s="301"/>
      <c r="B3" s="300" t="s">
        <v>1018</v>
      </c>
      <c r="C3" s="299"/>
      <c r="D3" s="299"/>
      <c r="E3" s="1058"/>
      <c r="F3" s="1058"/>
    </row>
    <row r="4" spans="1:50" s="284" customFormat="1">
      <c r="A4" s="301"/>
      <c r="B4" s="300" t="str">
        <f>'Rek. EI'!B5</f>
        <v>GRAD BORL</v>
      </c>
      <c r="C4" s="299"/>
      <c r="D4" s="299"/>
      <c r="E4" s="1058"/>
      <c r="F4" s="1058"/>
    </row>
    <row r="5" spans="1:50" s="284" customFormat="1">
      <c r="A5" s="292"/>
      <c r="B5" s="323"/>
      <c r="C5" s="322"/>
      <c r="D5" s="322"/>
      <c r="E5" s="1058"/>
      <c r="F5" s="1058"/>
    </row>
    <row r="6" spans="1:50" s="284" customFormat="1">
      <c r="A6" s="301" t="s">
        <v>1016</v>
      </c>
      <c r="B6" s="300" t="s">
        <v>1154</v>
      </c>
      <c r="C6" s="299"/>
      <c r="D6" s="299"/>
      <c r="E6" s="1058"/>
      <c r="F6" s="1058"/>
    </row>
    <row r="7" spans="1:50" s="284" customFormat="1">
      <c r="A7" s="301"/>
      <c r="B7" s="300"/>
      <c r="C7" s="299"/>
      <c r="D7" s="299"/>
      <c r="E7" s="1058"/>
      <c r="F7" s="1058"/>
    </row>
    <row r="8" spans="1:50" s="274" customFormat="1">
      <c r="A8" s="277"/>
      <c r="B8" s="290"/>
      <c r="C8" s="302"/>
      <c r="D8" s="302"/>
      <c r="E8" s="1059"/>
      <c r="F8" s="1059"/>
    </row>
    <row r="9" spans="1:50" s="274" customFormat="1">
      <c r="A9" s="304">
        <v>1</v>
      </c>
      <c r="B9" s="303" t="s">
        <v>1153</v>
      </c>
      <c r="C9" s="305"/>
      <c r="D9" s="305"/>
      <c r="E9" s="1059"/>
      <c r="F9" s="1059"/>
    </row>
    <row r="10" spans="1:50" s="274" customFormat="1">
      <c r="A10" s="304"/>
      <c r="B10" s="303"/>
      <c r="C10" s="305"/>
      <c r="D10" s="305"/>
      <c r="E10" s="1059"/>
      <c r="F10" s="1059"/>
    </row>
    <row r="11" spans="1:50" s="274" customFormat="1" ht="39.6">
      <c r="A11" s="304" t="s">
        <v>1152</v>
      </c>
      <c r="B11" s="303" t="s">
        <v>1151</v>
      </c>
      <c r="C11" s="305"/>
      <c r="D11" s="305"/>
      <c r="E11" s="1059"/>
      <c r="F11" s="1059"/>
    </row>
    <row r="12" spans="1:50">
      <c r="A12" s="308"/>
      <c r="B12" s="307"/>
      <c r="C12" s="306"/>
      <c r="D12" s="306"/>
    </row>
    <row r="13" spans="1:50" s="274" customFormat="1" ht="39.6">
      <c r="A13" s="321" t="s">
        <v>982</v>
      </c>
      <c r="B13" s="320" t="s">
        <v>1145</v>
      </c>
      <c r="C13" s="319">
        <v>1</v>
      </c>
      <c r="D13" s="318" t="s">
        <v>1022</v>
      </c>
      <c r="E13" s="1060"/>
      <c r="F13" s="1059">
        <f>E13*C13</f>
        <v>0</v>
      </c>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row>
    <row r="14" spans="1:50" s="274" customFormat="1" ht="26.4">
      <c r="A14" s="304" t="s">
        <v>982</v>
      </c>
      <c r="B14" s="303" t="s">
        <v>1150</v>
      </c>
      <c r="C14" s="305">
        <v>1</v>
      </c>
      <c r="D14" s="305" t="s">
        <v>51</v>
      </c>
      <c r="E14" s="1059"/>
      <c r="F14" s="1059">
        <f t="shared" ref="F14:F19" si="0">E14*C14</f>
        <v>0</v>
      </c>
    </row>
    <row r="15" spans="1:50" s="274" customFormat="1">
      <c r="A15" s="304" t="s">
        <v>982</v>
      </c>
      <c r="B15" s="303" t="s">
        <v>1126</v>
      </c>
      <c r="C15" s="305">
        <v>1</v>
      </c>
      <c r="D15" s="305" t="s">
        <v>1022</v>
      </c>
      <c r="E15" s="1059"/>
      <c r="F15" s="1059">
        <f t="shared" si="0"/>
        <v>0</v>
      </c>
    </row>
    <row r="16" spans="1:50" s="274" customFormat="1">
      <c r="A16" s="304" t="s">
        <v>982</v>
      </c>
      <c r="B16" s="303" t="s">
        <v>1125</v>
      </c>
      <c r="C16" s="305">
        <v>7</v>
      </c>
      <c r="D16" s="305" t="s">
        <v>51</v>
      </c>
      <c r="E16" s="1059"/>
      <c r="F16" s="1059">
        <f t="shared" si="0"/>
        <v>0</v>
      </c>
    </row>
    <row r="17" spans="1:6" s="274" customFormat="1">
      <c r="A17" s="304" t="s">
        <v>982</v>
      </c>
      <c r="B17" s="303" t="s">
        <v>1124</v>
      </c>
      <c r="C17" s="305">
        <v>50</v>
      </c>
      <c r="D17" s="305" t="s">
        <v>51</v>
      </c>
      <c r="E17" s="1059"/>
      <c r="F17" s="1059">
        <f>E17*C17</f>
        <v>0</v>
      </c>
    </row>
    <row r="18" spans="1:6" s="274" customFormat="1">
      <c r="A18" s="304" t="s">
        <v>982</v>
      </c>
      <c r="B18" s="303" t="s">
        <v>1149</v>
      </c>
      <c r="C18" s="305">
        <v>5</v>
      </c>
      <c r="D18" s="305" t="s">
        <v>51</v>
      </c>
      <c r="E18" s="1059"/>
      <c r="F18" s="1059">
        <f t="shared" si="0"/>
        <v>0</v>
      </c>
    </row>
    <row r="19" spans="1:6" s="274" customFormat="1" ht="39.6">
      <c r="A19" s="304" t="s">
        <v>982</v>
      </c>
      <c r="B19" s="303" t="s">
        <v>1137</v>
      </c>
      <c r="C19" s="305">
        <v>1</v>
      </c>
      <c r="D19" s="305" t="s">
        <v>1022</v>
      </c>
      <c r="E19" s="1059"/>
      <c r="F19" s="1059">
        <f t="shared" si="0"/>
        <v>0</v>
      </c>
    </row>
    <row r="20" spans="1:6" s="274" customFormat="1" ht="26.4">
      <c r="A20" s="304" t="s">
        <v>982</v>
      </c>
      <c r="B20" s="303" t="s">
        <v>1120</v>
      </c>
      <c r="C20" s="305">
        <v>1</v>
      </c>
      <c r="D20" s="305" t="s">
        <v>1022</v>
      </c>
      <c r="E20" s="1059"/>
      <c r="F20" s="1059">
        <f>SUM(F12:F15)*0.15</f>
        <v>0</v>
      </c>
    </row>
    <row r="21" spans="1:6">
      <c r="A21" s="308"/>
      <c r="B21" s="307"/>
      <c r="C21" s="306"/>
      <c r="D21" s="306"/>
    </row>
    <row r="22" spans="1:6" s="274" customFormat="1">
      <c r="A22" s="304"/>
      <c r="B22" s="303" t="s">
        <v>1148</v>
      </c>
      <c r="C22" s="305">
        <v>1</v>
      </c>
      <c r="D22" s="305" t="s">
        <v>1022</v>
      </c>
      <c r="E22" s="1059"/>
      <c r="F22" s="1059">
        <f>SUM(F13:F20)*C22</f>
        <v>0</v>
      </c>
    </row>
    <row r="23" spans="1:6">
      <c r="A23" s="308"/>
      <c r="B23" s="307"/>
      <c r="C23" s="306"/>
      <c r="D23" s="306"/>
    </row>
    <row r="24" spans="1:6" s="274" customFormat="1" ht="26.4">
      <c r="A24" s="304" t="s">
        <v>1147</v>
      </c>
      <c r="B24" s="303" t="s">
        <v>1146</v>
      </c>
      <c r="C24" s="305"/>
      <c r="D24" s="305"/>
      <c r="E24" s="1059"/>
      <c r="F24" s="1059"/>
    </row>
    <row r="26" spans="1:6" s="274" customFormat="1" ht="39.6">
      <c r="A26" s="304" t="s">
        <v>982</v>
      </c>
      <c r="B26" s="320" t="s">
        <v>1145</v>
      </c>
      <c r="C26" s="305">
        <v>1</v>
      </c>
      <c r="D26" s="305" t="s">
        <v>1045</v>
      </c>
      <c r="E26" s="1059"/>
      <c r="F26" s="1059">
        <f t="shared" ref="F26:F41" si="1">E26*C26</f>
        <v>0</v>
      </c>
    </row>
    <row r="27" spans="1:6" s="274" customFormat="1" ht="26.4">
      <c r="A27" s="304" t="s">
        <v>982</v>
      </c>
      <c r="B27" s="303" t="s">
        <v>1144</v>
      </c>
      <c r="C27" s="305">
        <v>1</v>
      </c>
      <c r="D27" s="305" t="s">
        <v>1045</v>
      </c>
      <c r="E27" s="1059"/>
      <c r="F27" s="1059">
        <f t="shared" si="1"/>
        <v>0</v>
      </c>
    </row>
    <row r="28" spans="1:6" s="274" customFormat="1" ht="39.6">
      <c r="A28" s="304" t="s">
        <v>982</v>
      </c>
      <c r="B28" s="303" t="s">
        <v>1143</v>
      </c>
      <c r="C28" s="305">
        <v>4</v>
      </c>
      <c r="D28" s="305" t="s">
        <v>1045</v>
      </c>
      <c r="E28" s="1059"/>
      <c r="F28" s="1059">
        <f t="shared" si="1"/>
        <v>0</v>
      </c>
    </row>
    <row r="29" spans="1:6" s="274" customFormat="1" ht="26.4">
      <c r="A29" s="304" t="s">
        <v>982</v>
      </c>
      <c r="B29" s="303" t="s">
        <v>1142</v>
      </c>
      <c r="C29" s="305">
        <v>1</v>
      </c>
      <c r="D29" s="305" t="s">
        <v>51</v>
      </c>
      <c r="E29" s="1059"/>
      <c r="F29" s="1059">
        <f t="shared" si="1"/>
        <v>0</v>
      </c>
    </row>
    <row r="30" spans="1:6" s="274" customFormat="1" ht="26.4">
      <c r="A30" s="304" t="s">
        <v>982</v>
      </c>
      <c r="B30" s="303" t="s">
        <v>1141</v>
      </c>
      <c r="C30" s="305">
        <v>1</v>
      </c>
      <c r="D30" s="305" t="s">
        <v>51</v>
      </c>
      <c r="E30" s="1059"/>
      <c r="F30" s="1059">
        <f t="shared" si="1"/>
        <v>0</v>
      </c>
    </row>
    <row r="31" spans="1:6" s="274" customFormat="1" ht="26.4">
      <c r="A31" s="304" t="s">
        <v>982</v>
      </c>
      <c r="B31" s="303" t="s">
        <v>1123</v>
      </c>
      <c r="C31" s="305">
        <v>2</v>
      </c>
      <c r="D31" s="305" t="s">
        <v>1045</v>
      </c>
      <c r="E31" s="1059"/>
      <c r="F31" s="1059">
        <f t="shared" si="1"/>
        <v>0</v>
      </c>
    </row>
    <row r="32" spans="1:6" s="274" customFormat="1">
      <c r="A32" s="304" t="s">
        <v>982</v>
      </c>
      <c r="B32" s="303" t="s">
        <v>1140</v>
      </c>
      <c r="C32" s="305">
        <v>1</v>
      </c>
      <c r="D32" s="305" t="s">
        <v>1045</v>
      </c>
      <c r="E32" s="1059"/>
      <c r="F32" s="1059">
        <f t="shared" si="1"/>
        <v>0</v>
      </c>
    </row>
    <row r="33" spans="1:50" s="274" customFormat="1" ht="39.6">
      <c r="A33" s="304" t="s">
        <v>982</v>
      </c>
      <c r="B33" s="303" t="s">
        <v>1139</v>
      </c>
      <c r="C33" s="305">
        <v>12</v>
      </c>
      <c r="D33" s="305" t="s">
        <v>1045</v>
      </c>
      <c r="E33" s="1059"/>
      <c r="F33" s="1059">
        <f t="shared" si="1"/>
        <v>0</v>
      </c>
    </row>
    <row r="34" spans="1:50" s="274" customFormat="1" ht="39.6">
      <c r="A34" s="304" t="s">
        <v>982</v>
      </c>
      <c r="B34" s="303" t="s">
        <v>1138</v>
      </c>
      <c r="C34" s="305">
        <v>1</v>
      </c>
      <c r="D34" s="305" t="s">
        <v>1045</v>
      </c>
      <c r="E34" s="1059"/>
      <c r="F34" s="1059">
        <f t="shared" si="1"/>
        <v>0</v>
      </c>
    </row>
    <row r="35" spans="1:50" s="274" customFormat="1" ht="39.6">
      <c r="A35" s="304" t="s">
        <v>982</v>
      </c>
      <c r="B35" s="303" t="s">
        <v>1122</v>
      </c>
      <c r="C35" s="305">
        <v>2</v>
      </c>
      <c r="D35" s="305" t="s">
        <v>1045</v>
      </c>
      <c r="E35" s="1059"/>
      <c r="F35" s="1059">
        <f t="shared" si="1"/>
        <v>0</v>
      </c>
    </row>
    <row r="36" spans="1:50" s="274" customFormat="1" ht="39.6">
      <c r="A36" s="304" t="s">
        <v>982</v>
      </c>
      <c r="B36" s="303" t="s">
        <v>1137</v>
      </c>
      <c r="C36" s="305">
        <v>2</v>
      </c>
      <c r="D36" s="305" t="s">
        <v>1022</v>
      </c>
      <c r="E36" s="1059"/>
      <c r="F36" s="1059">
        <f t="shared" si="1"/>
        <v>0</v>
      </c>
    </row>
    <row r="37" spans="1:50" s="274" customFormat="1" ht="39.6">
      <c r="A37" s="304" t="s">
        <v>982</v>
      </c>
      <c r="B37" s="303" t="s">
        <v>1136</v>
      </c>
      <c r="C37" s="305">
        <v>1</v>
      </c>
      <c r="D37" s="305" t="s">
        <v>1045</v>
      </c>
      <c r="E37" s="1059"/>
      <c r="F37" s="1059">
        <f t="shared" si="1"/>
        <v>0</v>
      </c>
    </row>
    <row r="38" spans="1:50" s="274" customFormat="1" ht="26.4">
      <c r="A38" s="304" t="s">
        <v>982</v>
      </c>
      <c r="B38" s="303" t="s">
        <v>1135</v>
      </c>
      <c r="C38" s="305">
        <v>1</v>
      </c>
      <c r="D38" s="305" t="s">
        <v>1045</v>
      </c>
      <c r="E38" s="1059"/>
      <c r="F38" s="1059">
        <f t="shared" si="1"/>
        <v>0</v>
      </c>
    </row>
    <row r="39" spans="1:50" s="274" customFormat="1">
      <c r="A39" s="304" t="s">
        <v>982</v>
      </c>
      <c r="B39" s="303" t="s">
        <v>1134</v>
      </c>
      <c r="C39" s="305">
        <v>1</v>
      </c>
      <c r="D39" s="305" t="s">
        <v>1022</v>
      </c>
      <c r="E39" s="1059"/>
      <c r="F39" s="1059">
        <f t="shared" si="1"/>
        <v>0</v>
      </c>
    </row>
    <row r="40" spans="1:50" s="274" customFormat="1" ht="26.4">
      <c r="A40" s="304" t="s">
        <v>982</v>
      </c>
      <c r="B40" s="303" t="s">
        <v>1133</v>
      </c>
      <c r="C40" s="305">
        <v>1</v>
      </c>
      <c r="D40" s="305" t="s">
        <v>1022</v>
      </c>
      <c r="E40" s="1059"/>
      <c r="F40" s="1059">
        <f t="shared" si="1"/>
        <v>0</v>
      </c>
    </row>
    <row r="41" spans="1:50" s="274" customFormat="1" ht="26.4">
      <c r="A41" s="304" t="s">
        <v>982</v>
      </c>
      <c r="B41" s="303" t="s">
        <v>1132</v>
      </c>
      <c r="C41" s="305">
        <v>1</v>
      </c>
      <c r="D41" s="305" t="s">
        <v>1045</v>
      </c>
      <c r="E41" s="1059"/>
      <c r="F41" s="1059">
        <f t="shared" si="1"/>
        <v>0</v>
      </c>
    </row>
    <row r="42" spans="1:50" s="274" customFormat="1" ht="26.4">
      <c r="A42" s="304" t="s">
        <v>982</v>
      </c>
      <c r="B42" s="303" t="s">
        <v>1120</v>
      </c>
      <c r="C42" s="305">
        <v>1</v>
      </c>
      <c r="D42" s="305" t="s">
        <v>1022</v>
      </c>
      <c r="E42" s="1059"/>
      <c r="F42" s="1059">
        <f>SUM(F26:F41)*0.15</f>
        <v>0</v>
      </c>
    </row>
    <row r="43" spans="1:50" s="274" customFormat="1">
      <c r="A43" s="277"/>
      <c r="B43" s="290"/>
      <c r="C43" s="302"/>
      <c r="D43" s="302"/>
      <c r="E43" s="1059"/>
      <c r="F43" s="1059"/>
    </row>
    <row r="44" spans="1:50" s="274" customFormat="1">
      <c r="A44" s="304"/>
      <c r="B44" s="303" t="s">
        <v>1131</v>
      </c>
      <c r="C44" s="305">
        <v>1</v>
      </c>
      <c r="D44" s="305" t="s">
        <v>1022</v>
      </c>
      <c r="E44" s="1059"/>
      <c r="F44" s="1059">
        <f>SUM(F26:F43)*C44</f>
        <v>0</v>
      </c>
    </row>
    <row r="46" spans="1:50" s="274" customFormat="1" ht="26.4">
      <c r="A46" s="304" t="s">
        <v>1130</v>
      </c>
      <c r="B46" s="303" t="s">
        <v>1129</v>
      </c>
      <c r="C46" s="305"/>
      <c r="D46" s="305"/>
      <c r="E46" s="1059"/>
      <c r="F46" s="1059"/>
    </row>
    <row r="48" spans="1:50" s="274" customFormat="1" ht="39.6">
      <c r="A48" s="321" t="s">
        <v>982</v>
      </c>
      <c r="B48" s="320" t="s">
        <v>1128</v>
      </c>
      <c r="C48" s="319">
        <v>1</v>
      </c>
      <c r="D48" s="318" t="s">
        <v>1022</v>
      </c>
      <c r="E48" s="1060"/>
      <c r="F48" s="1059">
        <f t="shared" ref="F48:F56" si="2">E48*C48</f>
        <v>0</v>
      </c>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row>
    <row r="49" spans="1:6" s="274" customFormat="1" ht="26.4">
      <c r="A49" s="304" t="s">
        <v>982</v>
      </c>
      <c r="B49" s="303" t="s">
        <v>1127</v>
      </c>
      <c r="C49" s="305">
        <v>1</v>
      </c>
      <c r="D49" s="305" t="s">
        <v>1045</v>
      </c>
      <c r="E49" s="1059"/>
      <c r="F49" s="1059">
        <f t="shared" si="2"/>
        <v>0</v>
      </c>
    </row>
    <row r="50" spans="1:6" s="274" customFormat="1">
      <c r="A50" s="304" t="s">
        <v>982</v>
      </c>
      <c r="B50" s="303" t="s">
        <v>1126</v>
      </c>
      <c r="C50" s="305">
        <v>1</v>
      </c>
      <c r="D50" s="305" t="s">
        <v>1022</v>
      </c>
      <c r="E50" s="1059"/>
      <c r="F50" s="1059">
        <f t="shared" si="2"/>
        <v>0</v>
      </c>
    </row>
    <row r="51" spans="1:6" s="274" customFormat="1">
      <c r="A51" s="304" t="s">
        <v>982</v>
      </c>
      <c r="B51" s="303" t="s">
        <v>1125</v>
      </c>
      <c r="C51" s="305">
        <v>4</v>
      </c>
      <c r="D51" s="305" t="s">
        <v>51</v>
      </c>
      <c r="E51" s="1059"/>
      <c r="F51" s="1059">
        <f t="shared" si="2"/>
        <v>0</v>
      </c>
    </row>
    <row r="52" spans="1:6" s="274" customFormat="1">
      <c r="A52" s="304" t="s">
        <v>982</v>
      </c>
      <c r="B52" s="303" t="s">
        <v>1124</v>
      </c>
      <c r="C52" s="305">
        <v>14</v>
      </c>
      <c r="D52" s="305" t="s">
        <v>51</v>
      </c>
      <c r="E52" s="1059"/>
      <c r="F52" s="1059">
        <f t="shared" si="2"/>
        <v>0</v>
      </c>
    </row>
    <row r="53" spans="1:6" s="274" customFormat="1" ht="26.4">
      <c r="A53" s="304" t="s">
        <v>982</v>
      </c>
      <c r="B53" s="303" t="s">
        <v>1123</v>
      </c>
      <c r="C53" s="305">
        <v>1</v>
      </c>
      <c r="D53" s="305" t="s">
        <v>1045</v>
      </c>
      <c r="E53" s="1059"/>
      <c r="F53" s="1059">
        <f t="shared" si="2"/>
        <v>0</v>
      </c>
    </row>
    <row r="54" spans="1:6" s="274" customFormat="1" ht="39.6">
      <c r="A54" s="304" t="s">
        <v>982</v>
      </c>
      <c r="B54" s="303" t="s">
        <v>1122</v>
      </c>
      <c r="C54" s="305">
        <v>1</v>
      </c>
      <c r="D54" s="305" t="s">
        <v>1045</v>
      </c>
      <c r="E54" s="1059"/>
      <c r="F54" s="1059">
        <f t="shared" si="2"/>
        <v>0</v>
      </c>
    </row>
    <row r="55" spans="1:6" s="274" customFormat="1">
      <c r="A55" s="304" t="s">
        <v>982</v>
      </c>
      <c r="B55" s="303" t="s">
        <v>1121</v>
      </c>
      <c r="C55" s="305">
        <v>1</v>
      </c>
      <c r="D55" s="305" t="s">
        <v>1045</v>
      </c>
      <c r="E55" s="1059"/>
      <c r="F55" s="1059">
        <f t="shared" si="2"/>
        <v>0</v>
      </c>
    </row>
    <row r="56" spans="1:6" s="274" customFormat="1" ht="26.4">
      <c r="A56" s="304" t="s">
        <v>982</v>
      </c>
      <c r="B56" s="303" t="s">
        <v>1120</v>
      </c>
      <c r="C56" s="305">
        <v>1</v>
      </c>
      <c r="D56" s="305" t="s">
        <v>1022</v>
      </c>
      <c r="E56" s="1059"/>
      <c r="F56" s="1059">
        <f t="shared" si="2"/>
        <v>0</v>
      </c>
    </row>
    <row r="58" spans="1:6" s="274" customFormat="1">
      <c r="A58" s="304"/>
      <c r="B58" s="303" t="s">
        <v>1119</v>
      </c>
      <c r="C58" s="305">
        <v>1</v>
      </c>
      <c r="D58" s="305" t="s">
        <v>1022</v>
      </c>
      <c r="E58" s="1059"/>
      <c r="F58" s="1059">
        <f>SUM(F48:F56)*C58</f>
        <v>0</v>
      </c>
    </row>
    <row r="59" spans="1:6">
      <c r="A59" s="308"/>
      <c r="B59" s="307"/>
      <c r="C59" s="306"/>
      <c r="D59" s="306"/>
    </row>
    <row r="60" spans="1:6" s="274" customFormat="1">
      <c r="A60" s="304"/>
      <c r="B60" s="303" t="s">
        <v>1118</v>
      </c>
      <c r="C60" s="305"/>
      <c r="D60" s="305"/>
      <c r="E60" s="1059"/>
      <c r="F60" s="1059">
        <f>F58+F44+F22</f>
        <v>0</v>
      </c>
    </row>
    <row r="62" spans="1:6" s="274" customFormat="1" ht="26.4">
      <c r="A62" s="304" t="s">
        <v>1117</v>
      </c>
      <c r="B62" s="303" t="s">
        <v>1116</v>
      </c>
      <c r="C62" s="305"/>
      <c r="D62" s="305"/>
      <c r="E62" s="1059"/>
      <c r="F62" s="1059"/>
    </row>
    <row r="63" spans="1:6" s="274" customFormat="1">
      <c r="A63" s="304"/>
      <c r="B63" s="303" t="s">
        <v>1115</v>
      </c>
      <c r="C63" s="305"/>
      <c r="D63" s="305"/>
      <c r="E63" s="1059"/>
      <c r="F63" s="1059"/>
    </row>
    <row r="64" spans="1:6" s="274" customFormat="1">
      <c r="A64" s="277"/>
      <c r="B64" s="290"/>
      <c r="C64" s="302"/>
      <c r="D64" s="302"/>
      <c r="E64" s="1059"/>
      <c r="F64" s="1059"/>
    </row>
    <row r="65" spans="1:6" s="274" customFormat="1" ht="26.4">
      <c r="A65" s="304" t="s">
        <v>1114</v>
      </c>
      <c r="B65" s="303" t="s">
        <v>1113</v>
      </c>
      <c r="C65" s="305"/>
      <c r="D65" s="305"/>
      <c r="E65" s="1059"/>
      <c r="F65" s="1059"/>
    </row>
    <row r="67" spans="1:6" s="274" customFormat="1">
      <c r="A67" s="304" t="s">
        <v>982</v>
      </c>
      <c r="B67" s="303" t="s">
        <v>1112</v>
      </c>
      <c r="C67" s="305">
        <v>50</v>
      </c>
      <c r="D67" s="305" t="s">
        <v>312</v>
      </c>
      <c r="E67" s="1059"/>
      <c r="F67" s="1059">
        <f t="shared" ref="F67:F76" si="3">E67*C67</f>
        <v>0</v>
      </c>
    </row>
    <row r="68" spans="1:6" s="274" customFormat="1">
      <c r="A68" s="304" t="s">
        <v>982</v>
      </c>
      <c r="B68" s="303" t="s">
        <v>1111</v>
      </c>
      <c r="C68" s="305">
        <v>50</v>
      </c>
      <c r="D68" s="305" t="s">
        <v>312</v>
      </c>
      <c r="E68" s="1059"/>
      <c r="F68" s="1059">
        <f t="shared" si="3"/>
        <v>0</v>
      </c>
    </row>
    <row r="69" spans="1:6" s="274" customFormat="1">
      <c r="A69" s="304" t="s">
        <v>982</v>
      </c>
      <c r="B69" s="303" t="s">
        <v>1110</v>
      </c>
      <c r="C69" s="305">
        <v>105</v>
      </c>
      <c r="D69" s="305" t="s">
        <v>312</v>
      </c>
      <c r="E69" s="1059"/>
      <c r="F69" s="1059">
        <f t="shared" si="3"/>
        <v>0</v>
      </c>
    </row>
    <row r="70" spans="1:6" s="274" customFormat="1">
      <c r="A70" s="304" t="s">
        <v>982</v>
      </c>
      <c r="B70" s="303" t="s">
        <v>1109</v>
      </c>
      <c r="C70" s="305">
        <v>90</v>
      </c>
      <c r="D70" s="305" t="s">
        <v>312</v>
      </c>
      <c r="E70" s="1059"/>
      <c r="F70" s="1059">
        <f t="shared" si="3"/>
        <v>0</v>
      </c>
    </row>
    <row r="71" spans="1:6" s="274" customFormat="1">
      <c r="A71" s="304" t="s">
        <v>982</v>
      </c>
      <c r="B71" s="303" t="s">
        <v>1108</v>
      </c>
      <c r="C71" s="305">
        <v>350</v>
      </c>
      <c r="D71" s="305" t="s">
        <v>312</v>
      </c>
      <c r="E71" s="1059"/>
      <c r="F71" s="1059">
        <f t="shared" si="3"/>
        <v>0</v>
      </c>
    </row>
    <row r="72" spans="1:6" s="274" customFormat="1">
      <c r="A72" s="304" t="s">
        <v>982</v>
      </c>
      <c r="B72" s="303" t="s">
        <v>1107</v>
      </c>
      <c r="C72" s="305">
        <v>2450</v>
      </c>
      <c r="D72" s="305" t="s">
        <v>312</v>
      </c>
      <c r="E72" s="1059"/>
      <c r="F72" s="1059">
        <f t="shared" si="3"/>
        <v>0</v>
      </c>
    </row>
    <row r="73" spans="1:6" s="274" customFormat="1">
      <c r="A73" s="304" t="s">
        <v>982</v>
      </c>
      <c r="B73" s="303" t="s">
        <v>1106</v>
      </c>
      <c r="C73" s="305">
        <v>300</v>
      </c>
      <c r="D73" s="305" t="s">
        <v>312</v>
      </c>
      <c r="E73" s="1059"/>
      <c r="F73" s="1059">
        <f t="shared" si="3"/>
        <v>0</v>
      </c>
    </row>
    <row r="74" spans="1:6" s="274" customFormat="1">
      <c r="A74" s="304" t="s">
        <v>982</v>
      </c>
      <c r="B74" s="303" t="s">
        <v>1105</v>
      </c>
      <c r="C74" s="305">
        <v>3450</v>
      </c>
      <c r="D74" s="305" t="s">
        <v>312</v>
      </c>
      <c r="E74" s="1059"/>
      <c r="F74" s="1059">
        <f t="shared" si="3"/>
        <v>0</v>
      </c>
    </row>
    <row r="75" spans="1:6" s="274" customFormat="1">
      <c r="A75" s="304" t="s">
        <v>982</v>
      </c>
      <c r="B75" s="303" t="s">
        <v>1104</v>
      </c>
      <c r="C75" s="305">
        <v>450</v>
      </c>
      <c r="D75" s="305" t="s">
        <v>312</v>
      </c>
      <c r="E75" s="1059"/>
      <c r="F75" s="1059">
        <f t="shared" si="3"/>
        <v>0</v>
      </c>
    </row>
    <row r="76" spans="1:6" s="274" customFormat="1">
      <c r="A76" s="304" t="s">
        <v>982</v>
      </c>
      <c r="B76" s="303" t="s">
        <v>1103</v>
      </c>
      <c r="C76" s="305">
        <v>350</v>
      </c>
      <c r="D76" s="305" t="s">
        <v>312</v>
      </c>
      <c r="E76" s="1059"/>
      <c r="F76" s="1059">
        <f t="shared" si="3"/>
        <v>0</v>
      </c>
    </row>
    <row r="77" spans="1:6">
      <c r="A77" s="308"/>
      <c r="B77" s="307"/>
      <c r="C77" s="306"/>
      <c r="D77" s="306"/>
    </row>
    <row r="79" spans="1:6" s="274" customFormat="1" ht="26.4">
      <c r="A79" s="304" t="s">
        <v>1102</v>
      </c>
      <c r="B79" s="303" t="s">
        <v>1101</v>
      </c>
      <c r="C79" s="305"/>
      <c r="D79" s="305"/>
      <c r="E79" s="1059"/>
      <c r="F79" s="1059"/>
    </row>
    <row r="80" spans="1:6" s="274" customFormat="1">
      <c r="A80" s="304" t="s">
        <v>982</v>
      </c>
      <c r="B80" s="303" t="s">
        <v>1100</v>
      </c>
      <c r="C80" s="305">
        <f>ROUND((SUM(C70:C76)*0.8),-1)</f>
        <v>5950</v>
      </c>
      <c r="D80" s="305" t="s">
        <v>312</v>
      </c>
      <c r="E80" s="1059"/>
      <c r="F80" s="1059">
        <f>E80*C80</f>
        <v>0</v>
      </c>
    </row>
    <row r="83" spans="1:6" s="274" customFormat="1" ht="26.4">
      <c r="A83" s="304" t="s">
        <v>1099</v>
      </c>
      <c r="B83" s="303" t="s">
        <v>1098</v>
      </c>
      <c r="C83" s="305"/>
      <c r="D83" s="305"/>
      <c r="E83" s="1059"/>
      <c r="F83" s="1059"/>
    </row>
    <row r="85" spans="1:6" s="274" customFormat="1">
      <c r="A85" s="304" t="s">
        <v>982</v>
      </c>
      <c r="B85" s="303" t="s">
        <v>1097</v>
      </c>
      <c r="C85" s="305">
        <v>6</v>
      </c>
      <c r="D85" s="305" t="s">
        <v>51</v>
      </c>
      <c r="E85" s="1059"/>
      <c r="F85" s="1059">
        <f t="shared" ref="F85:F96" si="4">E85*C85</f>
        <v>0</v>
      </c>
    </row>
    <row r="86" spans="1:6" s="274" customFormat="1">
      <c r="A86" s="304" t="s">
        <v>982</v>
      </c>
      <c r="B86" s="303" t="s">
        <v>1096</v>
      </c>
      <c r="C86" s="305">
        <v>14</v>
      </c>
      <c r="D86" s="305" t="s">
        <v>51</v>
      </c>
      <c r="E86" s="1059"/>
      <c r="F86" s="1059">
        <f t="shared" si="4"/>
        <v>0</v>
      </c>
    </row>
    <row r="87" spans="1:6" s="274" customFormat="1">
      <c r="A87" s="304" t="s">
        <v>982</v>
      </c>
      <c r="B87" s="303" t="s">
        <v>1095</v>
      </c>
      <c r="C87" s="305">
        <v>4</v>
      </c>
      <c r="D87" s="305" t="s">
        <v>51</v>
      </c>
      <c r="E87" s="1059"/>
      <c r="F87" s="1059">
        <f t="shared" si="4"/>
        <v>0</v>
      </c>
    </row>
    <row r="88" spans="1:6" s="274" customFormat="1">
      <c r="A88" s="304" t="s">
        <v>982</v>
      </c>
      <c r="B88" s="303" t="s">
        <v>1094</v>
      </c>
      <c r="C88" s="305">
        <v>68</v>
      </c>
      <c r="D88" s="305" t="s">
        <v>51</v>
      </c>
      <c r="E88" s="1059"/>
      <c r="F88" s="1059">
        <f t="shared" si="4"/>
        <v>0</v>
      </c>
    </row>
    <row r="89" spans="1:6" s="274" customFormat="1">
      <c r="A89" s="304" t="s">
        <v>982</v>
      </c>
      <c r="B89" s="303" t="s">
        <v>1093</v>
      </c>
      <c r="C89" s="305">
        <v>27</v>
      </c>
      <c r="D89" s="305" t="s">
        <v>51</v>
      </c>
      <c r="E89" s="1059"/>
      <c r="F89" s="1059">
        <f t="shared" si="4"/>
        <v>0</v>
      </c>
    </row>
    <row r="90" spans="1:6" s="274" customFormat="1">
      <c r="A90" s="304" t="s">
        <v>982</v>
      </c>
      <c r="B90" s="303" t="s">
        <v>1092</v>
      </c>
      <c r="C90" s="305">
        <v>5</v>
      </c>
      <c r="D90" s="305" t="s">
        <v>51</v>
      </c>
      <c r="E90" s="1059"/>
      <c r="F90" s="1059">
        <f t="shared" si="4"/>
        <v>0</v>
      </c>
    </row>
    <row r="91" spans="1:6" s="274" customFormat="1" ht="26.4">
      <c r="A91" s="304" t="s">
        <v>982</v>
      </c>
      <c r="B91" s="303" t="s">
        <v>1091</v>
      </c>
      <c r="C91" s="305">
        <v>7</v>
      </c>
      <c r="D91" s="305" t="s">
        <v>51</v>
      </c>
      <c r="E91" s="1059"/>
      <c r="F91" s="1059">
        <f t="shared" si="4"/>
        <v>0</v>
      </c>
    </row>
    <row r="92" spans="1:6" s="274" customFormat="1" ht="26.4">
      <c r="A92" s="304" t="s">
        <v>982</v>
      </c>
      <c r="B92" s="303" t="s">
        <v>1090</v>
      </c>
      <c r="C92" s="305">
        <v>47</v>
      </c>
      <c r="D92" s="305" t="s">
        <v>51</v>
      </c>
      <c r="E92" s="1059"/>
      <c r="F92" s="1059">
        <f t="shared" si="4"/>
        <v>0</v>
      </c>
    </row>
    <row r="93" spans="1:6" s="315" customFormat="1" ht="26.4">
      <c r="A93" s="316" t="s">
        <v>982</v>
      </c>
      <c r="B93" s="315" t="s">
        <v>1089</v>
      </c>
      <c r="C93" s="314">
        <v>5</v>
      </c>
      <c r="D93" s="314" t="s">
        <v>312</v>
      </c>
      <c r="E93" s="1061"/>
      <c r="F93" s="1061">
        <f t="shared" si="4"/>
        <v>0</v>
      </c>
    </row>
    <row r="94" spans="1:6" s="313" customFormat="1" ht="26.4">
      <c r="A94" s="316" t="s">
        <v>982</v>
      </c>
      <c r="B94" s="315" t="s">
        <v>1088</v>
      </c>
      <c r="C94" s="314">
        <v>1</v>
      </c>
      <c r="D94" s="314" t="s">
        <v>51</v>
      </c>
      <c r="E94" s="1061"/>
      <c r="F94" s="1061">
        <f t="shared" si="4"/>
        <v>0</v>
      </c>
    </row>
    <row r="95" spans="1:6" s="313" customFormat="1" ht="26.4">
      <c r="A95" s="316" t="s">
        <v>982</v>
      </c>
      <c r="B95" s="315" t="s">
        <v>1087</v>
      </c>
      <c r="C95" s="314">
        <v>28</v>
      </c>
      <c r="D95" s="314" t="s">
        <v>51</v>
      </c>
      <c r="E95" s="1061"/>
      <c r="F95" s="1061">
        <f t="shared" si="4"/>
        <v>0</v>
      </c>
    </row>
    <row r="96" spans="1:6" s="313" customFormat="1" ht="26.4">
      <c r="A96" s="316" t="s">
        <v>982</v>
      </c>
      <c r="B96" s="315" t="s">
        <v>1086</v>
      </c>
      <c r="C96" s="314">
        <v>18</v>
      </c>
      <c r="D96" s="314" t="s">
        <v>51</v>
      </c>
      <c r="E96" s="1061"/>
      <c r="F96" s="1061">
        <f t="shared" si="4"/>
        <v>0</v>
      </c>
    </row>
    <row r="97" spans="1:11">
      <c r="A97" s="308"/>
      <c r="B97" s="307"/>
      <c r="C97" s="306"/>
      <c r="D97" s="306"/>
    </row>
    <row r="99" spans="1:11" s="274" customFormat="1" ht="26.4">
      <c r="A99" s="304" t="s">
        <v>1085</v>
      </c>
      <c r="B99" s="303" t="s">
        <v>1084</v>
      </c>
      <c r="C99" s="305"/>
      <c r="D99" s="305"/>
      <c r="E99" s="1059"/>
      <c r="F99" s="1059"/>
    </row>
    <row r="100" spans="1:11" s="274" customFormat="1">
      <c r="A100" s="304"/>
      <c r="B100" s="303"/>
      <c r="C100" s="305"/>
      <c r="D100" s="305"/>
      <c r="E100" s="1059"/>
      <c r="F100" s="1059"/>
    </row>
    <row r="101" spans="1:11" s="274" customFormat="1" ht="26.4">
      <c r="A101" s="304" t="s">
        <v>982</v>
      </c>
      <c r="B101" s="303" t="s">
        <v>1083</v>
      </c>
      <c r="C101" s="305">
        <v>40</v>
      </c>
      <c r="D101" s="305" t="s">
        <v>51</v>
      </c>
      <c r="E101" s="1059"/>
      <c r="F101" s="1059">
        <f>C101*E101</f>
        <v>0</v>
      </c>
    </row>
    <row r="102" spans="1:11" s="274" customFormat="1">
      <c r="A102" s="304" t="s">
        <v>982</v>
      </c>
      <c r="B102" s="303" t="s">
        <v>1082</v>
      </c>
      <c r="C102" s="305">
        <v>50</v>
      </c>
      <c r="D102" s="305" t="s">
        <v>194</v>
      </c>
      <c r="E102" s="1059"/>
      <c r="F102" s="1059">
        <f>C102*E102</f>
        <v>0</v>
      </c>
    </row>
    <row r="103" spans="1:11" s="274" customFormat="1">
      <c r="A103" s="304" t="s">
        <v>982</v>
      </c>
      <c r="B103" s="303" t="s">
        <v>1081</v>
      </c>
      <c r="C103" s="305">
        <v>250</v>
      </c>
      <c r="D103" s="305" t="s">
        <v>51</v>
      </c>
      <c r="E103" s="1059"/>
      <c r="F103" s="1059">
        <f>C103*E103</f>
        <v>0</v>
      </c>
    </row>
    <row r="104" spans="1:11" s="311" customFormat="1" ht="13.2">
      <c r="A104" s="281"/>
      <c r="B104" s="290"/>
      <c r="C104" s="281"/>
      <c r="D104" s="281"/>
      <c r="E104" s="1062"/>
      <c r="F104" s="1062"/>
      <c r="G104" s="312"/>
      <c r="H104" s="312"/>
      <c r="I104" s="312"/>
      <c r="J104" s="312"/>
      <c r="K104" s="312"/>
    </row>
    <row r="105" spans="1:11" s="274" customFormat="1">
      <c r="A105" s="304"/>
      <c r="B105" s="303" t="s">
        <v>1080</v>
      </c>
      <c r="C105" s="305"/>
      <c r="D105" s="305"/>
      <c r="E105" s="1059"/>
      <c r="F105" s="1059">
        <f>SUM(F67:F104)</f>
        <v>0</v>
      </c>
    </row>
    <row r="106" spans="1:11">
      <c r="A106" s="308"/>
      <c r="B106" s="307"/>
      <c r="C106" s="306"/>
      <c r="D106" s="306"/>
    </row>
    <row r="107" spans="1:11">
      <c r="A107" s="308"/>
      <c r="B107" s="307"/>
      <c r="C107" s="306"/>
      <c r="D107" s="306"/>
    </row>
    <row r="108" spans="1:11" s="274" customFormat="1">
      <c r="A108" s="304" t="s">
        <v>976</v>
      </c>
      <c r="B108" s="303" t="s">
        <v>1079</v>
      </c>
      <c r="C108" s="305"/>
      <c r="D108" s="305"/>
      <c r="E108" s="1059"/>
      <c r="F108" s="1059"/>
    </row>
    <row r="109" spans="1:11" s="284" customFormat="1" ht="52.8">
      <c r="A109" s="301"/>
      <c r="B109" s="300" t="s">
        <v>1078</v>
      </c>
      <c r="C109" s="299"/>
      <c r="D109" s="299"/>
      <c r="E109" s="1058"/>
      <c r="F109" s="1058"/>
    </row>
    <row r="110" spans="1:11">
      <c r="A110" s="308"/>
      <c r="B110" s="307"/>
      <c r="C110" s="306"/>
      <c r="D110" s="306"/>
    </row>
    <row r="111" spans="1:11" s="274" customFormat="1">
      <c r="A111" s="304" t="s">
        <v>1077</v>
      </c>
      <c r="B111" s="303" t="s">
        <v>1076</v>
      </c>
      <c r="C111" s="305">
        <v>13</v>
      </c>
      <c r="D111" s="305" t="s">
        <v>51</v>
      </c>
      <c r="E111" s="1059"/>
      <c r="F111" s="1059">
        <f t="shared" ref="F111:F128" si="5">E111*C111</f>
        <v>0</v>
      </c>
    </row>
    <row r="112" spans="1:11" s="274" customFormat="1" ht="26.4">
      <c r="A112" s="304" t="s">
        <v>1070</v>
      </c>
      <c r="B112" s="303" t="s">
        <v>1075</v>
      </c>
      <c r="C112" s="305">
        <v>6</v>
      </c>
      <c r="D112" s="305" t="s">
        <v>1022</v>
      </c>
      <c r="E112" s="1059"/>
      <c r="F112" s="1059">
        <f t="shared" si="5"/>
        <v>0</v>
      </c>
    </row>
    <row r="113" spans="1:6" s="274" customFormat="1" ht="26.4">
      <c r="A113" s="304" t="s">
        <v>1070</v>
      </c>
      <c r="B113" s="303" t="s">
        <v>1074</v>
      </c>
      <c r="C113" s="305">
        <v>1</v>
      </c>
      <c r="D113" s="305" t="s">
        <v>1022</v>
      </c>
      <c r="E113" s="1059"/>
      <c r="F113" s="1059">
        <f t="shared" si="5"/>
        <v>0</v>
      </c>
    </row>
    <row r="114" spans="1:6" s="274" customFormat="1" ht="26.4">
      <c r="A114" s="304" t="s">
        <v>1070</v>
      </c>
      <c r="B114" s="303" t="s">
        <v>1073</v>
      </c>
      <c r="C114" s="305">
        <v>3</v>
      </c>
      <c r="D114" s="305" t="s">
        <v>1022</v>
      </c>
      <c r="E114" s="1059"/>
      <c r="F114" s="1059">
        <f t="shared" si="5"/>
        <v>0</v>
      </c>
    </row>
    <row r="115" spans="1:6" s="274" customFormat="1" ht="26.4">
      <c r="A115" s="304" t="s">
        <v>1070</v>
      </c>
      <c r="B115" s="303" t="s">
        <v>1072</v>
      </c>
      <c r="C115" s="305">
        <v>2</v>
      </c>
      <c r="D115" s="305" t="s">
        <v>1022</v>
      </c>
      <c r="E115" s="1059"/>
      <c r="F115" s="1059">
        <f t="shared" si="5"/>
        <v>0</v>
      </c>
    </row>
    <row r="116" spans="1:6" s="274" customFormat="1" ht="26.4">
      <c r="A116" s="304" t="s">
        <v>1070</v>
      </c>
      <c r="B116" s="303" t="s">
        <v>1071</v>
      </c>
      <c r="C116" s="305">
        <v>3</v>
      </c>
      <c r="D116" s="305" t="s">
        <v>1022</v>
      </c>
      <c r="E116" s="1059"/>
      <c r="F116" s="1059">
        <f t="shared" si="5"/>
        <v>0</v>
      </c>
    </row>
    <row r="117" spans="1:6" s="274" customFormat="1" ht="26.4">
      <c r="A117" s="304" t="s">
        <v>1070</v>
      </c>
      <c r="B117" s="303" t="s">
        <v>1069</v>
      </c>
      <c r="C117" s="305">
        <v>1</v>
      </c>
      <c r="D117" s="305" t="s">
        <v>1022</v>
      </c>
      <c r="E117" s="1059"/>
      <c r="F117" s="1059">
        <f t="shared" si="5"/>
        <v>0</v>
      </c>
    </row>
    <row r="118" spans="1:6" s="274" customFormat="1" ht="26.4">
      <c r="A118" s="304" t="s">
        <v>1068</v>
      </c>
      <c r="B118" s="303" t="s">
        <v>1067</v>
      </c>
      <c r="C118" s="305">
        <v>6</v>
      </c>
      <c r="D118" s="305" t="s">
        <v>51</v>
      </c>
      <c r="E118" s="1059"/>
      <c r="F118" s="1059">
        <f t="shared" si="5"/>
        <v>0</v>
      </c>
    </row>
    <row r="119" spans="1:6" s="274" customFormat="1" ht="39.6">
      <c r="A119" s="304" t="s">
        <v>1062</v>
      </c>
      <c r="B119" s="303" t="s">
        <v>1066</v>
      </c>
      <c r="C119" s="305">
        <v>1</v>
      </c>
      <c r="D119" s="305" t="s">
        <v>1022</v>
      </c>
      <c r="E119" s="1059"/>
      <c r="F119" s="1059">
        <f t="shared" si="5"/>
        <v>0</v>
      </c>
    </row>
    <row r="120" spans="1:6" s="274" customFormat="1" ht="39.6">
      <c r="A120" s="304" t="s">
        <v>1062</v>
      </c>
      <c r="B120" s="303" t="s">
        <v>1065</v>
      </c>
      <c r="C120" s="305">
        <v>4</v>
      </c>
      <c r="D120" s="305" t="s">
        <v>1022</v>
      </c>
      <c r="E120" s="1059"/>
      <c r="F120" s="1059">
        <f t="shared" si="5"/>
        <v>0</v>
      </c>
    </row>
    <row r="121" spans="1:6" s="274" customFormat="1" ht="39.6">
      <c r="A121" s="304" t="s">
        <v>1062</v>
      </c>
      <c r="B121" s="303" t="s">
        <v>1064</v>
      </c>
      <c r="C121" s="305">
        <v>2</v>
      </c>
      <c r="D121" s="305" t="s">
        <v>1022</v>
      </c>
      <c r="E121" s="1059"/>
      <c r="F121" s="1059">
        <f t="shared" si="5"/>
        <v>0</v>
      </c>
    </row>
    <row r="122" spans="1:6" s="274" customFormat="1" ht="39.6">
      <c r="A122" s="304" t="s">
        <v>1062</v>
      </c>
      <c r="B122" s="303" t="s">
        <v>1063</v>
      </c>
      <c r="C122" s="305">
        <v>2</v>
      </c>
      <c r="D122" s="305" t="s">
        <v>1022</v>
      </c>
      <c r="E122" s="1059"/>
      <c r="F122" s="1059">
        <f t="shared" si="5"/>
        <v>0</v>
      </c>
    </row>
    <row r="123" spans="1:6" s="274" customFormat="1" ht="39.6">
      <c r="A123" s="304" t="s">
        <v>1062</v>
      </c>
      <c r="B123" s="303" t="s">
        <v>1061</v>
      </c>
      <c r="C123" s="305">
        <v>1</v>
      </c>
      <c r="D123" s="305" t="s">
        <v>1022</v>
      </c>
      <c r="E123" s="1059"/>
      <c r="F123" s="1059">
        <f t="shared" si="5"/>
        <v>0</v>
      </c>
    </row>
    <row r="124" spans="1:6" s="274" customFormat="1">
      <c r="A124" s="304" t="s">
        <v>1060</v>
      </c>
      <c r="B124" s="303" t="s">
        <v>1059</v>
      </c>
      <c r="C124" s="305">
        <v>30</v>
      </c>
      <c r="D124" s="305" t="s">
        <v>51</v>
      </c>
      <c r="E124" s="1059"/>
      <c r="F124" s="1059">
        <f t="shared" si="5"/>
        <v>0</v>
      </c>
    </row>
    <row r="125" spans="1:6" s="274" customFormat="1">
      <c r="A125" s="304" t="s">
        <v>1058</v>
      </c>
      <c r="B125" s="303" t="s">
        <v>1057</v>
      </c>
      <c r="C125" s="305">
        <v>2</v>
      </c>
      <c r="D125" s="305" t="s">
        <v>51</v>
      </c>
      <c r="E125" s="1059"/>
      <c r="F125" s="1059">
        <f t="shared" si="5"/>
        <v>0</v>
      </c>
    </row>
    <row r="126" spans="1:6" s="274" customFormat="1" ht="26.4">
      <c r="A126" s="304" t="s">
        <v>1056</v>
      </c>
      <c r="B126" s="303" t="s">
        <v>1055</v>
      </c>
      <c r="C126" s="305">
        <v>1</v>
      </c>
      <c r="D126" s="305" t="s">
        <v>1022</v>
      </c>
      <c r="E126" s="1059"/>
      <c r="F126" s="1059">
        <f t="shared" si="5"/>
        <v>0</v>
      </c>
    </row>
    <row r="127" spans="1:6" s="274" customFormat="1" ht="26.4">
      <c r="A127" s="304" t="s">
        <v>1054</v>
      </c>
      <c r="B127" s="303" t="s">
        <v>1053</v>
      </c>
      <c r="C127" s="305">
        <v>20</v>
      </c>
      <c r="D127" s="305" t="s">
        <v>1022</v>
      </c>
      <c r="E127" s="1059"/>
      <c r="F127" s="1059">
        <f t="shared" si="5"/>
        <v>0</v>
      </c>
    </row>
    <row r="128" spans="1:6" s="274" customFormat="1">
      <c r="A128" s="304" t="s">
        <v>982</v>
      </c>
      <c r="B128" s="303" t="s">
        <v>1052</v>
      </c>
      <c r="C128" s="305">
        <v>5</v>
      </c>
      <c r="D128" s="305" t="s">
        <v>51</v>
      </c>
      <c r="E128" s="1059"/>
      <c r="F128" s="1059">
        <f t="shared" si="5"/>
        <v>0</v>
      </c>
    </row>
    <row r="129" spans="1:7">
      <c r="A129" s="308"/>
      <c r="B129" s="307"/>
      <c r="C129" s="306"/>
      <c r="D129" s="306"/>
    </row>
    <row r="130" spans="1:7" s="278" customFormat="1" ht="66">
      <c r="A130" s="281" t="s">
        <v>1051</v>
      </c>
      <c r="B130" s="276" t="s">
        <v>1050</v>
      </c>
      <c r="C130" s="280">
        <v>20</v>
      </c>
      <c r="D130" s="310" t="s">
        <v>1045</v>
      </c>
      <c r="E130" s="1063"/>
      <c r="F130" s="1063">
        <f>E130*C130</f>
        <v>0</v>
      </c>
      <c r="G130" s="309"/>
    </row>
    <row r="131" spans="1:7" s="278" customFormat="1" ht="76.8">
      <c r="A131" s="281" t="s">
        <v>1049</v>
      </c>
      <c r="B131" s="276" t="s">
        <v>1048</v>
      </c>
      <c r="C131" s="280">
        <v>16</v>
      </c>
      <c r="D131" s="310" t="s">
        <v>1045</v>
      </c>
      <c r="E131" s="1063"/>
      <c r="F131" s="1063">
        <f>E131*C131</f>
        <v>0</v>
      </c>
      <c r="G131" s="309"/>
    </row>
    <row r="132" spans="1:7" s="278" customFormat="1" ht="76.8">
      <c r="A132" s="281" t="s">
        <v>1047</v>
      </c>
      <c r="B132" s="276" t="s">
        <v>1046</v>
      </c>
      <c r="C132" s="280">
        <v>6</v>
      </c>
      <c r="D132" s="310" t="s">
        <v>1045</v>
      </c>
      <c r="E132" s="1063"/>
      <c r="F132" s="1063">
        <f>E132*C132</f>
        <v>0</v>
      </c>
      <c r="G132" s="309"/>
    </row>
    <row r="133" spans="1:7" s="274" customFormat="1" ht="39.6">
      <c r="A133" s="304" t="s">
        <v>982</v>
      </c>
      <c r="B133" s="303" t="s">
        <v>1044</v>
      </c>
      <c r="C133" s="305">
        <v>16</v>
      </c>
      <c r="D133" s="305" t="s">
        <v>51</v>
      </c>
      <c r="E133" s="1059"/>
      <c r="F133" s="1059">
        <f>E133*C133</f>
        <v>0</v>
      </c>
    </row>
    <row r="134" spans="1:7">
      <c r="A134" s="308"/>
      <c r="B134" s="307"/>
      <c r="C134" s="306"/>
      <c r="D134" s="306"/>
    </row>
    <row r="135" spans="1:7" s="304" customFormat="1" ht="13.2">
      <c r="B135" s="303" t="s">
        <v>1043</v>
      </c>
      <c r="C135" s="305"/>
      <c r="D135" s="305"/>
      <c r="E135" s="1059"/>
      <c r="F135" s="1059">
        <f>SUM(F111:F133)</f>
        <v>0</v>
      </c>
    </row>
    <row r="136" spans="1:7" s="308" customFormat="1" ht="13.2">
      <c r="B136" s="307"/>
      <c r="C136" s="306"/>
      <c r="D136" s="306"/>
      <c r="E136" s="1059"/>
      <c r="F136" s="1059"/>
    </row>
    <row r="138" spans="1:7" s="274" customFormat="1">
      <c r="A138" s="304">
        <v>4</v>
      </c>
      <c r="B138" s="303" t="s">
        <v>1</v>
      </c>
      <c r="C138" s="305"/>
      <c r="D138" s="305"/>
      <c r="E138" s="1059"/>
      <c r="F138" s="1059"/>
    </row>
    <row r="139" spans="1:7" s="274" customFormat="1">
      <c r="A139" s="277"/>
      <c r="B139" s="290"/>
      <c r="C139" s="302"/>
      <c r="D139" s="302"/>
      <c r="E139" s="1059"/>
      <c r="F139" s="1059"/>
    </row>
    <row r="140" spans="1:7" s="274" customFormat="1" ht="26.4">
      <c r="A140" s="304" t="s">
        <v>982</v>
      </c>
      <c r="B140" s="303" t="s">
        <v>1042</v>
      </c>
      <c r="C140" s="305">
        <v>8</v>
      </c>
      <c r="D140" s="305" t="s">
        <v>1022</v>
      </c>
      <c r="E140" s="1059"/>
      <c r="F140" s="1059">
        <f>E140*C140</f>
        <v>0</v>
      </c>
    </row>
    <row r="141" spans="1:7" s="274" customFormat="1" ht="26.4">
      <c r="A141" s="304" t="s">
        <v>982</v>
      </c>
      <c r="B141" s="303" t="s">
        <v>1041</v>
      </c>
      <c r="C141" s="305">
        <v>50</v>
      </c>
      <c r="D141" s="305" t="s">
        <v>1022</v>
      </c>
      <c r="E141" s="1059"/>
      <c r="F141" s="1059">
        <f>E141*C141</f>
        <v>0</v>
      </c>
    </row>
    <row r="142" spans="1:7" s="274" customFormat="1">
      <c r="A142" s="304" t="s">
        <v>982</v>
      </c>
      <c r="B142" s="303" t="s">
        <v>1040</v>
      </c>
      <c r="C142" s="305">
        <v>40</v>
      </c>
      <c r="D142" s="305" t="s">
        <v>61</v>
      </c>
      <c r="E142" s="1059"/>
      <c r="F142" s="1059">
        <f>E142*C142</f>
        <v>0</v>
      </c>
    </row>
    <row r="143" spans="1:7" s="274" customFormat="1">
      <c r="A143" s="277"/>
      <c r="B143" s="290"/>
      <c r="C143" s="302"/>
      <c r="D143" s="302"/>
      <c r="E143" s="1059"/>
      <c r="F143" s="1059"/>
    </row>
    <row r="144" spans="1:7" s="274" customFormat="1">
      <c r="A144" s="304"/>
      <c r="B144" s="303" t="s">
        <v>1039</v>
      </c>
      <c r="C144" s="305">
        <v>1</v>
      </c>
      <c r="D144" s="305" t="s">
        <v>1022</v>
      </c>
      <c r="E144" s="1059"/>
      <c r="F144" s="1059">
        <f>SUM(F140:F143)</f>
        <v>0</v>
      </c>
    </row>
    <row r="145" spans="1:6">
      <c r="A145" s="308"/>
      <c r="B145" s="307"/>
      <c r="C145" s="306"/>
      <c r="D145" s="306"/>
    </row>
    <row r="147" spans="1:6" s="274" customFormat="1">
      <c r="A147" s="304">
        <v>5</v>
      </c>
      <c r="B147" s="303" t="s">
        <v>1011</v>
      </c>
      <c r="C147" s="305"/>
      <c r="D147" s="305"/>
      <c r="E147" s="1059"/>
      <c r="F147" s="1059"/>
    </row>
    <row r="148" spans="1:6" s="274" customFormat="1">
      <c r="A148" s="277"/>
      <c r="B148" s="290"/>
      <c r="C148" s="302"/>
      <c r="D148" s="302"/>
      <c r="E148" s="1059"/>
      <c r="F148" s="1059"/>
    </row>
    <row r="149" spans="1:6" s="274" customFormat="1">
      <c r="A149" s="304" t="s">
        <v>982</v>
      </c>
      <c r="B149" s="303" t="s">
        <v>1038</v>
      </c>
      <c r="C149" s="305">
        <v>1</v>
      </c>
      <c r="D149" s="305" t="s">
        <v>51</v>
      </c>
      <c r="E149" s="1059"/>
      <c r="F149" s="1059">
        <f t="shared" ref="F149:F154" si="6">E149*C149</f>
        <v>0</v>
      </c>
    </row>
    <row r="150" spans="1:6" s="274" customFormat="1">
      <c r="A150" s="304" t="s">
        <v>982</v>
      </c>
      <c r="B150" s="303" t="s">
        <v>1037</v>
      </c>
      <c r="C150" s="305">
        <v>3</v>
      </c>
      <c r="D150" s="305" t="s">
        <v>51</v>
      </c>
      <c r="E150" s="1059"/>
      <c r="F150" s="1059">
        <f t="shared" si="6"/>
        <v>0</v>
      </c>
    </row>
    <row r="151" spans="1:6" s="274" customFormat="1">
      <c r="A151" s="304" t="s">
        <v>982</v>
      </c>
      <c r="B151" s="303" t="s">
        <v>1036</v>
      </c>
      <c r="C151" s="305">
        <v>180</v>
      </c>
      <c r="D151" s="305" t="s">
        <v>312</v>
      </c>
      <c r="E151" s="1059"/>
      <c r="F151" s="1059">
        <f t="shared" si="6"/>
        <v>0</v>
      </c>
    </row>
    <row r="152" spans="1:6" s="274" customFormat="1">
      <c r="A152" s="304" t="s">
        <v>982</v>
      </c>
      <c r="B152" s="303" t="s">
        <v>1035</v>
      </c>
      <c r="C152" s="305">
        <v>140</v>
      </c>
      <c r="D152" s="305" t="s">
        <v>312</v>
      </c>
      <c r="E152" s="1059"/>
      <c r="F152" s="1059">
        <f t="shared" si="6"/>
        <v>0</v>
      </c>
    </row>
    <row r="153" spans="1:6" s="274" customFormat="1">
      <c r="A153" s="304" t="s">
        <v>982</v>
      </c>
      <c r="B153" s="303" t="s">
        <v>1034</v>
      </c>
      <c r="C153" s="305">
        <v>960</v>
      </c>
      <c r="D153" s="305" t="s">
        <v>312</v>
      </c>
      <c r="E153" s="1059"/>
      <c r="F153" s="1059">
        <f t="shared" si="6"/>
        <v>0</v>
      </c>
    </row>
    <row r="154" spans="1:6" s="274" customFormat="1" ht="26.4">
      <c r="A154" s="304" t="s">
        <v>982</v>
      </c>
      <c r="B154" s="303" t="s">
        <v>1033</v>
      </c>
      <c r="C154" s="305">
        <v>95</v>
      </c>
      <c r="D154" s="305" t="s">
        <v>51</v>
      </c>
      <c r="E154" s="1059"/>
      <c r="F154" s="1059">
        <f t="shared" si="6"/>
        <v>0</v>
      </c>
    </row>
    <row r="155" spans="1:6" s="274" customFormat="1">
      <c r="A155" s="277"/>
      <c r="B155" s="290"/>
      <c r="C155" s="302"/>
      <c r="D155" s="302"/>
      <c r="E155" s="1059"/>
      <c r="F155" s="1059"/>
    </row>
    <row r="156" spans="1:6" s="274" customFormat="1">
      <c r="A156" s="304"/>
      <c r="B156" s="303" t="s">
        <v>1032</v>
      </c>
      <c r="C156" s="305">
        <v>1</v>
      </c>
      <c r="D156" s="305" t="s">
        <v>1022</v>
      </c>
      <c r="E156" s="1059"/>
      <c r="F156" s="1059">
        <f>SUM(F149:F155)</f>
        <v>0</v>
      </c>
    </row>
    <row r="159" spans="1:6" s="274" customFormat="1">
      <c r="A159" s="277">
        <v>6</v>
      </c>
      <c r="B159" s="290" t="s">
        <v>1031</v>
      </c>
      <c r="C159" s="302"/>
      <c r="D159" s="302"/>
      <c r="E159" s="1059"/>
      <c r="F159" s="1059"/>
    </row>
    <row r="160" spans="1:6" s="274" customFormat="1">
      <c r="A160" s="277"/>
      <c r="B160" s="290"/>
      <c r="C160" s="302"/>
      <c r="D160" s="302"/>
      <c r="E160" s="1059"/>
      <c r="F160" s="1059"/>
    </row>
    <row r="161" spans="1:6" s="274" customFormat="1" ht="39.6">
      <c r="A161" s="304" t="s">
        <v>982</v>
      </c>
      <c r="B161" s="290" t="s">
        <v>1030</v>
      </c>
      <c r="C161" s="302">
        <v>200</v>
      </c>
      <c r="D161" s="302" t="s">
        <v>312</v>
      </c>
      <c r="E161" s="1059"/>
      <c r="F161" s="1059">
        <f t="shared" ref="F161:F168" si="7">E161*C161</f>
        <v>0</v>
      </c>
    </row>
    <row r="162" spans="1:6" s="274" customFormat="1">
      <c r="A162" s="304" t="s">
        <v>982</v>
      </c>
      <c r="B162" s="290" t="s">
        <v>1029</v>
      </c>
      <c r="C162" s="302">
        <v>370</v>
      </c>
      <c r="D162" s="302" t="s">
        <v>312</v>
      </c>
      <c r="E162" s="1059"/>
      <c r="F162" s="1059">
        <f t="shared" si="7"/>
        <v>0</v>
      </c>
    </row>
    <row r="163" spans="1:6" s="274" customFormat="1">
      <c r="A163" s="304" t="s">
        <v>982</v>
      </c>
      <c r="B163" s="290" t="s">
        <v>1028</v>
      </c>
      <c r="C163" s="302">
        <v>30</v>
      </c>
      <c r="D163" s="302" t="s">
        <v>51</v>
      </c>
      <c r="E163" s="1059"/>
      <c r="F163" s="1059">
        <f t="shared" si="7"/>
        <v>0</v>
      </c>
    </row>
    <row r="164" spans="1:6" s="274" customFormat="1">
      <c r="A164" s="304" t="s">
        <v>982</v>
      </c>
      <c r="B164" s="290" t="s">
        <v>1027</v>
      </c>
      <c r="C164" s="302">
        <v>28</v>
      </c>
      <c r="D164" s="302" t="s">
        <v>51</v>
      </c>
      <c r="E164" s="1059"/>
      <c r="F164" s="1059">
        <f t="shared" si="7"/>
        <v>0</v>
      </c>
    </row>
    <row r="165" spans="1:6" s="274" customFormat="1" ht="26.4">
      <c r="A165" s="304" t="s">
        <v>982</v>
      </c>
      <c r="B165" s="290" t="s">
        <v>1026</v>
      </c>
      <c r="C165" s="302">
        <v>12</v>
      </c>
      <c r="D165" s="302" t="s">
        <v>51</v>
      </c>
      <c r="E165" s="1059"/>
      <c r="F165" s="1059">
        <f t="shared" si="7"/>
        <v>0</v>
      </c>
    </row>
    <row r="166" spans="1:6" s="274" customFormat="1">
      <c r="A166" s="304" t="s">
        <v>982</v>
      </c>
      <c r="B166" s="290" t="s">
        <v>1025</v>
      </c>
      <c r="C166" s="302">
        <v>25</v>
      </c>
      <c r="D166" s="302" t="s">
        <v>51</v>
      </c>
      <c r="E166" s="1059"/>
      <c r="F166" s="1059">
        <f t="shared" si="7"/>
        <v>0</v>
      </c>
    </row>
    <row r="167" spans="1:6" s="274" customFormat="1">
      <c r="A167" s="304" t="s">
        <v>982</v>
      </c>
      <c r="B167" s="290" t="s">
        <v>1024</v>
      </c>
      <c r="C167" s="302">
        <v>10</v>
      </c>
      <c r="D167" s="302" t="s">
        <v>194</v>
      </c>
      <c r="E167" s="1059"/>
      <c r="F167" s="1059">
        <f t="shared" si="7"/>
        <v>0</v>
      </c>
    </row>
    <row r="168" spans="1:6" s="274" customFormat="1" ht="26.4">
      <c r="A168" s="304" t="s">
        <v>982</v>
      </c>
      <c r="B168" s="290" t="s">
        <v>1023</v>
      </c>
      <c r="C168" s="302">
        <v>1</v>
      </c>
      <c r="D168" s="302" t="s">
        <v>1022</v>
      </c>
      <c r="E168" s="1059"/>
      <c r="F168" s="1059">
        <f t="shared" si="7"/>
        <v>0</v>
      </c>
    </row>
    <row r="169" spans="1:6" s="274" customFormat="1">
      <c r="A169" s="277"/>
      <c r="B169" s="290"/>
      <c r="C169" s="302"/>
      <c r="D169" s="302"/>
      <c r="E169" s="1059"/>
      <c r="F169" s="1059"/>
    </row>
    <row r="170" spans="1:6" s="274" customFormat="1">
      <c r="A170" s="277"/>
      <c r="B170" s="303" t="s">
        <v>1021</v>
      </c>
      <c r="C170" s="302"/>
      <c r="D170" s="302"/>
      <c r="E170" s="1059"/>
      <c r="F170" s="1059">
        <f>SUM(F161:F168)</f>
        <v>0</v>
      </c>
    </row>
    <row r="173" spans="1:6" ht="6" customHeight="1">
      <c r="A173" s="297"/>
      <c r="B173" s="298"/>
      <c r="C173" s="297"/>
      <c r="D173" s="297"/>
      <c r="E173" s="1064"/>
      <c r="F173" s="1064"/>
    </row>
    <row r="174" spans="1:6" s="284" customFormat="1">
      <c r="A174" s="301"/>
      <c r="B174" s="300" t="s">
        <v>1020</v>
      </c>
      <c r="C174" s="299"/>
      <c r="D174" s="299" t="s">
        <v>996</v>
      </c>
      <c r="E174" s="1058"/>
      <c r="F174" s="1058">
        <f>F170+F156+F135+F105+F60+F144</f>
        <v>0</v>
      </c>
    </row>
    <row r="175" spans="1:6" ht="6" customHeight="1">
      <c r="A175" s="297"/>
      <c r="B175" s="298"/>
      <c r="C175" s="297"/>
      <c r="D175" s="297"/>
      <c r="E175" s="1064"/>
      <c r="F175" s="1064"/>
    </row>
  </sheetData>
  <pageMargins left="0.70866141732283472" right="0.70866141732283472" top="0.74803149606299213" bottom="0.74803149606299213" header="0.31496062992125984" footer="0.31496062992125984"/>
  <pageSetup paperSize="9" firstPageNumber="4" orientation="portrait" useFirstPageNumber="1" horizontalDpi="1200" verticalDpi="300" r:id="rId1"/>
  <headerFooter>
    <oddFooter>&amp;CStran &amp;P</oddFooter>
  </headerFooter>
  <rowBreaks count="2" manualBreakCount="2">
    <brk id="77" max="5" man="1"/>
    <brk id="14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F87"/>
  <sheetViews>
    <sheetView view="pageBreakPreview" zoomScale="110" zoomScaleNormal="100" zoomScaleSheetLayoutView="110" workbookViewId="0">
      <selection activeCell="E16" sqref="E16"/>
    </sheetView>
  </sheetViews>
  <sheetFormatPr defaultColWidth="9.109375" defaultRowHeight="13.8"/>
  <cols>
    <col min="1" max="1" width="5.109375" style="296" customWidth="1"/>
    <col min="2" max="2" width="47.6640625" style="324" customWidth="1"/>
    <col min="3" max="3" width="7.109375" style="294" customWidth="1"/>
    <col min="4" max="4" width="6.109375" style="294" customWidth="1"/>
    <col min="5" max="5" width="7.6640625" style="1070" customWidth="1"/>
    <col min="6" max="6" width="11.33203125" style="1074" customWidth="1"/>
    <col min="7" max="16384" width="9.109375" style="293"/>
  </cols>
  <sheetData>
    <row r="1" spans="1:6" s="284" customFormat="1">
      <c r="A1" s="292" t="s">
        <v>1009</v>
      </c>
      <c r="B1" s="289" t="s">
        <v>1209</v>
      </c>
      <c r="C1" s="322"/>
      <c r="D1" s="322"/>
      <c r="E1" s="1069"/>
      <c r="F1" s="1073"/>
    </row>
    <row r="2" spans="1:6" s="284" customFormat="1">
      <c r="A2" s="292"/>
      <c r="B2" s="289" t="s">
        <v>1208</v>
      </c>
      <c r="C2" s="322"/>
      <c r="D2" s="322"/>
      <c r="E2" s="1069"/>
      <c r="F2" s="1073"/>
    </row>
    <row r="3" spans="1:6" s="284" customFormat="1">
      <c r="A3" s="292"/>
      <c r="B3" s="289" t="str">
        <f>'Rek. EI'!B5</f>
        <v>GRAD BORL</v>
      </c>
      <c r="C3" s="322"/>
      <c r="D3" s="322"/>
      <c r="E3" s="1069"/>
      <c r="F3" s="1073"/>
    </row>
    <row r="4" spans="1:6" s="274" customFormat="1">
      <c r="A4" s="277"/>
      <c r="B4" s="276"/>
      <c r="C4" s="302"/>
      <c r="D4" s="302"/>
      <c r="E4" s="1070"/>
      <c r="F4" s="1074"/>
    </row>
    <row r="6" spans="1:6" s="274" customFormat="1">
      <c r="A6" s="277">
        <v>1</v>
      </c>
      <c r="B6" s="276" t="s">
        <v>1007</v>
      </c>
      <c r="C6" s="302"/>
      <c r="D6" s="302"/>
      <c r="E6" s="1070"/>
      <c r="F6" s="1074"/>
    </row>
    <row r="7" spans="1:6" s="274" customFormat="1">
      <c r="A7" s="277"/>
      <c r="B7" s="276"/>
      <c r="C7" s="302"/>
      <c r="D7" s="302"/>
      <c r="E7" s="1070"/>
      <c r="F7" s="1074"/>
    </row>
    <row r="8" spans="1:6" s="274" customFormat="1" ht="26.4">
      <c r="A8" s="277" t="s">
        <v>982</v>
      </c>
      <c r="B8" s="276" t="s">
        <v>1207</v>
      </c>
      <c r="C8" s="302">
        <v>2400</v>
      </c>
      <c r="D8" s="302" t="s">
        <v>312</v>
      </c>
      <c r="E8" s="1070"/>
      <c r="F8" s="1074">
        <f t="shared" ref="F8:F16" si="0">C8*E8</f>
        <v>0</v>
      </c>
    </row>
    <row r="9" spans="1:6" s="274" customFormat="1" ht="26.4">
      <c r="A9" s="277" t="s">
        <v>982</v>
      </c>
      <c r="B9" s="276" t="s">
        <v>1206</v>
      </c>
      <c r="C9" s="302">
        <v>2000</v>
      </c>
      <c r="D9" s="302" t="s">
        <v>312</v>
      </c>
      <c r="E9" s="1070"/>
      <c r="F9" s="1074">
        <f t="shared" si="0"/>
        <v>0</v>
      </c>
    </row>
    <row r="10" spans="1:6" s="274" customFormat="1" ht="26.4">
      <c r="A10" s="277" t="s">
        <v>982</v>
      </c>
      <c r="B10" s="276" t="s">
        <v>1205</v>
      </c>
      <c r="C10" s="302">
        <v>15</v>
      </c>
      <c r="D10" s="302" t="s">
        <v>51</v>
      </c>
      <c r="E10" s="1070"/>
      <c r="F10" s="1074">
        <f t="shared" si="0"/>
        <v>0</v>
      </c>
    </row>
    <row r="11" spans="1:6" s="274" customFormat="1" ht="26.4">
      <c r="A11" s="277" t="s">
        <v>982</v>
      </c>
      <c r="B11" s="276" t="s">
        <v>1204</v>
      </c>
      <c r="C11" s="302">
        <v>26</v>
      </c>
      <c r="D11" s="302" t="s">
        <v>51</v>
      </c>
      <c r="E11" s="1070"/>
      <c r="F11" s="1074">
        <f t="shared" si="0"/>
        <v>0</v>
      </c>
    </row>
    <row r="12" spans="1:6" s="274" customFormat="1" ht="26.4">
      <c r="A12" s="277" t="s">
        <v>982</v>
      </c>
      <c r="B12" s="276" t="s">
        <v>1203</v>
      </c>
      <c r="C12" s="302">
        <v>4</v>
      </c>
      <c r="D12" s="302" t="s">
        <v>51</v>
      </c>
      <c r="E12" s="1070"/>
      <c r="F12" s="1074">
        <f t="shared" si="0"/>
        <v>0</v>
      </c>
    </row>
    <row r="13" spans="1:6" s="274" customFormat="1" ht="26.4">
      <c r="A13" s="277" t="s">
        <v>982</v>
      </c>
      <c r="B13" s="276" t="s">
        <v>1202</v>
      </c>
      <c r="C13" s="302">
        <v>11</v>
      </c>
      <c r="D13" s="302" t="s">
        <v>51</v>
      </c>
      <c r="E13" s="1070"/>
      <c r="F13" s="1074">
        <f t="shared" si="0"/>
        <v>0</v>
      </c>
    </row>
    <row r="14" spans="1:6" s="274" customFormat="1" ht="26.4">
      <c r="A14" s="277" t="s">
        <v>982</v>
      </c>
      <c r="B14" s="276" t="s">
        <v>1201</v>
      </c>
      <c r="C14" s="302">
        <v>10</v>
      </c>
      <c r="D14" s="302" t="s">
        <v>51</v>
      </c>
      <c r="E14" s="1070"/>
      <c r="F14" s="1074">
        <f t="shared" si="0"/>
        <v>0</v>
      </c>
    </row>
    <row r="15" spans="1:6" s="274" customFormat="1">
      <c r="A15" s="304" t="s">
        <v>982</v>
      </c>
      <c r="B15" s="276" t="s">
        <v>1200</v>
      </c>
      <c r="C15" s="302">
        <v>1</v>
      </c>
      <c r="D15" s="302" t="s">
        <v>1022</v>
      </c>
      <c r="E15" s="1070"/>
      <c r="F15" s="1074">
        <f>C15*E15</f>
        <v>0</v>
      </c>
    </row>
    <row r="16" spans="1:6" s="274" customFormat="1">
      <c r="A16" s="304" t="s">
        <v>982</v>
      </c>
      <c r="B16" s="276" t="s">
        <v>1199</v>
      </c>
      <c r="C16" s="302">
        <v>1</v>
      </c>
      <c r="D16" s="302" t="s">
        <v>1022</v>
      </c>
      <c r="E16" s="1070"/>
      <c r="F16" s="1074">
        <f t="shared" si="0"/>
        <v>0</v>
      </c>
    </row>
    <row r="17" spans="1:6" s="274" customFormat="1">
      <c r="A17" s="304"/>
      <c r="B17" s="276"/>
      <c r="C17" s="302"/>
      <c r="D17" s="302"/>
      <c r="E17" s="1070"/>
      <c r="F17" s="1074"/>
    </row>
    <row r="18" spans="1:6" s="274" customFormat="1">
      <c r="A18" s="277"/>
      <c r="B18" s="276" t="s">
        <v>1198</v>
      </c>
      <c r="C18" s="302"/>
      <c r="D18" s="302"/>
      <c r="E18" s="1070"/>
      <c r="F18" s="1074"/>
    </row>
    <row r="19" spans="1:6" s="274" customFormat="1" ht="66">
      <c r="A19" s="277"/>
      <c r="B19" s="276" t="s">
        <v>1197</v>
      </c>
      <c r="C19" s="302" t="s">
        <v>1022</v>
      </c>
      <c r="D19" s="302">
        <v>1</v>
      </c>
      <c r="E19" s="1070"/>
      <c r="F19" s="1074">
        <f>E19*D19</f>
        <v>0</v>
      </c>
    </row>
    <row r="20" spans="1:6" s="274" customFormat="1">
      <c r="A20" s="277"/>
      <c r="B20" s="276" t="s">
        <v>1196</v>
      </c>
      <c r="C20" s="302">
        <v>2</v>
      </c>
      <c r="D20" s="302" t="s">
        <v>51</v>
      </c>
      <c r="E20" s="1070"/>
      <c r="F20" s="1074">
        <f t="shared" ref="F20:F27" si="1">C20*E20</f>
        <v>0</v>
      </c>
    </row>
    <row r="21" spans="1:6" s="274" customFormat="1">
      <c r="A21" s="277"/>
      <c r="B21" s="276" t="s">
        <v>1195</v>
      </c>
      <c r="C21" s="302">
        <v>2</v>
      </c>
      <c r="D21" s="302" t="s">
        <v>51</v>
      </c>
      <c r="E21" s="1070"/>
      <c r="F21" s="1074">
        <f t="shared" si="1"/>
        <v>0</v>
      </c>
    </row>
    <row r="22" spans="1:6" s="274" customFormat="1" ht="26.4">
      <c r="A22" s="277"/>
      <c r="B22" s="276" t="s">
        <v>1194</v>
      </c>
      <c r="C22" s="302">
        <v>1</v>
      </c>
      <c r="D22" s="302" t="s">
        <v>51</v>
      </c>
      <c r="E22" s="1070"/>
      <c r="F22" s="1074">
        <f t="shared" si="1"/>
        <v>0</v>
      </c>
    </row>
    <row r="23" spans="1:6" s="274" customFormat="1">
      <c r="A23" s="277"/>
      <c r="B23" s="276" t="s">
        <v>1193</v>
      </c>
      <c r="C23" s="302">
        <v>48</v>
      </c>
      <c r="D23" s="302" t="s">
        <v>51</v>
      </c>
      <c r="E23" s="1070"/>
      <c r="F23" s="1074">
        <f t="shared" si="1"/>
        <v>0</v>
      </c>
    </row>
    <row r="24" spans="1:6" s="274" customFormat="1">
      <c r="A24" s="277"/>
      <c r="B24" s="276" t="s">
        <v>1192</v>
      </c>
      <c r="C24" s="302">
        <v>1</v>
      </c>
      <c r="D24" s="302" t="s">
        <v>1022</v>
      </c>
      <c r="E24" s="1070"/>
      <c r="F24" s="1074">
        <f t="shared" si="1"/>
        <v>0</v>
      </c>
    </row>
    <row r="25" spans="1:6" s="274" customFormat="1">
      <c r="A25" s="277"/>
      <c r="B25" s="276" t="s">
        <v>1191</v>
      </c>
      <c r="C25" s="302">
        <v>26</v>
      </c>
      <c r="D25" s="302" t="s">
        <v>1022</v>
      </c>
      <c r="E25" s="1070"/>
      <c r="F25" s="1074">
        <f t="shared" si="1"/>
        <v>0</v>
      </c>
    </row>
    <row r="26" spans="1:6" s="274" customFormat="1">
      <c r="A26" s="277"/>
      <c r="B26" s="276" t="s">
        <v>1190</v>
      </c>
      <c r="C26" s="302">
        <v>1</v>
      </c>
      <c r="D26" s="302" t="s">
        <v>51</v>
      </c>
      <c r="E26" s="1070"/>
      <c r="F26" s="1074">
        <f t="shared" si="1"/>
        <v>0</v>
      </c>
    </row>
    <row r="27" spans="1:6" s="274" customFormat="1">
      <c r="A27" s="277"/>
      <c r="B27" s="276" t="s">
        <v>1189</v>
      </c>
      <c r="C27" s="302">
        <v>1</v>
      </c>
      <c r="D27" s="302" t="s">
        <v>51</v>
      </c>
      <c r="E27" s="1070"/>
      <c r="F27" s="1074">
        <f t="shared" si="1"/>
        <v>0</v>
      </c>
    </row>
    <row r="28" spans="1:6" s="274" customFormat="1">
      <c r="A28" s="277"/>
      <c r="B28" s="276"/>
      <c r="C28" s="302"/>
      <c r="D28" s="302"/>
      <c r="E28" s="1070"/>
      <c r="F28" s="1074"/>
    </row>
    <row r="29" spans="1:6" s="274" customFormat="1">
      <c r="A29" s="277"/>
      <c r="B29" s="276" t="s">
        <v>1188</v>
      </c>
      <c r="C29" s="302"/>
      <c r="D29" s="302"/>
      <c r="E29" s="1070"/>
      <c r="F29" s="1074">
        <f>SUM(F19:F27)</f>
        <v>0</v>
      </c>
    </row>
    <row r="30" spans="1:6" s="274" customFormat="1">
      <c r="A30" s="277"/>
      <c r="B30" s="276"/>
      <c r="C30" s="302"/>
      <c r="D30" s="302"/>
      <c r="E30" s="1070"/>
      <c r="F30" s="1074"/>
    </row>
    <row r="31" spans="1:6" s="274" customFormat="1">
      <c r="A31" s="277"/>
      <c r="B31" s="276" t="s">
        <v>1187</v>
      </c>
      <c r="C31" s="302">
        <v>1</v>
      </c>
      <c r="D31" s="302" t="s">
        <v>1022</v>
      </c>
      <c r="E31" s="1070"/>
      <c r="F31" s="1074">
        <f>E31*C31</f>
        <v>0</v>
      </c>
    </row>
    <row r="32" spans="1:6" s="274" customFormat="1">
      <c r="A32" s="277"/>
      <c r="B32" s="276" t="s">
        <v>1186</v>
      </c>
      <c r="C32" s="302"/>
      <c r="D32" s="302"/>
      <c r="E32" s="1070"/>
      <c r="F32" s="1074"/>
    </row>
    <row r="33" spans="1:6" s="274" customFormat="1" ht="52.8">
      <c r="A33" s="277"/>
      <c r="B33" s="276" t="s">
        <v>1185</v>
      </c>
      <c r="C33" s="302"/>
      <c r="D33" s="302"/>
      <c r="E33" s="1070"/>
      <c r="F33" s="1074"/>
    </row>
    <row r="34" spans="1:6" s="274" customFormat="1">
      <c r="A34" s="277"/>
      <c r="B34" s="276" t="s">
        <v>1184</v>
      </c>
      <c r="C34" s="302"/>
      <c r="D34" s="302"/>
      <c r="E34" s="1070"/>
      <c r="F34" s="1074"/>
    </row>
    <row r="35" spans="1:6" s="274" customFormat="1">
      <c r="A35" s="304"/>
      <c r="B35" s="276"/>
      <c r="C35" s="302"/>
      <c r="D35" s="302"/>
      <c r="E35" s="1070"/>
      <c r="F35" s="1074"/>
    </row>
    <row r="36" spans="1:6" s="274" customFormat="1">
      <c r="A36" s="277"/>
      <c r="B36" s="276" t="s">
        <v>1183</v>
      </c>
      <c r="C36" s="302"/>
      <c r="D36" s="302"/>
      <c r="E36" s="1070"/>
      <c r="F36" s="1074">
        <f>SUM(F8:F16)+F29+F31</f>
        <v>0</v>
      </c>
    </row>
    <row r="39" spans="1:6" s="274" customFormat="1">
      <c r="A39" s="277">
        <v>2</v>
      </c>
      <c r="B39" s="276" t="s">
        <v>1006</v>
      </c>
      <c r="C39" s="302"/>
      <c r="D39" s="302"/>
      <c r="E39" s="1070"/>
      <c r="F39" s="1074"/>
    </row>
    <row r="40" spans="1:6" s="274" customFormat="1">
      <c r="A40" s="277"/>
      <c r="B40" s="276"/>
      <c r="C40" s="302"/>
      <c r="D40" s="302"/>
      <c r="E40" s="1070"/>
      <c r="F40" s="1074"/>
    </row>
    <row r="41" spans="1:6" s="274" customFormat="1">
      <c r="A41" s="302" t="s">
        <v>982</v>
      </c>
      <c r="B41" s="276" t="s">
        <v>1182</v>
      </c>
      <c r="C41" s="302">
        <v>1</v>
      </c>
      <c r="D41" s="302" t="s">
        <v>1022</v>
      </c>
      <c r="E41" s="1070"/>
      <c r="F41" s="1074">
        <f t="shared" ref="F41:F47" si="2">C41*E41</f>
        <v>0</v>
      </c>
    </row>
    <row r="42" spans="1:6" s="274" customFormat="1" ht="26.4">
      <c r="A42" s="302" t="s">
        <v>982</v>
      </c>
      <c r="B42" s="276" t="s">
        <v>1181</v>
      </c>
      <c r="C42" s="302">
        <v>1</v>
      </c>
      <c r="D42" s="302" t="s">
        <v>51</v>
      </c>
      <c r="E42" s="1070"/>
      <c r="F42" s="1074">
        <f t="shared" si="2"/>
        <v>0</v>
      </c>
    </row>
    <row r="43" spans="1:6" s="274" customFormat="1">
      <c r="A43" s="302" t="s">
        <v>982</v>
      </c>
      <c r="B43" s="276" t="s">
        <v>1180</v>
      </c>
      <c r="C43" s="302">
        <v>1</v>
      </c>
      <c r="D43" s="302" t="s">
        <v>51</v>
      </c>
      <c r="E43" s="1070"/>
      <c r="F43" s="1074">
        <f t="shared" si="2"/>
        <v>0</v>
      </c>
    </row>
    <row r="44" spans="1:6" s="274" customFormat="1">
      <c r="A44" s="302" t="s">
        <v>982</v>
      </c>
      <c r="B44" s="276" t="s">
        <v>1179</v>
      </c>
      <c r="C44" s="302">
        <v>1</v>
      </c>
      <c r="D44" s="302" t="s">
        <v>51</v>
      </c>
      <c r="E44" s="1070"/>
      <c r="F44" s="1074">
        <f t="shared" si="2"/>
        <v>0</v>
      </c>
    </row>
    <row r="45" spans="1:6" s="274" customFormat="1" ht="26.4">
      <c r="A45" s="302" t="s">
        <v>982</v>
      </c>
      <c r="B45" s="276" t="s">
        <v>1178</v>
      </c>
      <c r="C45" s="302">
        <v>1</v>
      </c>
      <c r="D45" s="302" t="s">
        <v>51</v>
      </c>
      <c r="E45" s="1070"/>
      <c r="F45" s="1074">
        <f t="shared" si="2"/>
        <v>0</v>
      </c>
    </row>
    <row r="46" spans="1:6" s="274" customFormat="1">
      <c r="A46" s="302" t="s">
        <v>982</v>
      </c>
      <c r="B46" s="276" t="s">
        <v>1177</v>
      </c>
      <c r="C46" s="302">
        <v>1</v>
      </c>
      <c r="D46" s="302" t="s">
        <v>51</v>
      </c>
      <c r="E46" s="1070"/>
      <c r="F46" s="1074">
        <f t="shared" si="2"/>
        <v>0</v>
      </c>
    </row>
    <row r="47" spans="1:6" s="274" customFormat="1">
      <c r="A47" s="277" t="s">
        <v>982</v>
      </c>
      <c r="B47" s="276" t="s">
        <v>1176</v>
      </c>
      <c r="C47" s="302">
        <v>1</v>
      </c>
      <c r="D47" s="302" t="s">
        <v>1022</v>
      </c>
      <c r="E47" s="1070"/>
      <c r="F47" s="1074">
        <f t="shared" si="2"/>
        <v>0</v>
      </c>
    </row>
    <row r="48" spans="1:6" s="274" customFormat="1">
      <c r="A48" s="277"/>
      <c r="B48" s="276"/>
      <c r="C48" s="302"/>
      <c r="D48" s="302"/>
      <c r="E48" s="1070"/>
      <c r="F48" s="1074"/>
    </row>
    <row r="49" spans="1:6" s="274" customFormat="1">
      <c r="A49" s="277"/>
      <c r="B49" s="276" t="s">
        <v>1175</v>
      </c>
      <c r="C49" s="302"/>
      <c r="D49" s="302"/>
      <c r="E49" s="1070"/>
      <c r="F49" s="1074">
        <f>SUM(F41:F47)</f>
        <v>0</v>
      </c>
    </row>
    <row r="50" spans="1:6" s="274" customFormat="1">
      <c r="A50" s="277"/>
      <c r="B50" s="276"/>
      <c r="C50" s="302"/>
      <c r="D50" s="302"/>
      <c r="E50" s="1070"/>
      <c r="F50" s="1074"/>
    </row>
    <row r="52" spans="1:6" s="274" customFormat="1">
      <c r="A52" s="277">
        <v>3</v>
      </c>
      <c r="B52" s="276" t="s">
        <v>1174</v>
      </c>
      <c r="C52" s="302"/>
      <c r="D52" s="302"/>
      <c r="E52" s="1070"/>
      <c r="F52" s="1074"/>
    </row>
    <row r="53" spans="1:6" s="274" customFormat="1">
      <c r="A53" s="277"/>
      <c r="B53" s="276"/>
      <c r="C53" s="302"/>
      <c r="D53" s="302"/>
      <c r="E53" s="1070"/>
      <c r="F53" s="1074"/>
    </row>
    <row r="54" spans="1:6" s="274" customFormat="1">
      <c r="A54" s="277" t="s">
        <v>982</v>
      </c>
      <c r="B54" s="276" t="s">
        <v>1173</v>
      </c>
      <c r="C54" s="302"/>
      <c r="D54" s="302"/>
      <c r="E54" s="1070"/>
      <c r="F54" s="1074"/>
    </row>
    <row r="55" spans="1:6" s="274" customFormat="1" ht="52.8">
      <c r="A55" s="277" t="s">
        <v>982</v>
      </c>
      <c r="B55" s="276" t="s">
        <v>1172</v>
      </c>
      <c r="C55" s="302">
        <v>1</v>
      </c>
      <c r="D55" s="302" t="s">
        <v>51</v>
      </c>
      <c r="E55" s="1070"/>
      <c r="F55" s="1074">
        <f t="shared" ref="F55:F61" si="3">E55*C55</f>
        <v>0</v>
      </c>
    </row>
    <row r="56" spans="1:6" s="274" customFormat="1" ht="26.4">
      <c r="A56" s="277" t="s">
        <v>982</v>
      </c>
      <c r="B56" s="276" t="s">
        <v>1171</v>
      </c>
      <c r="C56" s="302">
        <v>34</v>
      </c>
      <c r="D56" s="302" t="s">
        <v>51</v>
      </c>
      <c r="E56" s="1070"/>
      <c r="F56" s="1074">
        <f t="shared" si="3"/>
        <v>0</v>
      </c>
    </row>
    <row r="57" spans="1:6" s="274" customFormat="1" ht="26.4">
      <c r="A57" s="277" t="s">
        <v>982</v>
      </c>
      <c r="B57" s="276" t="s">
        <v>1170</v>
      </c>
      <c r="C57" s="302">
        <v>3</v>
      </c>
      <c r="D57" s="302" t="s">
        <v>51</v>
      </c>
      <c r="E57" s="1070"/>
      <c r="F57" s="1074">
        <f t="shared" si="3"/>
        <v>0</v>
      </c>
    </row>
    <row r="58" spans="1:6" s="274" customFormat="1">
      <c r="A58" s="277" t="s">
        <v>982</v>
      </c>
      <c r="B58" s="276" t="s">
        <v>1169</v>
      </c>
      <c r="C58" s="302">
        <v>9</v>
      </c>
      <c r="D58" s="302" t="s">
        <v>51</v>
      </c>
      <c r="E58" s="1070"/>
      <c r="F58" s="1074">
        <f t="shared" si="3"/>
        <v>0</v>
      </c>
    </row>
    <row r="59" spans="1:6" s="274" customFormat="1">
      <c r="A59" s="277" t="s">
        <v>982</v>
      </c>
      <c r="B59" s="276" t="s">
        <v>1168</v>
      </c>
      <c r="C59" s="302">
        <v>5</v>
      </c>
      <c r="D59" s="302" t="s">
        <v>51</v>
      </c>
      <c r="E59" s="1070"/>
      <c r="F59" s="1074">
        <f t="shared" si="3"/>
        <v>0</v>
      </c>
    </row>
    <row r="60" spans="1:6" s="274" customFormat="1">
      <c r="A60" s="277" t="s">
        <v>982</v>
      </c>
      <c r="B60" s="276" t="s">
        <v>1167</v>
      </c>
      <c r="C60" s="302">
        <v>7</v>
      </c>
      <c r="D60" s="302" t="s">
        <v>51</v>
      </c>
      <c r="E60" s="1070"/>
      <c r="F60" s="1074">
        <f t="shared" si="3"/>
        <v>0</v>
      </c>
    </row>
    <row r="61" spans="1:6" s="274" customFormat="1">
      <c r="A61" s="277" t="s">
        <v>982</v>
      </c>
      <c r="B61" s="276" t="s">
        <v>1166</v>
      </c>
      <c r="C61" s="302">
        <v>1</v>
      </c>
      <c r="D61" s="302" t="s">
        <v>1022</v>
      </c>
      <c r="E61" s="1070"/>
      <c r="F61" s="1074">
        <f t="shared" si="3"/>
        <v>0</v>
      </c>
    </row>
    <row r="62" spans="1:6" s="274" customFormat="1">
      <c r="A62" s="277"/>
      <c r="B62" s="276" t="s">
        <v>1165</v>
      </c>
      <c r="C62" s="302"/>
      <c r="D62" s="302"/>
      <c r="E62" s="1070"/>
      <c r="F62" s="1074"/>
    </row>
    <row r="63" spans="1:6" s="274" customFormat="1">
      <c r="A63" s="277"/>
      <c r="B63" s="276"/>
      <c r="C63" s="302"/>
      <c r="D63" s="302"/>
      <c r="E63" s="1070"/>
      <c r="F63" s="1074"/>
    </row>
    <row r="64" spans="1:6" s="274" customFormat="1" ht="26.4">
      <c r="A64" s="277"/>
      <c r="B64" s="276" t="s">
        <v>1164</v>
      </c>
      <c r="C64" s="302"/>
      <c r="D64" s="302"/>
      <c r="E64" s="1070"/>
      <c r="F64" s="1074"/>
    </row>
    <row r="65" spans="1:6" s="274" customFormat="1">
      <c r="A65" s="277" t="s">
        <v>982</v>
      </c>
      <c r="B65" s="276" t="s">
        <v>1163</v>
      </c>
      <c r="C65" s="302">
        <v>550</v>
      </c>
      <c r="D65" s="302" t="s">
        <v>312</v>
      </c>
      <c r="E65" s="1070"/>
      <c r="F65" s="1074">
        <f>E65*C65</f>
        <v>0</v>
      </c>
    </row>
    <row r="66" spans="1:6" s="274" customFormat="1">
      <c r="A66" s="277" t="s">
        <v>982</v>
      </c>
      <c r="B66" s="276" t="s">
        <v>1162</v>
      </c>
      <c r="C66" s="302">
        <v>150</v>
      </c>
      <c r="D66" s="302" t="s">
        <v>312</v>
      </c>
      <c r="E66" s="1070"/>
      <c r="F66" s="1074">
        <f>E66*C66</f>
        <v>0</v>
      </c>
    </row>
    <row r="68" spans="1:6" s="274" customFormat="1" ht="39.6">
      <c r="A68" s="277" t="s">
        <v>982</v>
      </c>
      <c r="B68" s="276" t="s">
        <v>1161</v>
      </c>
      <c r="C68" s="302">
        <v>500</v>
      </c>
      <c r="D68" s="302" t="s">
        <v>312</v>
      </c>
      <c r="E68" s="1070"/>
      <c r="F68" s="1074">
        <f>E68*C68</f>
        <v>0</v>
      </c>
    </row>
    <row r="69" spans="1:6" s="274" customFormat="1">
      <c r="A69" s="277" t="s">
        <v>982</v>
      </c>
      <c r="B69" s="276" t="s">
        <v>1160</v>
      </c>
      <c r="C69" s="302">
        <v>1</v>
      </c>
      <c r="D69" s="302" t="s">
        <v>1022</v>
      </c>
      <c r="E69" s="1070"/>
      <c r="F69" s="1074">
        <f>E69*C69</f>
        <v>0</v>
      </c>
    </row>
    <row r="70" spans="1:6" s="274" customFormat="1">
      <c r="A70" s="277" t="s">
        <v>982</v>
      </c>
      <c r="B70" s="276" t="s">
        <v>1159</v>
      </c>
      <c r="C70" s="302">
        <v>1</v>
      </c>
      <c r="D70" s="302" t="s">
        <v>1022</v>
      </c>
      <c r="E70" s="1070"/>
      <c r="F70" s="1074">
        <f>E70*C70</f>
        <v>0</v>
      </c>
    </row>
    <row r="71" spans="1:6" s="274" customFormat="1">
      <c r="A71" s="277" t="s">
        <v>982</v>
      </c>
      <c r="B71" s="276" t="s">
        <v>1158</v>
      </c>
      <c r="C71" s="302">
        <v>1</v>
      </c>
      <c r="D71" s="302" t="s">
        <v>1022</v>
      </c>
      <c r="E71" s="1070"/>
      <c r="F71" s="1074">
        <f>E71*C71</f>
        <v>0</v>
      </c>
    </row>
    <row r="72" spans="1:6" s="274" customFormat="1" ht="26.4">
      <c r="A72" s="277" t="s">
        <v>982</v>
      </c>
      <c r="B72" s="276" t="s">
        <v>1157</v>
      </c>
      <c r="C72" s="302">
        <v>1</v>
      </c>
      <c r="D72" s="302" t="s">
        <v>1022</v>
      </c>
      <c r="E72" s="1070"/>
      <c r="F72" s="1074">
        <f>E72*C72</f>
        <v>0</v>
      </c>
    </row>
    <row r="73" spans="1:6" s="274" customFormat="1">
      <c r="A73" s="277"/>
      <c r="B73" s="276"/>
      <c r="C73" s="302"/>
      <c r="D73" s="302"/>
      <c r="E73" s="1070"/>
      <c r="F73" s="1074"/>
    </row>
    <row r="74" spans="1:6" s="274" customFormat="1">
      <c r="A74" s="277"/>
      <c r="B74" s="276" t="s">
        <v>1156</v>
      </c>
      <c r="C74" s="302"/>
      <c r="D74" s="302"/>
      <c r="E74" s="1070"/>
      <c r="F74" s="1074">
        <f>SUM(F55:F72)</f>
        <v>0</v>
      </c>
    </row>
    <row r="77" spans="1:6" s="274" customFormat="1">
      <c r="A77" s="277">
        <v>4</v>
      </c>
      <c r="B77" s="276" t="s">
        <v>1</v>
      </c>
      <c r="C77" s="302"/>
      <c r="D77" s="302"/>
      <c r="E77" s="1070"/>
      <c r="F77" s="1074"/>
    </row>
    <row r="78" spans="1:6" s="274" customFormat="1">
      <c r="A78" s="277"/>
      <c r="B78" s="276"/>
      <c r="C78" s="302"/>
      <c r="D78" s="302"/>
      <c r="E78" s="1070"/>
      <c r="F78" s="1074"/>
    </row>
    <row r="79" spans="1:6" s="274" customFormat="1" ht="26.4">
      <c r="A79" s="304" t="s">
        <v>982</v>
      </c>
      <c r="B79" s="303" t="s">
        <v>1042</v>
      </c>
      <c r="C79" s="305">
        <v>4</v>
      </c>
      <c r="D79" s="305" t="s">
        <v>1022</v>
      </c>
      <c r="E79" s="1071"/>
      <c r="F79" s="1059">
        <f>E79*C79</f>
        <v>0</v>
      </c>
    </row>
    <row r="80" spans="1:6" s="274" customFormat="1" ht="26.4">
      <c r="A80" s="277" t="s">
        <v>982</v>
      </c>
      <c r="B80" s="276" t="s">
        <v>1041</v>
      </c>
      <c r="C80" s="302">
        <v>35</v>
      </c>
      <c r="D80" s="302" t="s">
        <v>1022</v>
      </c>
      <c r="E80" s="1071"/>
      <c r="F80" s="1074">
        <f>C80*E80</f>
        <v>0</v>
      </c>
    </row>
    <row r="81" spans="1:6" s="274" customFormat="1">
      <c r="A81" s="277"/>
      <c r="B81" s="276"/>
      <c r="C81" s="302"/>
      <c r="D81" s="302"/>
      <c r="E81" s="1071"/>
      <c r="F81" s="1074"/>
    </row>
    <row r="82" spans="1:6" s="274" customFormat="1">
      <c r="A82" s="277"/>
      <c r="B82" s="276" t="s">
        <v>1039</v>
      </c>
      <c r="C82" s="302"/>
      <c r="D82" s="302"/>
      <c r="E82" s="1070"/>
      <c r="F82" s="1074">
        <f>SUM(F79:F81)</f>
        <v>0</v>
      </c>
    </row>
    <row r="83" spans="1:6" s="274" customFormat="1">
      <c r="A83" s="277"/>
      <c r="B83" s="276"/>
      <c r="C83" s="302"/>
      <c r="D83" s="302"/>
      <c r="E83" s="1070"/>
      <c r="F83" s="1074"/>
    </row>
    <row r="84" spans="1:6" s="274" customFormat="1">
      <c r="A84" s="277"/>
      <c r="B84" s="276"/>
      <c r="C84" s="302"/>
      <c r="D84" s="302"/>
      <c r="E84" s="1070"/>
      <c r="F84" s="1074"/>
    </row>
    <row r="85" spans="1:6" s="274" customFormat="1" ht="6" customHeight="1">
      <c r="A85" s="328"/>
      <c r="B85" s="327"/>
      <c r="C85" s="326"/>
      <c r="D85" s="326"/>
      <c r="E85" s="1072"/>
      <c r="F85" s="1064"/>
    </row>
    <row r="86" spans="1:6" s="284" customFormat="1">
      <c r="A86" s="292"/>
      <c r="B86" s="1094" t="s">
        <v>1928</v>
      </c>
      <c r="C86" s="322"/>
      <c r="D86" s="322"/>
      <c r="E86" s="1069"/>
      <c r="F86" s="1073">
        <f>F82+F74+F36+F49</f>
        <v>0</v>
      </c>
    </row>
    <row r="87" spans="1:6" ht="6" customHeight="1">
      <c r="A87" s="325"/>
      <c r="B87" s="298"/>
      <c r="C87" s="297"/>
      <c r="D87" s="297"/>
      <c r="E87" s="1072"/>
      <c r="F87" s="1064"/>
    </row>
  </sheetData>
  <pageMargins left="0.70866141732283472" right="0.70866141732283472" top="0.74803149606299213" bottom="0.74803149606299213" header="0.31496062992125984" footer="0.31496062992125984"/>
  <pageSetup paperSize="9" firstPageNumber="9" orientation="portrait" useFirstPageNumber="1" horizontalDpi="1200" verticalDpi="300" r:id="rId1"/>
  <headerFooter>
    <oddFooter>&amp;CStran &amp;P</oddFooter>
  </headerFooter>
  <rowBreaks count="2" manualBreakCount="2">
    <brk id="37" max="5" man="1"/>
    <brk id="7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19</vt:i4>
      </vt:variant>
    </vt:vector>
  </HeadingPairs>
  <TitlesOfParts>
    <vt:vector size="34" baseType="lpstr">
      <vt:lpstr>REKAPITULACIJA</vt:lpstr>
      <vt:lpstr>SD</vt:lpstr>
      <vt:lpstr>Rek. GO+ZU del</vt:lpstr>
      <vt:lpstr>GRADBENA DELA</vt:lpstr>
      <vt:lpstr>OBRTNIŠKA DELA</vt:lpstr>
      <vt:lpstr>ZUNANJA UREDITEV</vt:lpstr>
      <vt:lpstr>Rek. EI</vt:lpstr>
      <vt:lpstr>JAKI</vt:lpstr>
      <vt:lpstr>ŠIBKI</vt:lpstr>
      <vt:lpstr>NN priključek</vt:lpstr>
      <vt:lpstr>Rek. SI</vt:lpstr>
      <vt:lpstr>VOD. PRIKLJUČEK</vt:lpstr>
      <vt:lpstr>VO-KA</vt:lpstr>
      <vt:lpstr>OGREVANJE IN HLAJENJE</vt:lpstr>
      <vt:lpstr>PREZRACEVANJE</vt:lpstr>
      <vt:lpstr>'GRADBENA DELA'!Področje_tiskanja</vt:lpstr>
      <vt:lpstr>JAKI!Področje_tiskanja</vt:lpstr>
      <vt:lpstr>'NN priključek'!Področje_tiskanja</vt:lpstr>
      <vt:lpstr>'OBRTNIŠKA DELA'!Področje_tiskanja</vt:lpstr>
      <vt:lpstr>'OGREVANJE IN HLAJENJE'!Področje_tiskanja</vt:lpstr>
      <vt:lpstr>PREZRACEVANJE!Področje_tiskanja</vt:lpstr>
      <vt:lpstr>'Rek. EI'!Področje_tiskanja</vt:lpstr>
      <vt:lpstr>'Rek. SI'!Področje_tiskanja</vt:lpstr>
      <vt:lpstr>REKAPITULACIJA!Področje_tiskanja</vt:lpstr>
      <vt:lpstr>SD!Področje_tiskanja</vt:lpstr>
      <vt:lpstr>ŠIBKI!Področje_tiskanja</vt:lpstr>
      <vt:lpstr>'VOD. PRIKLJUČEK'!Področje_tiskanja</vt:lpstr>
      <vt:lpstr>'VO-KA'!Področje_tiskanja</vt:lpstr>
      <vt:lpstr>'ZUNANJA UREDITEV'!Področje_tiskanja</vt:lpstr>
      <vt:lpstr>'OGREVANJE IN HLAJENJE'!Tiskanje_naslovov</vt:lpstr>
      <vt:lpstr>PREZRACEVANJE!Tiskanje_naslovov</vt:lpstr>
      <vt:lpstr>'Rek. SI'!Tiskanje_naslovov</vt:lpstr>
      <vt:lpstr>'VOD. PRIKLJUČEK'!Tiskanje_naslovov</vt:lpstr>
      <vt:lpstr>'VO-KA'!Tiskanje_naslovov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2019-12-13T13:47:30Z</dcterms:created>
  <dcterms:modified xsi:type="dcterms:W3CDTF">2019-12-18T14:13:19Z</dcterms:modified>
</cp:coreProperties>
</file>