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idrih\Documents\1- Višje_šolstvo\Razpis VSŠ\Razpis 22-23\Prve prijave\"/>
    </mc:Choice>
  </mc:AlternateContent>
  <bookViews>
    <workbookView xWindow="0" yWindow="0" windowWidth="23040" windowHeight="9780"/>
  </bookViews>
  <sheets>
    <sheet name="SK 2022" sheetId="3" r:id="rId1"/>
    <sheet name="A4-list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7" i="5" l="1"/>
  <c r="J178" i="5" s="1"/>
  <c r="H177" i="5"/>
  <c r="I177" i="5" s="1"/>
  <c r="G177" i="5"/>
  <c r="G178" i="5" s="1"/>
  <c r="E177" i="5"/>
  <c r="F177" i="5" s="1"/>
  <c r="D177" i="5"/>
  <c r="D178" i="5" s="1"/>
  <c r="I176" i="5"/>
  <c r="J175" i="5"/>
  <c r="I175" i="5"/>
  <c r="I174" i="5"/>
  <c r="I173" i="5"/>
  <c r="I172" i="5"/>
  <c r="I171" i="5"/>
  <c r="I170" i="5"/>
  <c r="J169" i="5"/>
  <c r="I169" i="5"/>
  <c r="J168" i="5"/>
  <c r="I168" i="5"/>
  <c r="J166" i="5"/>
  <c r="I163" i="5"/>
  <c r="I162" i="5"/>
  <c r="I161" i="5"/>
  <c r="J160" i="5"/>
  <c r="I159" i="5"/>
  <c r="I158" i="5"/>
  <c r="I156" i="5"/>
  <c r="J154" i="5"/>
  <c r="I154" i="5"/>
  <c r="J152" i="5"/>
  <c r="I152" i="5"/>
  <c r="I151" i="5"/>
  <c r="I148" i="5"/>
  <c r="I147" i="5"/>
  <c r="J145" i="5"/>
  <c r="I145" i="5"/>
  <c r="I144" i="5"/>
  <c r="I143" i="5"/>
  <c r="I142" i="5"/>
  <c r="I141" i="5"/>
  <c r="I140" i="5"/>
  <c r="I138" i="5"/>
  <c r="I137" i="5"/>
  <c r="I136" i="5"/>
  <c r="I135" i="5"/>
  <c r="I134" i="5"/>
  <c r="J133" i="5"/>
  <c r="I133" i="5"/>
  <c r="J131" i="5"/>
  <c r="I131" i="5"/>
  <c r="I129" i="5"/>
  <c r="I128" i="5"/>
  <c r="J127" i="5"/>
  <c r="I125" i="5"/>
  <c r="I124" i="5"/>
  <c r="J123" i="5"/>
  <c r="I123" i="5"/>
  <c r="I122" i="5"/>
  <c r="I120" i="5"/>
  <c r="I118" i="5"/>
  <c r="I116" i="5"/>
  <c r="I115" i="5"/>
  <c r="I113" i="5"/>
  <c r="I112" i="5"/>
  <c r="I111" i="5"/>
  <c r="I110" i="5"/>
  <c r="J109" i="5"/>
  <c r="I109" i="5"/>
  <c r="I108" i="5"/>
  <c r="I105" i="5"/>
  <c r="I104" i="5"/>
  <c r="J102" i="5"/>
  <c r="I102" i="5"/>
  <c r="J101" i="5"/>
  <c r="I101" i="5"/>
  <c r="F101" i="5"/>
  <c r="I100" i="5"/>
  <c r="I99" i="5"/>
  <c r="I98" i="5"/>
  <c r="F98" i="5"/>
  <c r="I97" i="5"/>
  <c r="I96" i="5"/>
  <c r="I95" i="5"/>
  <c r="I94" i="5"/>
  <c r="J93" i="5"/>
  <c r="I93" i="5"/>
  <c r="H87" i="5"/>
  <c r="I87" i="5" s="1"/>
  <c r="G87" i="5"/>
  <c r="E87" i="5"/>
  <c r="F87" i="5" s="1"/>
  <c r="D87" i="5"/>
  <c r="I86" i="5"/>
  <c r="F86" i="5"/>
  <c r="J85" i="5"/>
  <c r="F85" i="5"/>
  <c r="F84" i="5"/>
  <c r="J83" i="5"/>
  <c r="I83" i="5"/>
  <c r="F83" i="5"/>
  <c r="I82" i="5"/>
  <c r="F82" i="5"/>
  <c r="J81" i="5"/>
  <c r="I81" i="5"/>
  <c r="F81" i="5"/>
  <c r="I80" i="5"/>
  <c r="F80" i="5"/>
  <c r="J79" i="5"/>
  <c r="F79" i="5"/>
  <c r="F78" i="5"/>
  <c r="I77" i="5"/>
  <c r="F77" i="5"/>
  <c r="F76" i="5"/>
  <c r="J74" i="5"/>
  <c r="I74" i="5"/>
  <c r="F74" i="5"/>
  <c r="I73" i="5"/>
  <c r="F73" i="5"/>
  <c r="J72" i="5"/>
  <c r="I72" i="5"/>
  <c r="F72" i="5"/>
  <c r="I71" i="5"/>
  <c r="F71" i="5"/>
  <c r="F70" i="5"/>
  <c r="F69" i="5"/>
  <c r="J68" i="5"/>
  <c r="F68" i="5"/>
  <c r="F67" i="5"/>
  <c r="J66" i="5"/>
  <c r="F66" i="5"/>
  <c r="I64" i="5"/>
  <c r="F64" i="5"/>
  <c r="J63" i="5"/>
  <c r="I63" i="5"/>
  <c r="F63" i="5"/>
  <c r="I62" i="5"/>
  <c r="F62" i="5"/>
  <c r="J61" i="5"/>
  <c r="I61" i="5"/>
  <c r="F61" i="5"/>
  <c r="F60" i="5"/>
  <c r="I59" i="5"/>
  <c r="F59" i="5"/>
  <c r="J58" i="5"/>
  <c r="F58" i="5"/>
  <c r="I57" i="5"/>
  <c r="F57" i="5"/>
  <c r="I56" i="5"/>
  <c r="J55" i="5"/>
  <c r="I55" i="5"/>
  <c r="F55" i="5"/>
  <c r="I54" i="5"/>
  <c r="F54" i="5"/>
  <c r="I53" i="5"/>
  <c r="F53" i="5"/>
  <c r="I52" i="5"/>
  <c r="F52" i="5"/>
  <c r="I51" i="5"/>
  <c r="I50" i="5"/>
  <c r="F50" i="5"/>
  <c r="I49" i="5"/>
  <c r="F49" i="5"/>
  <c r="I48" i="5"/>
  <c r="F48" i="5"/>
  <c r="J47" i="5"/>
  <c r="I47" i="5"/>
  <c r="F47" i="5"/>
  <c r="F46" i="5"/>
  <c r="I45" i="5"/>
  <c r="F45" i="5"/>
  <c r="J44" i="5"/>
  <c r="I44" i="5"/>
  <c r="F44" i="5"/>
  <c r="F43" i="5"/>
  <c r="J42" i="5"/>
  <c r="I42" i="5"/>
  <c r="F42" i="5"/>
  <c r="I41" i="5"/>
  <c r="F41" i="5"/>
  <c r="I39" i="5"/>
  <c r="F39" i="5"/>
  <c r="I38" i="5"/>
  <c r="F38" i="5"/>
  <c r="I37" i="5"/>
  <c r="F37" i="5"/>
  <c r="J36" i="5"/>
  <c r="F36" i="5"/>
  <c r="I35" i="5"/>
  <c r="F35" i="5"/>
  <c r="I34" i="5"/>
  <c r="F34" i="5"/>
  <c r="I33" i="5"/>
  <c r="F33" i="5"/>
  <c r="J32" i="5"/>
  <c r="I32" i="5"/>
  <c r="F32" i="5"/>
  <c r="F31" i="5"/>
  <c r="J30" i="5"/>
  <c r="F30" i="5"/>
  <c r="I29" i="5"/>
  <c r="F29" i="5"/>
  <c r="I28" i="5"/>
  <c r="F28" i="5"/>
  <c r="F27" i="5"/>
  <c r="J26" i="5"/>
  <c r="F25" i="5"/>
  <c r="J24" i="5"/>
  <c r="I24" i="5"/>
  <c r="F24" i="5"/>
  <c r="J23" i="5"/>
  <c r="I23" i="5"/>
  <c r="F23" i="5"/>
  <c r="I22" i="5"/>
  <c r="F22" i="5"/>
  <c r="I21" i="5"/>
  <c r="F21" i="5"/>
  <c r="J20" i="5"/>
  <c r="F20" i="5"/>
  <c r="F19" i="5"/>
  <c r="J18" i="5"/>
  <c r="I18" i="5"/>
  <c r="F18" i="5"/>
  <c r="I17" i="5"/>
  <c r="F17" i="5"/>
  <c r="J16" i="5"/>
  <c r="I16" i="5"/>
  <c r="F16" i="5"/>
  <c r="F15" i="5"/>
  <c r="J14" i="5"/>
  <c r="I14" i="5"/>
  <c r="F14" i="5"/>
  <c r="I13" i="5"/>
  <c r="I12" i="5"/>
  <c r="F12" i="5"/>
  <c r="J11" i="5"/>
  <c r="I11" i="5"/>
  <c r="F11" i="5"/>
  <c r="I10" i="5"/>
  <c r="F10" i="5"/>
  <c r="J9" i="5"/>
  <c r="I9" i="5"/>
  <c r="F9" i="5"/>
  <c r="F8" i="5"/>
  <c r="I7" i="5"/>
  <c r="F7" i="5"/>
  <c r="F6" i="5"/>
  <c r="J5" i="5"/>
  <c r="J87" i="5" s="1"/>
  <c r="I5" i="5"/>
  <c r="F5" i="5"/>
  <c r="J174" i="3"/>
  <c r="J175" i="3" s="1"/>
  <c r="H174" i="3"/>
  <c r="I174" i="3" s="1"/>
  <c r="G174" i="3"/>
  <c r="G175" i="3" s="1"/>
  <c r="E174" i="3"/>
  <c r="F174" i="3" s="1"/>
  <c r="D174" i="3"/>
  <c r="D175" i="3" s="1"/>
  <c r="I173" i="3"/>
  <c r="J172" i="3"/>
  <c r="I172" i="3"/>
  <c r="I171" i="3"/>
  <c r="I170" i="3"/>
  <c r="I169" i="3"/>
  <c r="I168" i="3"/>
  <c r="I167" i="3"/>
  <c r="J166" i="3"/>
  <c r="I166" i="3"/>
  <c r="J165" i="3"/>
  <c r="I165" i="3"/>
  <c r="J163" i="3"/>
  <c r="I160" i="3"/>
  <c r="I159" i="3"/>
  <c r="I158" i="3"/>
  <c r="J157" i="3"/>
  <c r="I156" i="3"/>
  <c r="I155" i="3"/>
  <c r="I153" i="3"/>
  <c r="J151" i="3"/>
  <c r="I151" i="3"/>
  <c r="J149" i="3"/>
  <c r="I149" i="3"/>
  <c r="I148" i="3"/>
  <c r="I145" i="3"/>
  <c r="I144" i="3"/>
  <c r="J142" i="3"/>
  <c r="I142" i="3"/>
  <c r="I141" i="3"/>
  <c r="I140" i="3"/>
  <c r="I139" i="3"/>
  <c r="I138" i="3"/>
  <c r="I137" i="3"/>
  <c r="I135" i="3"/>
  <c r="I134" i="3"/>
  <c r="I133" i="3"/>
  <c r="I132" i="3"/>
  <c r="I131" i="3"/>
  <c r="J130" i="3"/>
  <c r="I130" i="3"/>
  <c r="J128" i="3"/>
  <c r="I128" i="3"/>
  <c r="I126" i="3"/>
  <c r="I125" i="3"/>
  <c r="J124" i="3"/>
  <c r="I122" i="3"/>
  <c r="I121" i="3"/>
  <c r="J120" i="3"/>
  <c r="I120" i="3"/>
  <c r="I119" i="3"/>
  <c r="I117" i="3"/>
  <c r="I115" i="3"/>
  <c r="I113" i="3"/>
  <c r="I112" i="3"/>
  <c r="I110" i="3"/>
  <c r="I109" i="3"/>
  <c r="I108" i="3"/>
  <c r="I107" i="3"/>
  <c r="J106" i="3"/>
  <c r="I106" i="3"/>
  <c r="I105" i="3"/>
  <c r="I102" i="3"/>
  <c r="I101" i="3"/>
  <c r="J99" i="3"/>
  <c r="I99" i="3"/>
  <c r="J98" i="3"/>
  <c r="I98" i="3"/>
  <c r="F98" i="3"/>
  <c r="I97" i="3"/>
  <c r="I96" i="3"/>
  <c r="I95" i="3"/>
  <c r="F95" i="3"/>
  <c r="I94" i="3"/>
  <c r="I93" i="3"/>
  <c r="I92" i="3"/>
  <c r="I91" i="3"/>
  <c r="J90" i="3"/>
  <c r="I90" i="3"/>
  <c r="H87" i="3"/>
  <c r="I87" i="3" s="1"/>
  <c r="G87" i="3"/>
  <c r="F87" i="3"/>
  <c r="E87" i="3"/>
  <c r="D87" i="3"/>
  <c r="I86" i="3"/>
  <c r="F86" i="3"/>
  <c r="J85" i="3"/>
  <c r="F85" i="3"/>
  <c r="F84" i="3"/>
  <c r="J83" i="3"/>
  <c r="I83" i="3"/>
  <c r="F83" i="3"/>
  <c r="I82" i="3"/>
  <c r="F82" i="3"/>
  <c r="J81" i="3"/>
  <c r="I81" i="3"/>
  <c r="F81" i="3"/>
  <c r="I80" i="3"/>
  <c r="F80" i="3"/>
  <c r="J79" i="3"/>
  <c r="F79" i="3"/>
  <c r="F78" i="3"/>
  <c r="I77" i="3"/>
  <c r="F77" i="3"/>
  <c r="F76" i="3"/>
  <c r="J74" i="3"/>
  <c r="I74" i="3"/>
  <c r="F74" i="3"/>
  <c r="I73" i="3"/>
  <c r="F73" i="3"/>
  <c r="J72" i="3"/>
  <c r="I72" i="3"/>
  <c r="F72" i="3"/>
  <c r="I71" i="3"/>
  <c r="F71" i="3"/>
  <c r="F70" i="3"/>
  <c r="F69" i="3"/>
  <c r="J68" i="3"/>
  <c r="F68" i="3"/>
  <c r="F67" i="3"/>
  <c r="J66" i="3"/>
  <c r="F66" i="3"/>
  <c r="I64" i="3"/>
  <c r="F64" i="3"/>
  <c r="J63" i="3"/>
  <c r="I63" i="3"/>
  <c r="F63" i="3"/>
  <c r="I62" i="3"/>
  <c r="F62" i="3"/>
  <c r="J61" i="3"/>
  <c r="I61" i="3"/>
  <c r="F61" i="3"/>
  <c r="F60" i="3"/>
  <c r="I59" i="3"/>
  <c r="F59" i="3"/>
  <c r="J58" i="3"/>
  <c r="F58" i="3"/>
  <c r="I57" i="3"/>
  <c r="F57" i="3"/>
  <c r="I56" i="3"/>
  <c r="J55" i="3"/>
  <c r="I55" i="3"/>
  <c r="F55" i="3"/>
  <c r="I54" i="3"/>
  <c r="F54" i="3"/>
  <c r="I53" i="3"/>
  <c r="F53" i="3"/>
  <c r="I52" i="3"/>
  <c r="F52" i="3"/>
  <c r="I51" i="3"/>
  <c r="I50" i="3"/>
  <c r="F50" i="3"/>
  <c r="I49" i="3"/>
  <c r="F49" i="3"/>
  <c r="I48" i="3"/>
  <c r="F48" i="3"/>
  <c r="J47" i="3"/>
  <c r="I47" i="3"/>
  <c r="F47" i="3"/>
  <c r="F46" i="3"/>
  <c r="I45" i="3"/>
  <c r="F45" i="3"/>
  <c r="J44" i="3"/>
  <c r="I44" i="3"/>
  <c r="F44" i="3"/>
  <c r="F43" i="3"/>
  <c r="J42" i="3"/>
  <c r="I42" i="3"/>
  <c r="F42" i="3"/>
  <c r="I41" i="3"/>
  <c r="F41" i="3"/>
  <c r="I39" i="3"/>
  <c r="F39" i="3"/>
  <c r="I38" i="3"/>
  <c r="F38" i="3"/>
  <c r="I37" i="3"/>
  <c r="F37" i="3"/>
  <c r="J36" i="3"/>
  <c r="F36" i="3"/>
  <c r="I35" i="3"/>
  <c r="F35" i="3"/>
  <c r="I34" i="3"/>
  <c r="F34" i="3"/>
  <c r="I33" i="3"/>
  <c r="F33" i="3"/>
  <c r="J32" i="3"/>
  <c r="I32" i="3"/>
  <c r="F32" i="3"/>
  <c r="F31" i="3"/>
  <c r="J30" i="3"/>
  <c r="F30" i="3"/>
  <c r="I29" i="3"/>
  <c r="F29" i="3"/>
  <c r="I28" i="3"/>
  <c r="F28" i="3"/>
  <c r="F27" i="3"/>
  <c r="J26" i="3"/>
  <c r="F25" i="3"/>
  <c r="J24" i="3"/>
  <c r="I24" i="3"/>
  <c r="F24" i="3"/>
  <c r="J23" i="3"/>
  <c r="I23" i="3"/>
  <c r="F23" i="3"/>
  <c r="I22" i="3"/>
  <c r="F22" i="3"/>
  <c r="I21" i="3"/>
  <c r="F21" i="3"/>
  <c r="J20" i="3"/>
  <c r="F20" i="3"/>
  <c r="F19" i="3"/>
  <c r="J18" i="3"/>
  <c r="I18" i="3"/>
  <c r="F18" i="3"/>
  <c r="I17" i="3"/>
  <c r="F17" i="3"/>
  <c r="J16" i="3"/>
  <c r="I16" i="3"/>
  <c r="F16" i="3"/>
  <c r="F15" i="3"/>
  <c r="J14" i="3"/>
  <c r="I14" i="3"/>
  <c r="F14" i="3"/>
  <c r="I13" i="3"/>
  <c r="I12" i="3"/>
  <c r="F12" i="3"/>
  <c r="J11" i="3"/>
  <c r="I11" i="3"/>
  <c r="F11" i="3"/>
  <c r="I10" i="3"/>
  <c r="F10" i="3"/>
  <c r="J9" i="3"/>
  <c r="I9" i="3"/>
  <c r="F9" i="3"/>
  <c r="F8" i="3"/>
  <c r="I7" i="3"/>
  <c r="F7" i="3"/>
  <c r="F6" i="3"/>
  <c r="J5" i="3"/>
  <c r="J87" i="3" s="1"/>
  <c r="I5" i="3"/>
  <c r="F5" i="3"/>
  <c r="E178" i="5" l="1"/>
  <c r="F178" i="5" s="1"/>
  <c r="H178" i="5"/>
  <c r="I178" i="5" s="1"/>
  <c r="E175" i="3"/>
  <c r="F175" i="3" s="1"/>
  <c r="H175" i="3"/>
  <c r="I175" i="3" s="1"/>
</calcChain>
</file>

<file path=xl/sharedStrings.xml><?xml version="1.0" encoding="utf-8"?>
<sst xmlns="http://schemas.openxmlformats.org/spreadsheetml/2006/main" count="710" uniqueCount="134">
  <si>
    <t>PREJETE PRIJAVE V PRVEM PRIJAVNEM ROKU 2022 - 2023</t>
  </si>
  <si>
    <t>JAVNE VIŠJE STROKOVNE ŠOLE</t>
  </si>
  <si>
    <t>PROGRAM</t>
  </si>
  <si>
    <t>REDNI</t>
  </si>
  <si>
    <t>IZREDNI</t>
  </si>
  <si>
    <t>VSOTA</t>
  </si>
  <si>
    <t>VPISNA MESTA</t>
  </si>
  <si>
    <t>%</t>
  </si>
  <si>
    <t>1. Biotehniški center Naklo</t>
  </si>
  <si>
    <t xml:space="preserve"> hortikultura</t>
  </si>
  <si>
    <t xml:space="preserve"> naravovarstvo</t>
  </si>
  <si>
    <t xml:space="preserve"> -</t>
  </si>
  <si>
    <t xml:space="preserve"> upravljanje podeželja in krajine</t>
  </si>
  <si>
    <t>živilstvo in prehrana</t>
  </si>
  <si>
    <r>
      <t>2.</t>
    </r>
    <r>
      <rPr>
        <b/>
        <sz val="7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Biotehniški izobraževalni center Ljubljana</t>
    </r>
  </si>
  <si>
    <t xml:space="preserve"> gostinstvo in turizem</t>
  </si>
  <si>
    <t xml:space="preserve"> živilstvo in prehrana</t>
  </si>
  <si>
    <r>
      <t>3.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Ekonomska šola Celje</t>
    </r>
  </si>
  <si>
    <t xml:space="preserve"> ekonomist</t>
  </si>
  <si>
    <t xml:space="preserve"> organizator socialne mreže</t>
  </si>
  <si>
    <t xml:space="preserve"> varovanje</t>
  </si>
  <si>
    <t xml:space="preserve"> - </t>
  </si>
  <si>
    <t>4. Strokovni izobraževalni center Brežice</t>
  </si>
  <si>
    <t>velnes</t>
  </si>
  <si>
    <r>
      <t>5.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Ekonomska šola Murska Sobota</t>
    </r>
  </si>
  <si>
    <t xml:space="preserve"> informatika</t>
  </si>
  <si>
    <r>
      <t>6.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Ekonomska šola Novo mesto</t>
    </r>
  </si>
  <si>
    <t xml:space="preserve"> medijska produkcija</t>
  </si>
  <si>
    <r>
      <t>7.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Grm Novo mesto – Center biotehnike in turizma</t>
    </r>
  </si>
  <si>
    <r>
      <t>8.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Izobraževalni center Piramida Maribor</t>
    </r>
  </si>
  <si>
    <t>9. Lesarska šola Maribor</t>
  </si>
  <si>
    <t xml:space="preserve"> lesarstvo</t>
  </si>
  <si>
    <t xml:space="preserve"> oblikovanje materialov</t>
  </si>
  <si>
    <r>
      <t>10.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Prometna šola Maribor</t>
    </r>
  </si>
  <si>
    <t xml:space="preserve">  -</t>
  </si>
  <si>
    <t>informatika</t>
  </si>
  <si>
    <t>logistično inženirstvo</t>
  </si>
  <si>
    <t>varstvo okolja in komunala</t>
  </si>
  <si>
    <r>
      <t>11.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Šola za hortikulturo in vizualne umetnosti Celje</t>
    </r>
  </si>
  <si>
    <t>hortikultura</t>
  </si>
  <si>
    <t>_</t>
  </si>
  <si>
    <t>snovanje vizualnih komunikacij in trženja</t>
  </si>
  <si>
    <r>
      <t>12.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Celje</t>
    </r>
  </si>
  <si>
    <t>avtoservisni menedžment</t>
  </si>
  <si>
    <t>gradbeništvo</t>
  </si>
  <si>
    <t>mehatronika</t>
  </si>
  <si>
    <t>strojništvo</t>
  </si>
  <si>
    <r>
      <t>13.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Kranj</t>
    </r>
  </si>
  <si>
    <t>ekonomist</t>
  </si>
  <si>
    <t>elektroenergetika</t>
  </si>
  <si>
    <t>organizator socialne mreže</t>
  </si>
  <si>
    <t>varovanje</t>
  </si>
  <si>
    <r>
      <t>14.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Ljubljana</t>
    </r>
  </si>
  <si>
    <t>oblikovanje materialov (les, kovina)</t>
  </si>
  <si>
    <r>
      <t>15.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Nova Gorica</t>
    </r>
  </si>
  <si>
    <t>upravljanje podeželja in krajine</t>
  </si>
  <si>
    <r>
      <t>16.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Novo mesto</t>
    </r>
  </si>
  <si>
    <t>elektrotehnika</t>
  </si>
  <si>
    <t>kozmetika</t>
  </si>
  <si>
    <t>lesarstvo</t>
  </si>
  <si>
    <t xml:space="preserve">strojništvo </t>
  </si>
  <si>
    <r>
      <t>17.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Postojna</t>
    </r>
  </si>
  <si>
    <t>gozdarstvo in lovstvo</t>
  </si>
  <si>
    <t>poslovni sekretar</t>
  </si>
  <si>
    <r>
      <t>19.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Ravne na Koroškem</t>
    </r>
  </si>
  <si>
    <r>
      <t>20.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Slovenj Gradec</t>
    </r>
  </si>
  <si>
    <r>
      <t>21.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Srečka Kosovela Sežana</t>
    </r>
  </si>
  <si>
    <t>fotografija</t>
  </si>
  <si>
    <t>oblikovanje materialov (kamen)</t>
  </si>
  <si>
    <t xml:space="preserve">  - </t>
  </si>
  <si>
    <r>
      <t>22.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Šentjur</t>
    </r>
  </si>
  <si>
    <t>gostinstvo in turizem</t>
  </si>
  <si>
    <t>naravovarstvo</t>
  </si>
  <si>
    <r>
      <t>23.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Škofja Loka</t>
    </r>
  </si>
  <si>
    <t>24.  ŠC Velenje</t>
  </si>
  <si>
    <t>geotehnologija in rudarstvo</t>
  </si>
  <si>
    <r>
      <t>25.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ŠC PET Ljubljana</t>
    </r>
  </si>
  <si>
    <t>telekomunikacije</t>
  </si>
  <si>
    <t>26. TŠC Maribor</t>
  </si>
  <si>
    <r>
      <t>27.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VSŠ za gostinstvo in turizem Bled</t>
    </r>
  </si>
  <si>
    <r>
      <t>28.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VSŠ za gostinstvo in turizem Maribor</t>
    </r>
  </si>
  <si>
    <t>SKUPAJ</t>
  </si>
  <si>
    <t>ZASEBNE VIŠJE STROKOVNE ŠOLE</t>
  </si>
  <si>
    <r>
      <t>1.</t>
    </r>
    <r>
      <rPr>
        <b/>
        <sz val="7"/>
        <color theme="1"/>
        <rFont val="Calibri"/>
        <family val="2"/>
        <charset val="238"/>
        <scheme val="minor"/>
      </rPr>
      <t>  D</t>
    </r>
    <r>
      <rPr>
        <b/>
        <sz val="8"/>
        <color theme="1"/>
        <rFont val="Calibri"/>
        <family val="2"/>
        <charset val="238"/>
        <scheme val="minor"/>
      </rPr>
      <t>OBA EPIS Maribor</t>
    </r>
  </si>
  <si>
    <t>komerciala (Doba)</t>
  </si>
  <si>
    <t xml:space="preserve"> kozmetika</t>
  </si>
  <si>
    <t xml:space="preserve"> poslovni sekretar *</t>
  </si>
  <si>
    <t xml:space="preserve"> varstvo okolja in komunala</t>
  </si>
  <si>
    <t xml:space="preserve"> velnes (Doba)</t>
  </si>
  <si>
    <r>
      <t>2.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Inštitut in akademija za multimedije Ljubljana</t>
    </r>
  </si>
  <si>
    <t xml:space="preserve"> medijska produkcija *</t>
  </si>
  <si>
    <r>
      <t>3.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Abitura Celje</t>
    </r>
  </si>
  <si>
    <t xml:space="preserve"> poslovni sekretar</t>
  </si>
  <si>
    <t xml:space="preserve"> velnes</t>
  </si>
  <si>
    <r>
      <t>4.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B2</t>
    </r>
  </si>
  <si>
    <t xml:space="preserve"> ekonomist (Maribor)</t>
  </si>
  <si>
    <t xml:space="preserve"> informatika (Maribor)</t>
  </si>
  <si>
    <t xml:space="preserve"> logistično inžinirstvo</t>
  </si>
  <si>
    <t xml:space="preserve"> logistično inženirsvo (Maribor)</t>
  </si>
  <si>
    <t xml:space="preserve"> poslovni sekretar (Maribor)</t>
  </si>
  <si>
    <t xml:space="preserve"> snovanje vizualnih komunikacij in trženja</t>
  </si>
  <si>
    <t xml:space="preserve"> snovanje vizualnih komunikacij in trženja  (Maribor)</t>
  </si>
  <si>
    <t xml:space="preserve"> varovanje (Maribor)</t>
  </si>
  <si>
    <r>
      <t>5.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B&amp;B</t>
    </r>
  </si>
  <si>
    <t xml:space="preserve"> logistično inženirstvo</t>
  </si>
  <si>
    <t xml:space="preserve"> logistično inženirstvo (Ljubljana)</t>
  </si>
  <si>
    <r>
      <t>6.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CPU</t>
    </r>
  </si>
  <si>
    <t xml:space="preserve"> gradbeništvo</t>
  </si>
  <si>
    <r>
      <t>7.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EDC Kranj</t>
    </r>
  </si>
  <si>
    <r>
      <t>8.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ERUDIO, Ljubljana</t>
    </r>
  </si>
  <si>
    <t xml:space="preserve"> mehatronika</t>
  </si>
  <si>
    <t xml:space="preserve"> strojništvo</t>
  </si>
  <si>
    <r>
      <t>9.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Gea College</t>
    </r>
  </si>
  <si>
    <t xml:space="preserve"> ekonomist (Ptuj)</t>
  </si>
  <si>
    <r>
      <t>10.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ICES Ljubljana</t>
    </r>
  </si>
  <si>
    <t xml:space="preserve"> elektroenergetika</t>
  </si>
  <si>
    <r>
      <t>11.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IC Geoss Litija</t>
    </r>
  </si>
  <si>
    <r>
      <t>12.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IC Memory</t>
    </r>
  </si>
  <si>
    <t xml:space="preserve"> ekonomist (Dutovlje)</t>
  </si>
  <si>
    <t xml:space="preserve"> ekonomist (Koper)</t>
  </si>
  <si>
    <t xml:space="preserve"> logistično inženirstvo (Dutovlje)</t>
  </si>
  <si>
    <t xml:space="preserve"> logistično inženirstvo (Koper)</t>
  </si>
  <si>
    <r>
      <t>13.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Lampret Consulting, Nova Gorica</t>
    </r>
  </si>
  <si>
    <r>
      <t>14.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PARATUS, Ljubljana</t>
    </r>
  </si>
  <si>
    <r>
      <t>15.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PRAH, Izobraževanje</t>
    </r>
  </si>
  <si>
    <r>
      <t>16.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Skaldens, VSŠ za ustne higienike Ljubljana</t>
    </r>
  </si>
  <si>
    <t xml:space="preserve"> ustni higienik</t>
  </si>
  <si>
    <r>
      <t>18.</t>
    </r>
    <r>
      <rPr>
        <b/>
        <sz val="7"/>
        <color theme="1"/>
        <rFont val="Calibri"/>
        <family val="2"/>
        <charset val="238"/>
        <scheme val="minor"/>
      </rPr>
      <t> </t>
    </r>
    <r>
      <rPr>
        <b/>
        <sz val="8"/>
        <color theme="1"/>
        <rFont val="Calibri"/>
        <family val="2"/>
        <charset val="238"/>
        <scheme val="minor"/>
      </rPr>
      <t>VSŠ Academia Maribor</t>
    </r>
  </si>
  <si>
    <t>19. VSŠ za kozmetiko in velnes Ljubljana</t>
  </si>
  <si>
    <t>VSE ŠOLE</t>
  </si>
  <si>
    <t>SPREJTI</t>
  </si>
  <si>
    <t>SPREJETI</t>
  </si>
  <si>
    <t>18. ŠC Ptuj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</si>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</sst>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7A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9" fontId="4" fillId="3" borderId="2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9" fontId="6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9" fontId="6" fillId="0" borderId="18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9" fontId="4" fillId="3" borderId="16" xfId="0" applyNumberFormat="1" applyFont="1" applyFill="1" applyBorder="1" applyAlignment="1">
      <alignment horizontal="center" vertical="center" wrapText="1"/>
    </xf>
    <xf numFmtId="3" fontId="4" fillId="3" borderId="18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3" fontId="4" fillId="4" borderId="18" xfId="0" applyNumberFormat="1" applyFont="1" applyFill="1" applyBorder="1" applyAlignment="1">
      <alignment horizontal="center" vertical="center" wrapText="1"/>
    </xf>
    <xf numFmtId="9" fontId="4" fillId="4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0" fillId="0" borderId="14" xfId="0" applyBorder="1"/>
    <xf numFmtId="0" fontId="0" fillId="0" borderId="22" xfId="0" applyBorder="1"/>
    <xf numFmtId="3" fontId="4" fillId="4" borderId="23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0" fillId="0" borderId="0" xfId="0" applyBorder="1"/>
    <xf numFmtId="0" fontId="4" fillId="2" borderId="9" xfId="0" applyFont="1" applyFill="1" applyBorder="1" applyAlignment="1">
      <alignment horizontal="left" vertical="center" wrapText="1"/>
    </xf>
    <xf numFmtId="10" fontId="0" fillId="0" borderId="0" xfId="0" applyNumberFormat="1"/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9" fontId="6" fillId="0" borderId="24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9" fontId="6" fillId="0" borderId="26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9" fontId="6" fillId="0" borderId="28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0" borderId="30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9" fontId="6" fillId="0" borderId="31" xfId="0" applyNumberFormat="1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9" fontId="6" fillId="0" borderId="32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9" fontId="4" fillId="5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9" fontId="4" fillId="3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7"/>
  <sheetViews>
    <sheetView tabSelected="1" workbookViewId="0">
      <selection activeCell="H177" sqref="H177"/>
    </sheetView>
  </sheetViews>
  <sheetFormatPr defaultRowHeight="15" x14ac:dyDescent="0.25"/>
  <cols>
    <col min="1" max="1" width="4.42578125" customWidth="1"/>
    <col min="2" max="2" width="28.42578125" customWidth="1"/>
    <col min="3" max="3" width="20.42578125" customWidth="1"/>
    <col min="4" max="9" width="7.140625" customWidth="1"/>
    <col min="10" max="10" width="8" customWidth="1"/>
  </cols>
  <sheetData>
    <row r="2" spans="2:10" ht="13.5" customHeight="1" thickBot="1" x14ac:dyDescent="0.3">
      <c r="B2" s="156" t="s">
        <v>0</v>
      </c>
      <c r="C2" s="156"/>
      <c r="D2" s="156"/>
      <c r="E2" s="122"/>
      <c r="F2" s="122"/>
      <c r="G2" s="1"/>
      <c r="H2" s="1"/>
      <c r="I2" s="1"/>
      <c r="J2" s="1"/>
    </row>
    <row r="3" spans="2:10" ht="15.75" thickBot="1" x14ac:dyDescent="0.3">
      <c r="B3" s="123" t="s">
        <v>1</v>
      </c>
      <c r="C3" s="124" t="s">
        <v>2</v>
      </c>
      <c r="D3" s="125" t="s">
        <v>3</v>
      </c>
      <c r="E3" s="125"/>
      <c r="F3" s="125"/>
      <c r="G3" s="125" t="s">
        <v>4</v>
      </c>
      <c r="H3" s="125"/>
      <c r="I3" s="125"/>
      <c r="J3" s="121" t="s">
        <v>5</v>
      </c>
    </row>
    <row r="4" spans="2:10" ht="18.75" thickBot="1" x14ac:dyDescent="0.3">
      <c r="B4" s="123"/>
      <c r="C4" s="124"/>
      <c r="D4" s="2" t="s">
        <v>6</v>
      </c>
      <c r="E4" s="2" t="s">
        <v>130</v>
      </c>
      <c r="F4" s="2" t="s">
        <v>7</v>
      </c>
      <c r="G4" s="2" t="s">
        <v>6</v>
      </c>
      <c r="H4" s="2" t="s">
        <v>131</v>
      </c>
      <c r="I4" s="2" t="s">
        <v>7</v>
      </c>
      <c r="J4" s="121"/>
    </row>
    <row r="5" spans="2:10" ht="22.5" customHeight="1" thickBot="1" x14ac:dyDescent="0.3">
      <c r="B5" s="126" t="s">
        <v>8</v>
      </c>
      <c r="C5" s="3" t="s">
        <v>9</v>
      </c>
      <c r="D5" s="4">
        <v>45</v>
      </c>
      <c r="E5" s="4">
        <v>10</v>
      </c>
      <c r="F5" s="5">
        <f t="shared" ref="F5:F68" si="0">E5/D5</f>
        <v>0.22222222222222221</v>
      </c>
      <c r="G5" s="4">
        <v>30</v>
      </c>
      <c r="H5" s="4">
        <v>1</v>
      </c>
      <c r="I5" s="5">
        <f>H5/G5</f>
        <v>3.3333333333333333E-2</v>
      </c>
      <c r="J5" s="128">
        <f>SUM(E5:E8,H5:H8)</f>
        <v>48</v>
      </c>
    </row>
    <row r="6" spans="2:10" ht="22.5" customHeight="1" thickBot="1" x14ac:dyDescent="0.3">
      <c r="B6" s="126"/>
      <c r="C6" s="3" t="s">
        <v>10</v>
      </c>
      <c r="D6" s="4">
        <v>45</v>
      </c>
      <c r="E6" s="4">
        <v>8</v>
      </c>
      <c r="F6" s="5">
        <f t="shared" si="0"/>
        <v>0.17777777777777778</v>
      </c>
      <c r="G6" s="4">
        <v>30</v>
      </c>
      <c r="H6" s="4" t="s">
        <v>11</v>
      </c>
      <c r="I6" s="4" t="s">
        <v>11</v>
      </c>
      <c r="J6" s="128"/>
    </row>
    <row r="7" spans="2:10" ht="22.5" customHeight="1" thickBot="1" x14ac:dyDescent="0.3">
      <c r="B7" s="126"/>
      <c r="C7" s="3" t="s">
        <v>12</v>
      </c>
      <c r="D7" s="4">
        <v>45</v>
      </c>
      <c r="E7" s="4">
        <v>16</v>
      </c>
      <c r="F7" s="5">
        <f t="shared" si="0"/>
        <v>0.35555555555555557</v>
      </c>
      <c r="G7" s="4">
        <v>30</v>
      </c>
      <c r="H7" s="4">
        <v>1</v>
      </c>
      <c r="I7" s="5">
        <f t="shared" ref="I7:I18" si="1">H7/G7</f>
        <v>3.3333333333333333E-2</v>
      </c>
      <c r="J7" s="128"/>
    </row>
    <row r="8" spans="2:10" ht="22.5" customHeight="1" thickBot="1" x14ac:dyDescent="0.3">
      <c r="B8" s="127"/>
      <c r="C8" s="6" t="s">
        <v>13</v>
      </c>
      <c r="D8" s="7">
        <v>45</v>
      </c>
      <c r="E8" s="7">
        <v>12</v>
      </c>
      <c r="F8" s="8">
        <f t="shared" si="0"/>
        <v>0.26666666666666666</v>
      </c>
      <c r="G8" s="7">
        <v>30</v>
      </c>
      <c r="H8" s="7" t="s">
        <v>11</v>
      </c>
      <c r="I8" s="7" t="s">
        <v>11</v>
      </c>
      <c r="J8" s="129"/>
    </row>
    <row r="9" spans="2:10" ht="22.5" customHeight="1" thickTop="1" thickBot="1" x14ac:dyDescent="0.3">
      <c r="B9" s="130" t="s">
        <v>14</v>
      </c>
      <c r="C9" s="9" t="s">
        <v>15</v>
      </c>
      <c r="D9" s="10">
        <v>120</v>
      </c>
      <c r="E9" s="10">
        <v>60</v>
      </c>
      <c r="F9" s="11">
        <f t="shared" si="0"/>
        <v>0.5</v>
      </c>
      <c r="G9" s="10">
        <v>70</v>
      </c>
      <c r="H9" s="10">
        <v>4</v>
      </c>
      <c r="I9" s="11">
        <f t="shared" si="1"/>
        <v>5.7142857142857141E-2</v>
      </c>
      <c r="J9" s="131">
        <f>SUM(E9:E10,H9:H10)</f>
        <v>136</v>
      </c>
    </row>
    <row r="10" spans="2:10" ht="22.5" customHeight="1" thickBot="1" x14ac:dyDescent="0.3">
      <c r="B10" s="127"/>
      <c r="C10" s="12" t="s">
        <v>16</v>
      </c>
      <c r="D10" s="7">
        <v>90</v>
      </c>
      <c r="E10" s="7">
        <v>67</v>
      </c>
      <c r="F10" s="8">
        <f t="shared" si="0"/>
        <v>0.74444444444444446</v>
      </c>
      <c r="G10" s="7">
        <v>70</v>
      </c>
      <c r="H10" s="7">
        <v>5</v>
      </c>
      <c r="I10" s="8">
        <f t="shared" si="1"/>
        <v>7.1428571428571425E-2</v>
      </c>
      <c r="J10" s="132"/>
    </row>
    <row r="11" spans="2:10" ht="22.5" customHeight="1" thickTop="1" thickBot="1" x14ac:dyDescent="0.3">
      <c r="B11" s="130" t="s">
        <v>17</v>
      </c>
      <c r="C11" s="9" t="s">
        <v>18</v>
      </c>
      <c r="D11" s="10">
        <v>90</v>
      </c>
      <c r="E11" s="10">
        <v>9</v>
      </c>
      <c r="F11" s="11">
        <f t="shared" si="0"/>
        <v>0.1</v>
      </c>
      <c r="G11" s="10">
        <v>70</v>
      </c>
      <c r="H11" s="10">
        <v>2</v>
      </c>
      <c r="I11" s="11">
        <f t="shared" si="1"/>
        <v>2.8571428571428571E-2</v>
      </c>
      <c r="J11" s="131">
        <f>SUM(E11:E12,H11:H13)</f>
        <v>19</v>
      </c>
    </row>
    <row r="12" spans="2:10" ht="22.5" customHeight="1" thickBot="1" x14ac:dyDescent="0.3">
      <c r="B12" s="126"/>
      <c r="C12" s="3" t="s">
        <v>19</v>
      </c>
      <c r="D12" s="4">
        <v>50</v>
      </c>
      <c r="E12" s="4">
        <v>4</v>
      </c>
      <c r="F12" s="5">
        <f t="shared" si="0"/>
        <v>0.08</v>
      </c>
      <c r="G12" s="4">
        <v>50</v>
      </c>
      <c r="H12" s="4">
        <v>2</v>
      </c>
      <c r="I12" s="5">
        <f t="shared" si="1"/>
        <v>0.04</v>
      </c>
      <c r="J12" s="133"/>
    </row>
    <row r="13" spans="2:10" ht="22.5" customHeight="1" thickBot="1" x14ac:dyDescent="0.3">
      <c r="B13" s="127"/>
      <c r="C13" s="12" t="s">
        <v>20</v>
      </c>
      <c r="D13" s="7" t="s">
        <v>11</v>
      </c>
      <c r="E13" s="7" t="s">
        <v>11</v>
      </c>
      <c r="F13" s="8" t="s">
        <v>11</v>
      </c>
      <c r="G13" s="7">
        <v>30</v>
      </c>
      <c r="H13" s="7">
        <v>2</v>
      </c>
      <c r="I13" s="8">
        <f t="shared" si="1"/>
        <v>6.6666666666666666E-2</v>
      </c>
      <c r="J13" s="132"/>
    </row>
    <row r="14" spans="2:10" ht="22.5" customHeight="1" thickTop="1" thickBot="1" x14ac:dyDescent="0.3">
      <c r="B14" s="130" t="s">
        <v>22</v>
      </c>
      <c r="C14" s="9" t="s">
        <v>18</v>
      </c>
      <c r="D14" s="10">
        <v>50</v>
      </c>
      <c r="E14" s="10">
        <v>6</v>
      </c>
      <c r="F14" s="11">
        <f t="shared" si="0"/>
        <v>0.12</v>
      </c>
      <c r="G14" s="10">
        <v>30</v>
      </c>
      <c r="H14" s="10">
        <v>1</v>
      </c>
      <c r="I14" s="11">
        <f t="shared" si="1"/>
        <v>3.3333333333333333E-2</v>
      </c>
      <c r="J14" s="131">
        <f>SUM(E14:E15,H14:H15)</f>
        <v>8</v>
      </c>
    </row>
    <row r="15" spans="2:10" ht="22.5" customHeight="1" thickBot="1" x14ac:dyDescent="0.3">
      <c r="B15" s="127"/>
      <c r="C15" s="12" t="s">
        <v>23</v>
      </c>
      <c r="D15" s="7">
        <v>30</v>
      </c>
      <c r="E15" s="7">
        <v>1</v>
      </c>
      <c r="F15" s="8">
        <f t="shared" si="0"/>
        <v>3.3333333333333333E-2</v>
      </c>
      <c r="G15" s="7">
        <v>30</v>
      </c>
      <c r="H15" s="7" t="s">
        <v>11</v>
      </c>
      <c r="I15" s="7" t="s">
        <v>11</v>
      </c>
      <c r="J15" s="132"/>
    </row>
    <row r="16" spans="2:10" ht="22.5" customHeight="1" thickTop="1" thickBot="1" x14ac:dyDescent="0.3">
      <c r="B16" s="130" t="s">
        <v>24</v>
      </c>
      <c r="C16" s="9" t="s">
        <v>18</v>
      </c>
      <c r="D16" s="10">
        <v>80</v>
      </c>
      <c r="E16" s="10">
        <v>14</v>
      </c>
      <c r="F16" s="11">
        <f t="shared" si="0"/>
        <v>0.17499999999999999</v>
      </c>
      <c r="G16" s="10">
        <v>50</v>
      </c>
      <c r="H16" s="10">
        <v>2</v>
      </c>
      <c r="I16" s="11">
        <f t="shared" si="1"/>
        <v>0.04</v>
      </c>
      <c r="J16" s="131">
        <f>SUM(E16:E17,H16:H17)</f>
        <v>30</v>
      </c>
    </row>
    <row r="17" spans="2:10" ht="22.5" customHeight="1" thickBot="1" x14ac:dyDescent="0.3">
      <c r="B17" s="127"/>
      <c r="C17" s="12" t="s">
        <v>25</v>
      </c>
      <c r="D17" s="7">
        <v>45</v>
      </c>
      <c r="E17" s="7">
        <v>12</v>
      </c>
      <c r="F17" s="8">
        <f t="shared" si="0"/>
        <v>0.26666666666666666</v>
      </c>
      <c r="G17" s="7">
        <v>30</v>
      </c>
      <c r="H17" s="7">
        <v>2</v>
      </c>
      <c r="I17" s="8">
        <f t="shared" si="1"/>
        <v>6.6666666666666666E-2</v>
      </c>
      <c r="J17" s="132"/>
    </row>
    <row r="18" spans="2:10" ht="22.5" customHeight="1" thickTop="1" thickBot="1" x14ac:dyDescent="0.3">
      <c r="B18" s="134" t="s">
        <v>26</v>
      </c>
      <c r="C18" s="13" t="s">
        <v>18</v>
      </c>
      <c r="D18" s="14">
        <v>60</v>
      </c>
      <c r="E18" s="14">
        <v>7</v>
      </c>
      <c r="F18" s="15">
        <f t="shared" si="0"/>
        <v>0.11666666666666667</v>
      </c>
      <c r="G18" s="14">
        <v>50</v>
      </c>
      <c r="H18" s="14">
        <v>1</v>
      </c>
      <c r="I18" s="15">
        <f t="shared" si="1"/>
        <v>0.02</v>
      </c>
      <c r="J18" s="135">
        <f>SUM(E18:E19,H18)</f>
        <v>17</v>
      </c>
    </row>
    <row r="19" spans="2:10" ht="22.5" customHeight="1" thickBot="1" x14ac:dyDescent="0.3">
      <c r="B19" s="127"/>
      <c r="C19" s="12" t="s">
        <v>27</v>
      </c>
      <c r="D19" s="7">
        <v>45</v>
      </c>
      <c r="E19" s="7">
        <v>9</v>
      </c>
      <c r="F19" s="8">
        <f t="shared" si="0"/>
        <v>0.2</v>
      </c>
      <c r="G19" s="7">
        <v>45</v>
      </c>
      <c r="H19" s="7" t="s">
        <v>21</v>
      </c>
      <c r="I19" s="7" t="s">
        <v>21</v>
      </c>
      <c r="J19" s="132"/>
    </row>
    <row r="20" spans="2:10" ht="22.5" customHeight="1" thickTop="1" thickBot="1" x14ac:dyDescent="0.3">
      <c r="B20" s="130" t="s">
        <v>28</v>
      </c>
      <c r="C20" s="9" t="s">
        <v>15</v>
      </c>
      <c r="D20" s="10">
        <v>50</v>
      </c>
      <c r="E20" s="10">
        <v>3</v>
      </c>
      <c r="F20" s="11">
        <f t="shared" si="0"/>
        <v>0.06</v>
      </c>
      <c r="G20" s="10">
        <v>45</v>
      </c>
      <c r="H20" s="10" t="s">
        <v>11</v>
      </c>
      <c r="I20" s="11" t="s">
        <v>11</v>
      </c>
      <c r="J20" s="131">
        <f>SUM(E20:E22,H20:H22)</f>
        <v>23</v>
      </c>
    </row>
    <row r="21" spans="2:10" ht="22.5" customHeight="1" thickBot="1" x14ac:dyDescent="0.3">
      <c r="B21" s="126"/>
      <c r="C21" s="3" t="s">
        <v>10</v>
      </c>
      <c r="D21" s="4">
        <v>50</v>
      </c>
      <c r="E21" s="4">
        <v>3</v>
      </c>
      <c r="F21" s="5">
        <f t="shared" si="0"/>
        <v>0.06</v>
      </c>
      <c r="G21" s="4">
        <v>45</v>
      </c>
      <c r="H21" s="4">
        <v>3</v>
      </c>
      <c r="I21" s="5">
        <f>H21/G21</f>
        <v>6.6666666666666666E-2</v>
      </c>
      <c r="J21" s="133"/>
    </row>
    <row r="22" spans="2:10" ht="22.5" customHeight="1" thickBot="1" x14ac:dyDescent="0.3">
      <c r="B22" s="127"/>
      <c r="C22" s="12" t="s">
        <v>12</v>
      </c>
      <c r="D22" s="7">
        <v>50</v>
      </c>
      <c r="E22" s="7">
        <v>13</v>
      </c>
      <c r="F22" s="8">
        <f t="shared" si="0"/>
        <v>0.26</v>
      </c>
      <c r="G22" s="7">
        <v>45</v>
      </c>
      <c r="H22" s="7">
        <v>1</v>
      </c>
      <c r="I22" s="8">
        <f t="shared" ref="I22:I24" si="2">H22/G22</f>
        <v>2.2222222222222223E-2</v>
      </c>
      <c r="J22" s="132"/>
    </row>
    <row r="23" spans="2:10" ht="22.5" customHeight="1" thickTop="1" thickBot="1" x14ac:dyDescent="0.3">
      <c r="B23" s="16" t="s">
        <v>29</v>
      </c>
      <c r="C23" s="17" t="s">
        <v>16</v>
      </c>
      <c r="D23" s="18">
        <v>70</v>
      </c>
      <c r="E23" s="18">
        <v>20</v>
      </c>
      <c r="F23" s="19">
        <f t="shared" si="0"/>
        <v>0.2857142857142857</v>
      </c>
      <c r="G23" s="18">
        <v>50</v>
      </c>
      <c r="H23" s="18">
        <v>4</v>
      </c>
      <c r="I23" s="19">
        <f t="shared" si="2"/>
        <v>0.08</v>
      </c>
      <c r="J23" s="18">
        <f>SUM(E23,H23)</f>
        <v>24</v>
      </c>
    </row>
    <row r="24" spans="2:10" ht="22.5" customHeight="1" thickTop="1" thickBot="1" x14ac:dyDescent="0.3">
      <c r="B24" s="130" t="s">
        <v>30</v>
      </c>
      <c r="C24" s="9" t="s">
        <v>31</v>
      </c>
      <c r="D24" s="10">
        <v>50</v>
      </c>
      <c r="E24" s="10">
        <v>30</v>
      </c>
      <c r="F24" s="11">
        <f t="shared" si="0"/>
        <v>0.6</v>
      </c>
      <c r="G24" s="10">
        <v>15</v>
      </c>
      <c r="H24" s="10">
        <v>1</v>
      </c>
      <c r="I24" s="11">
        <f t="shared" si="2"/>
        <v>6.6666666666666666E-2</v>
      </c>
      <c r="J24" s="131">
        <f>SUM(E24:E25,H24:H25)</f>
        <v>39</v>
      </c>
    </row>
    <row r="25" spans="2:10" ht="22.5" customHeight="1" thickBot="1" x14ac:dyDescent="0.3">
      <c r="B25" s="127"/>
      <c r="C25" s="12" t="s">
        <v>32</v>
      </c>
      <c r="D25" s="7">
        <v>45</v>
      </c>
      <c r="E25" s="7">
        <v>8</v>
      </c>
      <c r="F25" s="8">
        <f t="shared" si="0"/>
        <v>0.17777777777777778</v>
      </c>
      <c r="G25" s="7">
        <v>15</v>
      </c>
      <c r="H25" s="10" t="s">
        <v>34</v>
      </c>
      <c r="I25" s="11" t="s">
        <v>11</v>
      </c>
      <c r="J25" s="132"/>
    </row>
    <row r="26" spans="2:10" ht="22.5" customHeight="1" thickTop="1" thickBot="1" x14ac:dyDescent="0.3">
      <c r="B26" s="130" t="s">
        <v>33</v>
      </c>
      <c r="C26" s="9" t="s">
        <v>18</v>
      </c>
      <c r="D26" s="10" t="s">
        <v>11</v>
      </c>
      <c r="E26" s="10" t="s">
        <v>11</v>
      </c>
      <c r="F26" s="11" t="s">
        <v>11</v>
      </c>
      <c r="G26" s="10">
        <v>60</v>
      </c>
      <c r="H26" s="10" t="s">
        <v>34</v>
      </c>
      <c r="I26" s="11" t="s">
        <v>11</v>
      </c>
      <c r="J26" s="135">
        <f>SUM(E27:E29,H27:H29)</f>
        <v>62</v>
      </c>
    </row>
    <row r="27" spans="2:10" ht="22.5" customHeight="1" thickBot="1" x14ac:dyDescent="0.3">
      <c r="B27" s="126"/>
      <c r="C27" s="3" t="s">
        <v>35</v>
      </c>
      <c r="D27" s="4">
        <v>60</v>
      </c>
      <c r="E27" s="4">
        <v>16</v>
      </c>
      <c r="F27" s="5">
        <f t="shared" si="0"/>
        <v>0.26666666666666666</v>
      </c>
      <c r="G27" s="4" t="s">
        <v>11</v>
      </c>
      <c r="H27" s="4" t="s">
        <v>11</v>
      </c>
      <c r="I27" s="5" t="s">
        <v>11</v>
      </c>
      <c r="J27" s="133"/>
    </row>
    <row r="28" spans="2:10" ht="22.5" customHeight="1" thickBot="1" x14ac:dyDescent="0.3">
      <c r="B28" s="126"/>
      <c r="C28" s="3" t="s">
        <v>36</v>
      </c>
      <c r="D28" s="4">
        <v>120</v>
      </c>
      <c r="E28" s="20">
        <v>24</v>
      </c>
      <c r="F28" s="5">
        <f t="shared" si="0"/>
        <v>0.2</v>
      </c>
      <c r="G28" s="4">
        <v>100</v>
      </c>
      <c r="H28" s="20">
        <v>6</v>
      </c>
      <c r="I28" s="21">
        <f>H28/G28</f>
        <v>0.06</v>
      </c>
      <c r="J28" s="133"/>
    </row>
    <row r="29" spans="2:10" ht="22.5" customHeight="1" thickBot="1" x14ac:dyDescent="0.3">
      <c r="B29" s="127"/>
      <c r="C29" s="12" t="s">
        <v>37</v>
      </c>
      <c r="D29" s="7">
        <v>60</v>
      </c>
      <c r="E29" s="22">
        <v>16</v>
      </c>
      <c r="F29" s="8">
        <f t="shared" si="0"/>
        <v>0.26666666666666666</v>
      </c>
      <c r="G29" s="7">
        <v>60</v>
      </c>
      <c r="H29" s="7"/>
      <c r="I29" s="23">
        <f>H29/G29</f>
        <v>0</v>
      </c>
      <c r="J29" s="132"/>
    </row>
    <row r="30" spans="2:10" ht="22.5" customHeight="1" thickTop="1" thickBot="1" x14ac:dyDescent="0.3">
      <c r="B30" s="130" t="s">
        <v>38</v>
      </c>
      <c r="C30" s="9" t="s">
        <v>39</v>
      </c>
      <c r="D30" s="10">
        <v>35</v>
      </c>
      <c r="E30" s="24">
        <v>8</v>
      </c>
      <c r="F30" s="11">
        <f t="shared" si="0"/>
        <v>0.22857142857142856</v>
      </c>
      <c r="G30" s="10">
        <v>20</v>
      </c>
      <c r="H30" s="10">
        <v>1</v>
      </c>
      <c r="I30" s="10" t="s">
        <v>40</v>
      </c>
      <c r="J30" s="137">
        <f>SUM(E30:E31,H30:H31)</f>
        <v>21</v>
      </c>
    </row>
    <row r="31" spans="2:10" ht="22.5" customHeight="1" thickBot="1" x14ac:dyDescent="0.3">
      <c r="B31" s="136"/>
      <c r="C31" s="12" t="s">
        <v>41</v>
      </c>
      <c r="D31" s="7">
        <v>35</v>
      </c>
      <c r="E31" s="22">
        <v>11</v>
      </c>
      <c r="F31" s="8">
        <f t="shared" si="0"/>
        <v>0.31428571428571428</v>
      </c>
      <c r="G31" s="7">
        <v>20</v>
      </c>
      <c r="H31" s="7">
        <v>1</v>
      </c>
      <c r="I31" s="7" t="s">
        <v>40</v>
      </c>
      <c r="J31" s="138"/>
    </row>
    <row r="32" spans="2:10" ht="22.5" customHeight="1" thickTop="1" thickBot="1" x14ac:dyDescent="0.3">
      <c r="B32" s="130" t="s">
        <v>42</v>
      </c>
      <c r="C32" s="9" t="s">
        <v>43</v>
      </c>
      <c r="D32" s="10">
        <v>30</v>
      </c>
      <c r="E32" s="10">
        <v>13</v>
      </c>
      <c r="F32" s="11">
        <f t="shared" si="0"/>
        <v>0.43333333333333335</v>
      </c>
      <c r="G32" s="10">
        <v>30</v>
      </c>
      <c r="H32" s="10">
        <v>3</v>
      </c>
      <c r="I32" s="11">
        <f>H32/G32</f>
        <v>0.1</v>
      </c>
      <c r="J32" s="131">
        <f>SUM(E32:E35,H32:H35)</f>
        <v>76</v>
      </c>
    </row>
    <row r="33" spans="2:10" ht="22.5" customHeight="1" thickBot="1" x14ac:dyDescent="0.3">
      <c r="B33" s="126"/>
      <c r="C33" s="3" t="s">
        <v>44</v>
      </c>
      <c r="D33" s="4">
        <v>50</v>
      </c>
      <c r="E33" s="4">
        <v>14</v>
      </c>
      <c r="F33" s="5">
        <f t="shared" si="0"/>
        <v>0.28000000000000003</v>
      </c>
      <c r="G33" s="4">
        <v>50</v>
      </c>
      <c r="H33" s="4">
        <v>3</v>
      </c>
      <c r="I33" s="5">
        <f t="shared" ref="I33:I35" si="3">H33/G33</f>
        <v>0.06</v>
      </c>
      <c r="J33" s="133"/>
    </row>
    <row r="34" spans="2:10" ht="22.5" customHeight="1" thickBot="1" x14ac:dyDescent="0.3">
      <c r="B34" s="126"/>
      <c r="C34" s="3" t="s">
        <v>45</v>
      </c>
      <c r="D34" s="4">
        <v>50</v>
      </c>
      <c r="E34" s="4">
        <v>7</v>
      </c>
      <c r="F34" s="5">
        <f t="shared" si="0"/>
        <v>0.14000000000000001</v>
      </c>
      <c r="G34" s="4">
        <v>50</v>
      </c>
      <c r="H34" s="4">
        <v>6</v>
      </c>
      <c r="I34" s="5">
        <f t="shared" si="3"/>
        <v>0.12</v>
      </c>
      <c r="J34" s="133"/>
    </row>
    <row r="35" spans="2:10" ht="22.5" customHeight="1" thickBot="1" x14ac:dyDescent="0.3">
      <c r="B35" s="127"/>
      <c r="C35" s="12" t="s">
        <v>46</v>
      </c>
      <c r="D35" s="7">
        <v>70</v>
      </c>
      <c r="E35" s="7">
        <v>26</v>
      </c>
      <c r="F35" s="8">
        <f t="shared" si="0"/>
        <v>0.37142857142857144</v>
      </c>
      <c r="G35" s="7">
        <v>50</v>
      </c>
      <c r="H35" s="7">
        <v>4</v>
      </c>
      <c r="I35" s="8">
        <f t="shared" si="3"/>
        <v>0.08</v>
      </c>
      <c r="J35" s="132"/>
    </row>
    <row r="36" spans="2:10" ht="22.5" customHeight="1" thickTop="1" thickBot="1" x14ac:dyDescent="0.3">
      <c r="B36" s="134" t="s">
        <v>47</v>
      </c>
      <c r="C36" s="9" t="s">
        <v>48</v>
      </c>
      <c r="D36" s="10">
        <v>60</v>
      </c>
      <c r="E36" s="10">
        <v>15</v>
      </c>
      <c r="F36" s="11">
        <f t="shared" si="0"/>
        <v>0.25</v>
      </c>
      <c r="G36" s="10">
        <v>50</v>
      </c>
      <c r="H36" s="10" t="s">
        <v>11</v>
      </c>
      <c r="I36" s="10" t="s">
        <v>11</v>
      </c>
      <c r="J36" s="131">
        <f>SUM(E36:E41,H36:H41)</f>
        <v>103</v>
      </c>
    </row>
    <row r="37" spans="2:10" ht="22.5" customHeight="1" thickBot="1" x14ac:dyDescent="0.3">
      <c r="B37" s="126"/>
      <c r="C37" s="3" t="s">
        <v>49</v>
      </c>
      <c r="D37" s="4">
        <v>35</v>
      </c>
      <c r="E37" s="4">
        <v>11</v>
      </c>
      <c r="F37" s="5">
        <f t="shared" si="0"/>
        <v>0.31428571428571428</v>
      </c>
      <c r="G37" s="4">
        <v>35</v>
      </c>
      <c r="H37" s="4">
        <v>3</v>
      </c>
      <c r="I37" s="5">
        <f>H37/G37</f>
        <v>8.5714285714285715E-2</v>
      </c>
      <c r="J37" s="133"/>
    </row>
    <row r="38" spans="2:10" ht="22.5" customHeight="1" thickBot="1" x14ac:dyDescent="0.3">
      <c r="B38" s="126"/>
      <c r="C38" s="3" t="s">
        <v>35</v>
      </c>
      <c r="D38" s="4">
        <v>70</v>
      </c>
      <c r="E38" s="4">
        <v>38</v>
      </c>
      <c r="F38" s="5">
        <f t="shared" si="0"/>
        <v>0.54285714285714282</v>
      </c>
      <c r="G38" s="4">
        <v>70</v>
      </c>
      <c r="H38" s="4">
        <v>1</v>
      </c>
      <c r="I38" s="5">
        <f t="shared" ref="I38:I42" si="4">H38/G38</f>
        <v>1.4285714285714285E-2</v>
      </c>
      <c r="J38" s="133"/>
    </row>
    <row r="39" spans="2:10" ht="22.5" customHeight="1" thickBot="1" x14ac:dyDescent="0.3">
      <c r="B39" s="126"/>
      <c r="C39" s="3" t="s">
        <v>45</v>
      </c>
      <c r="D39" s="4">
        <v>70</v>
      </c>
      <c r="E39" s="4">
        <v>26</v>
      </c>
      <c r="F39" s="5">
        <f t="shared" si="0"/>
        <v>0.37142857142857144</v>
      </c>
      <c r="G39" s="4">
        <v>70</v>
      </c>
      <c r="H39" s="4">
        <v>3</v>
      </c>
      <c r="I39" s="5">
        <f t="shared" si="4"/>
        <v>4.2857142857142858E-2</v>
      </c>
      <c r="J39" s="133"/>
    </row>
    <row r="40" spans="2:10" ht="22.5" customHeight="1" thickBot="1" x14ac:dyDescent="0.3">
      <c r="B40" s="126"/>
      <c r="C40" s="3" t="s">
        <v>50</v>
      </c>
      <c r="D40" s="4" t="s">
        <v>34</v>
      </c>
      <c r="E40" s="5" t="s">
        <v>11</v>
      </c>
      <c r="F40" s="5" t="s">
        <v>11</v>
      </c>
      <c r="G40" s="25">
        <v>50</v>
      </c>
      <c r="H40" s="5" t="s">
        <v>11</v>
      </c>
      <c r="I40" s="5" t="s">
        <v>11</v>
      </c>
      <c r="J40" s="133"/>
    </row>
    <row r="41" spans="2:10" ht="22.5" customHeight="1" thickBot="1" x14ac:dyDescent="0.3">
      <c r="B41" s="127"/>
      <c r="C41" s="12" t="s">
        <v>51</v>
      </c>
      <c r="D41" s="7">
        <v>30</v>
      </c>
      <c r="E41" s="7">
        <v>4</v>
      </c>
      <c r="F41" s="8">
        <f t="shared" si="0"/>
        <v>0.13333333333333333</v>
      </c>
      <c r="G41" s="7">
        <v>30</v>
      </c>
      <c r="H41" s="7">
        <v>2</v>
      </c>
      <c r="I41" s="8">
        <f t="shared" si="4"/>
        <v>6.6666666666666666E-2</v>
      </c>
      <c r="J41" s="132"/>
    </row>
    <row r="42" spans="2:10" ht="22.5" customHeight="1" thickTop="1" thickBot="1" x14ac:dyDescent="0.3">
      <c r="B42" s="130" t="s">
        <v>52</v>
      </c>
      <c r="C42" s="9" t="s">
        <v>45</v>
      </c>
      <c r="D42" s="10">
        <v>50</v>
      </c>
      <c r="E42" s="10">
        <v>50</v>
      </c>
      <c r="F42" s="11">
        <f t="shared" si="0"/>
        <v>1</v>
      </c>
      <c r="G42" s="10">
        <v>40</v>
      </c>
      <c r="H42" s="10">
        <v>3</v>
      </c>
      <c r="I42" s="11">
        <f t="shared" si="4"/>
        <v>7.4999999999999997E-2</v>
      </c>
      <c r="J42" s="131">
        <f>SUM(E42:E43,H42:H43)</f>
        <v>67</v>
      </c>
    </row>
    <row r="43" spans="2:10" ht="22.5" customHeight="1" thickBot="1" x14ac:dyDescent="0.3">
      <c r="B43" s="127"/>
      <c r="C43" s="12" t="s">
        <v>53</v>
      </c>
      <c r="D43" s="7">
        <v>50</v>
      </c>
      <c r="E43" s="7">
        <v>14</v>
      </c>
      <c r="F43" s="8">
        <f t="shared" si="0"/>
        <v>0.28000000000000003</v>
      </c>
      <c r="G43" s="7">
        <v>15</v>
      </c>
      <c r="H43" s="7" t="s">
        <v>21</v>
      </c>
      <c r="I43" s="7" t="s">
        <v>21</v>
      </c>
      <c r="J43" s="132"/>
    </row>
    <row r="44" spans="2:10" ht="22.5" customHeight="1" thickTop="1" thickBot="1" x14ac:dyDescent="0.3">
      <c r="B44" s="130" t="s">
        <v>54</v>
      </c>
      <c r="C44" s="9" t="s">
        <v>35</v>
      </c>
      <c r="D44" s="10">
        <v>60</v>
      </c>
      <c r="E44" s="10">
        <v>29</v>
      </c>
      <c r="F44" s="11">
        <f t="shared" si="0"/>
        <v>0.48333333333333334</v>
      </c>
      <c r="G44" s="10">
        <v>15</v>
      </c>
      <c r="H44" s="10">
        <v>1</v>
      </c>
      <c r="I44" s="11">
        <f>H44/G44</f>
        <v>6.6666666666666666E-2</v>
      </c>
      <c r="J44" s="131">
        <f>SUM(E44:E46,H44:H46)</f>
        <v>42</v>
      </c>
    </row>
    <row r="45" spans="2:10" ht="22.5" customHeight="1" thickBot="1" x14ac:dyDescent="0.3">
      <c r="B45" s="126"/>
      <c r="C45" s="3" t="s">
        <v>45</v>
      </c>
      <c r="D45" s="4">
        <v>40</v>
      </c>
      <c r="E45" s="4">
        <v>8</v>
      </c>
      <c r="F45" s="5">
        <f t="shared" si="0"/>
        <v>0.2</v>
      </c>
      <c r="G45" s="4">
        <v>15</v>
      </c>
      <c r="H45" s="4">
        <v>2</v>
      </c>
      <c r="I45" s="5">
        <f>H45/G45</f>
        <v>0.13333333333333333</v>
      </c>
      <c r="J45" s="133"/>
    </row>
    <row r="46" spans="2:10" ht="22.5" customHeight="1" thickBot="1" x14ac:dyDescent="0.3">
      <c r="B46" s="127"/>
      <c r="C46" s="12" t="s">
        <v>55</v>
      </c>
      <c r="D46" s="7">
        <v>30</v>
      </c>
      <c r="E46" s="7">
        <v>2</v>
      </c>
      <c r="F46" s="8">
        <f t="shared" si="0"/>
        <v>6.6666666666666666E-2</v>
      </c>
      <c r="G46" s="7">
        <v>15</v>
      </c>
      <c r="H46" s="7" t="s">
        <v>21</v>
      </c>
      <c r="I46" s="8" t="s">
        <v>11</v>
      </c>
      <c r="J46" s="132"/>
    </row>
    <row r="47" spans="2:10" ht="22.5" customHeight="1" thickTop="1" thickBot="1" x14ac:dyDescent="0.3">
      <c r="B47" s="130" t="s">
        <v>56</v>
      </c>
      <c r="C47" s="9" t="s">
        <v>57</v>
      </c>
      <c r="D47" s="10">
        <v>45</v>
      </c>
      <c r="E47" s="10">
        <v>35</v>
      </c>
      <c r="F47" s="11">
        <f t="shared" si="0"/>
        <v>0.77777777777777779</v>
      </c>
      <c r="G47" s="10">
        <v>50</v>
      </c>
      <c r="H47" s="10">
        <v>2</v>
      </c>
      <c r="I47" s="11">
        <f>H47/G47</f>
        <v>0.04</v>
      </c>
      <c r="J47" s="131">
        <f>SUM(E47:E54,H47:H54)</f>
        <v>241</v>
      </c>
    </row>
    <row r="48" spans="2:10" ht="22.5" customHeight="1" thickBot="1" x14ac:dyDescent="0.3">
      <c r="B48" s="126"/>
      <c r="C48" s="3" t="s">
        <v>35</v>
      </c>
      <c r="D48" s="4">
        <v>45</v>
      </c>
      <c r="E48" s="4">
        <v>27</v>
      </c>
      <c r="F48" s="5">
        <f t="shared" si="0"/>
        <v>0.6</v>
      </c>
      <c r="G48" s="4">
        <v>45</v>
      </c>
      <c r="H48" s="4">
        <v>2</v>
      </c>
      <c r="I48" s="5">
        <f t="shared" ref="I48:I57" si="5">H48/G48</f>
        <v>4.4444444444444446E-2</v>
      </c>
      <c r="J48" s="133"/>
    </row>
    <row r="49" spans="2:10" ht="22.5" customHeight="1" thickBot="1" x14ac:dyDescent="0.3">
      <c r="B49" s="126"/>
      <c r="C49" s="3" t="s">
        <v>58</v>
      </c>
      <c r="D49" s="4">
        <v>60</v>
      </c>
      <c r="E49" s="4">
        <v>61</v>
      </c>
      <c r="F49" s="5">
        <f t="shared" si="0"/>
        <v>1.0166666666666666</v>
      </c>
      <c r="G49" s="4">
        <v>35</v>
      </c>
      <c r="H49" s="4">
        <v>3</v>
      </c>
      <c r="I49" s="5">
        <f t="shared" si="5"/>
        <v>8.5714285714285715E-2</v>
      </c>
      <c r="J49" s="133"/>
    </row>
    <row r="50" spans="2:10" ht="22.5" customHeight="1" thickBot="1" x14ac:dyDescent="0.3">
      <c r="B50" s="126"/>
      <c r="C50" s="3" t="s">
        <v>59</v>
      </c>
      <c r="D50" s="4">
        <v>30</v>
      </c>
      <c r="E50" s="4">
        <v>13</v>
      </c>
      <c r="F50" s="5">
        <f t="shared" si="0"/>
        <v>0.43333333333333335</v>
      </c>
      <c r="G50" s="4">
        <v>60</v>
      </c>
      <c r="H50" s="4">
        <v>3</v>
      </c>
      <c r="I50" s="5">
        <f t="shared" si="5"/>
        <v>0.05</v>
      </c>
      <c r="J50" s="133"/>
    </row>
    <row r="51" spans="2:10" ht="22.5" customHeight="1" thickBot="1" x14ac:dyDescent="0.3">
      <c r="B51" s="126"/>
      <c r="C51" s="3" t="s">
        <v>36</v>
      </c>
      <c r="D51" s="4" t="s">
        <v>11</v>
      </c>
      <c r="E51" s="4" t="s">
        <v>11</v>
      </c>
      <c r="F51" s="4" t="s">
        <v>11</v>
      </c>
      <c r="G51" s="4">
        <v>45</v>
      </c>
      <c r="H51" s="4">
        <v>9</v>
      </c>
      <c r="I51" s="5">
        <f t="shared" si="5"/>
        <v>0.2</v>
      </c>
      <c r="J51" s="133"/>
    </row>
    <row r="52" spans="2:10" ht="22.5" customHeight="1" thickBot="1" x14ac:dyDescent="0.3">
      <c r="B52" s="126"/>
      <c r="C52" s="3" t="s">
        <v>45</v>
      </c>
      <c r="D52" s="4">
        <v>45</v>
      </c>
      <c r="E52" s="4">
        <v>8</v>
      </c>
      <c r="F52" s="5">
        <f t="shared" si="0"/>
        <v>0.17777777777777778</v>
      </c>
      <c r="G52" s="4">
        <v>70</v>
      </c>
      <c r="H52" s="4">
        <v>3</v>
      </c>
      <c r="I52" s="5">
        <f t="shared" si="5"/>
        <v>4.2857142857142858E-2</v>
      </c>
      <c r="J52" s="133"/>
    </row>
    <row r="53" spans="2:10" ht="22.5" customHeight="1" thickBot="1" x14ac:dyDescent="0.3">
      <c r="B53" s="126"/>
      <c r="C53" s="3" t="s">
        <v>60</v>
      </c>
      <c r="D53" s="4">
        <v>60</v>
      </c>
      <c r="E53" s="4">
        <v>46</v>
      </c>
      <c r="F53" s="5">
        <f t="shared" si="0"/>
        <v>0.76666666666666672</v>
      </c>
      <c r="G53" s="4">
        <v>130</v>
      </c>
      <c r="H53" s="4">
        <v>18</v>
      </c>
      <c r="I53" s="5">
        <f t="shared" si="5"/>
        <v>0.13846153846153847</v>
      </c>
      <c r="J53" s="133"/>
    </row>
    <row r="54" spans="2:10" ht="22.5" customHeight="1" thickBot="1" x14ac:dyDescent="0.3">
      <c r="B54" s="127"/>
      <c r="C54" s="12" t="s">
        <v>37</v>
      </c>
      <c r="D54" s="7">
        <v>45</v>
      </c>
      <c r="E54" s="7">
        <v>9</v>
      </c>
      <c r="F54" s="8">
        <f t="shared" si="0"/>
        <v>0.2</v>
      </c>
      <c r="G54" s="7">
        <v>70</v>
      </c>
      <c r="H54" s="7">
        <v>2</v>
      </c>
      <c r="I54" s="8">
        <f t="shared" si="5"/>
        <v>2.8571428571428571E-2</v>
      </c>
      <c r="J54" s="139"/>
    </row>
    <row r="55" spans="2:10" ht="22.5" customHeight="1" thickTop="1" thickBot="1" x14ac:dyDescent="0.3">
      <c r="B55" s="130" t="s">
        <v>61</v>
      </c>
      <c r="C55" s="9" t="s">
        <v>62</v>
      </c>
      <c r="D55" s="10">
        <v>50</v>
      </c>
      <c r="E55" s="10">
        <v>13</v>
      </c>
      <c r="F55" s="11">
        <f t="shared" si="0"/>
        <v>0.26</v>
      </c>
      <c r="G55" s="10">
        <v>50</v>
      </c>
      <c r="H55" s="10">
        <v>2</v>
      </c>
      <c r="I55" s="11">
        <f t="shared" si="5"/>
        <v>0.04</v>
      </c>
      <c r="J55" s="135">
        <f>SUM(E55:E57,H55:H57)</f>
        <v>78</v>
      </c>
    </row>
    <row r="56" spans="2:10" ht="22.5" customHeight="1" thickBot="1" x14ac:dyDescent="0.3">
      <c r="B56" s="126"/>
      <c r="C56" s="3" t="s">
        <v>63</v>
      </c>
      <c r="D56" s="4" t="s">
        <v>11</v>
      </c>
      <c r="E56" s="4" t="s">
        <v>11</v>
      </c>
      <c r="F56" s="5" t="s">
        <v>11</v>
      </c>
      <c r="G56" s="4">
        <v>50</v>
      </c>
      <c r="H56" s="4">
        <v>4</v>
      </c>
      <c r="I56" s="5">
        <f t="shared" si="5"/>
        <v>0.08</v>
      </c>
      <c r="J56" s="133"/>
    </row>
    <row r="57" spans="2:10" ht="22.5" customHeight="1" thickBot="1" x14ac:dyDescent="0.3">
      <c r="B57" s="127"/>
      <c r="C57" s="12" t="s">
        <v>46</v>
      </c>
      <c r="D57" s="7">
        <v>60</v>
      </c>
      <c r="E57" s="7">
        <v>56</v>
      </c>
      <c r="F57" s="8">
        <f t="shared" si="0"/>
        <v>0.93333333333333335</v>
      </c>
      <c r="G57" s="7">
        <v>50</v>
      </c>
      <c r="H57" s="7">
        <v>3</v>
      </c>
      <c r="I57" s="8">
        <f t="shared" si="5"/>
        <v>0.06</v>
      </c>
      <c r="J57" s="132"/>
    </row>
    <row r="58" spans="2:10" ht="22.5" customHeight="1" thickTop="1" thickBot="1" x14ac:dyDescent="0.3">
      <c r="B58" s="130" t="s">
        <v>132</v>
      </c>
      <c r="C58" s="9" t="s">
        <v>48</v>
      </c>
      <c r="D58" s="10">
        <v>30</v>
      </c>
      <c r="E58" s="10">
        <v>8</v>
      </c>
      <c r="F58" s="11">
        <f t="shared" si="0"/>
        <v>0.26666666666666666</v>
      </c>
      <c r="G58" s="10" t="s">
        <v>21</v>
      </c>
      <c r="H58" s="10" t="s">
        <v>11</v>
      </c>
      <c r="I58" s="10" t="s">
        <v>11</v>
      </c>
      <c r="J58" s="131">
        <f>SUM(E58:E60,H59)</f>
        <v>56</v>
      </c>
    </row>
    <row r="59" spans="2:10" ht="22.5" customHeight="1" thickBot="1" x14ac:dyDescent="0.3">
      <c r="B59" s="126"/>
      <c r="C59" s="3" t="s">
        <v>45</v>
      </c>
      <c r="D59" s="4">
        <v>60</v>
      </c>
      <c r="E59" s="4">
        <v>35</v>
      </c>
      <c r="F59" s="5">
        <f t="shared" si="0"/>
        <v>0.58333333333333337</v>
      </c>
      <c r="G59" s="4">
        <v>45</v>
      </c>
      <c r="H59" s="4">
        <v>4</v>
      </c>
      <c r="I59" s="5">
        <f t="shared" ref="I59" si="6">H59/G59</f>
        <v>8.8888888888888892E-2</v>
      </c>
      <c r="J59" s="133"/>
    </row>
    <row r="60" spans="2:10" ht="22.5" customHeight="1" thickBot="1" x14ac:dyDescent="0.3">
      <c r="B60" s="127"/>
      <c r="C60" s="12" t="s">
        <v>55</v>
      </c>
      <c r="D60" s="7">
        <v>30</v>
      </c>
      <c r="E60" s="7">
        <v>9</v>
      </c>
      <c r="F60" s="8">
        <f t="shared" si="0"/>
        <v>0.3</v>
      </c>
      <c r="G60" s="7" t="s">
        <v>11</v>
      </c>
      <c r="H60" s="7" t="s">
        <v>11</v>
      </c>
      <c r="I60" s="7" t="s">
        <v>40</v>
      </c>
      <c r="J60" s="132"/>
    </row>
    <row r="61" spans="2:10" ht="22.5" customHeight="1" thickTop="1" thickBot="1" x14ac:dyDescent="0.3">
      <c r="B61" s="130" t="s">
        <v>64</v>
      </c>
      <c r="C61" s="9" t="s">
        <v>45</v>
      </c>
      <c r="D61" s="10">
        <v>30</v>
      </c>
      <c r="E61" s="10">
        <v>12</v>
      </c>
      <c r="F61" s="11">
        <f t="shared" si="0"/>
        <v>0.4</v>
      </c>
      <c r="G61" s="10">
        <v>25</v>
      </c>
      <c r="H61" s="10">
        <v>1</v>
      </c>
      <c r="I61" s="11">
        <f>H61/G61</f>
        <v>0.04</v>
      </c>
      <c r="J61" s="131">
        <f>SUM(E61,E62,H61:H62)</f>
        <v>37</v>
      </c>
    </row>
    <row r="62" spans="2:10" ht="22.5" customHeight="1" thickBot="1" x14ac:dyDescent="0.3">
      <c r="B62" s="127"/>
      <c r="C62" s="12" t="s">
        <v>46</v>
      </c>
      <c r="D62" s="7">
        <v>40</v>
      </c>
      <c r="E62" s="7">
        <v>23</v>
      </c>
      <c r="F62" s="8">
        <f t="shared" si="0"/>
        <v>0.57499999999999996</v>
      </c>
      <c r="G62" s="7">
        <v>25</v>
      </c>
      <c r="H62" s="7">
        <v>1</v>
      </c>
      <c r="I62" s="8">
        <f t="shared" ref="I62:I64" si="7">H62/G62</f>
        <v>0.04</v>
      </c>
      <c r="J62" s="132"/>
    </row>
    <row r="63" spans="2:10" ht="22.5" customHeight="1" thickTop="1" thickBot="1" x14ac:dyDescent="0.3">
      <c r="B63" s="130" t="s">
        <v>65</v>
      </c>
      <c r="C63" s="9" t="s">
        <v>48</v>
      </c>
      <c r="D63" s="10">
        <v>80</v>
      </c>
      <c r="E63" s="10">
        <v>17</v>
      </c>
      <c r="F63" s="11">
        <f t="shared" si="0"/>
        <v>0.21249999999999999</v>
      </c>
      <c r="G63" s="10">
        <v>70</v>
      </c>
      <c r="H63" s="10">
        <v>3</v>
      </c>
      <c r="I63" s="11">
        <f t="shared" si="7"/>
        <v>4.2857142857142858E-2</v>
      </c>
      <c r="J63" s="131">
        <f>SUM(E63:E65,H63:H65)</f>
        <v>31</v>
      </c>
    </row>
    <row r="64" spans="2:10" ht="22.5" customHeight="1" thickBot="1" x14ac:dyDescent="0.3">
      <c r="B64" s="126"/>
      <c r="C64" s="3" t="s">
        <v>35</v>
      </c>
      <c r="D64" s="4">
        <v>45</v>
      </c>
      <c r="E64" s="4">
        <v>8</v>
      </c>
      <c r="F64" s="5">
        <f t="shared" si="0"/>
        <v>0.17777777777777778</v>
      </c>
      <c r="G64" s="4">
        <v>45</v>
      </c>
      <c r="H64" s="4">
        <v>3</v>
      </c>
      <c r="I64" s="5">
        <f t="shared" si="7"/>
        <v>6.6666666666666666E-2</v>
      </c>
      <c r="J64" s="133"/>
    </row>
    <row r="65" spans="2:10" ht="22.5" customHeight="1" thickBot="1" x14ac:dyDescent="0.3">
      <c r="B65" s="127"/>
      <c r="C65" s="12" t="s">
        <v>63</v>
      </c>
      <c r="D65" s="7">
        <v>45</v>
      </c>
      <c r="E65" s="7" t="s">
        <v>11</v>
      </c>
      <c r="F65" s="7" t="s">
        <v>11</v>
      </c>
      <c r="G65" s="7">
        <v>30</v>
      </c>
      <c r="H65" s="7" t="s">
        <v>21</v>
      </c>
      <c r="I65" s="7" t="s">
        <v>11</v>
      </c>
      <c r="J65" s="132"/>
    </row>
    <row r="66" spans="2:10" ht="22.5" customHeight="1" thickTop="1" thickBot="1" x14ac:dyDescent="0.3">
      <c r="B66" s="130" t="s">
        <v>66</v>
      </c>
      <c r="C66" s="9" t="s">
        <v>67</v>
      </c>
      <c r="D66" s="10">
        <v>60</v>
      </c>
      <c r="E66" s="10">
        <v>4</v>
      </c>
      <c r="F66" s="11">
        <f t="shared" si="0"/>
        <v>6.6666666666666666E-2</v>
      </c>
      <c r="G66" s="10">
        <v>45</v>
      </c>
      <c r="H66" s="10" t="s">
        <v>21</v>
      </c>
      <c r="I66" s="11"/>
      <c r="J66" s="131">
        <f>SUM(E67,E66,H66:H67)</f>
        <v>6</v>
      </c>
    </row>
    <row r="67" spans="2:10" ht="22.5" customHeight="1" thickBot="1" x14ac:dyDescent="0.3">
      <c r="B67" s="127"/>
      <c r="C67" s="12" t="s">
        <v>68</v>
      </c>
      <c r="D67" s="7">
        <v>30</v>
      </c>
      <c r="E67" s="7">
        <v>2</v>
      </c>
      <c r="F67" s="8">
        <f t="shared" si="0"/>
        <v>6.6666666666666666E-2</v>
      </c>
      <c r="G67" s="7">
        <v>15</v>
      </c>
      <c r="H67" s="7" t="s">
        <v>69</v>
      </c>
      <c r="I67" s="7" t="s">
        <v>69</v>
      </c>
      <c r="J67" s="132"/>
    </row>
    <row r="68" spans="2:10" ht="22.5" customHeight="1" thickTop="1" thickBot="1" x14ac:dyDescent="0.3">
      <c r="B68" s="130" t="s">
        <v>70</v>
      </c>
      <c r="C68" s="9" t="s">
        <v>71</v>
      </c>
      <c r="D68" s="10">
        <v>30</v>
      </c>
      <c r="E68" s="10">
        <v>2</v>
      </c>
      <c r="F68" s="11">
        <f t="shared" si="0"/>
        <v>6.6666666666666666E-2</v>
      </c>
      <c r="G68" s="10">
        <v>45</v>
      </c>
      <c r="H68" s="10" t="s">
        <v>21</v>
      </c>
      <c r="I68" s="10" t="s">
        <v>11</v>
      </c>
      <c r="J68" s="131">
        <f>SUM(E68:E71,H68:H71)</f>
        <v>29</v>
      </c>
    </row>
    <row r="69" spans="2:10" ht="22.5" customHeight="1" thickBot="1" x14ac:dyDescent="0.3">
      <c r="B69" s="126"/>
      <c r="C69" s="3" t="s">
        <v>72</v>
      </c>
      <c r="D69" s="4">
        <v>50</v>
      </c>
      <c r="E69" s="4">
        <v>8</v>
      </c>
      <c r="F69" s="5">
        <f t="shared" ref="F69:F86" si="8">E69/D69</f>
        <v>0.16</v>
      </c>
      <c r="G69" s="4">
        <v>30</v>
      </c>
      <c r="H69" s="4" t="s">
        <v>21</v>
      </c>
      <c r="I69" s="4" t="s">
        <v>11</v>
      </c>
      <c r="J69" s="133"/>
    </row>
    <row r="70" spans="2:10" ht="22.5" customHeight="1" thickBot="1" x14ac:dyDescent="0.3">
      <c r="B70" s="126"/>
      <c r="C70" s="3" t="s">
        <v>55</v>
      </c>
      <c r="D70" s="4">
        <v>50</v>
      </c>
      <c r="E70" s="4">
        <v>13</v>
      </c>
      <c r="F70" s="5">
        <f t="shared" si="8"/>
        <v>0.26</v>
      </c>
      <c r="G70" s="4">
        <v>30</v>
      </c>
      <c r="H70" s="4" t="s">
        <v>21</v>
      </c>
      <c r="I70" s="4" t="s">
        <v>11</v>
      </c>
      <c r="J70" s="133"/>
    </row>
    <row r="71" spans="2:10" ht="22.5" customHeight="1" thickBot="1" x14ac:dyDescent="0.3">
      <c r="B71" s="127"/>
      <c r="C71" s="12" t="s">
        <v>13</v>
      </c>
      <c r="D71" s="7">
        <v>50</v>
      </c>
      <c r="E71" s="7">
        <v>3</v>
      </c>
      <c r="F71" s="8">
        <f t="shared" si="8"/>
        <v>0.06</v>
      </c>
      <c r="G71" s="7">
        <v>45</v>
      </c>
      <c r="H71" s="7">
        <v>3</v>
      </c>
      <c r="I71" s="8">
        <f>H71/G71</f>
        <v>6.6666666666666666E-2</v>
      </c>
      <c r="J71" s="132"/>
    </row>
    <row r="72" spans="2:10" ht="22.5" customHeight="1" thickTop="1" thickBot="1" x14ac:dyDescent="0.3">
      <c r="B72" s="130" t="s">
        <v>73</v>
      </c>
      <c r="C72" s="9" t="s">
        <v>59</v>
      </c>
      <c r="D72" s="10">
        <v>50</v>
      </c>
      <c r="E72" s="24">
        <v>8</v>
      </c>
      <c r="F72" s="11">
        <f t="shared" si="8"/>
        <v>0.16</v>
      </c>
      <c r="G72" s="10">
        <v>30</v>
      </c>
      <c r="H72" s="24">
        <v>2</v>
      </c>
      <c r="I72" s="11">
        <f t="shared" ref="I72:I73" si="9">H72/G72</f>
        <v>6.6666666666666666E-2</v>
      </c>
      <c r="J72" s="137">
        <f>SUM(E72,E73,H72:H73)</f>
        <v>77</v>
      </c>
    </row>
    <row r="73" spans="2:10" ht="22.5" customHeight="1" thickBot="1" x14ac:dyDescent="0.3">
      <c r="B73" s="127"/>
      <c r="C73" s="12" t="s">
        <v>46</v>
      </c>
      <c r="D73" s="7">
        <v>70</v>
      </c>
      <c r="E73" s="22">
        <v>64</v>
      </c>
      <c r="F73" s="8">
        <f t="shared" si="8"/>
        <v>0.91428571428571426</v>
      </c>
      <c r="G73" s="7">
        <v>70</v>
      </c>
      <c r="H73" s="22">
        <v>3</v>
      </c>
      <c r="I73" s="8">
        <f t="shared" si="9"/>
        <v>4.2857142857142858E-2</v>
      </c>
      <c r="J73" s="138"/>
    </row>
    <row r="74" spans="2:10" ht="22.5" customHeight="1" thickTop="1" thickBot="1" x14ac:dyDescent="0.3">
      <c r="B74" s="130" t="s">
        <v>74</v>
      </c>
      <c r="C74" s="9" t="s">
        <v>57</v>
      </c>
      <c r="D74" s="10">
        <v>45</v>
      </c>
      <c r="E74" s="10">
        <v>24</v>
      </c>
      <c r="F74" s="11">
        <f t="shared" si="8"/>
        <v>0.53333333333333333</v>
      </c>
      <c r="G74" s="10">
        <v>45</v>
      </c>
      <c r="H74" s="10">
        <v>6</v>
      </c>
      <c r="I74" s="11">
        <f>H74/G74</f>
        <v>0.13333333333333333</v>
      </c>
      <c r="J74" s="131">
        <f>SUM(E74:E78,H74:H78)</f>
        <v>59</v>
      </c>
    </row>
    <row r="75" spans="2:10" ht="22.5" customHeight="1" thickBot="1" x14ac:dyDescent="0.3">
      <c r="B75" s="126"/>
      <c r="C75" s="3" t="s">
        <v>75</v>
      </c>
      <c r="D75" s="4">
        <v>30</v>
      </c>
      <c r="E75" s="5" t="s">
        <v>11</v>
      </c>
      <c r="F75" s="5" t="s">
        <v>11</v>
      </c>
      <c r="G75" s="4">
        <v>30</v>
      </c>
      <c r="H75" s="4" t="s">
        <v>21</v>
      </c>
      <c r="I75" s="4" t="s">
        <v>21</v>
      </c>
      <c r="J75" s="133"/>
    </row>
    <row r="76" spans="2:10" ht="22.5" customHeight="1" thickBot="1" x14ac:dyDescent="0.3">
      <c r="B76" s="126"/>
      <c r="C76" s="3" t="s">
        <v>71</v>
      </c>
      <c r="D76" s="4">
        <v>40</v>
      </c>
      <c r="E76" s="4">
        <v>6</v>
      </c>
      <c r="F76" s="5">
        <f t="shared" si="8"/>
        <v>0.15</v>
      </c>
      <c r="G76" s="4">
        <v>30</v>
      </c>
      <c r="H76" s="4" t="s">
        <v>21</v>
      </c>
      <c r="I76" s="4" t="s">
        <v>21</v>
      </c>
      <c r="J76" s="133"/>
    </row>
    <row r="77" spans="2:10" ht="22.5" customHeight="1" thickBot="1" x14ac:dyDescent="0.3">
      <c r="B77" s="126"/>
      <c r="C77" s="3" t="s">
        <v>35</v>
      </c>
      <c r="D77" s="4">
        <v>60</v>
      </c>
      <c r="E77" s="4">
        <v>15</v>
      </c>
      <c r="F77" s="5">
        <f t="shared" si="8"/>
        <v>0.25</v>
      </c>
      <c r="G77" s="4">
        <v>45</v>
      </c>
      <c r="H77" s="4">
        <v>1</v>
      </c>
      <c r="I77" s="5">
        <f>H77/G77</f>
        <v>2.2222222222222223E-2</v>
      </c>
      <c r="J77" s="133"/>
    </row>
    <row r="78" spans="2:10" ht="22.5" customHeight="1" thickBot="1" x14ac:dyDescent="0.3">
      <c r="B78" s="127"/>
      <c r="C78" s="12" t="s">
        <v>45</v>
      </c>
      <c r="D78" s="7">
        <v>45</v>
      </c>
      <c r="E78" s="7">
        <v>7</v>
      </c>
      <c r="F78" s="8">
        <f t="shared" si="8"/>
        <v>0.15555555555555556</v>
      </c>
      <c r="G78" s="7">
        <v>45</v>
      </c>
      <c r="H78" s="7" t="s">
        <v>21</v>
      </c>
      <c r="I78" s="7" t="s">
        <v>21</v>
      </c>
      <c r="J78" s="132"/>
    </row>
    <row r="79" spans="2:10" ht="22.5" customHeight="1" thickTop="1" thickBot="1" x14ac:dyDescent="0.3">
      <c r="B79" s="130" t="s">
        <v>76</v>
      </c>
      <c r="C79" s="9" t="s">
        <v>48</v>
      </c>
      <c r="D79" s="10">
        <v>70</v>
      </c>
      <c r="E79" s="10">
        <v>57</v>
      </c>
      <c r="F79" s="11">
        <f t="shared" si="8"/>
        <v>0.81428571428571428</v>
      </c>
      <c r="G79" s="10">
        <v>40</v>
      </c>
      <c r="H79" s="10">
        <v>3</v>
      </c>
      <c r="I79" s="11">
        <v>0.05</v>
      </c>
      <c r="J79" s="131">
        <f>SUM(E80,E79,H79:H80)</f>
        <v>98</v>
      </c>
    </row>
    <row r="80" spans="2:10" ht="22.5" customHeight="1" thickBot="1" x14ac:dyDescent="0.3">
      <c r="B80" s="127"/>
      <c r="C80" s="12" t="s">
        <v>77</v>
      </c>
      <c r="D80" s="7">
        <v>70</v>
      </c>
      <c r="E80" s="7">
        <v>36</v>
      </c>
      <c r="F80" s="8">
        <f t="shared" si="8"/>
        <v>0.51428571428571423</v>
      </c>
      <c r="G80" s="7">
        <v>40</v>
      </c>
      <c r="H80" s="7">
        <v>2</v>
      </c>
      <c r="I80" s="8">
        <f>H80/G80</f>
        <v>0.05</v>
      </c>
      <c r="J80" s="132"/>
    </row>
    <row r="81" spans="2:10" ht="22.5" customHeight="1" thickTop="1" thickBot="1" x14ac:dyDescent="0.3">
      <c r="B81" s="130" t="s">
        <v>78</v>
      </c>
      <c r="C81" s="9" t="s">
        <v>43</v>
      </c>
      <c r="D81" s="10">
        <v>30</v>
      </c>
      <c r="E81" s="10">
        <v>22</v>
      </c>
      <c r="F81" s="11">
        <f t="shared" si="8"/>
        <v>0.73333333333333328</v>
      </c>
      <c r="G81" s="10">
        <v>10</v>
      </c>
      <c r="H81" s="10">
        <v>2</v>
      </c>
      <c r="I81" s="11">
        <f>H81/G81</f>
        <v>0.2</v>
      </c>
      <c r="J81" s="131">
        <f>SUM(E82,E81,H81:H82)</f>
        <v>85</v>
      </c>
    </row>
    <row r="82" spans="2:10" ht="22.5" customHeight="1" thickBot="1" x14ac:dyDescent="0.3">
      <c r="B82" s="127"/>
      <c r="C82" s="12" t="s">
        <v>46</v>
      </c>
      <c r="D82" s="7">
        <v>50</v>
      </c>
      <c r="E82" s="7">
        <v>55</v>
      </c>
      <c r="F82" s="8">
        <f t="shared" si="8"/>
        <v>1.1000000000000001</v>
      </c>
      <c r="G82" s="7">
        <v>30</v>
      </c>
      <c r="H82" s="7">
        <v>6</v>
      </c>
      <c r="I82" s="8">
        <f t="shared" ref="I82:I83" si="10">H82/G82</f>
        <v>0.2</v>
      </c>
      <c r="J82" s="132"/>
    </row>
    <row r="83" spans="2:10" ht="22.5" customHeight="1" thickTop="1" thickBot="1" x14ac:dyDescent="0.3">
      <c r="B83" s="130" t="s">
        <v>79</v>
      </c>
      <c r="C83" s="9" t="s">
        <v>71</v>
      </c>
      <c r="D83" s="10">
        <v>140</v>
      </c>
      <c r="E83" s="10">
        <v>22</v>
      </c>
      <c r="F83" s="11">
        <f t="shared" si="8"/>
        <v>0.15714285714285714</v>
      </c>
      <c r="G83" s="10">
        <v>50</v>
      </c>
      <c r="H83" s="10">
        <v>2</v>
      </c>
      <c r="I83" s="11">
        <f t="shared" si="10"/>
        <v>0.04</v>
      </c>
      <c r="J83" s="131">
        <f>SUM(E84,E83,H83:H84)</f>
        <v>63</v>
      </c>
    </row>
    <row r="84" spans="2:10" ht="22.5" customHeight="1" thickBot="1" x14ac:dyDescent="0.3">
      <c r="B84" s="127"/>
      <c r="C84" s="12" t="s">
        <v>23</v>
      </c>
      <c r="D84" s="7">
        <v>60</v>
      </c>
      <c r="E84" s="7">
        <v>39</v>
      </c>
      <c r="F84" s="8">
        <f t="shared" si="8"/>
        <v>0.65</v>
      </c>
      <c r="G84" s="7">
        <v>30</v>
      </c>
      <c r="H84" s="7" t="s">
        <v>11</v>
      </c>
      <c r="I84" s="7" t="s">
        <v>11</v>
      </c>
      <c r="J84" s="132"/>
    </row>
    <row r="85" spans="2:10" ht="22.5" customHeight="1" thickTop="1" thickBot="1" x14ac:dyDescent="0.3">
      <c r="B85" s="130" t="s">
        <v>80</v>
      </c>
      <c r="C85" s="9" t="s">
        <v>71</v>
      </c>
      <c r="D85" s="10">
        <v>140</v>
      </c>
      <c r="E85" s="10">
        <v>45</v>
      </c>
      <c r="F85" s="11">
        <f t="shared" si="8"/>
        <v>0.32142857142857145</v>
      </c>
      <c r="G85" s="10">
        <v>100</v>
      </c>
      <c r="H85" s="10" t="s">
        <v>11</v>
      </c>
      <c r="I85" s="10" t="s">
        <v>11</v>
      </c>
      <c r="J85" s="131">
        <f>SUM(E86,E85,H85:H86)</f>
        <v>88</v>
      </c>
    </row>
    <row r="86" spans="2:10" ht="22.5" customHeight="1" thickBot="1" x14ac:dyDescent="0.3">
      <c r="B86" s="126"/>
      <c r="C86" s="3" t="s">
        <v>23</v>
      </c>
      <c r="D86" s="4">
        <v>60</v>
      </c>
      <c r="E86" s="4">
        <v>42</v>
      </c>
      <c r="F86" s="5">
        <f t="shared" si="8"/>
        <v>0.7</v>
      </c>
      <c r="G86" s="4">
        <v>30</v>
      </c>
      <c r="H86" s="4">
        <v>1</v>
      </c>
      <c r="I86" s="5">
        <f>H86/G86</f>
        <v>3.3333333333333333E-2</v>
      </c>
      <c r="J86" s="133"/>
    </row>
    <row r="87" spans="2:10" ht="15.75" thickBot="1" x14ac:dyDescent="0.3">
      <c r="B87" s="65" t="s">
        <v>81</v>
      </c>
      <c r="C87" s="26"/>
      <c r="D87" s="27">
        <f>SUM(D5:D86)</f>
        <v>4190</v>
      </c>
      <c r="E87" s="27">
        <f>SUM(E5:E86)</f>
        <v>1498</v>
      </c>
      <c r="F87" s="28">
        <f>E87/D87</f>
        <v>0.35751789976133652</v>
      </c>
      <c r="G87" s="27">
        <f>SUM(G5:G86)</f>
        <v>3435</v>
      </c>
      <c r="H87" s="27">
        <f t="shared" ref="H87:J87" si="11">SUM(H5:H86)</f>
        <v>165</v>
      </c>
      <c r="I87" s="28">
        <f>H87/G87</f>
        <v>4.8034934497816595E-2</v>
      </c>
      <c r="J87" s="27">
        <f t="shared" si="11"/>
        <v>1663</v>
      </c>
    </row>
    <row r="88" spans="2:10" ht="15.75" thickBot="1" x14ac:dyDescent="0.3">
      <c r="B88" s="66"/>
      <c r="C88" s="29"/>
      <c r="D88" s="30"/>
      <c r="E88" s="30"/>
      <c r="F88" s="30"/>
      <c r="G88" s="30"/>
      <c r="H88" s="30"/>
      <c r="I88" s="30"/>
      <c r="J88" s="30"/>
    </row>
    <row r="89" spans="2:10" ht="22.5" customHeight="1" thickBot="1" x14ac:dyDescent="0.3">
      <c r="B89" s="67" t="s">
        <v>82</v>
      </c>
      <c r="C89" s="31" t="s">
        <v>2</v>
      </c>
      <c r="D89" s="2" t="s">
        <v>6</v>
      </c>
      <c r="E89" s="2" t="s">
        <v>130</v>
      </c>
      <c r="F89" s="32" t="s">
        <v>7</v>
      </c>
      <c r="G89" s="2" t="s">
        <v>6</v>
      </c>
      <c r="H89" s="2" t="s">
        <v>131</v>
      </c>
      <c r="I89" s="32" t="s">
        <v>7</v>
      </c>
      <c r="J89" s="32"/>
    </row>
    <row r="90" spans="2:10" ht="22.5" customHeight="1" thickBot="1" x14ac:dyDescent="0.3">
      <c r="B90" s="140" t="s">
        <v>83</v>
      </c>
      <c r="C90" s="3" t="s">
        <v>18</v>
      </c>
      <c r="D90" s="4"/>
      <c r="E90" s="4"/>
      <c r="F90" s="4"/>
      <c r="G90" s="4">
        <v>50</v>
      </c>
      <c r="H90" s="4">
        <v>8</v>
      </c>
      <c r="I90" s="5">
        <f>H90/G90</f>
        <v>0.16</v>
      </c>
      <c r="J90" s="133">
        <f>SUM(E95,H90:H97)</f>
        <v>59</v>
      </c>
    </row>
    <row r="91" spans="2:10" ht="22.5" customHeight="1" thickBot="1" x14ac:dyDescent="0.3">
      <c r="B91" s="140"/>
      <c r="C91" s="3" t="s">
        <v>25</v>
      </c>
      <c r="D91" s="4"/>
      <c r="E91" s="4"/>
      <c r="F91" s="4"/>
      <c r="G91" s="4">
        <v>40</v>
      </c>
      <c r="H91" s="4">
        <v>3</v>
      </c>
      <c r="I91" s="5">
        <f t="shared" ref="I91:I96" si="12">H91/G91</f>
        <v>7.4999999999999997E-2</v>
      </c>
      <c r="J91" s="133"/>
    </row>
    <row r="92" spans="2:10" ht="22.5" customHeight="1" thickBot="1" x14ac:dyDescent="0.3">
      <c r="B92" s="140"/>
      <c r="C92" s="33" t="s">
        <v>84</v>
      </c>
      <c r="D92" s="4"/>
      <c r="E92" s="4"/>
      <c r="F92" s="4"/>
      <c r="G92" s="4">
        <v>50</v>
      </c>
      <c r="H92" s="4">
        <v>4</v>
      </c>
      <c r="I92" s="5">
        <f t="shared" si="12"/>
        <v>0.08</v>
      </c>
      <c r="J92" s="133"/>
    </row>
    <row r="93" spans="2:10" ht="22.5" customHeight="1" thickBot="1" x14ac:dyDescent="0.3">
      <c r="B93" s="140"/>
      <c r="C93" s="3" t="s">
        <v>85</v>
      </c>
      <c r="D93" s="4"/>
      <c r="E93" s="4"/>
      <c r="F93" s="4"/>
      <c r="G93" s="4">
        <v>40</v>
      </c>
      <c r="H93" s="4">
        <v>13</v>
      </c>
      <c r="I93" s="5">
        <f t="shared" si="12"/>
        <v>0.32500000000000001</v>
      </c>
      <c r="J93" s="133"/>
    </row>
    <row r="94" spans="2:10" ht="22.5" customHeight="1" thickBot="1" x14ac:dyDescent="0.3">
      <c r="B94" s="140"/>
      <c r="C94" s="3" t="s">
        <v>19</v>
      </c>
      <c r="D94" s="4"/>
      <c r="E94" s="4"/>
      <c r="F94" s="4"/>
      <c r="G94" s="4">
        <v>40</v>
      </c>
      <c r="H94" s="4">
        <v>1</v>
      </c>
      <c r="I94" s="5">
        <f t="shared" si="12"/>
        <v>2.5000000000000001E-2</v>
      </c>
      <c r="J94" s="133"/>
    </row>
    <row r="95" spans="2:10" ht="22.5" customHeight="1" thickBot="1" x14ac:dyDescent="0.3">
      <c r="B95" s="140"/>
      <c r="C95" s="3" t="s">
        <v>86</v>
      </c>
      <c r="D95" s="4">
        <v>40</v>
      </c>
      <c r="E95" s="4">
        <v>13</v>
      </c>
      <c r="F95" s="5">
        <f>E95/D95</f>
        <v>0.32500000000000001</v>
      </c>
      <c r="G95" s="4">
        <v>35</v>
      </c>
      <c r="H95" s="4">
        <v>8</v>
      </c>
      <c r="I95" s="5">
        <f t="shared" si="12"/>
        <v>0.22857142857142856</v>
      </c>
      <c r="J95" s="133"/>
    </row>
    <row r="96" spans="2:10" ht="22.5" customHeight="1" thickBot="1" x14ac:dyDescent="0.3">
      <c r="B96" s="140"/>
      <c r="C96" s="3" t="s">
        <v>87</v>
      </c>
      <c r="D96" s="4"/>
      <c r="E96" s="4"/>
      <c r="F96" s="4"/>
      <c r="G96" s="4">
        <v>30</v>
      </c>
      <c r="H96" s="4">
        <v>2</v>
      </c>
      <c r="I96" s="5">
        <f t="shared" si="12"/>
        <v>6.6666666666666666E-2</v>
      </c>
      <c r="J96" s="133"/>
    </row>
    <row r="97" spans="2:10" ht="22.5" customHeight="1" thickBot="1" x14ac:dyDescent="0.3">
      <c r="B97" s="141"/>
      <c r="C97" s="12" t="s">
        <v>88</v>
      </c>
      <c r="D97" s="7"/>
      <c r="E97" s="7"/>
      <c r="F97" s="7"/>
      <c r="G97" s="7">
        <v>35</v>
      </c>
      <c r="H97" s="7">
        <v>7</v>
      </c>
      <c r="I97" s="8">
        <f>H97/G97</f>
        <v>0.2</v>
      </c>
      <c r="J97" s="132"/>
    </row>
    <row r="98" spans="2:10" ht="26.25" customHeight="1" thickTop="1" thickBot="1" x14ac:dyDescent="0.3">
      <c r="B98" s="34" t="s">
        <v>89</v>
      </c>
      <c r="C98" s="17" t="s">
        <v>90</v>
      </c>
      <c r="D98" s="18">
        <v>60</v>
      </c>
      <c r="E98" s="18">
        <v>62</v>
      </c>
      <c r="F98" s="19">
        <f>E98/D98</f>
        <v>1.0333333333333334</v>
      </c>
      <c r="G98" s="18">
        <v>60</v>
      </c>
      <c r="H98" s="18">
        <v>4</v>
      </c>
      <c r="I98" s="19">
        <f>H98/G98</f>
        <v>6.6666666666666666E-2</v>
      </c>
      <c r="J98" s="18">
        <f>SUM(H98,E98)</f>
        <v>66</v>
      </c>
    </row>
    <row r="99" spans="2:10" ht="22.5" customHeight="1" thickTop="1" thickBot="1" x14ac:dyDescent="0.3">
      <c r="B99" s="142" t="s">
        <v>91</v>
      </c>
      <c r="C99" s="9" t="s">
        <v>18</v>
      </c>
      <c r="D99" s="10"/>
      <c r="E99" s="10"/>
      <c r="F99" s="10"/>
      <c r="G99" s="10">
        <v>60</v>
      </c>
      <c r="H99" s="10">
        <v>2</v>
      </c>
      <c r="I99" s="11">
        <f>H99/G99</f>
        <v>3.3333333333333333E-2</v>
      </c>
      <c r="J99" s="131">
        <f>SUM(H99:H105)</f>
        <v>11</v>
      </c>
    </row>
    <row r="100" spans="2:10" ht="22.5" customHeight="1" thickBot="1" x14ac:dyDescent="0.3">
      <c r="B100" s="140"/>
      <c r="C100" s="3" t="s">
        <v>15</v>
      </c>
      <c r="D100" s="4"/>
      <c r="E100" s="4"/>
      <c r="F100" s="4"/>
      <c r="G100" s="4">
        <v>48</v>
      </c>
      <c r="H100" s="4" t="s">
        <v>11</v>
      </c>
      <c r="I100" s="4" t="s">
        <v>11</v>
      </c>
      <c r="J100" s="133"/>
    </row>
    <row r="101" spans="2:10" ht="22.5" customHeight="1" thickBot="1" x14ac:dyDescent="0.3">
      <c r="B101" s="140"/>
      <c r="C101" s="3" t="s">
        <v>25</v>
      </c>
      <c r="D101" s="4"/>
      <c r="E101" s="4"/>
      <c r="F101" s="4"/>
      <c r="G101" s="4">
        <v>28</v>
      </c>
      <c r="H101" s="4">
        <v>2</v>
      </c>
      <c r="I101" s="5">
        <f t="shared" ref="I101:I110" si="13">H101/G101</f>
        <v>7.1428571428571425E-2</v>
      </c>
      <c r="J101" s="133"/>
    </row>
    <row r="102" spans="2:10" ht="22.5" customHeight="1" thickBot="1" x14ac:dyDescent="0.3">
      <c r="B102" s="140"/>
      <c r="C102" s="3" t="s">
        <v>19</v>
      </c>
      <c r="D102" s="4"/>
      <c r="E102" s="4"/>
      <c r="F102" s="4"/>
      <c r="G102" s="4">
        <v>38</v>
      </c>
      <c r="H102" s="4">
        <v>4</v>
      </c>
      <c r="I102" s="5">
        <f t="shared" si="13"/>
        <v>0.10526315789473684</v>
      </c>
      <c r="J102" s="133"/>
    </row>
    <row r="103" spans="2:10" ht="22.5" customHeight="1" thickBot="1" x14ac:dyDescent="0.3">
      <c r="B103" s="140"/>
      <c r="C103" s="3" t="s">
        <v>92</v>
      </c>
      <c r="D103" s="4"/>
      <c r="E103" s="4"/>
      <c r="F103" s="4"/>
      <c r="G103" s="4">
        <v>35</v>
      </c>
      <c r="H103" s="4" t="s">
        <v>11</v>
      </c>
      <c r="I103" s="4" t="s">
        <v>11</v>
      </c>
      <c r="J103" s="133"/>
    </row>
    <row r="104" spans="2:10" ht="22.5" customHeight="1" thickBot="1" x14ac:dyDescent="0.3">
      <c r="B104" s="140"/>
      <c r="C104" s="3" t="s">
        <v>20</v>
      </c>
      <c r="D104" s="4"/>
      <c r="E104" s="4"/>
      <c r="F104" s="4"/>
      <c r="G104" s="4">
        <v>70</v>
      </c>
      <c r="H104" s="4" t="s">
        <v>11</v>
      </c>
      <c r="I104" s="4" t="s">
        <v>11</v>
      </c>
      <c r="J104" s="133"/>
    </row>
    <row r="105" spans="2:10" ht="22.5" customHeight="1" thickBot="1" x14ac:dyDescent="0.3">
      <c r="B105" s="141"/>
      <c r="C105" s="12" t="s">
        <v>93</v>
      </c>
      <c r="D105" s="7"/>
      <c r="E105" s="7"/>
      <c r="F105" s="7"/>
      <c r="G105" s="7">
        <v>60</v>
      </c>
      <c r="H105" s="7">
        <v>3</v>
      </c>
      <c r="I105" s="8">
        <f t="shared" si="13"/>
        <v>0.05</v>
      </c>
      <c r="J105" s="132"/>
    </row>
    <row r="106" spans="2:10" ht="22.5" customHeight="1" thickTop="1" thickBot="1" x14ac:dyDescent="0.3">
      <c r="B106" s="143" t="s">
        <v>94</v>
      </c>
      <c r="C106" s="9" t="s">
        <v>18</v>
      </c>
      <c r="D106" s="10"/>
      <c r="E106" s="10"/>
      <c r="F106" s="10"/>
      <c r="G106" s="10">
        <v>80</v>
      </c>
      <c r="H106" s="10">
        <v>3</v>
      </c>
      <c r="I106" s="11">
        <f t="shared" si="13"/>
        <v>3.7499999999999999E-2</v>
      </c>
      <c r="J106" s="131">
        <f>SUM(H106:H119)</f>
        <v>35</v>
      </c>
    </row>
    <row r="107" spans="2:10" ht="22.5" customHeight="1" thickBot="1" x14ac:dyDescent="0.3">
      <c r="B107" s="140"/>
      <c r="C107" s="3" t="s">
        <v>95</v>
      </c>
      <c r="D107" s="4"/>
      <c r="E107" s="4"/>
      <c r="F107" s="4"/>
      <c r="G107" s="4">
        <v>80</v>
      </c>
      <c r="H107" s="4">
        <v>1</v>
      </c>
      <c r="I107" s="5">
        <f t="shared" si="13"/>
        <v>1.2500000000000001E-2</v>
      </c>
      <c r="J107" s="133"/>
    </row>
    <row r="108" spans="2:10" ht="22.5" customHeight="1" thickBot="1" x14ac:dyDescent="0.3">
      <c r="B108" s="140"/>
      <c r="C108" s="3" t="s">
        <v>25</v>
      </c>
      <c r="D108" s="4"/>
      <c r="E108" s="4"/>
      <c r="F108" s="4"/>
      <c r="G108" s="4">
        <v>55</v>
      </c>
      <c r="H108" s="4">
        <v>6</v>
      </c>
      <c r="I108" s="5">
        <f t="shared" si="13"/>
        <v>0.10909090909090909</v>
      </c>
      <c r="J108" s="133"/>
    </row>
    <row r="109" spans="2:10" ht="22.5" customHeight="1" thickBot="1" x14ac:dyDescent="0.3">
      <c r="B109" s="140"/>
      <c r="C109" s="3" t="s">
        <v>96</v>
      </c>
      <c r="D109" s="4"/>
      <c r="E109" s="4"/>
      <c r="F109" s="4"/>
      <c r="G109" s="4">
        <v>25</v>
      </c>
      <c r="H109" s="4">
        <v>3</v>
      </c>
      <c r="I109" s="5">
        <f t="shared" si="13"/>
        <v>0.12</v>
      </c>
      <c r="J109" s="133"/>
    </row>
    <row r="110" spans="2:10" ht="22.5" customHeight="1" thickBot="1" x14ac:dyDescent="0.3">
      <c r="B110" s="140"/>
      <c r="C110" s="3" t="s">
        <v>97</v>
      </c>
      <c r="D110" s="4"/>
      <c r="E110" s="4"/>
      <c r="F110" s="4"/>
      <c r="G110" s="4">
        <v>30</v>
      </c>
      <c r="H110" s="4">
        <v>5</v>
      </c>
      <c r="I110" s="5">
        <f t="shared" si="13"/>
        <v>0.16666666666666666</v>
      </c>
      <c r="J110" s="133"/>
    </row>
    <row r="111" spans="2:10" ht="22.5" customHeight="1" thickBot="1" x14ac:dyDescent="0.3">
      <c r="B111" s="140"/>
      <c r="C111" s="3" t="s">
        <v>98</v>
      </c>
      <c r="D111" s="4"/>
      <c r="E111" s="4"/>
      <c r="F111" s="4"/>
      <c r="G111" s="4">
        <v>10</v>
      </c>
      <c r="H111" s="4" t="s">
        <v>11</v>
      </c>
      <c r="I111" s="5" t="s">
        <v>11</v>
      </c>
      <c r="J111" s="133"/>
    </row>
    <row r="112" spans="2:10" ht="22.5" customHeight="1" thickBot="1" x14ac:dyDescent="0.3">
      <c r="B112" s="140"/>
      <c r="C112" s="3" t="s">
        <v>19</v>
      </c>
      <c r="D112" s="4"/>
      <c r="E112" s="4"/>
      <c r="F112" s="4"/>
      <c r="G112" s="4">
        <v>30</v>
      </c>
      <c r="H112" s="4">
        <v>3</v>
      </c>
      <c r="I112" s="5">
        <f t="shared" ref="I112:I113" si="14">H112/G112</f>
        <v>0.1</v>
      </c>
      <c r="J112" s="133"/>
    </row>
    <row r="113" spans="1:10" ht="22.5" customHeight="1" thickBot="1" x14ac:dyDescent="0.3">
      <c r="B113" s="140"/>
      <c r="C113" s="3" t="s">
        <v>92</v>
      </c>
      <c r="D113" s="4"/>
      <c r="E113" s="4"/>
      <c r="F113" s="4"/>
      <c r="G113" s="4">
        <v>40</v>
      </c>
      <c r="H113" s="4">
        <v>1</v>
      </c>
      <c r="I113" s="5">
        <f t="shared" si="14"/>
        <v>2.5000000000000001E-2</v>
      </c>
      <c r="J113" s="133"/>
    </row>
    <row r="114" spans="1:10" ht="22.5" customHeight="1" thickBot="1" x14ac:dyDescent="0.3">
      <c r="B114" s="140"/>
      <c r="C114" s="3" t="s">
        <v>99</v>
      </c>
      <c r="D114" s="4"/>
      <c r="E114" s="4"/>
      <c r="F114" s="4"/>
      <c r="G114" s="4">
        <v>40</v>
      </c>
      <c r="H114" s="4" t="s">
        <v>11</v>
      </c>
      <c r="I114" s="5" t="s">
        <v>11</v>
      </c>
      <c r="J114" s="133"/>
    </row>
    <row r="115" spans="1:10" ht="22.5" customHeight="1" thickBot="1" x14ac:dyDescent="0.3">
      <c r="B115" s="140"/>
      <c r="C115" s="3" t="s">
        <v>100</v>
      </c>
      <c r="D115" s="4"/>
      <c r="E115" s="4"/>
      <c r="F115" s="4"/>
      <c r="G115" s="4">
        <v>40</v>
      </c>
      <c r="H115" s="4">
        <v>5</v>
      </c>
      <c r="I115" s="5">
        <f>H115/G115</f>
        <v>0.125</v>
      </c>
      <c r="J115" s="133"/>
    </row>
    <row r="116" spans="1:10" ht="22.5" customHeight="1" thickBot="1" x14ac:dyDescent="0.3">
      <c r="B116" s="140"/>
      <c r="C116" s="3" t="s">
        <v>101</v>
      </c>
      <c r="D116" s="4"/>
      <c r="E116" s="4"/>
      <c r="F116" s="4"/>
      <c r="G116" s="4">
        <v>40</v>
      </c>
      <c r="H116" s="4">
        <v>1</v>
      </c>
      <c r="I116" s="4" t="s">
        <v>11</v>
      </c>
      <c r="J116" s="133"/>
    </row>
    <row r="117" spans="1:10" ht="22.5" customHeight="1" thickBot="1" x14ac:dyDescent="0.3">
      <c r="A117" s="72"/>
      <c r="B117" s="144"/>
      <c r="C117" s="3" t="s">
        <v>20</v>
      </c>
      <c r="D117" s="4"/>
      <c r="E117" s="4"/>
      <c r="F117" s="4"/>
      <c r="G117" s="4">
        <v>40</v>
      </c>
      <c r="H117" s="4">
        <v>2</v>
      </c>
      <c r="I117" s="5">
        <f>H117/G117</f>
        <v>0.05</v>
      </c>
      <c r="J117" s="133"/>
    </row>
    <row r="118" spans="1:10" ht="22.5" customHeight="1" thickBot="1" x14ac:dyDescent="0.3">
      <c r="A118" s="72"/>
      <c r="B118" s="144"/>
      <c r="C118" s="3" t="s">
        <v>102</v>
      </c>
      <c r="D118" s="4"/>
      <c r="E118" s="4"/>
      <c r="F118" s="4"/>
      <c r="G118" s="4">
        <v>30</v>
      </c>
      <c r="H118" s="4" t="s">
        <v>21</v>
      </c>
      <c r="I118" s="5" t="s">
        <v>11</v>
      </c>
      <c r="J118" s="133"/>
    </row>
    <row r="119" spans="1:10" ht="22.5" customHeight="1" thickBot="1" x14ac:dyDescent="0.3">
      <c r="A119" s="72"/>
      <c r="B119" s="145"/>
      <c r="C119" s="12" t="s">
        <v>93</v>
      </c>
      <c r="D119" s="7"/>
      <c r="E119" s="7"/>
      <c r="F119" s="7"/>
      <c r="G119" s="7">
        <v>35</v>
      </c>
      <c r="H119" s="7">
        <v>5</v>
      </c>
      <c r="I119" s="8">
        <f>H119/G119</f>
        <v>0.14285714285714285</v>
      </c>
      <c r="J119" s="132"/>
    </row>
    <row r="120" spans="1:10" ht="22.5" customHeight="1" thickTop="1" thickBot="1" x14ac:dyDescent="0.3">
      <c r="A120" s="72"/>
      <c r="B120" s="146" t="s">
        <v>103</v>
      </c>
      <c r="C120" s="35" t="s">
        <v>18</v>
      </c>
      <c r="D120" s="14"/>
      <c r="E120" s="14"/>
      <c r="F120" s="14"/>
      <c r="G120" s="36">
        <v>100</v>
      </c>
      <c r="H120" s="14">
        <v>1</v>
      </c>
      <c r="I120" s="15">
        <f>H120/G120</f>
        <v>0.01</v>
      </c>
      <c r="J120" s="135">
        <f>SUM(H120:H123)</f>
        <v>3</v>
      </c>
    </row>
    <row r="121" spans="1:10" ht="22.5" customHeight="1" thickBot="1" x14ac:dyDescent="0.3">
      <c r="A121" s="72"/>
      <c r="B121" s="144"/>
      <c r="C121" s="37" t="s">
        <v>104</v>
      </c>
      <c r="D121" s="4"/>
      <c r="E121" s="4"/>
      <c r="F121" s="4"/>
      <c r="G121" s="25">
        <v>55</v>
      </c>
      <c r="H121" s="4">
        <v>1</v>
      </c>
      <c r="I121" s="5">
        <f t="shared" ref="I121:I122" si="15">H121/G121</f>
        <v>1.8181818181818181E-2</v>
      </c>
      <c r="J121" s="133"/>
    </row>
    <row r="122" spans="1:10" ht="22.5" customHeight="1" thickBot="1" x14ac:dyDescent="0.3">
      <c r="A122" s="72"/>
      <c r="B122" s="144"/>
      <c r="C122" s="37" t="s">
        <v>105</v>
      </c>
      <c r="D122" s="4"/>
      <c r="E122" s="4"/>
      <c r="F122" s="4"/>
      <c r="G122" s="25">
        <v>115</v>
      </c>
      <c r="H122" s="4">
        <v>1</v>
      </c>
      <c r="I122" s="5">
        <f t="shared" si="15"/>
        <v>8.6956521739130436E-3</v>
      </c>
      <c r="J122" s="133"/>
    </row>
    <row r="123" spans="1:10" ht="22.5" customHeight="1" thickBot="1" x14ac:dyDescent="0.3">
      <c r="A123" s="72"/>
      <c r="B123" s="147"/>
      <c r="C123" s="38" t="s">
        <v>92</v>
      </c>
      <c r="D123" s="7"/>
      <c r="E123" s="7"/>
      <c r="F123" s="7"/>
      <c r="G123" s="39">
        <v>55</v>
      </c>
      <c r="H123" s="7" t="s">
        <v>11</v>
      </c>
      <c r="I123" s="7" t="s">
        <v>11</v>
      </c>
      <c r="J123" s="132"/>
    </row>
    <row r="124" spans="1:10" ht="22.5" customHeight="1" thickTop="1" thickBot="1" x14ac:dyDescent="0.3">
      <c r="A124" s="72"/>
      <c r="B124" s="146" t="s">
        <v>106</v>
      </c>
      <c r="C124" s="9" t="s">
        <v>18</v>
      </c>
      <c r="D124" s="10"/>
      <c r="E124" s="10"/>
      <c r="F124" s="10"/>
      <c r="G124" s="10">
        <v>50</v>
      </c>
      <c r="H124" s="10" t="s">
        <v>11</v>
      </c>
      <c r="I124" s="11" t="s">
        <v>11</v>
      </c>
      <c r="J124" s="131">
        <f>SUM(H124:H127)</f>
        <v>7</v>
      </c>
    </row>
    <row r="125" spans="1:10" ht="22.5" customHeight="1" thickBot="1" x14ac:dyDescent="0.3">
      <c r="A125" s="72"/>
      <c r="B125" s="144"/>
      <c r="C125" s="3" t="s">
        <v>107</v>
      </c>
      <c r="D125" s="4"/>
      <c r="E125" s="4"/>
      <c r="F125" s="4"/>
      <c r="G125" s="4">
        <v>40</v>
      </c>
      <c r="H125" s="4">
        <v>7</v>
      </c>
      <c r="I125" s="5">
        <f>H125/G125</f>
        <v>0.17499999999999999</v>
      </c>
      <c r="J125" s="133"/>
    </row>
    <row r="126" spans="1:10" ht="22.5" customHeight="1" thickBot="1" x14ac:dyDescent="0.3">
      <c r="A126" s="72"/>
      <c r="B126" s="144"/>
      <c r="C126" s="3" t="s">
        <v>25</v>
      </c>
      <c r="D126" s="4"/>
      <c r="E126" s="4"/>
      <c r="F126" s="4"/>
      <c r="G126" s="4">
        <v>50</v>
      </c>
      <c r="H126" s="4"/>
      <c r="I126" s="5">
        <f t="shared" ref="I126" si="16">H126/G126</f>
        <v>0</v>
      </c>
      <c r="J126" s="133"/>
    </row>
    <row r="127" spans="1:10" ht="22.5" customHeight="1" thickBot="1" x14ac:dyDescent="0.3">
      <c r="A127" s="72"/>
      <c r="B127" s="145"/>
      <c r="C127" s="12" t="s">
        <v>92</v>
      </c>
      <c r="D127" s="7"/>
      <c r="E127" s="7"/>
      <c r="F127" s="7"/>
      <c r="G127" s="7">
        <v>20</v>
      </c>
      <c r="H127" s="7" t="s">
        <v>11</v>
      </c>
      <c r="I127" s="8" t="s">
        <v>11</v>
      </c>
      <c r="J127" s="132"/>
    </row>
    <row r="128" spans="1:10" ht="22.5" customHeight="1" thickTop="1" thickBot="1" x14ac:dyDescent="0.3">
      <c r="A128" s="72"/>
      <c r="B128" s="146" t="s">
        <v>108</v>
      </c>
      <c r="C128" s="9" t="s">
        <v>107</v>
      </c>
      <c r="D128" s="10"/>
      <c r="E128" s="10"/>
      <c r="F128" s="10"/>
      <c r="G128" s="10">
        <v>30</v>
      </c>
      <c r="H128" s="10">
        <v>1</v>
      </c>
      <c r="I128" s="11">
        <f>H128/G128</f>
        <v>3.3333333333333333E-2</v>
      </c>
      <c r="J128" s="131">
        <f>SUM(H128:H129)</f>
        <v>1</v>
      </c>
    </row>
    <row r="129" spans="1:10" ht="22.5" customHeight="1" thickBot="1" x14ac:dyDescent="0.3">
      <c r="A129" s="72"/>
      <c r="B129" s="147"/>
      <c r="C129" s="12" t="s">
        <v>87</v>
      </c>
      <c r="D129" s="7"/>
      <c r="E129" s="7"/>
      <c r="F129" s="7"/>
      <c r="G129" s="7">
        <v>30</v>
      </c>
      <c r="H129" s="7" t="s">
        <v>11</v>
      </c>
      <c r="I129" s="7" t="s">
        <v>11</v>
      </c>
      <c r="J129" s="132"/>
    </row>
    <row r="130" spans="1:10" ht="22.5" customHeight="1" thickTop="1" thickBot="1" x14ac:dyDescent="0.3">
      <c r="A130" s="72"/>
      <c r="B130" s="146" t="s">
        <v>109</v>
      </c>
      <c r="C130" s="9" t="s">
        <v>18</v>
      </c>
      <c r="D130" s="10"/>
      <c r="E130" s="10"/>
      <c r="F130" s="10"/>
      <c r="G130" s="10">
        <v>75</v>
      </c>
      <c r="H130" s="10">
        <v>6</v>
      </c>
      <c r="I130" s="11">
        <f>H130/G130</f>
        <v>0.08</v>
      </c>
      <c r="J130" s="131">
        <f>SUM(H130:H141)</f>
        <v>67</v>
      </c>
    </row>
    <row r="131" spans="1:10" ht="22.5" customHeight="1" thickBot="1" x14ac:dyDescent="0.3">
      <c r="A131" s="72"/>
      <c r="B131" s="144"/>
      <c r="C131" s="3" t="s">
        <v>15</v>
      </c>
      <c r="D131" s="4"/>
      <c r="E131" s="4"/>
      <c r="F131" s="4"/>
      <c r="G131" s="4">
        <v>45</v>
      </c>
      <c r="H131" s="4">
        <v>5</v>
      </c>
      <c r="I131" s="5">
        <f>H131/G131</f>
        <v>0.1111111111111111</v>
      </c>
      <c r="J131" s="133"/>
    </row>
    <row r="132" spans="1:10" ht="22.5" customHeight="1" thickBot="1" x14ac:dyDescent="0.3">
      <c r="A132" s="72"/>
      <c r="B132" s="144"/>
      <c r="C132" s="3" t="s">
        <v>107</v>
      </c>
      <c r="D132" s="4"/>
      <c r="E132" s="4"/>
      <c r="F132" s="4"/>
      <c r="G132" s="4">
        <v>45</v>
      </c>
      <c r="H132" s="4">
        <v>6</v>
      </c>
      <c r="I132" s="5">
        <f t="shared" ref="I132:I141" si="17">H132/G132</f>
        <v>0.13333333333333333</v>
      </c>
      <c r="J132" s="133"/>
    </row>
    <row r="133" spans="1:10" ht="22.5" customHeight="1" thickBot="1" x14ac:dyDescent="0.3">
      <c r="A133" s="72"/>
      <c r="B133" s="144"/>
      <c r="C133" s="3" t="s">
        <v>25</v>
      </c>
      <c r="D133" s="4"/>
      <c r="E133" s="4"/>
      <c r="F133" s="4"/>
      <c r="G133" s="4">
        <v>65</v>
      </c>
      <c r="H133" s="4">
        <v>6</v>
      </c>
      <c r="I133" s="5">
        <f t="shared" si="17"/>
        <v>9.2307692307692313E-2</v>
      </c>
      <c r="J133" s="133"/>
    </row>
    <row r="134" spans="1:10" ht="22.5" customHeight="1" thickBot="1" x14ac:dyDescent="0.3">
      <c r="A134" s="72"/>
      <c r="B134" s="144"/>
      <c r="C134" s="3" t="s">
        <v>85</v>
      </c>
      <c r="D134" s="4"/>
      <c r="E134" s="4"/>
      <c r="F134" s="4"/>
      <c r="G134" s="4">
        <v>43</v>
      </c>
      <c r="H134" s="4">
        <v>9</v>
      </c>
      <c r="I134" s="5">
        <f t="shared" si="17"/>
        <v>0.20930232558139536</v>
      </c>
      <c r="J134" s="133"/>
    </row>
    <row r="135" spans="1:10" ht="22.5" customHeight="1" thickBot="1" x14ac:dyDescent="0.3">
      <c r="A135" s="72"/>
      <c r="B135" s="144"/>
      <c r="C135" s="3" t="s">
        <v>104</v>
      </c>
      <c r="D135" s="4"/>
      <c r="E135" s="4"/>
      <c r="F135" s="4"/>
      <c r="G135" s="4">
        <v>53</v>
      </c>
      <c r="H135" s="4">
        <v>7</v>
      </c>
      <c r="I135" s="5">
        <f t="shared" si="17"/>
        <v>0.13207547169811321</v>
      </c>
      <c r="J135" s="133"/>
    </row>
    <row r="136" spans="1:10" ht="22.5" customHeight="1" thickBot="1" x14ac:dyDescent="0.3">
      <c r="A136" s="72"/>
      <c r="B136" s="144"/>
      <c r="C136" s="3" t="s">
        <v>27</v>
      </c>
      <c r="D136" s="4"/>
      <c r="E136" s="4"/>
      <c r="F136" s="4"/>
      <c r="G136" s="4">
        <v>17</v>
      </c>
      <c r="H136" s="4" t="s">
        <v>11</v>
      </c>
      <c r="I136" s="4" t="s">
        <v>11</v>
      </c>
      <c r="J136" s="133"/>
    </row>
    <row r="137" spans="1:10" ht="22.5" customHeight="1" thickBot="1" x14ac:dyDescent="0.3">
      <c r="A137" s="72"/>
      <c r="B137" s="144"/>
      <c r="C137" s="3" t="s">
        <v>110</v>
      </c>
      <c r="D137" s="4"/>
      <c r="E137" s="4"/>
      <c r="F137" s="4"/>
      <c r="G137" s="4">
        <v>32</v>
      </c>
      <c r="H137" s="4">
        <v>9</v>
      </c>
      <c r="I137" s="5">
        <f t="shared" si="17"/>
        <v>0.28125</v>
      </c>
      <c r="J137" s="133"/>
    </row>
    <row r="138" spans="1:10" ht="22.5" customHeight="1" thickBot="1" x14ac:dyDescent="0.3">
      <c r="A138" s="72"/>
      <c r="B138" s="144"/>
      <c r="C138" s="3" t="s">
        <v>19</v>
      </c>
      <c r="D138" s="4"/>
      <c r="E138" s="4"/>
      <c r="F138" s="4"/>
      <c r="G138" s="4">
        <v>60</v>
      </c>
      <c r="H138" s="4">
        <v>4</v>
      </c>
      <c r="I138" s="5">
        <f t="shared" si="17"/>
        <v>6.6666666666666666E-2</v>
      </c>
      <c r="J138" s="133"/>
    </row>
    <row r="139" spans="1:10" ht="22.5" customHeight="1" thickBot="1" x14ac:dyDescent="0.3">
      <c r="A139" s="72"/>
      <c r="B139" s="144"/>
      <c r="C139" s="3" t="s">
        <v>111</v>
      </c>
      <c r="D139" s="4"/>
      <c r="E139" s="4"/>
      <c r="F139" s="4"/>
      <c r="G139" s="4">
        <v>38</v>
      </c>
      <c r="H139" s="4">
        <v>4</v>
      </c>
      <c r="I139" s="5">
        <f t="shared" si="17"/>
        <v>0.10526315789473684</v>
      </c>
      <c r="J139" s="133"/>
    </row>
    <row r="140" spans="1:10" ht="22.5" customHeight="1" thickBot="1" x14ac:dyDescent="0.3">
      <c r="A140" s="72"/>
      <c r="B140" s="144"/>
      <c r="C140" s="3" t="s">
        <v>87</v>
      </c>
      <c r="D140" s="4"/>
      <c r="E140" s="4"/>
      <c r="F140" s="4"/>
      <c r="G140" s="4">
        <v>80</v>
      </c>
      <c r="H140" s="4">
        <v>8</v>
      </c>
      <c r="I140" s="5">
        <f t="shared" si="17"/>
        <v>0.1</v>
      </c>
      <c r="J140" s="133"/>
    </row>
    <row r="141" spans="1:10" ht="22.5" customHeight="1" thickBot="1" x14ac:dyDescent="0.3">
      <c r="A141" s="72"/>
      <c r="B141" s="147"/>
      <c r="C141" s="12" t="s">
        <v>93</v>
      </c>
      <c r="D141" s="7"/>
      <c r="E141" s="7"/>
      <c r="F141" s="7"/>
      <c r="G141" s="7">
        <v>45</v>
      </c>
      <c r="H141" s="7">
        <v>3</v>
      </c>
      <c r="I141" s="8">
        <f t="shared" si="17"/>
        <v>6.6666666666666666E-2</v>
      </c>
      <c r="J141" s="132"/>
    </row>
    <row r="142" spans="1:10" ht="22.5" customHeight="1" thickTop="1" thickBot="1" x14ac:dyDescent="0.3">
      <c r="A142" s="72"/>
      <c r="B142" s="157" t="s">
        <v>112</v>
      </c>
      <c r="C142" s="9" t="s">
        <v>18</v>
      </c>
      <c r="D142" s="10"/>
      <c r="E142" s="10"/>
      <c r="F142" s="10"/>
      <c r="G142" s="10">
        <v>80</v>
      </c>
      <c r="H142" s="10">
        <v>8</v>
      </c>
      <c r="I142" s="11">
        <f>H142/G142</f>
        <v>0.1</v>
      </c>
      <c r="J142" s="131">
        <f>SUM(H142:H148)</f>
        <v>15</v>
      </c>
    </row>
    <row r="143" spans="1:10" ht="22.5" customHeight="1" thickBot="1" x14ac:dyDescent="0.3">
      <c r="A143" s="72"/>
      <c r="B143" s="144"/>
      <c r="C143" s="3" t="s">
        <v>113</v>
      </c>
      <c r="D143" s="4"/>
      <c r="E143" s="4"/>
      <c r="F143" s="4"/>
      <c r="G143" s="4">
        <v>31</v>
      </c>
      <c r="H143" s="4" t="s">
        <v>11</v>
      </c>
      <c r="I143" s="5" t="s">
        <v>11</v>
      </c>
      <c r="J143" s="133"/>
    </row>
    <row r="144" spans="1:10" ht="22.5" customHeight="1" thickBot="1" x14ac:dyDescent="0.3">
      <c r="A144" s="72"/>
      <c r="B144" s="144"/>
      <c r="C144" s="3" t="s">
        <v>15</v>
      </c>
      <c r="D144" s="4"/>
      <c r="E144" s="4"/>
      <c r="F144" s="4"/>
      <c r="G144" s="4">
        <v>40</v>
      </c>
      <c r="H144" s="4">
        <v>1</v>
      </c>
      <c r="I144" s="5">
        <f>H144/G144</f>
        <v>2.5000000000000001E-2</v>
      </c>
      <c r="J144" s="133"/>
    </row>
    <row r="145" spans="1:10" ht="22.5" customHeight="1" thickBot="1" x14ac:dyDescent="0.3">
      <c r="A145" s="72"/>
      <c r="B145" s="144"/>
      <c r="C145" s="3" t="s">
        <v>25</v>
      </c>
      <c r="D145" s="4"/>
      <c r="E145" s="4"/>
      <c r="F145" s="4"/>
      <c r="G145" s="4">
        <v>45</v>
      </c>
      <c r="H145" s="4">
        <v>2</v>
      </c>
      <c r="I145" s="5">
        <f>H145/G145</f>
        <v>4.4444444444444446E-2</v>
      </c>
      <c r="J145" s="133"/>
    </row>
    <row r="146" spans="1:10" ht="22.5" customHeight="1" thickBot="1" x14ac:dyDescent="0.3">
      <c r="A146" s="72"/>
      <c r="B146" s="144"/>
      <c r="C146" s="3" t="s">
        <v>19</v>
      </c>
      <c r="D146" s="4"/>
      <c r="E146" s="4"/>
      <c r="F146" s="4"/>
      <c r="G146" s="4">
        <v>45</v>
      </c>
      <c r="H146" s="4" t="s">
        <v>11</v>
      </c>
      <c r="I146" s="4" t="s">
        <v>11</v>
      </c>
      <c r="J146" s="133"/>
    </row>
    <row r="147" spans="1:10" ht="22.5" customHeight="1" thickBot="1" x14ac:dyDescent="0.3">
      <c r="A147" s="72"/>
      <c r="B147" s="144"/>
      <c r="C147" s="3" t="s">
        <v>92</v>
      </c>
      <c r="D147" s="4"/>
      <c r="E147" s="4"/>
      <c r="F147" s="4"/>
      <c r="G147" s="4">
        <v>50</v>
      </c>
      <c r="H147" s="4" t="s">
        <v>11</v>
      </c>
      <c r="I147" s="4" t="s">
        <v>11</v>
      </c>
      <c r="J147" s="133"/>
    </row>
    <row r="148" spans="1:10" ht="22.5" customHeight="1" thickBot="1" x14ac:dyDescent="0.3">
      <c r="A148" s="72"/>
      <c r="B148" s="145"/>
      <c r="C148" s="12" t="s">
        <v>100</v>
      </c>
      <c r="D148" s="7"/>
      <c r="E148" s="7"/>
      <c r="F148" s="7"/>
      <c r="G148" s="7">
        <v>68</v>
      </c>
      <c r="H148" s="7">
        <v>4</v>
      </c>
      <c r="I148" s="8">
        <f>H148/G148</f>
        <v>5.8823529411764705E-2</v>
      </c>
      <c r="J148" s="132"/>
    </row>
    <row r="149" spans="1:10" ht="22.5" customHeight="1" thickTop="1" thickBot="1" x14ac:dyDescent="0.3">
      <c r="A149" s="72"/>
      <c r="B149" s="146" t="s">
        <v>114</v>
      </c>
      <c r="C149" s="9" t="s">
        <v>115</v>
      </c>
      <c r="D149" s="10"/>
      <c r="E149" s="10"/>
      <c r="F149" s="10"/>
      <c r="G149" s="10">
        <v>95</v>
      </c>
      <c r="H149" s="10">
        <v>3</v>
      </c>
      <c r="I149" s="11">
        <f>H149/G149</f>
        <v>3.1578947368421054E-2</v>
      </c>
      <c r="J149" s="131">
        <f>SUM(H149:H150)</f>
        <v>3</v>
      </c>
    </row>
    <row r="150" spans="1:10" ht="22.5" customHeight="1" thickBot="1" x14ac:dyDescent="0.3">
      <c r="A150" s="72"/>
      <c r="B150" s="145"/>
      <c r="C150" s="12" t="s">
        <v>111</v>
      </c>
      <c r="D150" s="7"/>
      <c r="E150" s="7"/>
      <c r="F150" s="7"/>
      <c r="G150" s="7">
        <v>60</v>
      </c>
      <c r="H150" s="7" t="s">
        <v>11</v>
      </c>
      <c r="I150" s="7" t="s">
        <v>11</v>
      </c>
      <c r="J150" s="132"/>
    </row>
    <row r="151" spans="1:10" ht="22.5" customHeight="1" thickTop="1" thickBot="1" x14ac:dyDescent="0.3">
      <c r="A151" s="72"/>
      <c r="B151" s="146" t="s">
        <v>116</v>
      </c>
      <c r="C151" s="9" t="s">
        <v>18</v>
      </c>
      <c r="D151" s="10"/>
      <c r="E151" s="10"/>
      <c r="F151" s="10"/>
      <c r="G151" s="10">
        <v>40</v>
      </c>
      <c r="H151" s="10">
        <v>2</v>
      </c>
      <c r="I151" s="11">
        <f>H151/G151</f>
        <v>0.05</v>
      </c>
      <c r="J151" s="131">
        <f>SUM(H151:H156)</f>
        <v>6</v>
      </c>
    </row>
    <row r="152" spans="1:10" ht="22.5" customHeight="1" thickBot="1" x14ac:dyDescent="0.3">
      <c r="A152" s="72"/>
      <c r="B152" s="144"/>
      <c r="C152" s="3" t="s">
        <v>25</v>
      </c>
      <c r="D152" s="4"/>
      <c r="E152" s="4"/>
      <c r="F152" s="4"/>
      <c r="G152" s="4">
        <v>50</v>
      </c>
      <c r="H152" s="4" t="s">
        <v>11</v>
      </c>
      <c r="I152" s="4" t="s">
        <v>11</v>
      </c>
      <c r="J152" s="133"/>
    </row>
    <row r="153" spans="1:10" ht="22.5" customHeight="1" thickBot="1" x14ac:dyDescent="0.3">
      <c r="A153" s="72"/>
      <c r="B153" s="144"/>
      <c r="C153" s="3" t="s">
        <v>104</v>
      </c>
      <c r="D153" s="4"/>
      <c r="E153" s="4"/>
      <c r="F153" s="4"/>
      <c r="G153" s="4">
        <v>40</v>
      </c>
      <c r="H153" s="4">
        <v>1</v>
      </c>
      <c r="I153" s="5">
        <f>H153/G153</f>
        <v>2.5000000000000001E-2</v>
      </c>
      <c r="J153" s="133"/>
    </row>
    <row r="154" spans="1:10" ht="22.5" customHeight="1" thickBot="1" x14ac:dyDescent="0.3">
      <c r="A154" s="72"/>
      <c r="B154" s="144"/>
      <c r="C154" s="3" t="s">
        <v>19</v>
      </c>
      <c r="D154" s="4"/>
      <c r="E154" s="4"/>
      <c r="F154" s="4"/>
      <c r="G154" s="4">
        <v>50</v>
      </c>
      <c r="H154" s="4" t="s">
        <v>11</v>
      </c>
      <c r="I154" s="4" t="s">
        <v>11</v>
      </c>
      <c r="J154" s="133"/>
    </row>
    <row r="155" spans="1:10" ht="22.5" customHeight="1" thickBot="1" x14ac:dyDescent="0.3">
      <c r="A155" s="72"/>
      <c r="B155" s="144"/>
      <c r="C155" s="3" t="s">
        <v>92</v>
      </c>
      <c r="D155" s="4"/>
      <c r="E155" s="4"/>
      <c r="F155" s="4"/>
      <c r="G155" s="4">
        <v>40</v>
      </c>
      <c r="H155" s="4">
        <v>1</v>
      </c>
      <c r="I155" s="5">
        <f>H155/G155</f>
        <v>2.5000000000000001E-2</v>
      </c>
      <c r="J155" s="133"/>
    </row>
    <row r="156" spans="1:10" ht="22.5" customHeight="1" thickBot="1" x14ac:dyDescent="0.3">
      <c r="A156" s="72"/>
      <c r="B156" s="147"/>
      <c r="C156" s="12" t="s">
        <v>111</v>
      </c>
      <c r="D156" s="7"/>
      <c r="E156" s="7"/>
      <c r="F156" s="7"/>
      <c r="G156" s="7">
        <v>58</v>
      </c>
      <c r="H156" s="7">
        <v>2</v>
      </c>
      <c r="I156" s="8">
        <f>H156/G156</f>
        <v>3.4482758620689655E-2</v>
      </c>
      <c r="J156" s="132"/>
    </row>
    <row r="157" spans="1:10" ht="22.5" customHeight="1" thickTop="1" thickBot="1" x14ac:dyDescent="0.3">
      <c r="A157" s="72"/>
      <c r="B157" s="157" t="s">
        <v>117</v>
      </c>
      <c r="C157" s="9" t="s">
        <v>118</v>
      </c>
      <c r="D157" s="10"/>
      <c r="E157" s="10"/>
      <c r="F157" s="10"/>
      <c r="G157" s="10">
        <v>40</v>
      </c>
      <c r="H157" s="10" t="s">
        <v>11</v>
      </c>
      <c r="I157" s="10" t="s">
        <v>11</v>
      </c>
      <c r="J157" s="131">
        <f>SUM(H157:H160)</f>
        <v>6</v>
      </c>
    </row>
    <row r="158" spans="1:10" ht="22.5" customHeight="1" thickBot="1" x14ac:dyDescent="0.3">
      <c r="A158" s="72"/>
      <c r="B158" s="144"/>
      <c r="C158" s="3" t="s">
        <v>119</v>
      </c>
      <c r="D158" s="4"/>
      <c r="E158" s="4"/>
      <c r="F158" s="4"/>
      <c r="G158" s="4">
        <v>45</v>
      </c>
      <c r="H158" s="4">
        <v>1</v>
      </c>
      <c r="I158" s="5">
        <f>H158/G158</f>
        <v>2.2222222222222223E-2</v>
      </c>
      <c r="J158" s="133"/>
    </row>
    <row r="159" spans="1:10" ht="22.5" customHeight="1" thickBot="1" x14ac:dyDescent="0.3">
      <c r="A159" s="72"/>
      <c r="B159" s="144"/>
      <c r="C159" s="3" t="s">
        <v>120</v>
      </c>
      <c r="D159" s="4"/>
      <c r="E159" s="4"/>
      <c r="F159" s="4"/>
      <c r="G159" s="4">
        <v>50</v>
      </c>
      <c r="H159" s="4">
        <v>4</v>
      </c>
      <c r="I159" s="5">
        <f t="shared" ref="I159:I160" si="18">H159/G159</f>
        <v>0.08</v>
      </c>
      <c r="J159" s="133"/>
    </row>
    <row r="160" spans="1:10" ht="22.5" customHeight="1" thickBot="1" x14ac:dyDescent="0.3">
      <c r="A160" s="72"/>
      <c r="B160" s="145"/>
      <c r="C160" s="12" t="s">
        <v>121</v>
      </c>
      <c r="D160" s="7"/>
      <c r="E160" s="7"/>
      <c r="F160" s="7"/>
      <c r="G160" s="7">
        <v>60</v>
      </c>
      <c r="H160" s="7">
        <v>1</v>
      </c>
      <c r="I160" s="8">
        <f t="shared" si="18"/>
        <v>1.6666666666666666E-2</v>
      </c>
      <c r="J160" s="132"/>
    </row>
    <row r="161" spans="1:10" ht="22.5" customHeight="1" thickTop="1" thickBot="1" x14ac:dyDescent="0.3">
      <c r="A161" s="72"/>
      <c r="B161" s="158" t="s">
        <v>122</v>
      </c>
      <c r="C161" s="9" t="s">
        <v>18</v>
      </c>
      <c r="D161" s="10"/>
      <c r="E161" s="10"/>
      <c r="F161" s="10"/>
      <c r="G161" s="10">
        <v>60</v>
      </c>
      <c r="H161" s="10" t="s">
        <v>11</v>
      </c>
      <c r="I161" s="10" t="s">
        <v>11</v>
      </c>
      <c r="J161" s="131" t="s">
        <v>11</v>
      </c>
    </row>
    <row r="162" spans="1:10" ht="22.5" customHeight="1" thickBot="1" x14ac:dyDescent="0.3">
      <c r="A162" s="72"/>
      <c r="B162" s="159"/>
      <c r="C162" s="12" t="s">
        <v>92</v>
      </c>
      <c r="D162" s="7"/>
      <c r="E162" s="7"/>
      <c r="F162" s="7"/>
      <c r="G162" s="7">
        <v>30</v>
      </c>
      <c r="H162" s="7" t="s">
        <v>11</v>
      </c>
      <c r="I162" s="7" t="s">
        <v>11</v>
      </c>
      <c r="J162" s="132"/>
    </row>
    <row r="163" spans="1:10" ht="22.5" customHeight="1" thickTop="1" thickBot="1" x14ac:dyDescent="0.3">
      <c r="A163" s="72"/>
      <c r="B163" s="68" t="s">
        <v>123</v>
      </c>
      <c r="C163" s="17" t="s">
        <v>18</v>
      </c>
      <c r="D163" s="18"/>
      <c r="E163" s="18"/>
      <c r="F163" s="18"/>
      <c r="G163" s="18">
        <v>30</v>
      </c>
      <c r="H163" s="7" t="s">
        <v>11</v>
      </c>
      <c r="I163" s="7" t="s">
        <v>11</v>
      </c>
      <c r="J163" s="18">
        <f>SUM(H163)</f>
        <v>0</v>
      </c>
    </row>
    <row r="164" spans="1:10" ht="22.5" customHeight="1" thickTop="1" thickBot="1" x14ac:dyDescent="0.3">
      <c r="A164" s="72"/>
      <c r="B164" s="69" t="s">
        <v>124</v>
      </c>
      <c r="C164" s="42" t="s">
        <v>104</v>
      </c>
      <c r="D164" s="43"/>
      <c r="E164" s="43"/>
      <c r="F164" s="43"/>
      <c r="G164" s="43">
        <v>80</v>
      </c>
      <c r="H164" s="43" t="s">
        <v>11</v>
      </c>
      <c r="I164" s="19" t="s">
        <v>11</v>
      </c>
      <c r="J164" s="43" t="s">
        <v>21</v>
      </c>
    </row>
    <row r="165" spans="1:10" ht="22.5" customHeight="1" thickTop="1" thickBot="1" x14ac:dyDescent="0.3">
      <c r="A165" s="72"/>
      <c r="B165" s="45" t="s">
        <v>125</v>
      </c>
      <c r="C165" s="46" t="s">
        <v>126</v>
      </c>
      <c r="D165" s="47"/>
      <c r="E165" s="47"/>
      <c r="F165" s="47"/>
      <c r="G165" s="47">
        <v>16</v>
      </c>
      <c r="H165" s="47">
        <v>16</v>
      </c>
      <c r="I165" s="44">
        <f>H165/G165</f>
        <v>1</v>
      </c>
      <c r="J165" s="47">
        <f>SUM(H165)</f>
        <v>16</v>
      </c>
    </row>
    <row r="166" spans="1:10" ht="22.5" customHeight="1" thickTop="1" thickBot="1" x14ac:dyDescent="0.3">
      <c r="A166" s="72"/>
      <c r="B166" s="148" t="s">
        <v>127</v>
      </c>
      <c r="C166" s="13" t="s">
        <v>18</v>
      </c>
      <c r="D166" s="49"/>
      <c r="E166" s="14"/>
      <c r="F166" s="14"/>
      <c r="G166" s="49">
        <v>90</v>
      </c>
      <c r="H166" s="14">
        <v>3</v>
      </c>
      <c r="I166" s="15">
        <f>H166/G166</f>
        <v>3.3333333333333333E-2</v>
      </c>
      <c r="J166" s="151">
        <f>SUM(H166:H171)</f>
        <v>29</v>
      </c>
    </row>
    <row r="167" spans="1:10" ht="22.5" customHeight="1" thickBot="1" x14ac:dyDescent="0.3">
      <c r="A167" s="72"/>
      <c r="B167" s="149"/>
      <c r="C167" s="9" t="s">
        <v>107</v>
      </c>
      <c r="D167" s="50"/>
      <c r="E167" s="10"/>
      <c r="F167" s="10"/>
      <c r="G167" s="50">
        <v>50</v>
      </c>
      <c r="H167" s="10">
        <v>3</v>
      </c>
      <c r="I167" s="11">
        <f>H167/G167</f>
        <v>0.06</v>
      </c>
      <c r="J167" s="152"/>
    </row>
    <row r="168" spans="1:10" ht="22.5" customHeight="1" thickBot="1" x14ac:dyDescent="0.3">
      <c r="A168" s="72"/>
      <c r="B168" s="149"/>
      <c r="C168" s="9" t="s">
        <v>25</v>
      </c>
      <c r="D168" s="50"/>
      <c r="E168" s="10"/>
      <c r="F168" s="10"/>
      <c r="G168" s="50">
        <v>50</v>
      </c>
      <c r="H168" s="10">
        <v>3</v>
      </c>
      <c r="I168" s="11">
        <f t="shared" ref="I168:I171" si="19">H168/G168</f>
        <v>0.06</v>
      </c>
      <c r="J168" s="152"/>
    </row>
    <row r="169" spans="1:10" ht="22.5" customHeight="1" thickBot="1" x14ac:dyDescent="0.3">
      <c r="A169" s="72"/>
      <c r="B169" s="149"/>
      <c r="C169" s="9" t="s">
        <v>27</v>
      </c>
      <c r="D169" s="50"/>
      <c r="E169" s="10"/>
      <c r="F169" s="10"/>
      <c r="G169" s="50">
        <v>45</v>
      </c>
      <c r="H169" s="10">
        <v>18</v>
      </c>
      <c r="I169" s="11">
        <f t="shared" si="19"/>
        <v>0.4</v>
      </c>
      <c r="J169" s="152"/>
    </row>
    <row r="170" spans="1:10" ht="22.5" customHeight="1" thickBot="1" x14ac:dyDescent="0.3">
      <c r="A170" s="72"/>
      <c r="B170" s="149"/>
      <c r="C170" s="9" t="s">
        <v>111</v>
      </c>
      <c r="D170" s="50"/>
      <c r="E170" s="10"/>
      <c r="F170" s="10"/>
      <c r="G170" s="50">
        <v>50</v>
      </c>
      <c r="H170" s="10">
        <v>1</v>
      </c>
      <c r="I170" s="11">
        <f t="shared" si="19"/>
        <v>0.02</v>
      </c>
      <c r="J170" s="152"/>
    </row>
    <row r="171" spans="1:10" ht="22.5" customHeight="1" thickBot="1" x14ac:dyDescent="0.3">
      <c r="A171" s="72"/>
      <c r="B171" s="150"/>
      <c r="C171" s="42" t="s">
        <v>20</v>
      </c>
      <c r="D171" s="47"/>
      <c r="E171" s="43"/>
      <c r="F171" s="43"/>
      <c r="G171" s="47">
        <v>50</v>
      </c>
      <c r="H171" s="43">
        <v>1</v>
      </c>
      <c r="I171" s="11">
        <f t="shared" si="19"/>
        <v>0.02</v>
      </c>
      <c r="J171" s="153"/>
    </row>
    <row r="172" spans="1:10" ht="22.5" customHeight="1" thickTop="1" thickBot="1" x14ac:dyDescent="0.3">
      <c r="A172" s="72"/>
      <c r="B172" s="154" t="s">
        <v>128</v>
      </c>
      <c r="C172" s="13" t="s">
        <v>85</v>
      </c>
      <c r="D172" s="51"/>
      <c r="E172" s="14"/>
      <c r="F172" s="14"/>
      <c r="G172" s="49">
        <v>45</v>
      </c>
      <c r="H172" s="14">
        <v>36</v>
      </c>
      <c r="I172" s="15">
        <f>H172/G172</f>
        <v>0.8</v>
      </c>
      <c r="J172" s="151">
        <f>SUM(H172:H173)</f>
        <v>48</v>
      </c>
    </row>
    <row r="173" spans="1:10" ht="22.5" customHeight="1" thickBot="1" x14ac:dyDescent="0.3">
      <c r="A173" s="72"/>
      <c r="B173" s="155"/>
      <c r="C173" s="42" t="s">
        <v>93</v>
      </c>
      <c r="D173" s="52"/>
      <c r="E173" s="43"/>
      <c r="F173" s="43"/>
      <c r="G173" s="47">
        <v>55</v>
      </c>
      <c r="H173" s="43">
        <v>12</v>
      </c>
      <c r="I173" s="44">
        <f>H173/G173</f>
        <v>0.21818181818181817</v>
      </c>
      <c r="J173" s="153"/>
    </row>
    <row r="174" spans="1:10" ht="16.5" thickTop="1" thickBot="1" x14ac:dyDescent="0.3">
      <c r="A174" s="73"/>
      <c r="B174" s="70" t="s">
        <v>81</v>
      </c>
      <c r="C174" s="54"/>
      <c r="D174" s="55">
        <f>SUM(D98+D95)</f>
        <v>100</v>
      </c>
      <c r="E174" s="56">
        <f>SUM(E95+E98)</f>
        <v>75</v>
      </c>
      <c r="F174" s="57">
        <f>E174/D174</f>
        <v>0.75</v>
      </c>
      <c r="G174" s="58">
        <f>SUM(G90:G173)</f>
        <v>4075</v>
      </c>
      <c r="H174" s="56">
        <f>SUM(H90:H173)</f>
        <v>297</v>
      </c>
      <c r="I174" s="57">
        <f>(H174/G174)</f>
        <v>7.2883435582822093E-2</v>
      </c>
      <c r="J174" s="59">
        <f>SUM(H174+E174)</f>
        <v>372</v>
      </c>
    </row>
    <row r="175" spans="1:10" ht="16.5" thickTop="1" thickBot="1" x14ac:dyDescent="0.3">
      <c r="A175" s="73"/>
      <c r="B175" s="71" t="s">
        <v>129</v>
      </c>
      <c r="C175" s="61"/>
      <c r="D175" s="62">
        <f>SUM(D174+D87)</f>
        <v>4290</v>
      </c>
      <c r="E175" s="62">
        <f t="shared" ref="E175:J175" si="20">SUM(E174+E87)</f>
        <v>1573</v>
      </c>
      <c r="F175" s="63">
        <f>E175/D175</f>
        <v>0.36666666666666664</v>
      </c>
      <c r="G175" s="62">
        <f t="shared" si="20"/>
        <v>7510</v>
      </c>
      <c r="H175" s="62">
        <f t="shared" si="20"/>
        <v>462</v>
      </c>
      <c r="I175" s="63">
        <f>H175/G175</f>
        <v>6.151797603195739E-2</v>
      </c>
      <c r="J175" s="74">
        <f t="shared" si="20"/>
        <v>2035</v>
      </c>
    </row>
    <row r="176" spans="1:10" ht="15.75" thickTop="1" x14ac:dyDescent="0.25"/>
    <row r="177" spans="8:8" x14ac:dyDescent="0.25">
      <c r="H177" s="78"/>
    </row>
  </sheetData>
  <mergeCells count="89">
    <mergeCell ref="B166:B171"/>
    <mergeCell ref="J166:J171"/>
    <mergeCell ref="B172:B173"/>
    <mergeCell ref="J172:J173"/>
    <mergeCell ref="B2:D2"/>
    <mergeCell ref="B151:B156"/>
    <mergeCell ref="J151:J156"/>
    <mergeCell ref="B157:B160"/>
    <mergeCell ref="J157:J160"/>
    <mergeCell ref="B161:B162"/>
    <mergeCell ref="J161:J162"/>
    <mergeCell ref="B130:B141"/>
    <mergeCell ref="J130:J141"/>
    <mergeCell ref="B142:B148"/>
    <mergeCell ref="J142:J148"/>
    <mergeCell ref="B149:B150"/>
    <mergeCell ref="J149:J150"/>
    <mergeCell ref="B120:B123"/>
    <mergeCell ref="J120:J123"/>
    <mergeCell ref="B124:B127"/>
    <mergeCell ref="J124:J127"/>
    <mergeCell ref="B128:B129"/>
    <mergeCell ref="J128:J129"/>
    <mergeCell ref="B90:B97"/>
    <mergeCell ref="J90:J97"/>
    <mergeCell ref="B99:B105"/>
    <mergeCell ref="J99:J105"/>
    <mergeCell ref="B106:B119"/>
    <mergeCell ref="J106:J119"/>
    <mergeCell ref="B81:B82"/>
    <mergeCell ref="J81:J82"/>
    <mergeCell ref="B83:B84"/>
    <mergeCell ref="J83:J84"/>
    <mergeCell ref="B85:B86"/>
    <mergeCell ref="J85:J86"/>
    <mergeCell ref="B72:B73"/>
    <mergeCell ref="J72:J73"/>
    <mergeCell ref="B74:B78"/>
    <mergeCell ref="J74:J78"/>
    <mergeCell ref="B79:B80"/>
    <mergeCell ref="J79:J80"/>
    <mergeCell ref="B63:B65"/>
    <mergeCell ref="J63:J65"/>
    <mergeCell ref="B66:B67"/>
    <mergeCell ref="J66:J67"/>
    <mergeCell ref="B68:B71"/>
    <mergeCell ref="J68:J71"/>
    <mergeCell ref="B55:B57"/>
    <mergeCell ref="J55:J57"/>
    <mergeCell ref="B58:B60"/>
    <mergeCell ref="J58:J60"/>
    <mergeCell ref="B61:B62"/>
    <mergeCell ref="J61:J62"/>
    <mergeCell ref="B42:B43"/>
    <mergeCell ref="J42:J43"/>
    <mergeCell ref="B44:B46"/>
    <mergeCell ref="J44:J46"/>
    <mergeCell ref="B47:B54"/>
    <mergeCell ref="J47:J54"/>
    <mergeCell ref="B30:B31"/>
    <mergeCell ref="J30:J31"/>
    <mergeCell ref="B32:B35"/>
    <mergeCell ref="J32:J35"/>
    <mergeCell ref="B36:B41"/>
    <mergeCell ref="J36:J41"/>
    <mergeCell ref="B20:B22"/>
    <mergeCell ref="J20:J22"/>
    <mergeCell ref="B24:B25"/>
    <mergeCell ref="J24:J25"/>
    <mergeCell ref="B26:B29"/>
    <mergeCell ref="J26:J29"/>
    <mergeCell ref="B14:B15"/>
    <mergeCell ref="J14:J15"/>
    <mergeCell ref="B16:B17"/>
    <mergeCell ref="J16:J17"/>
    <mergeCell ref="B18:B19"/>
    <mergeCell ref="J18:J19"/>
    <mergeCell ref="B5:B8"/>
    <mergeCell ref="J5:J8"/>
    <mergeCell ref="B9:B10"/>
    <mergeCell ref="J9:J10"/>
    <mergeCell ref="B11:B13"/>
    <mergeCell ref="J11:J13"/>
    <mergeCell ref="J3:J4"/>
    <mergeCell ref="E2:F2"/>
    <mergeCell ref="B3:B4"/>
    <mergeCell ref="C3:C4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workbookViewId="0">
      <selection activeCell="A12" sqref="A12:XFD12"/>
    </sheetView>
  </sheetViews>
  <sheetFormatPr defaultRowHeight="15" x14ac:dyDescent="0.25"/>
  <cols>
    <col min="1" max="1" width="1.85546875" customWidth="1"/>
    <col min="2" max="2" width="18.140625" style="64" customWidth="1"/>
    <col min="3" max="3" width="20.5703125" style="64" customWidth="1"/>
    <col min="4" max="7" width="6.7109375" customWidth="1"/>
    <col min="8" max="8" width="7.140625" customWidth="1"/>
    <col min="9" max="9" width="6.7109375" customWidth="1"/>
    <col min="10" max="10" width="5.42578125" customWidth="1"/>
  </cols>
  <sheetData>
    <row r="1" spans="1:10" ht="3" customHeight="1" x14ac:dyDescent="0.25"/>
    <row r="2" spans="1:10" ht="16.5" customHeight="1" thickBot="1" x14ac:dyDescent="0.3">
      <c r="B2" s="167" t="s">
        <v>0</v>
      </c>
      <c r="C2" s="167"/>
      <c r="D2" s="167"/>
      <c r="E2" s="167"/>
      <c r="F2" s="167"/>
      <c r="G2" s="167"/>
      <c r="H2" s="167"/>
      <c r="I2" s="1"/>
      <c r="J2" s="1"/>
    </row>
    <row r="3" spans="1:10" ht="15.75" thickBot="1" x14ac:dyDescent="0.3">
      <c r="A3" s="72"/>
      <c r="B3" s="160" t="s">
        <v>1</v>
      </c>
      <c r="C3" s="124" t="s">
        <v>2</v>
      </c>
      <c r="D3" s="125" t="s">
        <v>3</v>
      </c>
      <c r="E3" s="125"/>
      <c r="F3" s="125"/>
      <c r="G3" s="125" t="s">
        <v>4</v>
      </c>
      <c r="H3" s="125"/>
      <c r="I3" s="125"/>
      <c r="J3" s="121" t="s">
        <v>5</v>
      </c>
    </row>
    <row r="4" spans="1:10" ht="22.5" customHeight="1" thickBot="1" x14ac:dyDescent="0.3">
      <c r="A4" s="72"/>
      <c r="B4" s="160"/>
      <c r="C4" s="124"/>
      <c r="D4" s="2" t="s">
        <v>6</v>
      </c>
      <c r="E4" s="2" t="s">
        <v>130</v>
      </c>
      <c r="F4" s="2" t="s">
        <v>7</v>
      </c>
      <c r="G4" s="2" t="s">
        <v>6</v>
      </c>
      <c r="H4" s="2" t="s">
        <v>131</v>
      </c>
      <c r="I4" s="2" t="s">
        <v>7</v>
      </c>
      <c r="J4" s="121"/>
    </row>
    <row r="5" spans="1:10" ht="15.75" thickBot="1" x14ac:dyDescent="0.3">
      <c r="A5" s="72"/>
      <c r="B5" s="161" t="s">
        <v>8</v>
      </c>
      <c r="C5" s="91" t="s">
        <v>9</v>
      </c>
      <c r="D5" s="92">
        <v>45</v>
      </c>
      <c r="E5" s="92">
        <v>10</v>
      </c>
      <c r="F5" s="93">
        <f t="shared" ref="F5:F68" si="0">E5/D5</f>
        <v>0.22222222222222221</v>
      </c>
      <c r="G5" s="92">
        <v>30</v>
      </c>
      <c r="H5" s="92">
        <v>1</v>
      </c>
      <c r="I5" s="93">
        <f>H5/G5</f>
        <v>3.3333333333333333E-2</v>
      </c>
      <c r="J5" s="128">
        <f>SUM(E5:E8,H5:H8)</f>
        <v>48</v>
      </c>
    </row>
    <row r="6" spans="1:10" ht="15.75" thickBot="1" x14ac:dyDescent="0.3">
      <c r="A6" s="72"/>
      <c r="B6" s="161"/>
      <c r="C6" s="83" t="s">
        <v>10</v>
      </c>
      <c r="D6" s="85">
        <v>45</v>
      </c>
      <c r="E6" s="85">
        <v>8</v>
      </c>
      <c r="F6" s="86">
        <f t="shared" si="0"/>
        <v>0.17777777777777778</v>
      </c>
      <c r="G6" s="85">
        <v>30</v>
      </c>
      <c r="H6" s="85" t="s">
        <v>11</v>
      </c>
      <c r="I6" s="85" t="s">
        <v>11</v>
      </c>
      <c r="J6" s="128"/>
    </row>
    <row r="7" spans="1:10" ht="23.25" thickBot="1" x14ac:dyDescent="0.3">
      <c r="A7" s="72"/>
      <c r="B7" s="161"/>
      <c r="C7" s="103" t="s">
        <v>12</v>
      </c>
      <c r="D7" s="104">
        <v>45</v>
      </c>
      <c r="E7" s="104">
        <v>16</v>
      </c>
      <c r="F7" s="105">
        <f t="shared" si="0"/>
        <v>0.35555555555555557</v>
      </c>
      <c r="G7" s="104">
        <v>30</v>
      </c>
      <c r="H7" s="104">
        <v>1</v>
      </c>
      <c r="I7" s="105">
        <f t="shared" ref="I7:I18" si="1">H7/G7</f>
        <v>3.3333333333333333E-2</v>
      </c>
      <c r="J7" s="128"/>
    </row>
    <row r="8" spans="1:10" ht="15.75" thickBot="1" x14ac:dyDescent="0.3">
      <c r="A8" s="72"/>
      <c r="B8" s="159"/>
      <c r="C8" s="109" t="s">
        <v>13</v>
      </c>
      <c r="D8" s="89">
        <v>45</v>
      </c>
      <c r="E8" s="89">
        <v>12</v>
      </c>
      <c r="F8" s="90">
        <f t="shared" si="0"/>
        <v>0.26666666666666666</v>
      </c>
      <c r="G8" s="89">
        <v>30</v>
      </c>
      <c r="H8" s="89" t="s">
        <v>11</v>
      </c>
      <c r="I8" s="89" t="s">
        <v>11</v>
      </c>
      <c r="J8" s="129"/>
    </row>
    <row r="9" spans="1:10" ht="16.5" thickTop="1" thickBot="1" x14ac:dyDescent="0.3">
      <c r="A9" s="72"/>
      <c r="B9" s="162" t="s">
        <v>14</v>
      </c>
      <c r="C9" s="79" t="s">
        <v>15</v>
      </c>
      <c r="D9" s="81">
        <v>120</v>
      </c>
      <c r="E9" s="81">
        <v>60</v>
      </c>
      <c r="F9" s="82">
        <f t="shared" si="0"/>
        <v>0.5</v>
      </c>
      <c r="G9" s="81">
        <v>70</v>
      </c>
      <c r="H9" s="81">
        <v>4</v>
      </c>
      <c r="I9" s="82">
        <f t="shared" si="1"/>
        <v>5.7142857142857141E-2</v>
      </c>
      <c r="J9" s="131">
        <f>SUM(E9:E10,H9:H10)</f>
        <v>136</v>
      </c>
    </row>
    <row r="10" spans="1:10" ht="15.75" thickBot="1" x14ac:dyDescent="0.3">
      <c r="A10" s="72"/>
      <c r="B10" s="159"/>
      <c r="C10" s="87" t="s">
        <v>16</v>
      </c>
      <c r="D10" s="89">
        <v>90</v>
      </c>
      <c r="E10" s="89">
        <v>67</v>
      </c>
      <c r="F10" s="90">
        <f t="shared" si="0"/>
        <v>0.74444444444444446</v>
      </c>
      <c r="G10" s="89">
        <v>70</v>
      </c>
      <c r="H10" s="89">
        <v>5</v>
      </c>
      <c r="I10" s="90">
        <f t="shared" si="1"/>
        <v>7.1428571428571425E-2</v>
      </c>
      <c r="J10" s="132"/>
    </row>
    <row r="11" spans="1:10" ht="16.5" thickTop="1" thickBot="1" x14ac:dyDescent="0.3">
      <c r="A11" s="72"/>
      <c r="B11" s="162" t="s">
        <v>17</v>
      </c>
      <c r="C11" s="79" t="s">
        <v>18</v>
      </c>
      <c r="D11" s="81">
        <v>90</v>
      </c>
      <c r="E11" s="81">
        <v>9</v>
      </c>
      <c r="F11" s="82">
        <f t="shared" si="0"/>
        <v>0.1</v>
      </c>
      <c r="G11" s="81">
        <v>70</v>
      </c>
      <c r="H11" s="81">
        <v>2</v>
      </c>
      <c r="I11" s="82">
        <f t="shared" si="1"/>
        <v>2.8571428571428571E-2</v>
      </c>
      <c r="J11" s="131">
        <f>SUM(E11:E12,H11:H13)</f>
        <v>19</v>
      </c>
    </row>
    <row r="12" spans="1:10" ht="14.45" customHeight="1" thickBot="1" x14ac:dyDescent="0.3">
      <c r="A12" s="72"/>
      <c r="B12" s="161"/>
      <c r="C12" s="83" t="s">
        <v>19</v>
      </c>
      <c r="D12" s="85">
        <v>50</v>
      </c>
      <c r="E12" s="85">
        <v>4</v>
      </c>
      <c r="F12" s="86">
        <f t="shared" si="0"/>
        <v>0.08</v>
      </c>
      <c r="G12" s="85">
        <v>50</v>
      </c>
      <c r="H12" s="85">
        <v>2</v>
      </c>
      <c r="I12" s="86">
        <f t="shared" si="1"/>
        <v>0.04</v>
      </c>
      <c r="J12" s="133"/>
    </row>
    <row r="13" spans="1:10" ht="15.75" thickBot="1" x14ac:dyDescent="0.3">
      <c r="A13" s="72"/>
      <c r="B13" s="159"/>
      <c r="C13" s="87" t="s">
        <v>20</v>
      </c>
      <c r="D13" s="89" t="s">
        <v>11</v>
      </c>
      <c r="E13" s="89" t="s">
        <v>11</v>
      </c>
      <c r="F13" s="90" t="s">
        <v>11</v>
      </c>
      <c r="G13" s="89">
        <v>30</v>
      </c>
      <c r="H13" s="89">
        <v>2</v>
      </c>
      <c r="I13" s="90">
        <f t="shared" si="1"/>
        <v>6.6666666666666666E-2</v>
      </c>
      <c r="J13" s="132"/>
    </row>
    <row r="14" spans="1:10" ht="14.45" customHeight="1" thickTop="1" thickBot="1" x14ac:dyDescent="0.3">
      <c r="A14" s="72"/>
      <c r="B14" s="162" t="s">
        <v>22</v>
      </c>
      <c r="C14" s="79" t="s">
        <v>18</v>
      </c>
      <c r="D14" s="81">
        <v>50</v>
      </c>
      <c r="E14" s="81">
        <v>6</v>
      </c>
      <c r="F14" s="82">
        <f t="shared" si="0"/>
        <v>0.12</v>
      </c>
      <c r="G14" s="81">
        <v>30</v>
      </c>
      <c r="H14" s="81">
        <v>1</v>
      </c>
      <c r="I14" s="82">
        <f t="shared" si="1"/>
        <v>3.3333333333333333E-2</v>
      </c>
      <c r="J14" s="131">
        <f>SUM(E14:E15,H14:H15)</f>
        <v>8</v>
      </c>
    </row>
    <row r="15" spans="1:10" ht="15.75" thickBot="1" x14ac:dyDescent="0.3">
      <c r="A15" s="72"/>
      <c r="B15" s="159"/>
      <c r="C15" s="87" t="s">
        <v>23</v>
      </c>
      <c r="D15" s="89">
        <v>30</v>
      </c>
      <c r="E15" s="89">
        <v>1</v>
      </c>
      <c r="F15" s="90">
        <f t="shared" si="0"/>
        <v>3.3333333333333333E-2</v>
      </c>
      <c r="G15" s="89">
        <v>30</v>
      </c>
      <c r="H15" s="89" t="s">
        <v>11</v>
      </c>
      <c r="I15" s="89" t="s">
        <v>11</v>
      </c>
      <c r="J15" s="132"/>
    </row>
    <row r="16" spans="1:10" ht="16.5" thickTop="1" thickBot="1" x14ac:dyDescent="0.3">
      <c r="A16" s="72"/>
      <c r="B16" s="162" t="s">
        <v>24</v>
      </c>
      <c r="C16" s="79" t="s">
        <v>18</v>
      </c>
      <c r="D16" s="81">
        <v>80</v>
      </c>
      <c r="E16" s="81">
        <v>14</v>
      </c>
      <c r="F16" s="82">
        <f t="shared" si="0"/>
        <v>0.17499999999999999</v>
      </c>
      <c r="G16" s="81">
        <v>50</v>
      </c>
      <c r="H16" s="81">
        <v>2</v>
      </c>
      <c r="I16" s="82">
        <f t="shared" si="1"/>
        <v>0.04</v>
      </c>
      <c r="J16" s="131">
        <f>SUM(E16:E17,H16:H17)</f>
        <v>30</v>
      </c>
    </row>
    <row r="17" spans="1:10" ht="15.75" thickBot="1" x14ac:dyDescent="0.3">
      <c r="A17" s="72"/>
      <c r="B17" s="159"/>
      <c r="C17" s="87" t="s">
        <v>25</v>
      </c>
      <c r="D17" s="89">
        <v>45</v>
      </c>
      <c r="E17" s="89">
        <v>12</v>
      </c>
      <c r="F17" s="90">
        <f t="shared" si="0"/>
        <v>0.26666666666666666</v>
      </c>
      <c r="G17" s="89">
        <v>30</v>
      </c>
      <c r="H17" s="89">
        <v>2</v>
      </c>
      <c r="I17" s="90">
        <f t="shared" si="1"/>
        <v>6.6666666666666666E-2</v>
      </c>
      <c r="J17" s="132"/>
    </row>
    <row r="18" spans="1:10" ht="16.5" thickTop="1" thickBot="1" x14ac:dyDescent="0.3">
      <c r="A18" s="72"/>
      <c r="B18" s="158" t="s">
        <v>26</v>
      </c>
      <c r="C18" s="79" t="s">
        <v>18</v>
      </c>
      <c r="D18" s="81">
        <v>60</v>
      </c>
      <c r="E18" s="81">
        <v>7</v>
      </c>
      <c r="F18" s="82">
        <f t="shared" si="0"/>
        <v>0.11666666666666667</v>
      </c>
      <c r="G18" s="81">
        <v>50</v>
      </c>
      <c r="H18" s="81">
        <v>1</v>
      </c>
      <c r="I18" s="82">
        <f t="shared" si="1"/>
        <v>0.02</v>
      </c>
      <c r="J18" s="135">
        <f>SUM(E18:E19,H18)</f>
        <v>17</v>
      </c>
    </row>
    <row r="19" spans="1:10" ht="15.75" thickBot="1" x14ac:dyDescent="0.3">
      <c r="A19" s="72"/>
      <c r="B19" s="159"/>
      <c r="C19" s="87" t="s">
        <v>27</v>
      </c>
      <c r="D19" s="89">
        <v>45</v>
      </c>
      <c r="E19" s="89">
        <v>9</v>
      </c>
      <c r="F19" s="90">
        <f t="shared" si="0"/>
        <v>0.2</v>
      </c>
      <c r="G19" s="89">
        <v>45</v>
      </c>
      <c r="H19" s="89" t="s">
        <v>21</v>
      </c>
      <c r="I19" s="89" t="s">
        <v>21</v>
      </c>
      <c r="J19" s="132"/>
    </row>
    <row r="20" spans="1:10" ht="16.5" thickTop="1" thickBot="1" x14ac:dyDescent="0.3">
      <c r="A20" s="72"/>
      <c r="B20" s="162" t="s">
        <v>28</v>
      </c>
      <c r="C20" s="79" t="s">
        <v>15</v>
      </c>
      <c r="D20" s="81">
        <v>50</v>
      </c>
      <c r="E20" s="81">
        <v>3</v>
      </c>
      <c r="F20" s="82">
        <f t="shared" si="0"/>
        <v>0.06</v>
      </c>
      <c r="G20" s="81">
        <v>45</v>
      </c>
      <c r="H20" s="81" t="s">
        <v>11</v>
      </c>
      <c r="I20" s="82" t="s">
        <v>11</v>
      </c>
      <c r="J20" s="131">
        <f>SUM(E20:E22,H20:H22)</f>
        <v>23</v>
      </c>
    </row>
    <row r="21" spans="1:10" ht="15.75" thickBot="1" x14ac:dyDescent="0.3">
      <c r="A21" s="72"/>
      <c r="B21" s="161"/>
      <c r="C21" s="83" t="s">
        <v>10</v>
      </c>
      <c r="D21" s="85">
        <v>50</v>
      </c>
      <c r="E21" s="85">
        <v>3</v>
      </c>
      <c r="F21" s="86">
        <f t="shared" si="0"/>
        <v>0.06</v>
      </c>
      <c r="G21" s="85">
        <v>45</v>
      </c>
      <c r="H21" s="85">
        <v>3</v>
      </c>
      <c r="I21" s="86">
        <f>H21/G21</f>
        <v>6.6666666666666666E-2</v>
      </c>
      <c r="J21" s="133"/>
    </row>
    <row r="22" spans="1:10" ht="23.25" thickBot="1" x14ac:dyDescent="0.3">
      <c r="A22" s="72"/>
      <c r="B22" s="159"/>
      <c r="C22" s="87" t="s">
        <v>12</v>
      </c>
      <c r="D22" s="89">
        <v>50</v>
      </c>
      <c r="E22" s="89">
        <v>13</v>
      </c>
      <c r="F22" s="90">
        <f t="shared" si="0"/>
        <v>0.26</v>
      </c>
      <c r="G22" s="89">
        <v>45</v>
      </c>
      <c r="H22" s="89">
        <v>1</v>
      </c>
      <c r="I22" s="90">
        <f t="shared" ref="I22:I24" si="2">H22/G22</f>
        <v>2.2222222222222223E-2</v>
      </c>
      <c r="J22" s="132"/>
    </row>
    <row r="23" spans="1:10" ht="30.75" customHeight="1" thickTop="1" thickBot="1" x14ac:dyDescent="0.3">
      <c r="A23" s="72"/>
      <c r="B23" s="75" t="s">
        <v>29</v>
      </c>
      <c r="C23" s="17" t="s">
        <v>16</v>
      </c>
      <c r="D23" s="18">
        <v>70</v>
      </c>
      <c r="E23" s="18">
        <v>20</v>
      </c>
      <c r="F23" s="19">
        <f t="shared" si="0"/>
        <v>0.2857142857142857</v>
      </c>
      <c r="G23" s="18">
        <v>50</v>
      </c>
      <c r="H23" s="18">
        <v>4</v>
      </c>
      <c r="I23" s="19">
        <f t="shared" si="2"/>
        <v>0.08</v>
      </c>
      <c r="J23" s="18">
        <f>SUM(E23,H23)</f>
        <v>24</v>
      </c>
    </row>
    <row r="24" spans="1:10" ht="16.5" thickTop="1" thickBot="1" x14ac:dyDescent="0.3">
      <c r="A24" s="72"/>
      <c r="B24" s="162" t="s">
        <v>30</v>
      </c>
      <c r="C24" s="79" t="s">
        <v>31</v>
      </c>
      <c r="D24" s="81">
        <v>50</v>
      </c>
      <c r="E24" s="81">
        <v>30</v>
      </c>
      <c r="F24" s="82">
        <f t="shared" si="0"/>
        <v>0.6</v>
      </c>
      <c r="G24" s="81">
        <v>15</v>
      </c>
      <c r="H24" s="81">
        <v>1</v>
      </c>
      <c r="I24" s="82">
        <f t="shared" si="2"/>
        <v>6.6666666666666666E-2</v>
      </c>
      <c r="J24" s="131">
        <f>SUM(E24:E25,H24:H25)</f>
        <v>39</v>
      </c>
    </row>
    <row r="25" spans="1:10" ht="15.75" thickBot="1" x14ac:dyDescent="0.3">
      <c r="A25" s="72"/>
      <c r="B25" s="159"/>
      <c r="C25" s="87" t="s">
        <v>32</v>
      </c>
      <c r="D25" s="89">
        <v>45</v>
      </c>
      <c r="E25" s="89">
        <v>8</v>
      </c>
      <c r="F25" s="90">
        <f t="shared" si="0"/>
        <v>0.17777777777777778</v>
      </c>
      <c r="G25" s="89">
        <v>15</v>
      </c>
      <c r="H25" s="89" t="s">
        <v>34</v>
      </c>
      <c r="I25" s="90" t="s">
        <v>11</v>
      </c>
      <c r="J25" s="132"/>
    </row>
    <row r="26" spans="1:10" ht="16.5" thickTop="1" thickBot="1" x14ac:dyDescent="0.3">
      <c r="A26" s="72"/>
      <c r="B26" s="162" t="s">
        <v>33</v>
      </c>
      <c r="C26" s="103" t="s">
        <v>18</v>
      </c>
      <c r="D26" s="104" t="s">
        <v>11</v>
      </c>
      <c r="E26" s="104" t="s">
        <v>11</v>
      </c>
      <c r="F26" s="105" t="s">
        <v>11</v>
      </c>
      <c r="G26" s="104">
        <v>60</v>
      </c>
      <c r="H26" s="104" t="s">
        <v>34</v>
      </c>
      <c r="I26" s="105" t="s">
        <v>11</v>
      </c>
      <c r="J26" s="135">
        <f>SUM(E27:E29,H27:H29)</f>
        <v>62</v>
      </c>
    </row>
    <row r="27" spans="1:10" ht="15.75" thickBot="1" x14ac:dyDescent="0.3">
      <c r="A27" s="72"/>
      <c r="B27" s="161"/>
      <c r="C27" s="83" t="s">
        <v>35</v>
      </c>
      <c r="D27" s="85">
        <v>60</v>
      </c>
      <c r="E27" s="85">
        <v>16</v>
      </c>
      <c r="F27" s="86">
        <f t="shared" si="0"/>
        <v>0.26666666666666666</v>
      </c>
      <c r="G27" s="85" t="s">
        <v>11</v>
      </c>
      <c r="H27" s="85" t="s">
        <v>11</v>
      </c>
      <c r="I27" s="86" t="s">
        <v>11</v>
      </c>
      <c r="J27" s="133"/>
    </row>
    <row r="28" spans="1:10" ht="15.75" thickBot="1" x14ac:dyDescent="0.3">
      <c r="A28" s="72"/>
      <c r="B28" s="161"/>
      <c r="C28" s="83" t="s">
        <v>36</v>
      </c>
      <c r="D28" s="85">
        <v>120</v>
      </c>
      <c r="E28" s="106">
        <v>24</v>
      </c>
      <c r="F28" s="86">
        <f t="shared" si="0"/>
        <v>0.2</v>
      </c>
      <c r="G28" s="85">
        <v>100</v>
      </c>
      <c r="H28" s="106">
        <v>6</v>
      </c>
      <c r="I28" s="107">
        <f>H28/G28</f>
        <v>0.06</v>
      </c>
      <c r="J28" s="133"/>
    </row>
    <row r="29" spans="1:10" ht="15.75" thickBot="1" x14ac:dyDescent="0.3">
      <c r="A29" s="72"/>
      <c r="B29" s="159"/>
      <c r="C29" s="87" t="s">
        <v>37</v>
      </c>
      <c r="D29" s="89">
        <v>60</v>
      </c>
      <c r="E29" s="102">
        <v>16</v>
      </c>
      <c r="F29" s="90">
        <f t="shared" si="0"/>
        <v>0.26666666666666666</v>
      </c>
      <c r="G29" s="89">
        <v>60</v>
      </c>
      <c r="H29" s="89"/>
      <c r="I29" s="108">
        <f>H29/G29</f>
        <v>0</v>
      </c>
      <c r="J29" s="132"/>
    </row>
    <row r="30" spans="1:10" ht="16.5" thickTop="1" thickBot="1" x14ac:dyDescent="0.3">
      <c r="A30" s="72"/>
      <c r="B30" s="162" t="s">
        <v>38</v>
      </c>
      <c r="C30" s="79" t="s">
        <v>39</v>
      </c>
      <c r="D30" s="81">
        <v>35</v>
      </c>
      <c r="E30" s="101">
        <v>8</v>
      </c>
      <c r="F30" s="82">
        <f t="shared" si="0"/>
        <v>0.22857142857142856</v>
      </c>
      <c r="G30" s="81">
        <v>20</v>
      </c>
      <c r="H30" s="81">
        <v>1</v>
      </c>
      <c r="I30" s="81" t="s">
        <v>40</v>
      </c>
      <c r="J30" s="137">
        <f>SUM(E30:E31,H30:H31)</f>
        <v>21</v>
      </c>
    </row>
    <row r="31" spans="1:10" ht="24" customHeight="1" thickBot="1" x14ac:dyDescent="0.3">
      <c r="A31" s="72"/>
      <c r="B31" s="163"/>
      <c r="C31" s="87" t="s">
        <v>41</v>
      </c>
      <c r="D31" s="89">
        <v>35</v>
      </c>
      <c r="E31" s="102">
        <v>11</v>
      </c>
      <c r="F31" s="90">
        <f t="shared" si="0"/>
        <v>0.31428571428571428</v>
      </c>
      <c r="G31" s="89">
        <v>20</v>
      </c>
      <c r="H31" s="89">
        <v>1</v>
      </c>
      <c r="I31" s="89" t="s">
        <v>40</v>
      </c>
      <c r="J31" s="138"/>
    </row>
    <row r="32" spans="1:10" ht="16.5" thickTop="1" thickBot="1" x14ac:dyDescent="0.3">
      <c r="A32" s="72"/>
      <c r="B32" s="162" t="s">
        <v>42</v>
      </c>
      <c r="C32" s="79" t="s">
        <v>43</v>
      </c>
      <c r="D32" s="81">
        <v>30</v>
      </c>
      <c r="E32" s="81">
        <v>13</v>
      </c>
      <c r="F32" s="82">
        <f t="shared" si="0"/>
        <v>0.43333333333333335</v>
      </c>
      <c r="G32" s="81">
        <v>30</v>
      </c>
      <c r="H32" s="81">
        <v>3</v>
      </c>
      <c r="I32" s="82">
        <f>H32/G32</f>
        <v>0.1</v>
      </c>
      <c r="J32" s="131">
        <f>SUM(E32:E35,H32:H35)</f>
        <v>76</v>
      </c>
    </row>
    <row r="33" spans="1:10" ht="15.75" thickBot="1" x14ac:dyDescent="0.3">
      <c r="A33" s="72"/>
      <c r="B33" s="161"/>
      <c r="C33" s="83" t="s">
        <v>44</v>
      </c>
      <c r="D33" s="85">
        <v>50</v>
      </c>
      <c r="E33" s="85">
        <v>14</v>
      </c>
      <c r="F33" s="86">
        <f t="shared" si="0"/>
        <v>0.28000000000000003</v>
      </c>
      <c r="G33" s="85">
        <v>50</v>
      </c>
      <c r="H33" s="85">
        <v>3</v>
      </c>
      <c r="I33" s="86">
        <f t="shared" ref="I33:I35" si="3">H33/G33</f>
        <v>0.06</v>
      </c>
      <c r="J33" s="133"/>
    </row>
    <row r="34" spans="1:10" ht="15.75" thickBot="1" x14ac:dyDescent="0.3">
      <c r="A34" s="72"/>
      <c r="B34" s="161"/>
      <c r="C34" s="83" t="s">
        <v>45</v>
      </c>
      <c r="D34" s="85">
        <v>50</v>
      </c>
      <c r="E34" s="85">
        <v>7</v>
      </c>
      <c r="F34" s="86">
        <f t="shared" si="0"/>
        <v>0.14000000000000001</v>
      </c>
      <c r="G34" s="85">
        <v>50</v>
      </c>
      <c r="H34" s="85">
        <v>6</v>
      </c>
      <c r="I34" s="86">
        <f t="shared" si="3"/>
        <v>0.12</v>
      </c>
      <c r="J34" s="133"/>
    </row>
    <row r="35" spans="1:10" ht="15.75" thickBot="1" x14ac:dyDescent="0.3">
      <c r="A35" s="72"/>
      <c r="B35" s="159"/>
      <c r="C35" s="87" t="s">
        <v>46</v>
      </c>
      <c r="D35" s="89">
        <v>70</v>
      </c>
      <c r="E35" s="89">
        <v>26</v>
      </c>
      <c r="F35" s="90">
        <f t="shared" si="0"/>
        <v>0.37142857142857144</v>
      </c>
      <c r="G35" s="89">
        <v>50</v>
      </c>
      <c r="H35" s="89">
        <v>4</v>
      </c>
      <c r="I35" s="90">
        <f t="shared" si="3"/>
        <v>0.08</v>
      </c>
      <c r="J35" s="132"/>
    </row>
    <row r="36" spans="1:10" ht="16.5" thickTop="1" thickBot="1" x14ac:dyDescent="0.3">
      <c r="A36" s="72"/>
      <c r="B36" s="158" t="s">
        <v>47</v>
      </c>
      <c r="C36" s="79" t="s">
        <v>48</v>
      </c>
      <c r="D36" s="81">
        <v>60</v>
      </c>
      <c r="E36" s="81">
        <v>15</v>
      </c>
      <c r="F36" s="82">
        <f t="shared" si="0"/>
        <v>0.25</v>
      </c>
      <c r="G36" s="81">
        <v>50</v>
      </c>
      <c r="H36" s="81" t="s">
        <v>11</v>
      </c>
      <c r="I36" s="81" t="s">
        <v>11</v>
      </c>
      <c r="J36" s="131">
        <f>SUM(E36:E41,H36:H41)</f>
        <v>103</v>
      </c>
    </row>
    <row r="37" spans="1:10" ht="15.75" thickBot="1" x14ac:dyDescent="0.3">
      <c r="A37" s="72"/>
      <c r="B37" s="161"/>
      <c r="C37" s="83" t="s">
        <v>49</v>
      </c>
      <c r="D37" s="85">
        <v>35</v>
      </c>
      <c r="E37" s="85">
        <v>11</v>
      </c>
      <c r="F37" s="86">
        <f t="shared" si="0"/>
        <v>0.31428571428571428</v>
      </c>
      <c r="G37" s="85">
        <v>35</v>
      </c>
      <c r="H37" s="85">
        <v>3</v>
      </c>
      <c r="I37" s="86">
        <f>H37/G37</f>
        <v>8.5714285714285715E-2</v>
      </c>
      <c r="J37" s="133"/>
    </row>
    <row r="38" spans="1:10" ht="15.75" thickBot="1" x14ac:dyDescent="0.3">
      <c r="A38" s="72"/>
      <c r="B38" s="161"/>
      <c r="C38" s="83" t="s">
        <v>35</v>
      </c>
      <c r="D38" s="85">
        <v>70</v>
      </c>
      <c r="E38" s="85">
        <v>38</v>
      </c>
      <c r="F38" s="86">
        <f t="shared" si="0"/>
        <v>0.54285714285714282</v>
      </c>
      <c r="G38" s="85">
        <v>70</v>
      </c>
      <c r="H38" s="85">
        <v>1</v>
      </c>
      <c r="I38" s="86">
        <f t="shared" ref="I38:I42" si="4">H38/G38</f>
        <v>1.4285714285714285E-2</v>
      </c>
      <c r="J38" s="133"/>
    </row>
    <row r="39" spans="1:10" ht="15.75" thickBot="1" x14ac:dyDescent="0.3">
      <c r="A39" s="72"/>
      <c r="B39" s="161"/>
      <c r="C39" s="83" t="s">
        <v>45</v>
      </c>
      <c r="D39" s="85">
        <v>70</v>
      </c>
      <c r="E39" s="85">
        <v>26</v>
      </c>
      <c r="F39" s="86">
        <f t="shared" si="0"/>
        <v>0.37142857142857144</v>
      </c>
      <c r="G39" s="85">
        <v>70</v>
      </c>
      <c r="H39" s="85">
        <v>3</v>
      </c>
      <c r="I39" s="86">
        <f t="shared" si="4"/>
        <v>4.2857142857142858E-2</v>
      </c>
      <c r="J39" s="133"/>
    </row>
    <row r="40" spans="1:10" ht="15.75" thickBot="1" x14ac:dyDescent="0.3">
      <c r="A40" s="72"/>
      <c r="B40" s="161"/>
      <c r="C40" s="83" t="s">
        <v>50</v>
      </c>
      <c r="D40" s="85" t="s">
        <v>34</v>
      </c>
      <c r="E40" s="86" t="s">
        <v>11</v>
      </c>
      <c r="F40" s="86" t="s">
        <v>11</v>
      </c>
      <c r="G40" s="98">
        <v>50</v>
      </c>
      <c r="H40" s="86" t="s">
        <v>11</v>
      </c>
      <c r="I40" s="86" t="s">
        <v>11</v>
      </c>
      <c r="J40" s="133"/>
    </row>
    <row r="41" spans="1:10" ht="15.75" thickBot="1" x14ac:dyDescent="0.3">
      <c r="A41" s="72"/>
      <c r="B41" s="159"/>
      <c r="C41" s="87" t="s">
        <v>51</v>
      </c>
      <c r="D41" s="89">
        <v>30</v>
      </c>
      <c r="E41" s="89">
        <v>4</v>
      </c>
      <c r="F41" s="90">
        <f t="shared" si="0"/>
        <v>0.13333333333333333</v>
      </c>
      <c r="G41" s="89">
        <v>30</v>
      </c>
      <c r="H41" s="89">
        <v>2</v>
      </c>
      <c r="I41" s="90">
        <f t="shared" si="4"/>
        <v>6.6666666666666666E-2</v>
      </c>
      <c r="J41" s="132"/>
    </row>
    <row r="42" spans="1:10" ht="16.5" thickTop="1" thickBot="1" x14ac:dyDescent="0.3">
      <c r="A42" s="72"/>
      <c r="B42" s="162" t="s">
        <v>52</v>
      </c>
      <c r="C42" s="79" t="s">
        <v>45</v>
      </c>
      <c r="D42" s="81">
        <v>50</v>
      </c>
      <c r="E42" s="81">
        <v>50</v>
      </c>
      <c r="F42" s="82">
        <f t="shared" si="0"/>
        <v>1</v>
      </c>
      <c r="G42" s="81">
        <v>40</v>
      </c>
      <c r="H42" s="81">
        <v>3</v>
      </c>
      <c r="I42" s="82">
        <f t="shared" si="4"/>
        <v>7.4999999999999997E-2</v>
      </c>
      <c r="J42" s="131">
        <f>SUM(E42:E43,H42:H43)</f>
        <v>67</v>
      </c>
    </row>
    <row r="43" spans="1:10" ht="22.9" customHeight="1" thickBot="1" x14ac:dyDescent="0.3">
      <c r="A43" s="72"/>
      <c r="B43" s="159"/>
      <c r="C43" s="87" t="s">
        <v>53</v>
      </c>
      <c r="D43" s="89">
        <v>50</v>
      </c>
      <c r="E43" s="89">
        <v>14</v>
      </c>
      <c r="F43" s="90">
        <f t="shared" si="0"/>
        <v>0.28000000000000003</v>
      </c>
      <c r="G43" s="89">
        <v>15</v>
      </c>
      <c r="H43" s="89" t="s">
        <v>21</v>
      </c>
      <c r="I43" s="89" t="s">
        <v>21</v>
      </c>
      <c r="J43" s="132"/>
    </row>
    <row r="44" spans="1:10" ht="16.5" thickTop="1" thickBot="1" x14ac:dyDescent="0.3">
      <c r="A44" s="72"/>
      <c r="B44" s="162" t="s">
        <v>54</v>
      </c>
      <c r="C44" s="79" t="s">
        <v>35</v>
      </c>
      <c r="D44" s="81">
        <v>60</v>
      </c>
      <c r="E44" s="81">
        <v>29</v>
      </c>
      <c r="F44" s="82">
        <f t="shared" si="0"/>
        <v>0.48333333333333334</v>
      </c>
      <c r="G44" s="81">
        <v>15</v>
      </c>
      <c r="H44" s="81">
        <v>1</v>
      </c>
      <c r="I44" s="82">
        <f>H44/G44</f>
        <v>6.6666666666666666E-2</v>
      </c>
      <c r="J44" s="131">
        <f>SUM(E44:E46,H44:H46)</f>
        <v>42</v>
      </c>
    </row>
    <row r="45" spans="1:10" ht="15.75" thickBot="1" x14ac:dyDescent="0.3">
      <c r="A45" s="72"/>
      <c r="B45" s="161"/>
      <c r="C45" s="83" t="s">
        <v>45</v>
      </c>
      <c r="D45" s="85">
        <v>40</v>
      </c>
      <c r="E45" s="85">
        <v>8</v>
      </c>
      <c r="F45" s="86">
        <f t="shared" si="0"/>
        <v>0.2</v>
      </c>
      <c r="G45" s="85">
        <v>15</v>
      </c>
      <c r="H45" s="85">
        <v>2</v>
      </c>
      <c r="I45" s="86">
        <f>H45/G45</f>
        <v>0.13333333333333333</v>
      </c>
      <c r="J45" s="133"/>
    </row>
    <row r="46" spans="1:10" ht="23.45" customHeight="1" thickBot="1" x14ac:dyDescent="0.3">
      <c r="A46" s="72"/>
      <c r="B46" s="159"/>
      <c r="C46" s="87" t="s">
        <v>55</v>
      </c>
      <c r="D46" s="89">
        <v>30</v>
      </c>
      <c r="E46" s="89">
        <v>2</v>
      </c>
      <c r="F46" s="90">
        <f t="shared" si="0"/>
        <v>6.6666666666666666E-2</v>
      </c>
      <c r="G46" s="89">
        <v>15</v>
      </c>
      <c r="H46" s="89" t="s">
        <v>21</v>
      </c>
      <c r="I46" s="90" t="s">
        <v>11</v>
      </c>
      <c r="J46" s="132"/>
    </row>
    <row r="47" spans="1:10" ht="16.5" thickTop="1" thickBot="1" x14ac:dyDescent="0.3">
      <c r="A47" s="72"/>
      <c r="B47" s="162" t="s">
        <v>56</v>
      </c>
      <c r="C47" s="79" t="s">
        <v>57</v>
      </c>
      <c r="D47" s="81">
        <v>45</v>
      </c>
      <c r="E47" s="81">
        <v>35</v>
      </c>
      <c r="F47" s="82">
        <f t="shared" si="0"/>
        <v>0.77777777777777779</v>
      </c>
      <c r="G47" s="81">
        <v>50</v>
      </c>
      <c r="H47" s="81">
        <v>2</v>
      </c>
      <c r="I47" s="82">
        <f>H47/G47</f>
        <v>0.04</v>
      </c>
      <c r="J47" s="131">
        <f>SUM(E47:E54,H47:H54)</f>
        <v>241</v>
      </c>
    </row>
    <row r="48" spans="1:10" ht="15.75" thickBot="1" x14ac:dyDescent="0.3">
      <c r="A48" s="72"/>
      <c r="B48" s="161"/>
      <c r="C48" s="83" t="s">
        <v>35</v>
      </c>
      <c r="D48" s="85">
        <v>45</v>
      </c>
      <c r="E48" s="85">
        <v>27</v>
      </c>
      <c r="F48" s="86">
        <f t="shared" si="0"/>
        <v>0.6</v>
      </c>
      <c r="G48" s="85">
        <v>45</v>
      </c>
      <c r="H48" s="85">
        <v>2</v>
      </c>
      <c r="I48" s="86">
        <f t="shared" ref="I48:I57" si="5">H48/G48</f>
        <v>4.4444444444444446E-2</v>
      </c>
      <c r="J48" s="133"/>
    </row>
    <row r="49" spans="1:10" ht="15.75" thickBot="1" x14ac:dyDescent="0.3">
      <c r="A49" s="72"/>
      <c r="B49" s="161"/>
      <c r="C49" s="83" t="s">
        <v>58</v>
      </c>
      <c r="D49" s="85">
        <v>60</v>
      </c>
      <c r="E49" s="85">
        <v>61</v>
      </c>
      <c r="F49" s="86">
        <f t="shared" si="0"/>
        <v>1.0166666666666666</v>
      </c>
      <c r="G49" s="85">
        <v>35</v>
      </c>
      <c r="H49" s="85">
        <v>3</v>
      </c>
      <c r="I49" s="86">
        <f t="shared" si="5"/>
        <v>8.5714285714285715E-2</v>
      </c>
      <c r="J49" s="133"/>
    </row>
    <row r="50" spans="1:10" ht="15.75" thickBot="1" x14ac:dyDescent="0.3">
      <c r="A50" s="72"/>
      <c r="B50" s="161"/>
      <c r="C50" s="83" t="s">
        <v>59</v>
      </c>
      <c r="D50" s="85">
        <v>30</v>
      </c>
      <c r="E50" s="85">
        <v>13</v>
      </c>
      <c r="F50" s="86">
        <f t="shared" si="0"/>
        <v>0.43333333333333335</v>
      </c>
      <c r="G50" s="85">
        <v>60</v>
      </c>
      <c r="H50" s="85">
        <v>3</v>
      </c>
      <c r="I50" s="86">
        <f t="shared" si="5"/>
        <v>0.05</v>
      </c>
      <c r="J50" s="133"/>
    </row>
    <row r="51" spans="1:10" ht="15.75" thickBot="1" x14ac:dyDescent="0.3">
      <c r="A51" s="72"/>
      <c r="B51" s="161"/>
      <c r="C51" s="83" t="s">
        <v>36</v>
      </c>
      <c r="D51" s="85" t="s">
        <v>11</v>
      </c>
      <c r="E51" s="85" t="s">
        <v>11</v>
      </c>
      <c r="F51" s="85" t="s">
        <v>11</v>
      </c>
      <c r="G51" s="85">
        <v>45</v>
      </c>
      <c r="H51" s="85">
        <v>9</v>
      </c>
      <c r="I51" s="86">
        <f t="shared" si="5"/>
        <v>0.2</v>
      </c>
      <c r="J51" s="133"/>
    </row>
    <row r="52" spans="1:10" ht="15.75" thickBot="1" x14ac:dyDescent="0.3">
      <c r="A52" s="72"/>
      <c r="B52" s="161"/>
      <c r="C52" s="83" t="s">
        <v>45</v>
      </c>
      <c r="D52" s="85">
        <v>45</v>
      </c>
      <c r="E52" s="85">
        <v>8</v>
      </c>
      <c r="F52" s="86">
        <f t="shared" si="0"/>
        <v>0.17777777777777778</v>
      </c>
      <c r="G52" s="85">
        <v>70</v>
      </c>
      <c r="H52" s="85">
        <v>3</v>
      </c>
      <c r="I52" s="86">
        <f t="shared" si="5"/>
        <v>4.2857142857142858E-2</v>
      </c>
      <c r="J52" s="133"/>
    </row>
    <row r="53" spans="1:10" ht="15.75" thickBot="1" x14ac:dyDescent="0.3">
      <c r="A53" s="72"/>
      <c r="B53" s="161"/>
      <c r="C53" s="83" t="s">
        <v>60</v>
      </c>
      <c r="D53" s="85">
        <v>60</v>
      </c>
      <c r="E53" s="85">
        <v>46</v>
      </c>
      <c r="F53" s="86">
        <f t="shared" si="0"/>
        <v>0.76666666666666672</v>
      </c>
      <c r="G53" s="85">
        <v>130</v>
      </c>
      <c r="H53" s="85">
        <v>18</v>
      </c>
      <c r="I53" s="86">
        <f t="shared" si="5"/>
        <v>0.13846153846153847</v>
      </c>
      <c r="J53" s="133"/>
    </row>
    <row r="54" spans="1:10" ht="15.75" thickBot="1" x14ac:dyDescent="0.3">
      <c r="A54" s="72"/>
      <c r="B54" s="159"/>
      <c r="C54" s="87" t="s">
        <v>37</v>
      </c>
      <c r="D54" s="89">
        <v>45</v>
      </c>
      <c r="E54" s="89">
        <v>9</v>
      </c>
      <c r="F54" s="90">
        <f t="shared" si="0"/>
        <v>0.2</v>
      </c>
      <c r="G54" s="89">
        <v>70</v>
      </c>
      <c r="H54" s="89">
        <v>2</v>
      </c>
      <c r="I54" s="90">
        <f t="shared" si="5"/>
        <v>2.8571428571428571E-2</v>
      </c>
      <c r="J54" s="139"/>
    </row>
    <row r="55" spans="1:10" ht="16.5" thickTop="1" thickBot="1" x14ac:dyDescent="0.3">
      <c r="A55" s="72"/>
      <c r="B55" s="162" t="s">
        <v>61</v>
      </c>
      <c r="C55" s="79" t="s">
        <v>62</v>
      </c>
      <c r="D55" s="81">
        <v>50</v>
      </c>
      <c r="E55" s="81">
        <v>13</v>
      </c>
      <c r="F55" s="82">
        <f t="shared" si="0"/>
        <v>0.26</v>
      </c>
      <c r="G55" s="81">
        <v>50</v>
      </c>
      <c r="H55" s="81">
        <v>2</v>
      </c>
      <c r="I55" s="82">
        <f t="shared" si="5"/>
        <v>0.04</v>
      </c>
      <c r="J55" s="135">
        <f>SUM(E55:E57,H55:H57)</f>
        <v>78</v>
      </c>
    </row>
    <row r="56" spans="1:10" ht="15.75" thickBot="1" x14ac:dyDescent="0.3">
      <c r="A56" s="72"/>
      <c r="B56" s="161"/>
      <c r="C56" s="83" t="s">
        <v>63</v>
      </c>
      <c r="D56" s="85" t="s">
        <v>11</v>
      </c>
      <c r="E56" s="85" t="s">
        <v>11</v>
      </c>
      <c r="F56" s="86" t="s">
        <v>11</v>
      </c>
      <c r="G56" s="85">
        <v>50</v>
      </c>
      <c r="H56" s="85">
        <v>4</v>
      </c>
      <c r="I56" s="86">
        <f t="shared" si="5"/>
        <v>0.08</v>
      </c>
      <c r="J56" s="133"/>
    </row>
    <row r="57" spans="1:10" ht="15.75" thickBot="1" x14ac:dyDescent="0.3">
      <c r="A57" s="72"/>
      <c r="B57" s="159"/>
      <c r="C57" s="87" t="s">
        <v>46</v>
      </c>
      <c r="D57" s="89">
        <v>60</v>
      </c>
      <c r="E57" s="89">
        <v>56</v>
      </c>
      <c r="F57" s="90">
        <f t="shared" si="0"/>
        <v>0.93333333333333335</v>
      </c>
      <c r="G57" s="89">
        <v>50</v>
      </c>
      <c r="H57" s="89">
        <v>3</v>
      </c>
      <c r="I57" s="90">
        <f t="shared" si="5"/>
        <v>0.06</v>
      </c>
      <c r="J57" s="132"/>
    </row>
    <row r="58" spans="1:10" ht="16.5" thickTop="1" thickBot="1" x14ac:dyDescent="0.3">
      <c r="A58" s="72"/>
      <c r="B58" s="162" t="s">
        <v>132</v>
      </c>
      <c r="C58" s="79" t="s">
        <v>48</v>
      </c>
      <c r="D58" s="81">
        <v>30</v>
      </c>
      <c r="E58" s="81">
        <v>8</v>
      </c>
      <c r="F58" s="82">
        <f t="shared" si="0"/>
        <v>0.26666666666666666</v>
      </c>
      <c r="G58" s="81" t="s">
        <v>21</v>
      </c>
      <c r="H58" s="81" t="s">
        <v>11</v>
      </c>
      <c r="I58" s="81" t="s">
        <v>11</v>
      </c>
      <c r="J58" s="131">
        <f>SUM(E58:E60,H59)</f>
        <v>56</v>
      </c>
    </row>
    <row r="59" spans="1:10" ht="15.75" thickBot="1" x14ac:dyDescent="0.3">
      <c r="A59" s="72"/>
      <c r="B59" s="161"/>
      <c r="C59" s="83" t="s">
        <v>45</v>
      </c>
      <c r="D59" s="85">
        <v>60</v>
      </c>
      <c r="E59" s="85">
        <v>35</v>
      </c>
      <c r="F59" s="86">
        <f t="shared" si="0"/>
        <v>0.58333333333333337</v>
      </c>
      <c r="G59" s="85">
        <v>45</v>
      </c>
      <c r="H59" s="85">
        <v>4</v>
      </c>
      <c r="I59" s="86">
        <f t="shared" ref="I59" si="6">H59/G59</f>
        <v>8.8888888888888892E-2</v>
      </c>
      <c r="J59" s="133"/>
    </row>
    <row r="60" spans="1:10" ht="21.6" customHeight="1" thickBot="1" x14ac:dyDescent="0.3">
      <c r="A60" s="72"/>
      <c r="B60" s="159"/>
      <c r="C60" s="87" t="s">
        <v>55</v>
      </c>
      <c r="D60" s="89">
        <v>30</v>
      </c>
      <c r="E60" s="89">
        <v>9</v>
      </c>
      <c r="F60" s="90">
        <f t="shared" si="0"/>
        <v>0.3</v>
      </c>
      <c r="G60" s="89" t="s">
        <v>11</v>
      </c>
      <c r="H60" s="89" t="s">
        <v>11</v>
      </c>
      <c r="I60" s="89" t="s">
        <v>133</v>
      </c>
      <c r="J60" s="132"/>
    </row>
    <row r="61" spans="1:10" ht="16.5" thickTop="1" thickBot="1" x14ac:dyDescent="0.3">
      <c r="A61" s="72"/>
      <c r="B61" s="162" t="s">
        <v>64</v>
      </c>
      <c r="C61" s="79" t="s">
        <v>45</v>
      </c>
      <c r="D61" s="81">
        <v>30</v>
      </c>
      <c r="E61" s="81">
        <v>12</v>
      </c>
      <c r="F61" s="82">
        <f t="shared" si="0"/>
        <v>0.4</v>
      </c>
      <c r="G61" s="81">
        <v>25</v>
      </c>
      <c r="H61" s="81">
        <v>1</v>
      </c>
      <c r="I61" s="82">
        <f>H61/G61</f>
        <v>0.04</v>
      </c>
      <c r="J61" s="131">
        <f>SUM(E61,E62,H61:H62)</f>
        <v>37</v>
      </c>
    </row>
    <row r="62" spans="1:10" ht="15.75" thickBot="1" x14ac:dyDescent="0.3">
      <c r="A62" s="72"/>
      <c r="B62" s="159"/>
      <c r="C62" s="87" t="s">
        <v>46</v>
      </c>
      <c r="D62" s="89">
        <v>40</v>
      </c>
      <c r="E62" s="89">
        <v>23</v>
      </c>
      <c r="F62" s="90">
        <f t="shared" si="0"/>
        <v>0.57499999999999996</v>
      </c>
      <c r="G62" s="89">
        <v>25</v>
      </c>
      <c r="H62" s="89">
        <v>1</v>
      </c>
      <c r="I62" s="90">
        <f t="shared" ref="I62:I64" si="7">H62/G62</f>
        <v>0.04</v>
      </c>
      <c r="J62" s="132"/>
    </row>
    <row r="63" spans="1:10" ht="16.5" thickTop="1" thickBot="1" x14ac:dyDescent="0.3">
      <c r="A63" s="72"/>
      <c r="B63" s="162" t="s">
        <v>65</v>
      </c>
      <c r="C63" s="79" t="s">
        <v>48</v>
      </c>
      <c r="D63" s="81">
        <v>80</v>
      </c>
      <c r="E63" s="81">
        <v>17</v>
      </c>
      <c r="F63" s="82">
        <f t="shared" si="0"/>
        <v>0.21249999999999999</v>
      </c>
      <c r="G63" s="81">
        <v>70</v>
      </c>
      <c r="H63" s="81">
        <v>3</v>
      </c>
      <c r="I63" s="82">
        <f t="shared" si="7"/>
        <v>4.2857142857142858E-2</v>
      </c>
      <c r="J63" s="131">
        <f>SUM(E63:E65,H63:H65)</f>
        <v>31</v>
      </c>
    </row>
    <row r="64" spans="1:10" ht="15.75" thickBot="1" x14ac:dyDescent="0.3">
      <c r="A64" s="72"/>
      <c r="B64" s="161"/>
      <c r="C64" s="83" t="s">
        <v>35</v>
      </c>
      <c r="D64" s="85">
        <v>45</v>
      </c>
      <c r="E64" s="85">
        <v>8</v>
      </c>
      <c r="F64" s="86">
        <f t="shared" si="0"/>
        <v>0.17777777777777778</v>
      </c>
      <c r="G64" s="85">
        <v>45</v>
      </c>
      <c r="H64" s="85">
        <v>3</v>
      </c>
      <c r="I64" s="86">
        <f t="shared" si="7"/>
        <v>6.6666666666666666E-2</v>
      </c>
      <c r="J64" s="133"/>
    </row>
    <row r="65" spans="1:10" ht="15.75" thickBot="1" x14ac:dyDescent="0.3">
      <c r="A65" s="72"/>
      <c r="B65" s="159"/>
      <c r="C65" s="87" t="s">
        <v>63</v>
      </c>
      <c r="D65" s="89">
        <v>45</v>
      </c>
      <c r="E65" s="89" t="s">
        <v>11</v>
      </c>
      <c r="F65" s="89" t="s">
        <v>11</v>
      </c>
      <c r="G65" s="89">
        <v>30</v>
      </c>
      <c r="H65" s="89" t="s">
        <v>21</v>
      </c>
      <c r="I65" s="89" t="s">
        <v>11</v>
      </c>
      <c r="J65" s="132"/>
    </row>
    <row r="66" spans="1:10" ht="16.5" thickTop="1" thickBot="1" x14ac:dyDescent="0.3">
      <c r="A66" s="72"/>
      <c r="B66" s="162" t="s">
        <v>66</v>
      </c>
      <c r="C66" s="79" t="s">
        <v>67</v>
      </c>
      <c r="D66" s="81">
        <v>60</v>
      </c>
      <c r="E66" s="81">
        <v>4</v>
      </c>
      <c r="F66" s="82">
        <f t="shared" si="0"/>
        <v>6.6666666666666666E-2</v>
      </c>
      <c r="G66" s="81">
        <v>45</v>
      </c>
      <c r="H66" s="81" t="s">
        <v>21</v>
      </c>
      <c r="I66" s="82"/>
      <c r="J66" s="131">
        <f>SUM(E67,E66,H66:H67)</f>
        <v>6</v>
      </c>
    </row>
    <row r="67" spans="1:10" ht="21.6" customHeight="1" thickBot="1" x14ac:dyDescent="0.3">
      <c r="A67" s="72"/>
      <c r="B67" s="159"/>
      <c r="C67" s="87" t="s">
        <v>68</v>
      </c>
      <c r="D67" s="89">
        <v>30</v>
      </c>
      <c r="E67" s="89">
        <v>2</v>
      </c>
      <c r="F67" s="90">
        <f t="shared" si="0"/>
        <v>6.6666666666666666E-2</v>
      </c>
      <c r="G67" s="89">
        <v>15</v>
      </c>
      <c r="H67" s="89" t="s">
        <v>69</v>
      </c>
      <c r="I67" s="89" t="s">
        <v>69</v>
      </c>
      <c r="J67" s="132"/>
    </row>
    <row r="68" spans="1:10" ht="16.5" thickTop="1" thickBot="1" x14ac:dyDescent="0.3">
      <c r="A68" s="72"/>
      <c r="B68" s="162" t="s">
        <v>70</v>
      </c>
      <c r="C68" s="79" t="s">
        <v>71</v>
      </c>
      <c r="D68" s="81">
        <v>30</v>
      </c>
      <c r="E68" s="81">
        <v>2</v>
      </c>
      <c r="F68" s="82">
        <f t="shared" si="0"/>
        <v>6.6666666666666666E-2</v>
      </c>
      <c r="G68" s="81">
        <v>45</v>
      </c>
      <c r="H68" s="81" t="s">
        <v>21</v>
      </c>
      <c r="I68" s="81" t="s">
        <v>11</v>
      </c>
      <c r="J68" s="131">
        <f>SUM(E68:E71,H68:H71)</f>
        <v>29</v>
      </c>
    </row>
    <row r="69" spans="1:10" ht="15.75" thickBot="1" x14ac:dyDescent="0.3">
      <c r="A69" s="72"/>
      <c r="B69" s="161"/>
      <c r="C69" s="83" t="s">
        <v>72</v>
      </c>
      <c r="D69" s="85">
        <v>50</v>
      </c>
      <c r="E69" s="85">
        <v>8</v>
      </c>
      <c r="F69" s="86">
        <f t="shared" ref="F69:F86" si="8">E69/D69</f>
        <v>0.16</v>
      </c>
      <c r="G69" s="85">
        <v>30</v>
      </c>
      <c r="H69" s="85" t="s">
        <v>21</v>
      </c>
      <c r="I69" s="85" t="s">
        <v>11</v>
      </c>
      <c r="J69" s="133"/>
    </row>
    <row r="70" spans="1:10" ht="21" customHeight="1" thickBot="1" x14ac:dyDescent="0.3">
      <c r="A70" s="72"/>
      <c r="B70" s="161"/>
      <c r="C70" s="83" t="s">
        <v>55</v>
      </c>
      <c r="D70" s="85">
        <v>50</v>
      </c>
      <c r="E70" s="85">
        <v>13</v>
      </c>
      <c r="F70" s="86">
        <f t="shared" si="8"/>
        <v>0.26</v>
      </c>
      <c r="G70" s="85">
        <v>30</v>
      </c>
      <c r="H70" s="85" t="s">
        <v>21</v>
      </c>
      <c r="I70" s="85" t="s">
        <v>11</v>
      </c>
      <c r="J70" s="133"/>
    </row>
    <row r="71" spans="1:10" ht="15.75" thickBot="1" x14ac:dyDescent="0.3">
      <c r="A71" s="72"/>
      <c r="B71" s="159"/>
      <c r="C71" s="87" t="s">
        <v>13</v>
      </c>
      <c r="D71" s="89">
        <v>50</v>
      </c>
      <c r="E71" s="89">
        <v>3</v>
      </c>
      <c r="F71" s="90">
        <f t="shared" si="8"/>
        <v>0.06</v>
      </c>
      <c r="G71" s="89">
        <v>45</v>
      </c>
      <c r="H71" s="89">
        <v>3</v>
      </c>
      <c r="I71" s="90">
        <f>H71/G71</f>
        <v>6.6666666666666666E-2</v>
      </c>
      <c r="J71" s="132"/>
    </row>
    <row r="72" spans="1:10" ht="16.5" thickTop="1" thickBot="1" x14ac:dyDescent="0.3">
      <c r="A72" s="72"/>
      <c r="B72" s="162" t="s">
        <v>73</v>
      </c>
      <c r="C72" s="79" t="s">
        <v>59</v>
      </c>
      <c r="D72" s="81">
        <v>50</v>
      </c>
      <c r="E72" s="101">
        <v>8</v>
      </c>
      <c r="F72" s="82">
        <f t="shared" si="8"/>
        <v>0.16</v>
      </c>
      <c r="G72" s="81">
        <v>30</v>
      </c>
      <c r="H72" s="101">
        <v>2</v>
      </c>
      <c r="I72" s="82">
        <f t="shared" ref="I72:I73" si="9">H72/G72</f>
        <v>6.6666666666666666E-2</v>
      </c>
      <c r="J72" s="137">
        <f>SUM(E72,E73,H72:H73)</f>
        <v>77</v>
      </c>
    </row>
    <row r="73" spans="1:10" ht="15.75" thickBot="1" x14ac:dyDescent="0.3">
      <c r="A73" s="72"/>
      <c r="B73" s="159"/>
      <c r="C73" s="87" t="s">
        <v>46</v>
      </c>
      <c r="D73" s="89">
        <v>70</v>
      </c>
      <c r="E73" s="102">
        <v>64</v>
      </c>
      <c r="F73" s="90">
        <f t="shared" si="8"/>
        <v>0.91428571428571426</v>
      </c>
      <c r="G73" s="89">
        <v>70</v>
      </c>
      <c r="H73" s="102">
        <v>3</v>
      </c>
      <c r="I73" s="90">
        <f t="shared" si="9"/>
        <v>4.2857142857142858E-2</v>
      </c>
      <c r="J73" s="138"/>
    </row>
    <row r="74" spans="1:10" ht="16.5" thickTop="1" thickBot="1" x14ac:dyDescent="0.3">
      <c r="A74" s="72"/>
      <c r="B74" s="162" t="s">
        <v>74</v>
      </c>
      <c r="C74" s="79" t="s">
        <v>57</v>
      </c>
      <c r="D74" s="81">
        <v>45</v>
      </c>
      <c r="E74" s="81">
        <v>24</v>
      </c>
      <c r="F74" s="82">
        <f t="shared" si="8"/>
        <v>0.53333333333333333</v>
      </c>
      <c r="G74" s="81">
        <v>45</v>
      </c>
      <c r="H74" s="81">
        <v>6</v>
      </c>
      <c r="I74" s="82">
        <f>H74/G74</f>
        <v>0.13333333333333333</v>
      </c>
      <c r="J74" s="131">
        <f>SUM(E74:E78,H74:H78)</f>
        <v>59</v>
      </c>
    </row>
    <row r="75" spans="1:10" ht="15.75" thickBot="1" x14ac:dyDescent="0.3">
      <c r="A75" s="72"/>
      <c r="B75" s="161"/>
      <c r="C75" s="83" t="s">
        <v>75</v>
      </c>
      <c r="D75" s="85">
        <v>30</v>
      </c>
      <c r="E75" s="86" t="s">
        <v>11</v>
      </c>
      <c r="F75" s="86" t="s">
        <v>11</v>
      </c>
      <c r="G75" s="85">
        <v>30</v>
      </c>
      <c r="H75" s="85" t="s">
        <v>21</v>
      </c>
      <c r="I75" s="85" t="s">
        <v>21</v>
      </c>
      <c r="J75" s="133"/>
    </row>
    <row r="76" spans="1:10" ht="15.75" thickBot="1" x14ac:dyDescent="0.3">
      <c r="A76" s="72"/>
      <c r="B76" s="161"/>
      <c r="C76" s="83" t="s">
        <v>71</v>
      </c>
      <c r="D76" s="85">
        <v>40</v>
      </c>
      <c r="E76" s="85">
        <v>6</v>
      </c>
      <c r="F76" s="86">
        <f t="shared" si="8"/>
        <v>0.15</v>
      </c>
      <c r="G76" s="85">
        <v>30</v>
      </c>
      <c r="H76" s="85" t="s">
        <v>21</v>
      </c>
      <c r="I76" s="85" t="s">
        <v>21</v>
      </c>
      <c r="J76" s="133"/>
    </row>
    <row r="77" spans="1:10" ht="15.75" thickBot="1" x14ac:dyDescent="0.3">
      <c r="A77" s="72"/>
      <c r="B77" s="161"/>
      <c r="C77" s="83" t="s">
        <v>35</v>
      </c>
      <c r="D77" s="85">
        <v>60</v>
      </c>
      <c r="E77" s="85">
        <v>15</v>
      </c>
      <c r="F77" s="86">
        <f t="shared" si="8"/>
        <v>0.25</v>
      </c>
      <c r="G77" s="85">
        <v>45</v>
      </c>
      <c r="H77" s="85">
        <v>1</v>
      </c>
      <c r="I77" s="86">
        <f>H77/G77</f>
        <v>2.2222222222222223E-2</v>
      </c>
      <c r="J77" s="133"/>
    </row>
    <row r="78" spans="1:10" ht="15.75" thickBot="1" x14ac:dyDescent="0.3">
      <c r="A78" s="72"/>
      <c r="B78" s="159"/>
      <c r="C78" s="87" t="s">
        <v>45</v>
      </c>
      <c r="D78" s="89">
        <v>45</v>
      </c>
      <c r="E78" s="89">
        <v>7</v>
      </c>
      <c r="F78" s="90">
        <f t="shared" si="8"/>
        <v>0.15555555555555556</v>
      </c>
      <c r="G78" s="89">
        <v>45</v>
      </c>
      <c r="H78" s="89" t="s">
        <v>21</v>
      </c>
      <c r="I78" s="89" t="s">
        <v>21</v>
      </c>
      <c r="J78" s="132"/>
    </row>
    <row r="79" spans="1:10" ht="16.5" thickTop="1" thickBot="1" x14ac:dyDescent="0.3">
      <c r="A79" s="72"/>
      <c r="B79" s="162" t="s">
        <v>76</v>
      </c>
      <c r="C79" s="79" t="s">
        <v>48</v>
      </c>
      <c r="D79" s="81">
        <v>70</v>
      </c>
      <c r="E79" s="81">
        <v>57</v>
      </c>
      <c r="F79" s="82">
        <f t="shared" si="8"/>
        <v>0.81428571428571428</v>
      </c>
      <c r="G79" s="81">
        <v>40</v>
      </c>
      <c r="H79" s="81">
        <v>3</v>
      </c>
      <c r="I79" s="82">
        <v>0.05</v>
      </c>
      <c r="J79" s="131">
        <f>SUM(E80,E79,H79:H80)</f>
        <v>98</v>
      </c>
    </row>
    <row r="80" spans="1:10" ht="15.75" thickBot="1" x14ac:dyDescent="0.3">
      <c r="A80" s="72"/>
      <c r="B80" s="159"/>
      <c r="C80" s="87" t="s">
        <v>77</v>
      </c>
      <c r="D80" s="89">
        <v>70</v>
      </c>
      <c r="E80" s="89">
        <v>36</v>
      </c>
      <c r="F80" s="90">
        <f t="shared" si="8"/>
        <v>0.51428571428571423</v>
      </c>
      <c r="G80" s="89">
        <v>40</v>
      </c>
      <c r="H80" s="89">
        <v>2</v>
      </c>
      <c r="I80" s="90">
        <f>H80/G80</f>
        <v>0.05</v>
      </c>
      <c r="J80" s="132"/>
    </row>
    <row r="81" spans="1:10" ht="16.5" thickTop="1" thickBot="1" x14ac:dyDescent="0.3">
      <c r="A81" s="72"/>
      <c r="B81" s="162" t="s">
        <v>78</v>
      </c>
      <c r="C81" s="79" t="s">
        <v>43</v>
      </c>
      <c r="D81" s="81">
        <v>30</v>
      </c>
      <c r="E81" s="81">
        <v>22</v>
      </c>
      <c r="F81" s="82">
        <f t="shared" si="8"/>
        <v>0.73333333333333328</v>
      </c>
      <c r="G81" s="81">
        <v>10</v>
      </c>
      <c r="H81" s="81">
        <v>2</v>
      </c>
      <c r="I81" s="82">
        <f>H81/G81</f>
        <v>0.2</v>
      </c>
      <c r="J81" s="131">
        <f>SUM(E82,E81,H81:H82)</f>
        <v>85</v>
      </c>
    </row>
    <row r="82" spans="1:10" ht="15.75" thickBot="1" x14ac:dyDescent="0.3">
      <c r="A82" s="72"/>
      <c r="B82" s="159"/>
      <c r="C82" s="87" t="s">
        <v>46</v>
      </c>
      <c r="D82" s="89">
        <v>50</v>
      </c>
      <c r="E82" s="89">
        <v>55</v>
      </c>
      <c r="F82" s="90">
        <f t="shared" si="8"/>
        <v>1.1000000000000001</v>
      </c>
      <c r="G82" s="89">
        <v>30</v>
      </c>
      <c r="H82" s="89">
        <v>6</v>
      </c>
      <c r="I82" s="90">
        <f t="shared" ref="I82:I83" si="10">H82/G82</f>
        <v>0.2</v>
      </c>
      <c r="J82" s="132"/>
    </row>
    <row r="83" spans="1:10" ht="16.5" thickTop="1" thickBot="1" x14ac:dyDescent="0.3">
      <c r="A83" s="72"/>
      <c r="B83" s="162" t="s">
        <v>79</v>
      </c>
      <c r="C83" s="79" t="s">
        <v>71</v>
      </c>
      <c r="D83" s="81">
        <v>140</v>
      </c>
      <c r="E83" s="81">
        <v>22</v>
      </c>
      <c r="F83" s="82">
        <f t="shared" si="8"/>
        <v>0.15714285714285714</v>
      </c>
      <c r="G83" s="81">
        <v>50</v>
      </c>
      <c r="H83" s="81">
        <v>2</v>
      </c>
      <c r="I83" s="82">
        <f t="shared" si="10"/>
        <v>0.04</v>
      </c>
      <c r="J83" s="131">
        <f>SUM(E84,E83,H83:H84)</f>
        <v>63</v>
      </c>
    </row>
    <row r="84" spans="1:10" ht="15.75" thickBot="1" x14ac:dyDescent="0.3">
      <c r="A84" s="72"/>
      <c r="B84" s="159"/>
      <c r="C84" s="87" t="s">
        <v>23</v>
      </c>
      <c r="D84" s="89">
        <v>60</v>
      </c>
      <c r="E84" s="89">
        <v>39</v>
      </c>
      <c r="F84" s="90">
        <f t="shared" si="8"/>
        <v>0.65</v>
      </c>
      <c r="G84" s="89">
        <v>30</v>
      </c>
      <c r="H84" s="89" t="s">
        <v>11</v>
      </c>
      <c r="I84" s="89" t="s">
        <v>11</v>
      </c>
      <c r="J84" s="132"/>
    </row>
    <row r="85" spans="1:10" ht="16.5" thickTop="1" thickBot="1" x14ac:dyDescent="0.3">
      <c r="A85" s="72"/>
      <c r="B85" s="162" t="s">
        <v>80</v>
      </c>
      <c r="C85" s="79" t="s">
        <v>71</v>
      </c>
      <c r="D85" s="81">
        <v>140</v>
      </c>
      <c r="E85" s="81">
        <v>45</v>
      </c>
      <c r="F85" s="82">
        <f t="shared" si="8"/>
        <v>0.32142857142857145</v>
      </c>
      <c r="G85" s="81">
        <v>100</v>
      </c>
      <c r="H85" s="81" t="s">
        <v>11</v>
      </c>
      <c r="I85" s="81" t="s">
        <v>11</v>
      </c>
      <c r="J85" s="131">
        <f>SUM(E86,E85,H85:H86)</f>
        <v>88</v>
      </c>
    </row>
    <row r="86" spans="1:10" ht="15.75" thickBot="1" x14ac:dyDescent="0.3">
      <c r="A86" s="72"/>
      <c r="B86" s="161"/>
      <c r="C86" s="94" t="s">
        <v>23</v>
      </c>
      <c r="D86" s="95">
        <v>60</v>
      </c>
      <c r="E86" s="95">
        <v>42</v>
      </c>
      <c r="F86" s="96">
        <f t="shared" si="8"/>
        <v>0.7</v>
      </c>
      <c r="G86" s="95">
        <v>30</v>
      </c>
      <c r="H86" s="95">
        <v>1</v>
      </c>
      <c r="I86" s="96">
        <f>H86/G86</f>
        <v>3.3333333333333333E-2</v>
      </c>
      <c r="J86" s="133"/>
    </row>
    <row r="87" spans="1:10" ht="15.75" thickBot="1" x14ac:dyDescent="0.3">
      <c r="A87" s="72"/>
      <c r="B87" s="117" t="s">
        <v>81</v>
      </c>
      <c r="C87" s="118"/>
      <c r="D87" s="119">
        <f>SUM(D5:D86)</f>
        <v>4190</v>
      </c>
      <c r="E87" s="119">
        <f>SUM(E5:E86)</f>
        <v>1498</v>
      </c>
      <c r="F87" s="120">
        <f>E87/D87</f>
        <v>0.35751789976133652</v>
      </c>
      <c r="G87" s="119">
        <f>SUM(G5:G86)</f>
        <v>3435</v>
      </c>
      <c r="H87" s="119">
        <f t="shared" ref="H87:J87" si="11">SUM(H5:H86)</f>
        <v>165</v>
      </c>
      <c r="I87" s="120">
        <f>H87/G87</f>
        <v>4.8034934497816595E-2</v>
      </c>
      <c r="J87" s="119">
        <f t="shared" si="11"/>
        <v>1663</v>
      </c>
    </row>
    <row r="88" spans="1:10" ht="15.75" thickTop="1" x14ac:dyDescent="0.25">
      <c r="A88" s="76"/>
      <c r="B88" s="113"/>
      <c r="C88" s="114"/>
      <c r="D88" s="115"/>
      <c r="E88" s="115"/>
      <c r="F88" s="116"/>
      <c r="G88" s="115"/>
      <c r="H88" s="115"/>
      <c r="I88" s="116"/>
      <c r="J88" s="115"/>
    </row>
    <row r="89" spans="1:10" x14ac:dyDescent="0.25">
      <c r="A89" s="76"/>
      <c r="B89" s="113"/>
      <c r="C89" s="114"/>
      <c r="D89" s="115"/>
      <c r="E89" s="115"/>
      <c r="F89" s="116"/>
      <c r="G89" s="115"/>
      <c r="H89" s="115"/>
      <c r="I89" s="116"/>
      <c r="J89" s="115"/>
    </row>
    <row r="90" spans="1:10" x14ac:dyDescent="0.25">
      <c r="A90" s="76"/>
      <c r="B90" s="113"/>
      <c r="C90" s="114"/>
      <c r="D90" s="115"/>
      <c r="E90" s="115"/>
      <c r="F90" s="116"/>
      <c r="G90" s="115"/>
      <c r="H90" s="115"/>
      <c r="I90" s="116"/>
      <c r="J90" s="115"/>
    </row>
    <row r="91" spans="1:10" ht="15.75" thickBot="1" x14ac:dyDescent="0.3">
      <c r="B91" s="110"/>
      <c r="C91" s="111"/>
      <c r="D91" s="112"/>
      <c r="E91" s="112"/>
      <c r="F91" s="112"/>
      <c r="G91" s="112"/>
      <c r="H91" s="112"/>
      <c r="I91" s="112"/>
      <c r="J91" s="112"/>
    </row>
    <row r="92" spans="1:10" ht="23.25" thickBot="1" x14ac:dyDescent="0.3">
      <c r="A92" s="72"/>
      <c r="B92" s="77" t="s">
        <v>82</v>
      </c>
      <c r="C92" s="31" t="s">
        <v>2</v>
      </c>
      <c r="D92" s="2" t="s">
        <v>6</v>
      </c>
      <c r="E92" s="2" t="s">
        <v>130</v>
      </c>
      <c r="F92" s="32" t="s">
        <v>7</v>
      </c>
      <c r="G92" s="2" t="s">
        <v>6</v>
      </c>
      <c r="H92" s="2" t="s">
        <v>131</v>
      </c>
      <c r="I92" s="32" t="s">
        <v>7</v>
      </c>
      <c r="J92" s="32"/>
    </row>
    <row r="93" spans="1:10" ht="15.75" thickBot="1" x14ac:dyDescent="0.3">
      <c r="A93" s="72"/>
      <c r="B93" s="161" t="s">
        <v>83</v>
      </c>
      <c r="C93" s="91" t="s">
        <v>18</v>
      </c>
      <c r="D93" s="92"/>
      <c r="E93" s="92"/>
      <c r="F93" s="92"/>
      <c r="G93" s="92">
        <v>50</v>
      </c>
      <c r="H93" s="92">
        <v>8</v>
      </c>
      <c r="I93" s="93">
        <f>H93/G93</f>
        <v>0.16</v>
      </c>
      <c r="J93" s="133">
        <f>SUM(E98,H93:H100)</f>
        <v>59</v>
      </c>
    </row>
    <row r="94" spans="1:10" ht="15.75" thickBot="1" x14ac:dyDescent="0.3">
      <c r="A94" s="72"/>
      <c r="B94" s="161"/>
      <c r="C94" s="83" t="s">
        <v>25</v>
      </c>
      <c r="D94" s="85"/>
      <c r="E94" s="85"/>
      <c r="F94" s="85"/>
      <c r="G94" s="85">
        <v>40</v>
      </c>
      <c r="H94" s="85">
        <v>3</v>
      </c>
      <c r="I94" s="86">
        <f t="shared" ref="I94:I99" si="12">H94/G94</f>
        <v>7.4999999999999997E-2</v>
      </c>
      <c r="J94" s="133"/>
    </row>
    <row r="95" spans="1:10" ht="15.75" thickBot="1" x14ac:dyDescent="0.3">
      <c r="A95" s="72"/>
      <c r="B95" s="161"/>
      <c r="C95" s="100" t="s">
        <v>84</v>
      </c>
      <c r="D95" s="85"/>
      <c r="E95" s="85"/>
      <c r="F95" s="85"/>
      <c r="G95" s="85">
        <v>50</v>
      </c>
      <c r="H95" s="85">
        <v>4</v>
      </c>
      <c r="I95" s="86">
        <f t="shared" si="12"/>
        <v>0.08</v>
      </c>
      <c r="J95" s="133"/>
    </row>
    <row r="96" spans="1:10" ht="15.75" thickBot="1" x14ac:dyDescent="0.3">
      <c r="A96" s="72"/>
      <c r="B96" s="161"/>
      <c r="C96" s="83" t="s">
        <v>85</v>
      </c>
      <c r="D96" s="85"/>
      <c r="E96" s="85"/>
      <c r="F96" s="85"/>
      <c r="G96" s="85">
        <v>40</v>
      </c>
      <c r="H96" s="85">
        <v>13</v>
      </c>
      <c r="I96" s="86">
        <f t="shared" si="12"/>
        <v>0.32500000000000001</v>
      </c>
      <c r="J96" s="133"/>
    </row>
    <row r="97" spans="1:10" ht="15.75" thickBot="1" x14ac:dyDescent="0.3">
      <c r="A97" s="72"/>
      <c r="B97" s="161"/>
      <c r="C97" s="83" t="s">
        <v>19</v>
      </c>
      <c r="D97" s="85"/>
      <c r="E97" s="85"/>
      <c r="F97" s="85"/>
      <c r="G97" s="85">
        <v>40</v>
      </c>
      <c r="H97" s="85">
        <v>1</v>
      </c>
      <c r="I97" s="86">
        <f t="shared" si="12"/>
        <v>2.5000000000000001E-2</v>
      </c>
      <c r="J97" s="133"/>
    </row>
    <row r="98" spans="1:10" ht="15.75" thickBot="1" x14ac:dyDescent="0.3">
      <c r="A98" s="72"/>
      <c r="B98" s="161"/>
      <c r="C98" s="83" t="s">
        <v>86</v>
      </c>
      <c r="D98" s="85">
        <v>40</v>
      </c>
      <c r="E98" s="85">
        <v>13</v>
      </c>
      <c r="F98" s="86">
        <f>E98/D98</f>
        <v>0.32500000000000001</v>
      </c>
      <c r="G98" s="85">
        <v>35</v>
      </c>
      <c r="H98" s="85">
        <v>8</v>
      </c>
      <c r="I98" s="86">
        <f t="shared" si="12"/>
        <v>0.22857142857142856</v>
      </c>
      <c r="J98" s="133"/>
    </row>
    <row r="99" spans="1:10" ht="15.75" thickBot="1" x14ac:dyDescent="0.3">
      <c r="A99" s="72"/>
      <c r="B99" s="161"/>
      <c r="C99" s="83" t="s">
        <v>87</v>
      </c>
      <c r="D99" s="85"/>
      <c r="E99" s="85"/>
      <c r="F99" s="85"/>
      <c r="G99" s="85">
        <v>30</v>
      </c>
      <c r="H99" s="85">
        <v>2</v>
      </c>
      <c r="I99" s="86">
        <f t="shared" si="12"/>
        <v>6.6666666666666666E-2</v>
      </c>
      <c r="J99" s="133"/>
    </row>
    <row r="100" spans="1:10" ht="15.75" thickBot="1" x14ac:dyDescent="0.3">
      <c r="A100" s="72"/>
      <c r="B100" s="164"/>
      <c r="C100" s="87" t="s">
        <v>88</v>
      </c>
      <c r="D100" s="89"/>
      <c r="E100" s="89"/>
      <c r="F100" s="89"/>
      <c r="G100" s="89">
        <v>35</v>
      </c>
      <c r="H100" s="89">
        <v>7</v>
      </c>
      <c r="I100" s="90">
        <f>H100/G100</f>
        <v>0.2</v>
      </c>
      <c r="J100" s="132"/>
    </row>
    <row r="101" spans="1:10" ht="28.5" customHeight="1" thickTop="1" thickBot="1" x14ac:dyDescent="0.3">
      <c r="A101" s="72"/>
      <c r="B101" s="45" t="s">
        <v>89</v>
      </c>
      <c r="C101" s="17" t="s">
        <v>90</v>
      </c>
      <c r="D101" s="18">
        <v>60</v>
      </c>
      <c r="E101" s="18">
        <v>62</v>
      </c>
      <c r="F101" s="19">
        <f>E101/D101</f>
        <v>1.0333333333333334</v>
      </c>
      <c r="G101" s="18">
        <v>60</v>
      </c>
      <c r="H101" s="18">
        <v>4</v>
      </c>
      <c r="I101" s="19">
        <f>H101/G101</f>
        <v>6.6666666666666666E-2</v>
      </c>
      <c r="J101" s="18">
        <f>SUM(H101,E101)</f>
        <v>66</v>
      </c>
    </row>
    <row r="102" spans="1:10" ht="16.5" thickTop="1" thickBot="1" x14ac:dyDescent="0.3">
      <c r="A102" s="72"/>
      <c r="B102" s="134" t="s">
        <v>91</v>
      </c>
      <c r="C102" s="79" t="s">
        <v>18</v>
      </c>
      <c r="D102" s="81"/>
      <c r="E102" s="81"/>
      <c r="F102" s="81"/>
      <c r="G102" s="81">
        <v>60</v>
      </c>
      <c r="H102" s="81">
        <v>2</v>
      </c>
      <c r="I102" s="82">
        <f>H102/G102</f>
        <v>3.3333333333333333E-2</v>
      </c>
      <c r="J102" s="135">
        <f>SUM(H102:H108)</f>
        <v>11</v>
      </c>
    </row>
    <row r="103" spans="1:10" ht="15.75" thickBot="1" x14ac:dyDescent="0.3">
      <c r="A103" s="72"/>
      <c r="B103" s="126"/>
      <c r="C103" s="83" t="s">
        <v>15</v>
      </c>
      <c r="D103" s="85"/>
      <c r="E103" s="85"/>
      <c r="F103" s="85"/>
      <c r="G103" s="85">
        <v>48</v>
      </c>
      <c r="H103" s="85" t="s">
        <v>11</v>
      </c>
      <c r="I103" s="85" t="s">
        <v>11</v>
      </c>
      <c r="J103" s="133"/>
    </row>
    <row r="104" spans="1:10" ht="15.75" thickBot="1" x14ac:dyDescent="0.3">
      <c r="A104" s="72"/>
      <c r="B104" s="126"/>
      <c r="C104" s="83" t="s">
        <v>25</v>
      </c>
      <c r="D104" s="85"/>
      <c r="E104" s="85"/>
      <c r="F104" s="85"/>
      <c r="G104" s="85">
        <v>28</v>
      </c>
      <c r="H104" s="85">
        <v>2</v>
      </c>
      <c r="I104" s="86">
        <f t="shared" ref="I104:I113" si="13">H104/G104</f>
        <v>7.1428571428571425E-2</v>
      </c>
      <c r="J104" s="133"/>
    </row>
    <row r="105" spans="1:10" ht="15.75" thickBot="1" x14ac:dyDescent="0.3">
      <c r="A105" s="72"/>
      <c r="B105" s="126"/>
      <c r="C105" s="83" t="s">
        <v>19</v>
      </c>
      <c r="D105" s="85"/>
      <c r="E105" s="85"/>
      <c r="F105" s="85"/>
      <c r="G105" s="85">
        <v>38</v>
      </c>
      <c r="H105" s="85">
        <v>4</v>
      </c>
      <c r="I105" s="86">
        <f t="shared" si="13"/>
        <v>0.10526315789473684</v>
      </c>
      <c r="J105" s="133"/>
    </row>
    <row r="106" spans="1:10" ht="15.75" thickBot="1" x14ac:dyDescent="0.3">
      <c r="A106" s="72"/>
      <c r="B106" s="126"/>
      <c r="C106" s="83" t="s">
        <v>92</v>
      </c>
      <c r="D106" s="85"/>
      <c r="E106" s="85"/>
      <c r="F106" s="85"/>
      <c r="G106" s="85">
        <v>35</v>
      </c>
      <c r="H106" s="85" t="s">
        <v>11</v>
      </c>
      <c r="I106" s="85" t="s">
        <v>11</v>
      </c>
      <c r="J106" s="133"/>
    </row>
    <row r="107" spans="1:10" ht="15.75" thickBot="1" x14ac:dyDescent="0.3">
      <c r="A107" s="72"/>
      <c r="B107" s="126"/>
      <c r="C107" s="83" t="s">
        <v>20</v>
      </c>
      <c r="D107" s="85"/>
      <c r="E107" s="85"/>
      <c r="F107" s="85"/>
      <c r="G107" s="85">
        <v>70</v>
      </c>
      <c r="H107" s="85" t="s">
        <v>11</v>
      </c>
      <c r="I107" s="85" t="s">
        <v>11</v>
      </c>
      <c r="J107" s="133"/>
    </row>
    <row r="108" spans="1:10" ht="15.75" thickBot="1" x14ac:dyDescent="0.3">
      <c r="A108" s="72"/>
      <c r="B108" s="127"/>
      <c r="C108" s="87" t="s">
        <v>93</v>
      </c>
      <c r="D108" s="89"/>
      <c r="E108" s="89"/>
      <c r="F108" s="89"/>
      <c r="G108" s="89">
        <v>60</v>
      </c>
      <c r="H108" s="89">
        <v>3</v>
      </c>
      <c r="I108" s="90">
        <f t="shared" si="13"/>
        <v>0.05</v>
      </c>
      <c r="J108" s="132"/>
    </row>
    <row r="109" spans="1:10" ht="16.5" thickTop="1" thickBot="1" x14ac:dyDescent="0.3">
      <c r="A109" s="76"/>
      <c r="B109" s="130" t="s">
        <v>94</v>
      </c>
      <c r="C109" s="79" t="s">
        <v>18</v>
      </c>
      <c r="D109" s="81"/>
      <c r="E109" s="81"/>
      <c r="F109" s="81"/>
      <c r="G109" s="81">
        <v>80</v>
      </c>
      <c r="H109" s="81">
        <v>3</v>
      </c>
      <c r="I109" s="82">
        <f t="shared" si="13"/>
        <v>3.7499999999999999E-2</v>
      </c>
      <c r="J109" s="131">
        <f>SUM(H109:H122)</f>
        <v>35</v>
      </c>
    </row>
    <row r="110" spans="1:10" ht="15.75" thickBot="1" x14ac:dyDescent="0.3">
      <c r="A110" s="76"/>
      <c r="B110" s="126"/>
      <c r="C110" s="83" t="s">
        <v>95</v>
      </c>
      <c r="D110" s="85"/>
      <c r="E110" s="85"/>
      <c r="F110" s="85"/>
      <c r="G110" s="85">
        <v>80</v>
      </c>
      <c r="H110" s="85">
        <v>1</v>
      </c>
      <c r="I110" s="86">
        <f t="shared" si="13"/>
        <v>1.2500000000000001E-2</v>
      </c>
      <c r="J110" s="133"/>
    </row>
    <row r="111" spans="1:10" ht="15.75" thickBot="1" x14ac:dyDescent="0.3">
      <c r="A111" s="76"/>
      <c r="B111" s="126"/>
      <c r="C111" s="83" t="s">
        <v>25</v>
      </c>
      <c r="D111" s="85"/>
      <c r="E111" s="85"/>
      <c r="F111" s="85"/>
      <c r="G111" s="85">
        <v>55</v>
      </c>
      <c r="H111" s="85">
        <v>6</v>
      </c>
      <c r="I111" s="86">
        <f t="shared" si="13"/>
        <v>0.10909090909090909</v>
      </c>
      <c r="J111" s="133"/>
    </row>
    <row r="112" spans="1:10" ht="15.75" thickBot="1" x14ac:dyDescent="0.3">
      <c r="A112" s="76"/>
      <c r="B112" s="126"/>
      <c r="C112" s="83" t="s">
        <v>96</v>
      </c>
      <c r="D112" s="85"/>
      <c r="E112" s="85"/>
      <c r="F112" s="85"/>
      <c r="G112" s="85">
        <v>25</v>
      </c>
      <c r="H112" s="85">
        <v>3</v>
      </c>
      <c r="I112" s="86">
        <f t="shared" si="13"/>
        <v>0.12</v>
      </c>
      <c r="J112" s="133"/>
    </row>
    <row r="113" spans="2:10" ht="15.75" thickBot="1" x14ac:dyDescent="0.3">
      <c r="B113" s="126"/>
      <c r="C113" s="83" t="s">
        <v>97</v>
      </c>
      <c r="D113" s="85"/>
      <c r="E113" s="85"/>
      <c r="F113" s="85"/>
      <c r="G113" s="85">
        <v>30</v>
      </c>
      <c r="H113" s="85">
        <v>5</v>
      </c>
      <c r="I113" s="86">
        <f t="shared" si="13"/>
        <v>0.16666666666666666</v>
      </c>
      <c r="J113" s="133"/>
    </row>
    <row r="114" spans="2:10" ht="22.15" customHeight="1" thickBot="1" x14ac:dyDescent="0.3">
      <c r="B114" s="126"/>
      <c r="C114" s="83" t="s">
        <v>98</v>
      </c>
      <c r="D114" s="85"/>
      <c r="E114" s="85"/>
      <c r="F114" s="85"/>
      <c r="G114" s="85">
        <v>10</v>
      </c>
      <c r="H114" s="85" t="s">
        <v>11</v>
      </c>
      <c r="I114" s="86" t="s">
        <v>11</v>
      </c>
      <c r="J114" s="133"/>
    </row>
    <row r="115" spans="2:10" ht="15.75" thickBot="1" x14ac:dyDescent="0.3">
      <c r="B115" s="126"/>
      <c r="C115" s="83" t="s">
        <v>19</v>
      </c>
      <c r="D115" s="85"/>
      <c r="E115" s="85"/>
      <c r="F115" s="85"/>
      <c r="G115" s="85">
        <v>30</v>
      </c>
      <c r="H115" s="85">
        <v>3</v>
      </c>
      <c r="I115" s="86">
        <f t="shared" ref="I115:I116" si="14">H115/G115</f>
        <v>0.1</v>
      </c>
      <c r="J115" s="133"/>
    </row>
    <row r="116" spans="2:10" ht="15.75" thickBot="1" x14ac:dyDescent="0.3">
      <c r="B116" s="126"/>
      <c r="C116" s="83" t="s">
        <v>92</v>
      </c>
      <c r="D116" s="85"/>
      <c r="E116" s="85"/>
      <c r="F116" s="85"/>
      <c r="G116" s="85">
        <v>40</v>
      </c>
      <c r="H116" s="85">
        <v>1</v>
      </c>
      <c r="I116" s="86">
        <f t="shared" si="14"/>
        <v>2.5000000000000001E-2</v>
      </c>
      <c r="J116" s="133"/>
    </row>
    <row r="117" spans="2:10" ht="15.75" thickBot="1" x14ac:dyDescent="0.3">
      <c r="B117" s="126"/>
      <c r="C117" s="83" t="s">
        <v>99</v>
      </c>
      <c r="D117" s="85"/>
      <c r="E117" s="85"/>
      <c r="F117" s="85"/>
      <c r="G117" s="85">
        <v>40</v>
      </c>
      <c r="H117" s="85" t="s">
        <v>11</v>
      </c>
      <c r="I117" s="86" t="s">
        <v>11</v>
      </c>
      <c r="J117" s="133"/>
    </row>
    <row r="118" spans="2:10" ht="23.25" thickBot="1" x14ac:dyDescent="0.3">
      <c r="B118" s="126"/>
      <c r="C118" s="83" t="s">
        <v>100</v>
      </c>
      <c r="D118" s="85"/>
      <c r="E118" s="85"/>
      <c r="F118" s="85"/>
      <c r="G118" s="85">
        <v>40</v>
      </c>
      <c r="H118" s="85">
        <v>5</v>
      </c>
      <c r="I118" s="86">
        <f>H118/G118</f>
        <v>0.125</v>
      </c>
      <c r="J118" s="133"/>
    </row>
    <row r="119" spans="2:10" ht="34.5" thickBot="1" x14ac:dyDescent="0.3">
      <c r="B119" s="126"/>
      <c r="C119" s="83" t="s">
        <v>101</v>
      </c>
      <c r="D119" s="85"/>
      <c r="E119" s="85"/>
      <c r="F119" s="85"/>
      <c r="G119" s="85">
        <v>40</v>
      </c>
      <c r="H119" s="85">
        <v>1</v>
      </c>
      <c r="I119" s="85" t="s">
        <v>11</v>
      </c>
      <c r="J119" s="133"/>
    </row>
    <row r="120" spans="2:10" ht="15.75" thickBot="1" x14ac:dyDescent="0.3">
      <c r="B120" s="126"/>
      <c r="C120" s="83" t="s">
        <v>20</v>
      </c>
      <c r="D120" s="85"/>
      <c r="E120" s="85"/>
      <c r="F120" s="85"/>
      <c r="G120" s="85">
        <v>40</v>
      </c>
      <c r="H120" s="85">
        <v>2</v>
      </c>
      <c r="I120" s="86">
        <f>H120/G120</f>
        <v>0.05</v>
      </c>
      <c r="J120" s="133"/>
    </row>
    <row r="121" spans="2:10" ht="15.75" thickBot="1" x14ac:dyDescent="0.3">
      <c r="B121" s="126"/>
      <c r="C121" s="83" t="s">
        <v>102</v>
      </c>
      <c r="D121" s="85"/>
      <c r="E121" s="85"/>
      <c r="F121" s="85"/>
      <c r="G121" s="85">
        <v>30</v>
      </c>
      <c r="H121" s="85" t="s">
        <v>21</v>
      </c>
      <c r="I121" s="86" t="s">
        <v>11</v>
      </c>
      <c r="J121" s="133"/>
    </row>
    <row r="122" spans="2:10" ht="15.75" thickBot="1" x14ac:dyDescent="0.3">
      <c r="B122" s="165"/>
      <c r="C122" s="87" t="s">
        <v>93</v>
      </c>
      <c r="D122" s="89"/>
      <c r="E122" s="89"/>
      <c r="F122" s="89"/>
      <c r="G122" s="89">
        <v>35</v>
      </c>
      <c r="H122" s="89">
        <v>5</v>
      </c>
      <c r="I122" s="90">
        <f>H122/G122</f>
        <v>0.14285714285714285</v>
      </c>
      <c r="J122" s="132"/>
    </row>
    <row r="123" spans="2:10" ht="16.5" thickTop="1" thickBot="1" x14ac:dyDescent="0.3">
      <c r="B123" s="134" t="s">
        <v>103</v>
      </c>
      <c r="C123" s="79" t="s">
        <v>18</v>
      </c>
      <c r="D123" s="81"/>
      <c r="E123" s="81"/>
      <c r="F123" s="81"/>
      <c r="G123" s="97">
        <v>100</v>
      </c>
      <c r="H123" s="81">
        <v>1</v>
      </c>
      <c r="I123" s="82">
        <f>H123/G123</f>
        <v>0.01</v>
      </c>
      <c r="J123" s="135">
        <f>SUM(H123:H126)</f>
        <v>3</v>
      </c>
    </row>
    <row r="124" spans="2:10" ht="15.75" thickBot="1" x14ac:dyDescent="0.3">
      <c r="B124" s="126"/>
      <c r="C124" s="83" t="s">
        <v>104</v>
      </c>
      <c r="D124" s="85"/>
      <c r="E124" s="85"/>
      <c r="F124" s="85"/>
      <c r="G124" s="98">
        <v>55</v>
      </c>
      <c r="H124" s="85">
        <v>1</v>
      </c>
      <c r="I124" s="86">
        <f t="shared" ref="I124:I125" si="15">H124/G124</f>
        <v>1.8181818181818181E-2</v>
      </c>
      <c r="J124" s="133"/>
    </row>
    <row r="125" spans="2:10" ht="23.25" thickBot="1" x14ac:dyDescent="0.3">
      <c r="B125" s="126"/>
      <c r="C125" s="83" t="s">
        <v>105</v>
      </c>
      <c r="D125" s="85"/>
      <c r="E125" s="85"/>
      <c r="F125" s="85"/>
      <c r="G125" s="98">
        <v>115</v>
      </c>
      <c r="H125" s="85">
        <v>1</v>
      </c>
      <c r="I125" s="86">
        <f t="shared" si="15"/>
        <v>8.6956521739130436E-3</v>
      </c>
      <c r="J125" s="133"/>
    </row>
    <row r="126" spans="2:10" ht="15.75" thickBot="1" x14ac:dyDescent="0.3">
      <c r="B126" s="165"/>
      <c r="C126" s="87" t="s">
        <v>92</v>
      </c>
      <c r="D126" s="89"/>
      <c r="E126" s="89"/>
      <c r="F126" s="89"/>
      <c r="G126" s="99">
        <v>55</v>
      </c>
      <c r="H126" s="89" t="s">
        <v>11</v>
      </c>
      <c r="I126" s="89" t="s">
        <v>11</v>
      </c>
      <c r="J126" s="132"/>
    </row>
    <row r="127" spans="2:10" ht="16.5" thickTop="1" thickBot="1" x14ac:dyDescent="0.3">
      <c r="B127" s="134" t="s">
        <v>106</v>
      </c>
      <c r="C127" s="79" t="s">
        <v>18</v>
      </c>
      <c r="D127" s="81"/>
      <c r="E127" s="81"/>
      <c r="F127" s="81"/>
      <c r="G127" s="81">
        <v>50</v>
      </c>
      <c r="H127" s="81" t="s">
        <v>11</v>
      </c>
      <c r="I127" s="82" t="s">
        <v>11</v>
      </c>
      <c r="J127" s="131">
        <f>SUM(H127:H130)</f>
        <v>7</v>
      </c>
    </row>
    <row r="128" spans="2:10" ht="15.75" thickBot="1" x14ac:dyDescent="0.3">
      <c r="B128" s="126"/>
      <c r="C128" s="83" t="s">
        <v>107</v>
      </c>
      <c r="D128" s="85"/>
      <c r="E128" s="85"/>
      <c r="F128" s="85"/>
      <c r="G128" s="85">
        <v>40</v>
      </c>
      <c r="H128" s="85">
        <v>7</v>
      </c>
      <c r="I128" s="86">
        <f>H128/G128</f>
        <v>0.17499999999999999</v>
      </c>
      <c r="J128" s="133"/>
    </row>
    <row r="129" spans="1:10" ht="15.75" thickBot="1" x14ac:dyDescent="0.3">
      <c r="B129" s="126"/>
      <c r="C129" s="83" t="s">
        <v>25</v>
      </c>
      <c r="D129" s="85"/>
      <c r="E129" s="85"/>
      <c r="F129" s="85"/>
      <c r="G129" s="85">
        <v>50</v>
      </c>
      <c r="H129" s="85"/>
      <c r="I129" s="86">
        <f t="shared" ref="I129" si="16">H129/G129</f>
        <v>0</v>
      </c>
      <c r="J129" s="133"/>
    </row>
    <row r="130" spans="1:10" ht="15.75" thickBot="1" x14ac:dyDescent="0.3">
      <c r="A130" s="72"/>
      <c r="B130" s="127"/>
      <c r="C130" s="87" t="s">
        <v>92</v>
      </c>
      <c r="D130" s="89"/>
      <c r="E130" s="89"/>
      <c r="F130" s="89"/>
      <c r="G130" s="89">
        <v>20</v>
      </c>
      <c r="H130" s="89" t="s">
        <v>11</v>
      </c>
      <c r="I130" s="90" t="s">
        <v>11</v>
      </c>
      <c r="J130" s="132"/>
    </row>
    <row r="131" spans="1:10" ht="16.5" thickTop="1" thickBot="1" x14ac:dyDescent="0.3">
      <c r="A131" s="72"/>
      <c r="B131" s="162" t="s">
        <v>108</v>
      </c>
      <c r="C131" s="79" t="s">
        <v>107</v>
      </c>
      <c r="D131" s="81"/>
      <c r="E131" s="81"/>
      <c r="F131" s="81"/>
      <c r="G131" s="81">
        <v>30</v>
      </c>
      <c r="H131" s="81">
        <v>1</v>
      </c>
      <c r="I131" s="82">
        <f>H131/G131</f>
        <v>3.3333333333333333E-2</v>
      </c>
      <c r="J131" s="131">
        <f>SUM(H131:H132)</f>
        <v>1</v>
      </c>
    </row>
    <row r="132" spans="1:10" ht="15.75" thickBot="1" x14ac:dyDescent="0.3">
      <c r="A132" s="72"/>
      <c r="B132" s="159"/>
      <c r="C132" s="87" t="s">
        <v>87</v>
      </c>
      <c r="D132" s="89"/>
      <c r="E132" s="89"/>
      <c r="F132" s="89"/>
      <c r="G132" s="89">
        <v>30</v>
      </c>
      <c r="H132" s="89" t="s">
        <v>11</v>
      </c>
      <c r="I132" s="89" t="s">
        <v>11</v>
      </c>
      <c r="J132" s="132"/>
    </row>
    <row r="133" spans="1:10" ht="16.5" thickTop="1" thickBot="1" x14ac:dyDescent="0.3">
      <c r="A133" s="72"/>
      <c r="B133" s="158" t="s">
        <v>109</v>
      </c>
      <c r="C133" s="79" t="s">
        <v>18</v>
      </c>
      <c r="D133" s="81"/>
      <c r="E133" s="81"/>
      <c r="F133" s="81"/>
      <c r="G133" s="81">
        <v>75</v>
      </c>
      <c r="H133" s="81">
        <v>6</v>
      </c>
      <c r="I133" s="82">
        <f>H133/G133</f>
        <v>0.08</v>
      </c>
      <c r="J133" s="131">
        <f>SUM(H133:H144)</f>
        <v>67</v>
      </c>
    </row>
    <row r="134" spans="1:10" ht="15.75" thickBot="1" x14ac:dyDescent="0.3">
      <c r="A134" s="72"/>
      <c r="B134" s="161"/>
      <c r="C134" s="83" t="s">
        <v>15</v>
      </c>
      <c r="D134" s="85"/>
      <c r="E134" s="85"/>
      <c r="F134" s="85"/>
      <c r="G134" s="85">
        <v>45</v>
      </c>
      <c r="H134" s="85">
        <v>5</v>
      </c>
      <c r="I134" s="86">
        <f>H134/G134</f>
        <v>0.1111111111111111</v>
      </c>
      <c r="J134" s="133"/>
    </row>
    <row r="135" spans="1:10" ht="15.75" thickBot="1" x14ac:dyDescent="0.3">
      <c r="A135" s="72"/>
      <c r="B135" s="161"/>
      <c r="C135" s="83" t="s">
        <v>107</v>
      </c>
      <c r="D135" s="85"/>
      <c r="E135" s="85"/>
      <c r="F135" s="85"/>
      <c r="G135" s="85">
        <v>45</v>
      </c>
      <c r="H135" s="85">
        <v>6</v>
      </c>
      <c r="I135" s="86">
        <f t="shared" ref="I135:I144" si="17">H135/G135</f>
        <v>0.13333333333333333</v>
      </c>
      <c r="J135" s="133"/>
    </row>
    <row r="136" spans="1:10" ht="15.75" thickBot="1" x14ac:dyDescent="0.3">
      <c r="A136" s="72"/>
      <c r="B136" s="161"/>
      <c r="C136" s="83" t="s">
        <v>25</v>
      </c>
      <c r="D136" s="85"/>
      <c r="E136" s="85"/>
      <c r="F136" s="85"/>
      <c r="G136" s="85">
        <v>65</v>
      </c>
      <c r="H136" s="85">
        <v>6</v>
      </c>
      <c r="I136" s="86">
        <f t="shared" si="17"/>
        <v>9.2307692307692313E-2</v>
      </c>
      <c r="J136" s="133"/>
    </row>
    <row r="137" spans="1:10" ht="15.75" thickBot="1" x14ac:dyDescent="0.3">
      <c r="A137" s="72"/>
      <c r="B137" s="161"/>
      <c r="C137" s="94" t="s">
        <v>85</v>
      </c>
      <c r="D137" s="95"/>
      <c r="E137" s="95"/>
      <c r="F137" s="95"/>
      <c r="G137" s="95">
        <v>43</v>
      </c>
      <c r="H137" s="95">
        <v>9</v>
      </c>
      <c r="I137" s="96">
        <f t="shared" si="17"/>
        <v>0.20930232558139536</v>
      </c>
      <c r="J137" s="133"/>
    </row>
    <row r="138" spans="1:10" ht="15.75" thickBot="1" x14ac:dyDescent="0.3">
      <c r="A138" s="72"/>
      <c r="B138" s="161"/>
      <c r="C138" s="91" t="s">
        <v>104</v>
      </c>
      <c r="D138" s="92"/>
      <c r="E138" s="92"/>
      <c r="F138" s="92"/>
      <c r="G138" s="92">
        <v>53</v>
      </c>
      <c r="H138" s="92">
        <v>7</v>
      </c>
      <c r="I138" s="93">
        <f t="shared" si="17"/>
        <v>0.13207547169811321</v>
      </c>
      <c r="J138" s="133"/>
    </row>
    <row r="139" spans="1:10" ht="15.75" thickBot="1" x14ac:dyDescent="0.3">
      <c r="A139" s="72"/>
      <c r="B139" s="161"/>
      <c r="C139" s="83" t="s">
        <v>27</v>
      </c>
      <c r="D139" s="85"/>
      <c r="E139" s="85"/>
      <c r="F139" s="85"/>
      <c r="G139" s="85">
        <v>17</v>
      </c>
      <c r="H139" s="85" t="s">
        <v>11</v>
      </c>
      <c r="I139" s="85" t="s">
        <v>11</v>
      </c>
      <c r="J139" s="133"/>
    </row>
    <row r="140" spans="1:10" ht="15.75" thickBot="1" x14ac:dyDescent="0.3">
      <c r="A140" s="72"/>
      <c r="B140" s="161"/>
      <c r="C140" s="83" t="s">
        <v>110</v>
      </c>
      <c r="D140" s="85"/>
      <c r="E140" s="85"/>
      <c r="F140" s="85"/>
      <c r="G140" s="85">
        <v>32</v>
      </c>
      <c r="H140" s="85">
        <v>9</v>
      </c>
      <c r="I140" s="86">
        <f t="shared" si="17"/>
        <v>0.28125</v>
      </c>
      <c r="J140" s="133"/>
    </row>
    <row r="141" spans="1:10" ht="15.75" thickBot="1" x14ac:dyDescent="0.3">
      <c r="A141" s="72"/>
      <c r="B141" s="161"/>
      <c r="C141" s="83" t="s">
        <v>19</v>
      </c>
      <c r="D141" s="85"/>
      <c r="E141" s="85"/>
      <c r="F141" s="85"/>
      <c r="G141" s="85">
        <v>60</v>
      </c>
      <c r="H141" s="85">
        <v>4</v>
      </c>
      <c r="I141" s="86">
        <f t="shared" si="17"/>
        <v>6.6666666666666666E-2</v>
      </c>
      <c r="J141" s="133"/>
    </row>
    <row r="142" spans="1:10" ht="15.75" thickBot="1" x14ac:dyDescent="0.3">
      <c r="A142" s="72"/>
      <c r="B142" s="161"/>
      <c r="C142" s="83" t="s">
        <v>111</v>
      </c>
      <c r="D142" s="85"/>
      <c r="E142" s="85"/>
      <c r="F142" s="85"/>
      <c r="G142" s="85">
        <v>38</v>
      </c>
      <c r="H142" s="85">
        <v>4</v>
      </c>
      <c r="I142" s="86">
        <f t="shared" si="17"/>
        <v>0.10526315789473684</v>
      </c>
      <c r="J142" s="133"/>
    </row>
    <row r="143" spans="1:10" ht="15.75" thickBot="1" x14ac:dyDescent="0.3">
      <c r="A143" s="72"/>
      <c r="B143" s="161"/>
      <c r="C143" s="83" t="s">
        <v>87</v>
      </c>
      <c r="D143" s="85"/>
      <c r="E143" s="85"/>
      <c r="F143" s="85"/>
      <c r="G143" s="85">
        <v>80</v>
      </c>
      <c r="H143" s="85">
        <v>8</v>
      </c>
      <c r="I143" s="86">
        <f t="shared" si="17"/>
        <v>0.1</v>
      </c>
      <c r="J143" s="133"/>
    </row>
    <row r="144" spans="1:10" ht="15.75" thickBot="1" x14ac:dyDescent="0.3">
      <c r="A144" s="72"/>
      <c r="B144" s="159"/>
      <c r="C144" s="87" t="s">
        <v>93</v>
      </c>
      <c r="D144" s="89"/>
      <c r="E144" s="89"/>
      <c r="F144" s="89"/>
      <c r="G144" s="89">
        <v>45</v>
      </c>
      <c r="H144" s="89">
        <v>3</v>
      </c>
      <c r="I144" s="90">
        <f t="shared" si="17"/>
        <v>6.6666666666666666E-2</v>
      </c>
      <c r="J144" s="132"/>
    </row>
    <row r="145" spans="1:10" ht="16.5" thickTop="1" thickBot="1" x14ac:dyDescent="0.3">
      <c r="A145" s="72"/>
      <c r="B145" s="162" t="s">
        <v>112</v>
      </c>
      <c r="C145" s="79" t="s">
        <v>18</v>
      </c>
      <c r="D145" s="81"/>
      <c r="E145" s="81"/>
      <c r="F145" s="81"/>
      <c r="G145" s="81">
        <v>80</v>
      </c>
      <c r="H145" s="81">
        <v>8</v>
      </c>
      <c r="I145" s="82">
        <f>H145/G145</f>
        <v>0.1</v>
      </c>
      <c r="J145" s="131">
        <f>SUM(H145:H151)</f>
        <v>15</v>
      </c>
    </row>
    <row r="146" spans="1:10" ht="15.75" thickBot="1" x14ac:dyDescent="0.3">
      <c r="A146" s="72"/>
      <c r="B146" s="161"/>
      <c r="C146" s="83" t="s">
        <v>113</v>
      </c>
      <c r="D146" s="85"/>
      <c r="E146" s="85"/>
      <c r="F146" s="85"/>
      <c r="G146" s="85">
        <v>31</v>
      </c>
      <c r="H146" s="85" t="s">
        <v>11</v>
      </c>
      <c r="I146" s="86" t="s">
        <v>11</v>
      </c>
      <c r="J146" s="133"/>
    </row>
    <row r="147" spans="1:10" ht="15.75" thickBot="1" x14ac:dyDescent="0.3">
      <c r="A147" s="72"/>
      <c r="B147" s="161"/>
      <c r="C147" s="83" t="s">
        <v>15</v>
      </c>
      <c r="D147" s="85"/>
      <c r="E147" s="85"/>
      <c r="F147" s="85"/>
      <c r="G147" s="85">
        <v>40</v>
      </c>
      <c r="H147" s="85">
        <v>1</v>
      </c>
      <c r="I147" s="86">
        <f>H147/G147</f>
        <v>2.5000000000000001E-2</v>
      </c>
      <c r="J147" s="133"/>
    </row>
    <row r="148" spans="1:10" ht="15.75" thickBot="1" x14ac:dyDescent="0.3">
      <c r="A148" s="72"/>
      <c r="B148" s="161"/>
      <c r="C148" s="83" t="s">
        <v>25</v>
      </c>
      <c r="D148" s="85"/>
      <c r="E148" s="85"/>
      <c r="F148" s="85"/>
      <c r="G148" s="85">
        <v>45</v>
      </c>
      <c r="H148" s="85">
        <v>2</v>
      </c>
      <c r="I148" s="86">
        <f>H148/G148</f>
        <v>4.4444444444444446E-2</v>
      </c>
      <c r="J148" s="133"/>
    </row>
    <row r="149" spans="1:10" ht="15.75" thickBot="1" x14ac:dyDescent="0.3">
      <c r="A149" s="72"/>
      <c r="B149" s="161"/>
      <c r="C149" s="83" t="s">
        <v>19</v>
      </c>
      <c r="D149" s="85"/>
      <c r="E149" s="85"/>
      <c r="F149" s="85"/>
      <c r="G149" s="85">
        <v>45</v>
      </c>
      <c r="H149" s="85" t="s">
        <v>11</v>
      </c>
      <c r="I149" s="85" t="s">
        <v>11</v>
      </c>
      <c r="J149" s="133"/>
    </row>
    <row r="150" spans="1:10" ht="15.75" thickBot="1" x14ac:dyDescent="0.3">
      <c r="A150" s="72"/>
      <c r="B150" s="161"/>
      <c r="C150" s="83" t="s">
        <v>92</v>
      </c>
      <c r="D150" s="85"/>
      <c r="E150" s="85"/>
      <c r="F150" s="85"/>
      <c r="G150" s="85">
        <v>50</v>
      </c>
      <c r="H150" s="85" t="s">
        <v>11</v>
      </c>
      <c r="I150" s="85" t="s">
        <v>11</v>
      </c>
      <c r="J150" s="133"/>
    </row>
    <row r="151" spans="1:10" ht="23.25" thickBot="1" x14ac:dyDescent="0.3">
      <c r="A151" s="72"/>
      <c r="B151" s="164"/>
      <c r="C151" s="87" t="s">
        <v>100</v>
      </c>
      <c r="D151" s="89"/>
      <c r="E151" s="89"/>
      <c r="F151" s="89"/>
      <c r="G151" s="89">
        <v>68</v>
      </c>
      <c r="H151" s="89">
        <v>4</v>
      </c>
      <c r="I151" s="90">
        <f>H151/G151</f>
        <v>5.8823529411764705E-2</v>
      </c>
      <c r="J151" s="132"/>
    </row>
    <row r="152" spans="1:10" ht="16.5" thickTop="1" thickBot="1" x14ac:dyDescent="0.3">
      <c r="A152" s="72"/>
      <c r="B152" s="158" t="s">
        <v>114</v>
      </c>
      <c r="C152" s="79" t="s">
        <v>115</v>
      </c>
      <c r="D152" s="81"/>
      <c r="E152" s="81"/>
      <c r="F152" s="81"/>
      <c r="G152" s="81">
        <v>95</v>
      </c>
      <c r="H152" s="81">
        <v>3</v>
      </c>
      <c r="I152" s="82">
        <f>H152/G152</f>
        <v>3.1578947368421054E-2</v>
      </c>
      <c r="J152" s="131">
        <f>SUM(H152:H153)</f>
        <v>3</v>
      </c>
    </row>
    <row r="153" spans="1:10" ht="15.75" thickBot="1" x14ac:dyDescent="0.3">
      <c r="A153" s="72"/>
      <c r="B153" s="164"/>
      <c r="C153" s="87" t="s">
        <v>111</v>
      </c>
      <c r="D153" s="89"/>
      <c r="E153" s="89"/>
      <c r="F153" s="89"/>
      <c r="G153" s="89">
        <v>60</v>
      </c>
      <c r="H153" s="89" t="s">
        <v>11</v>
      </c>
      <c r="I153" s="89" t="s">
        <v>11</v>
      </c>
      <c r="J153" s="132"/>
    </row>
    <row r="154" spans="1:10" ht="16.5" thickTop="1" thickBot="1" x14ac:dyDescent="0.3">
      <c r="A154" s="72"/>
      <c r="B154" s="158" t="s">
        <v>116</v>
      </c>
      <c r="C154" s="79" t="s">
        <v>18</v>
      </c>
      <c r="D154" s="81"/>
      <c r="E154" s="81"/>
      <c r="F154" s="81"/>
      <c r="G154" s="81">
        <v>40</v>
      </c>
      <c r="H154" s="81">
        <v>2</v>
      </c>
      <c r="I154" s="82">
        <f>H154/G154</f>
        <v>0.05</v>
      </c>
      <c r="J154" s="131">
        <f>SUM(H154:H159)</f>
        <v>6</v>
      </c>
    </row>
    <row r="155" spans="1:10" ht="15.75" thickBot="1" x14ac:dyDescent="0.3">
      <c r="A155" s="72"/>
      <c r="B155" s="161"/>
      <c r="C155" s="83" t="s">
        <v>25</v>
      </c>
      <c r="D155" s="85"/>
      <c r="E155" s="85"/>
      <c r="F155" s="85"/>
      <c r="G155" s="85">
        <v>50</v>
      </c>
      <c r="H155" s="85" t="s">
        <v>11</v>
      </c>
      <c r="I155" s="85" t="s">
        <v>11</v>
      </c>
      <c r="J155" s="133"/>
    </row>
    <row r="156" spans="1:10" ht="15.75" thickBot="1" x14ac:dyDescent="0.3">
      <c r="A156" s="72"/>
      <c r="B156" s="161"/>
      <c r="C156" s="83" t="s">
        <v>104</v>
      </c>
      <c r="D156" s="85"/>
      <c r="E156" s="85"/>
      <c r="F156" s="85"/>
      <c r="G156" s="85">
        <v>40</v>
      </c>
      <c r="H156" s="85">
        <v>1</v>
      </c>
      <c r="I156" s="86">
        <f>H156/G156</f>
        <v>2.5000000000000001E-2</v>
      </c>
      <c r="J156" s="133"/>
    </row>
    <row r="157" spans="1:10" ht="15.75" thickBot="1" x14ac:dyDescent="0.3">
      <c r="A157" s="72"/>
      <c r="B157" s="161"/>
      <c r="C157" s="83" t="s">
        <v>19</v>
      </c>
      <c r="D157" s="85"/>
      <c r="E157" s="85"/>
      <c r="F157" s="85"/>
      <c r="G157" s="85">
        <v>50</v>
      </c>
      <c r="H157" s="85" t="s">
        <v>11</v>
      </c>
      <c r="I157" s="85" t="s">
        <v>11</v>
      </c>
      <c r="J157" s="133"/>
    </row>
    <row r="158" spans="1:10" ht="15.75" thickBot="1" x14ac:dyDescent="0.3">
      <c r="A158" s="72"/>
      <c r="B158" s="161"/>
      <c r="C158" s="83" t="s">
        <v>92</v>
      </c>
      <c r="D158" s="85"/>
      <c r="E158" s="85"/>
      <c r="F158" s="85"/>
      <c r="G158" s="85">
        <v>40</v>
      </c>
      <c r="H158" s="85">
        <v>1</v>
      </c>
      <c r="I158" s="86">
        <f>H158/G158</f>
        <v>2.5000000000000001E-2</v>
      </c>
      <c r="J158" s="133"/>
    </row>
    <row r="159" spans="1:10" ht="15.75" thickBot="1" x14ac:dyDescent="0.3">
      <c r="A159" s="72"/>
      <c r="B159" s="159"/>
      <c r="C159" s="87" t="s">
        <v>111</v>
      </c>
      <c r="D159" s="89"/>
      <c r="E159" s="89"/>
      <c r="F159" s="89"/>
      <c r="G159" s="89">
        <v>58</v>
      </c>
      <c r="H159" s="89">
        <v>2</v>
      </c>
      <c r="I159" s="90">
        <f>H159/G159</f>
        <v>3.4482758620689655E-2</v>
      </c>
      <c r="J159" s="132"/>
    </row>
    <row r="160" spans="1:10" ht="16.5" thickTop="1" thickBot="1" x14ac:dyDescent="0.3">
      <c r="A160" s="72"/>
      <c r="B160" s="162" t="s">
        <v>117</v>
      </c>
      <c r="C160" s="79" t="s">
        <v>118</v>
      </c>
      <c r="D160" s="81"/>
      <c r="E160" s="81"/>
      <c r="F160" s="81"/>
      <c r="G160" s="81">
        <v>40</v>
      </c>
      <c r="H160" s="81" t="s">
        <v>11</v>
      </c>
      <c r="I160" s="81" t="s">
        <v>11</v>
      </c>
      <c r="J160" s="131">
        <f>SUM(H160:H163)</f>
        <v>6</v>
      </c>
    </row>
    <row r="161" spans="1:10" ht="15.75" thickBot="1" x14ac:dyDescent="0.3">
      <c r="A161" s="72"/>
      <c r="B161" s="161"/>
      <c r="C161" s="83" t="s">
        <v>119</v>
      </c>
      <c r="D161" s="85"/>
      <c r="E161" s="85"/>
      <c r="F161" s="85"/>
      <c r="G161" s="85">
        <v>45</v>
      </c>
      <c r="H161" s="85">
        <v>1</v>
      </c>
      <c r="I161" s="86">
        <f>H161/G161</f>
        <v>2.2222222222222223E-2</v>
      </c>
      <c r="J161" s="133"/>
    </row>
    <row r="162" spans="1:10" ht="23.25" thickBot="1" x14ac:dyDescent="0.3">
      <c r="A162" s="72"/>
      <c r="B162" s="161"/>
      <c r="C162" s="83" t="s">
        <v>120</v>
      </c>
      <c r="D162" s="85"/>
      <c r="E162" s="85"/>
      <c r="F162" s="85"/>
      <c r="G162" s="85">
        <v>50</v>
      </c>
      <c r="H162" s="85">
        <v>4</v>
      </c>
      <c r="I162" s="86">
        <f t="shared" ref="I162:I163" si="18">H162/G162</f>
        <v>0.08</v>
      </c>
      <c r="J162" s="133"/>
    </row>
    <row r="163" spans="1:10" ht="23.25" thickBot="1" x14ac:dyDescent="0.3">
      <c r="A163" s="72"/>
      <c r="B163" s="164"/>
      <c r="C163" s="87" t="s">
        <v>121</v>
      </c>
      <c r="D163" s="89"/>
      <c r="E163" s="89"/>
      <c r="F163" s="89"/>
      <c r="G163" s="89">
        <v>60</v>
      </c>
      <c r="H163" s="89">
        <v>1</v>
      </c>
      <c r="I163" s="90">
        <f t="shared" si="18"/>
        <v>1.6666666666666666E-2</v>
      </c>
      <c r="J163" s="132"/>
    </row>
    <row r="164" spans="1:10" ht="16.5" thickTop="1" thickBot="1" x14ac:dyDescent="0.3">
      <c r="A164" s="72"/>
      <c r="B164" s="158" t="s">
        <v>122</v>
      </c>
      <c r="C164" s="79" t="s">
        <v>18</v>
      </c>
      <c r="D164" s="81"/>
      <c r="E164" s="81"/>
      <c r="F164" s="81"/>
      <c r="G164" s="81">
        <v>60</v>
      </c>
      <c r="H164" s="81" t="s">
        <v>11</v>
      </c>
      <c r="I164" s="81" t="s">
        <v>11</v>
      </c>
      <c r="J164" s="135" t="s">
        <v>11</v>
      </c>
    </row>
    <row r="165" spans="1:10" ht="15.75" thickBot="1" x14ac:dyDescent="0.3">
      <c r="A165" s="72"/>
      <c r="B165" s="159"/>
      <c r="C165" s="87" t="s">
        <v>92</v>
      </c>
      <c r="D165" s="89"/>
      <c r="E165" s="89"/>
      <c r="F165" s="89"/>
      <c r="G165" s="89">
        <v>30</v>
      </c>
      <c r="H165" s="89" t="s">
        <v>11</v>
      </c>
      <c r="I165" s="89" t="s">
        <v>11</v>
      </c>
      <c r="J165" s="132"/>
    </row>
    <row r="166" spans="1:10" ht="16.5" thickTop="1" thickBot="1" x14ac:dyDescent="0.3">
      <c r="A166" s="72"/>
      <c r="B166" s="40" t="s">
        <v>123</v>
      </c>
      <c r="C166" s="17" t="s">
        <v>18</v>
      </c>
      <c r="D166" s="18"/>
      <c r="E166" s="18"/>
      <c r="F166" s="18"/>
      <c r="G166" s="18">
        <v>30</v>
      </c>
      <c r="H166" s="7" t="s">
        <v>11</v>
      </c>
      <c r="I166" s="7" t="s">
        <v>11</v>
      </c>
      <c r="J166" s="18">
        <f>SUM(H166)</f>
        <v>0</v>
      </c>
    </row>
    <row r="167" spans="1:10" ht="16.5" thickTop="1" thickBot="1" x14ac:dyDescent="0.3">
      <c r="A167" s="72"/>
      <c r="B167" s="41" t="s">
        <v>124</v>
      </c>
      <c r="C167" s="42" t="s">
        <v>104</v>
      </c>
      <c r="D167" s="43"/>
      <c r="E167" s="43"/>
      <c r="F167" s="43"/>
      <c r="G167" s="43">
        <v>80</v>
      </c>
      <c r="H167" s="43" t="s">
        <v>11</v>
      </c>
      <c r="I167" s="44" t="s">
        <v>11</v>
      </c>
      <c r="J167" s="43" t="s">
        <v>21</v>
      </c>
    </row>
    <row r="168" spans="1:10" ht="24" thickTop="1" thickBot="1" x14ac:dyDescent="0.3">
      <c r="A168" s="72"/>
      <c r="B168" s="45" t="s">
        <v>125</v>
      </c>
      <c r="C168" s="46" t="s">
        <v>126</v>
      </c>
      <c r="D168" s="47"/>
      <c r="E168" s="47"/>
      <c r="F168" s="47"/>
      <c r="G168" s="47">
        <v>16</v>
      </c>
      <c r="H168" s="47">
        <v>16</v>
      </c>
      <c r="I168" s="48">
        <f>H168/G168</f>
        <v>1</v>
      </c>
      <c r="J168" s="43">
        <f>SUM(H168)</f>
        <v>16</v>
      </c>
    </row>
    <row r="169" spans="1:10" ht="15.75" thickTop="1" x14ac:dyDescent="0.25">
      <c r="A169" s="72"/>
      <c r="B169" s="154" t="s">
        <v>127</v>
      </c>
      <c r="C169" s="79" t="s">
        <v>18</v>
      </c>
      <c r="D169" s="80"/>
      <c r="E169" s="81"/>
      <c r="F169" s="81"/>
      <c r="G169" s="80">
        <v>90</v>
      </c>
      <c r="H169" s="81">
        <v>3</v>
      </c>
      <c r="I169" s="82">
        <f>H169/G169</f>
        <v>3.3333333333333333E-2</v>
      </c>
      <c r="J169" s="151">
        <f>SUM(H169:H174)</f>
        <v>29</v>
      </c>
    </row>
    <row r="170" spans="1:10" x14ac:dyDescent="0.25">
      <c r="A170" s="72"/>
      <c r="B170" s="166"/>
      <c r="C170" s="83" t="s">
        <v>107</v>
      </c>
      <c r="D170" s="84"/>
      <c r="E170" s="85"/>
      <c r="F170" s="85"/>
      <c r="G170" s="84">
        <v>50</v>
      </c>
      <c r="H170" s="85">
        <v>3</v>
      </c>
      <c r="I170" s="86">
        <f>H170/G170</f>
        <v>0.06</v>
      </c>
      <c r="J170" s="152"/>
    </row>
    <row r="171" spans="1:10" x14ac:dyDescent="0.25">
      <c r="A171" s="72"/>
      <c r="B171" s="166"/>
      <c r="C171" s="83" t="s">
        <v>25</v>
      </c>
      <c r="D171" s="84"/>
      <c r="E171" s="85"/>
      <c r="F171" s="85"/>
      <c r="G171" s="84">
        <v>50</v>
      </c>
      <c r="H171" s="85">
        <v>3</v>
      </c>
      <c r="I171" s="86">
        <f t="shared" ref="I171:I174" si="19">H171/G171</f>
        <v>0.06</v>
      </c>
      <c r="J171" s="152"/>
    </row>
    <row r="172" spans="1:10" x14ac:dyDescent="0.25">
      <c r="A172" s="72"/>
      <c r="B172" s="166"/>
      <c r="C172" s="83" t="s">
        <v>27</v>
      </c>
      <c r="D172" s="84"/>
      <c r="E172" s="85"/>
      <c r="F172" s="85"/>
      <c r="G172" s="84">
        <v>45</v>
      </c>
      <c r="H172" s="85">
        <v>18</v>
      </c>
      <c r="I172" s="86">
        <f t="shared" si="19"/>
        <v>0.4</v>
      </c>
      <c r="J172" s="152"/>
    </row>
    <row r="173" spans="1:10" x14ac:dyDescent="0.25">
      <c r="A173" s="72"/>
      <c r="B173" s="166"/>
      <c r="C173" s="83" t="s">
        <v>111</v>
      </c>
      <c r="D173" s="84"/>
      <c r="E173" s="85"/>
      <c r="F173" s="85"/>
      <c r="G173" s="84">
        <v>50</v>
      </c>
      <c r="H173" s="85">
        <v>1</v>
      </c>
      <c r="I173" s="86">
        <f t="shared" si="19"/>
        <v>0.02</v>
      </c>
      <c r="J173" s="152"/>
    </row>
    <row r="174" spans="1:10" ht="15.75" thickBot="1" x14ac:dyDescent="0.3">
      <c r="A174" s="72"/>
      <c r="B174" s="155"/>
      <c r="C174" s="87" t="s">
        <v>20</v>
      </c>
      <c r="D174" s="88"/>
      <c r="E174" s="89"/>
      <c r="F174" s="89"/>
      <c r="G174" s="88">
        <v>50</v>
      </c>
      <c r="H174" s="89">
        <v>1</v>
      </c>
      <c r="I174" s="90">
        <f t="shared" si="19"/>
        <v>0.02</v>
      </c>
      <c r="J174" s="153"/>
    </row>
    <row r="175" spans="1:10" ht="15.75" thickTop="1" x14ac:dyDescent="0.25">
      <c r="A175" s="72"/>
      <c r="B175" s="154" t="s">
        <v>128</v>
      </c>
      <c r="C175" s="79" t="s">
        <v>85</v>
      </c>
      <c r="D175" s="80"/>
      <c r="E175" s="81"/>
      <c r="F175" s="81"/>
      <c r="G175" s="80">
        <v>45</v>
      </c>
      <c r="H175" s="81">
        <v>36</v>
      </c>
      <c r="I175" s="82">
        <f>H175/G175</f>
        <v>0.8</v>
      </c>
      <c r="J175" s="151">
        <f>SUM(H175:H176)</f>
        <v>48</v>
      </c>
    </row>
    <row r="176" spans="1:10" ht="15.75" thickBot="1" x14ac:dyDescent="0.3">
      <c r="A176" s="72"/>
      <c r="B176" s="155"/>
      <c r="C176" s="87" t="s">
        <v>93</v>
      </c>
      <c r="D176" s="88"/>
      <c r="E176" s="89"/>
      <c r="F176" s="89"/>
      <c r="G176" s="88">
        <v>55</v>
      </c>
      <c r="H176" s="89">
        <v>12</v>
      </c>
      <c r="I176" s="90">
        <f>H176/G176</f>
        <v>0.21818181818181817</v>
      </c>
      <c r="J176" s="153"/>
    </row>
    <row r="177" spans="1:10" ht="16.5" thickTop="1" thickBot="1" x14ac:dyDescent="0.3">
      <c r="A177" s="72"/>
      <c r="B177" s="53" t="s">
        <v>81</v>
      </c>
      <c r="C177" s="54"/>
      <c r="D177" s="55">
        <f>SUM(D101+D98)</f>
        <v>100</v>
      </c>
      <c r="E177" s="56">
        <f>SUM(E98+E101)</f>
        <v>75</v>
      </c>
      <c r="F177" s="57">
        <f>E177/D177</f>
        <v>0.75</v>
      </c>
      <c r="G177" s="58">
        <f>SUM(G93:G176)</f>
        <v>4075</v>
      </c>
      <c r="H177" s="56">
        <f>SUM(H93:H176)</f>
        <v>297</v>
      </c>
      <c r="I177" s="57">
        <f>(H177/G177)</f>
        <v>7.2883435582822093E-2</v>
      </c>
      <c r="J177" s="59">
        <f>SUM(H177+E177)</f>
        <v>372</v>
      </c>
    </row>
    <row r="178" spans="1:10" ht="16.5" thickTop="1" thickBot="1" x14ac:dyDescent="0.3">
      <c r="A178" s="72"/>
      <c r="B178" s="60" t="s">
        <v>129</v>
      </c>
      <c r="C178" s="61"/>
      <c r="D178" s="62">
        <f>SUM(D177+D87)</f>
        <v>4290</v>
      </c>
      <c r="E178" s="62">
        <f t="shared" ref="E178:J178" si="20">SUM(E177+E87)</f>
        <v>1573</v>
      </c>
      <c r="F178" s="63">
        <f>E178/D178</f>
        <v>0.36666666666666664</v>
      </c>
      <c r="G178" s="62">
        <f t="shared" si="20"/>
        <v>7510</v>
      </c>
      <c r="H178" s="62">
        <f t="shared" si="20"/>
        <v>462</v>
      </c>
      <c r="I178" s="63">
        <f>H178/G178</f>
        <v>6.151797603195739E-2</v>
      </c>
      <c r="J178" s="74">
        <f t="shared" si="20"/>
        <v>2035</v>
      </c>
    </row>
    <row r="179" spans="1:10" ht="15.75" thickTop="1" x14ac:dyDescent="0.25"/>
  </sheetData>
  <mergeCells count="88">
    <mergeCell ref="B169:B174"/>
    <mergeCell ref="J169:J174"/>
    <mergeCell ref="B175:B176"/>
    <mergeCell ref="J175:J176"/>
    <mergeCell ref="B2:H2"/>
    <mergeCell ref="B154:B159"/>
    <mergeCell ref="J154:J159"/>
    <mergeCell ref="B160:B163"/>
    <mergeCell ref="J160:J163"/>
    <mergeCell ref="B164:B165"/>
    <mergeCell ref="J164:J165"/>
    <mergeCell ref="B133:B144"/>
    <mergeCell ref="J133:J144"/>
    <mergeCell ref="B145:B151"/>
    <mergeCell ref="J145:J151"/>
    <mergeCell ref="B152:B153"/>
    <mergeCell ref="J152:J153"/>
    <mergeCell ref="B123:B126"/>
    <mergeCell ref="J123:J126"/>
    <mergeCell ref="B127:B130"/>
    <mergeCell ref="J127:J130"/>
    <mergeCell ref="B131:B132"/>
    <mergeCell ref="J131:J132"/>
    <mergeCell ref="B93:B100"/>
    <mergeCell ref="J93:J100"/>
    <mergeCell ref="B102:B108"/>
    <mergeCell ref="J102:J108"/>
    <mergeCell ref="B109:B122"/>
    <mergeCell ref="J109:J122"/>
    <mergeCell ref="B81:B82"/>
    <mergeCell ref="J81:J82"/>
    <mergeCell ref="B83:B84"/>
    <mergeCell ref="J83:J84"/>
    <mergeCell ref="B85:B86"/>
    <mergeCell ref="J85:J86"/>
    <mergeCell ref="B72:B73"/>
    <mergeCell ref="J72:J73"/>
    <mergeCell ref="B74:B78"/>
    <mergeCell ref="J74:J78"/>
    <mergeCell ref="B79:B80"/>
    <mergeCell ref="J79:J80"/>
    <mergeCell ref="B63:B65"/>
    <mergeCell ref="J63:J65"/>
    <mergeCell ref="B66:B67"/>
    <mergeCell ref="J66:J67"/>
    <mergeCell ref="B68:B71"/>
    <mergeCell ref="J68:J71"/>
    <mergeCell ref="B55:B57"/>
    <mergeCell ref="J55:J57"/>
    <mergeCell ref="B58:B60"/>
    <mergeCell ref="J58:J60"/>
    <mergeCell ref="B61:B62"/>
    <mergeCell ref="J61:J62"/>
    <mergeCell ref="B42:B43"/>
    <mergeCell ref="J42:J43"/>
    <mergeCell ref="B44:B46"/>
    <mergeCell ref="J44:J46"/>
    <mergeCell ref="B47:B54"/>
    <mergeCell ref="J47:J54"/>
    <mergeCell ref="B30:B31"/>
    <mergeCell ref="J30:J31"/>
    <mergeCell ref="B32:B35"/>
    <mergeCell ref="J32:J35"/>
    <mergeCell ref="B36:B41"/>
    <mergeCell ref="J36:J41"/>
    <mergeCell ref="B20:B22"/>
    <mergeCell ref="J20:J22"/>
    <mergeCell ref="B24:B25"/>
    <mergeCell ref="J24:J25"/>
    <mergeCell ref="B26:B29"/>
    <mergeCell ref="J26:J29"/>
    <mergeCell ref="B14:B15"/>
    <mergeCell ref="J14:J15"/>
    <mergeCell ref="B16:B17"/>
    <mergeCell ref="J16:J17"/>
    <mergeCell ref="B18:B19"/>
    <mergeCell ref="J18:J19"/>
    <mergeCell ref="B5:B8"/>
    <mergeCell ref="J5:J8"/>
    <mergeCell ref="B9:B10"/>
    <mergeCell ref="J9:J10"/>
    <mergeCell ref="B11:B13"/>
    <mergeCell ref="J11:J13"/>
    <mergeCell ref="B3:B4"/>
    <mergeCell ref="C3:C4"/>
    <mergeCell ref="D3:F3"/>
    <mergeCell ref="G3:I3"/>
    <mergeCell ref="J3:J4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J5:J8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SK 2022</vt:lpstr>
      <vt:lpstr>A4-list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Marjan Vidrih</cp:lastModifiedBy>
  <cp:lastPrinted>2022-07-19T10:54:16Z</cp:lastPrinted>
  <dcterms:created xsi:type="dcterms:W3CDTF">2022-07-19T10:00:11Z</dcterms:created>
  <dcterms:modified xsi:type="dcterms:W3CDTF">2022-07-20T06:29:52Z</dcterms:modified>
</cp:coreProperties>
</file>