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s\Splet VŠS\"/>
    </mc:Choice>
  </mc:AlternateContent>
  <bookViews>
    <workbookView xWindow="0" yWindow="0" windowWidth="28800" windowHeight="12225"/>
  </bookViews>
  <sheets>
    <sheet name="Sprejeti_2.rok_22_23" sheetId="1" r:id="rId1"/>
    <sheet name="A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2" i="2" l="1"/>
  <c r="H182" i="2"/>
  <c r="H183" i="2" s="1"/>
  <c r="G182" i="2"/>
  <c r="G183" i="2" s="1"/>
  <c r="F182" i="2"/>
  <c r="E182" i="2"/>
  <c r="E183" i="2" s="1"/>
  <c r="F183" i="2" s="1"/>
  <c r="D182" i="2"/>
  <c r="I181" i="2"/>
  <c r="J180" i="2"/>
  <c r="I180" i="2"/>
  <c r="I179" i="2"/>
  <c r="I178" i="2"/>
  <c r="I177" i="2"/>
  <c r="I176" i="2"/>
  <c r="I175" i="2"/>
  <c r="J174" i="2"/>
  <c r="I174" i="2"/>
  <c r="J173" i="2"/>
  <c r="I173" i="2"/>
  <c r="J171" i="2"/>
  <c r="I171" i="2"/>
  <c r="I168" i="2"/>
  <c r="I167" i="2"/>
  <c r="J165" i="2"/>
  <c r="I164" i="2"/>
  <c r="I163" i="2"/>
  <c r="I161" i="2"/>
  <c r="J159" i="2"/>
  <c r="I159" i="2"/>
  <c r="J157" i="2"/>
  <c r="I157" i="2"/>
  <c r="I156" i="2"/>
  <c r="I153" i="2"/>
  <c r="J150" i="2"/>
  <c r="I150" i="2"/>
  <c r="I149" i="2"/>
  <c r="I148" i="2"/>
  <c r="I147" i="2"/>
  <c r="I146" i="2"/>
  <c r="I145" i="2"/>
  <c r="I143" i="2"/>
  <c r="I142" i="2"/>
  <c r="I141" i="2"/>
  <c r="I140" i="2"/>
  <c r="I139" i="2"/>
  <c r="J138" i="2"/>
  <c r="I138" i="2"/>
  <c r="J136" i="2"/>
  <c r="I136" i="2"/>
  <c r="I134" i="2"/>
  <c r="I133" i="2"/>
  <c r="J132" i="2"/>
  <c r="I132" i="2"/>
  <c r="I130" i="2"/>
  <c r="I129" i="2"/>
  <c r="J128" i="2"/>
  <c r="I128" i="2"/>
  <c r="I127" i="2"/>
  <c r="I125" i="2"/>
  <c r="I123" i="2"/>
  <c r="I121" i="2"/>
  <c r="I118" i="2"/>
  <c r="I117" i="2"/>
  <c r="I116" i="2"/>
  <c r="I115" i="2"/>
  <c r="J114" i="2"/>
  <c r="I114" i="2"/>
  <c r="I113" i="2"/>
  <c r="I112" i="2"/>
  <c r="I110" i="2"/>
  <c r="I109" i="2"/>
  <c r="I108" i="2"/>
  <c r="J105" i="2"/>
  <c r="I105" i="2"/>
  <c r="J104" i="2"/>
  <c r="I104" i="2"/>
  <c r="F104" i="2"/>
  <c r="I103" i="2"/>
  <c r="I102" i="2"/>
  <c r="I101" i="2"/>
  <c r="F101" i="2"/>
  <c r="I100" i="2"/>
  <c r="I99" i="2"/>
  <c r="I98" i="2"/>
  <c r="I97" i="2"/>
  <c r="J96" i="2"/>
  <c r="I96" i="2"/>
  <c r="H93" i="2"/>
  <c r="J93" i="2" s="1"/>
  <c r="G93" i="2"/>
  <c r="E93" i="2"/>
  <c r="F93" i="2" s="1"/>
  <c r="D93" i="2"/>
  <c r="D183" i="2" s="1"/>
  <c r="I92" i="2"/>
  <c r="F92" i="2"/>
  <c r="J91" i="2"/>
  <c r="F91" i="2"/>
  <c r="F90" i="2"/>
  <c r="J89" i="2"/>
  <c r="I89" i="2"/>
  <c r="F89" i="2"/>
  <c r="I88" i="2"/>
  <c r="F88" i="2"/>
  <c r="J87" i="2"/>
  <c r="I87" i="2"/>
  <c r="F87" i="2"/>
  <c r="I86" i="2"/>
  <c r="F86" i="2"/>
  <c r="J85" i="2"/>
  <c r="F85" i="2"/>
  <c r="I84" i="2"/>
  <c r="I83" i="2"/>
  <c r="F83" i="2"/>
  <c r="I82" i="2"/>
  <c r="F82" i="2"/>
  <c r="I81" i="2"/>
  <c r="F81" i="2"/>
  <c r="I80" i="2"/>
  <c r="J78" i="2"/>
  <c r="I78" i="2"/>
  <c r="F78" i="2"/>
  <c r="I77" i="2"/>
  <c r="F77" i="2"/>
  <c r="J76" i="2"/>
  <c r="I76" i="2"/>
  <c r="F76" i="2"/>
  <c r="I75" i="2"/>
  <c r="F75" i="2"/>
  <c r="F74" i="2"/>
  <c r="F73" i="2"/>
  <c r="J72" i="2"/>
  <c r="F72" i="2"/>
  <c r="F71" i="2"/>
  <c r="J70" i="2"/>
  <c r="F70" i="2"/>
  <c r="I67" i="2"/>
  <c r="F67" i="2"/>
  <c r="I66" i="2"/>
  <c r="J65" i="2"/>
  <c r="I65" i="2"/>
  <c r="F65" i="2"/>
  <c r="F64" i="2"/>
  <c r="J63" i="2"/>
  <c r="F63" i="2"/>
  <c r="F62" i="2"/>
  <c r="I61" i="2"/>
  <c r="F61" i="2"/>
  <c r="J60" i="2"/>
  <c r="F60" i="2"/>
  <c r="I59" i="2"/>
  <c r="F59" i="2"/>
  <c r="I58" i="2"/>
  <c r="J57" i="2"/>
  <c r="I57" i="2"/>
  <c r="F57" i="2"/>
  <c r="I56" i="2"/>
  <c r="F56" i="2"/>
  <c r="I55" i="2"/>
  <c r="I54" i="2"/>
  <c r="F54" i="2"/>
  <c r="I53" i="2"/>
  <c r="F52" i="2"/>
  <c r="I51" i="2"/>
  <c r="I50" i="2"/>
  <c r="F50" i="2"/>
  <c r="I49" i="2"/>
  <c r="F49" i="2"/>
  <c r="I48" i="2"/>
  <c r="F48" i="2"/>
  <c r="J47" i="2"/>
  <c r="I47" i="2"/>
  <c r="F47" i="2"/>
  <c r="F46" i="2"/>
  <c r="I45" i="2"/>
  <c r="F45" i="2"/>
  <c r="J44" i="2"/>
  <c r="I44" i="2"/>
  <c r="F44" i="2"/>
  <c r="F43" i="2"/>
  <c r="J42" i="2"/>
  <c r="I42" i="2"/>
  <c r="F42" i="2"/>
  <c r="F41" i="2"/>
  <c r="I39" i="2"/>
  <c r="F39" i="2"/>
  <c r="I38" i="2"/>
  <c r="F38" i="2"/>
  <c r="I37" i="2"/>
  <c r="F37" i="2"/>
  <c r="J36" i="2"/>
  <c r="I36" i="2"/>
  <c r="F36" i="2"/>
  <c r="I35" i="2"/>
  <c r="F35" i="2"/>
  <c r="I34" i="2"/>
  <c r="F34" i="2"/>
  <c r="I33" i="2"/>
  <c r="F33" i="2"/>
  <c r="J32" i="2"/>
  <c r="I32" i="2"/>
  <c r="F32" i="2"/>
  <c r="I31" i="2"/>
  <c r="F31" i="2"/>
  <c r="J30" i="2"/>
  <c r="I30" i="2"/>
  <c r="F30" i="2"/>
  <c r="I29" i="2"/>
  <c r="F29" i="2"/>
  <c r="I28" i="2"/>
  <c r="F28" i="2"/>
  <c r="F27" i="2"/>
  <c r="J26" i="2"/>
  <c r="I25" i="2"/>
  <c r="F25" i="2"/>
  <c r="J24" i="2"/>
  <c r="I24" i="2"/>
  <c r="F24" i="2"/>
  <c r="J23" i="2"/>
  <c r="F23" i="2"/>
  <c r="F22" i="2"/>
  <c r="F21" i="2"/>
  <c r="J20" i="2"/>
  <c r="F20" i="2"/>
  <c r="F19" i="2"/>
  <c r="J18" i="2"/>
  <c r="F18" i="2"/>
  <c r="I17" i="2"/>
  <c r="F17" i="2"/>
  <c r="J16" i="2"/>
  <c r="I16" i="2"/>
  <c r="F16" i="2"/>
  <c r="F15" i="2"/>
  <c r="J14" i="2"/>
  <c r="F14" i="2"/>
  <c r="J11" i="2"/>
  <c r="I11" i="2"/>
  <c r="F11" i="2"/>
  <c r="I10" i="2"/>
  <c r="F10" i="2"/>
  <c r="J9" i="2"/>
  <c r="I9" i="2"/>
  <c r="F9" i="2"/>
  <c r="F8" i="2"/>
  <c r="I7" i="2"/>
  <c r="F7" i="2"/>
  <c r="F6" i="2"/>
  <c r="J5" i="2"/>
  <c r="I5" i="2"/>
  <c r="F5" i="2"/>
  <c r="J171" i="1"/>
  <c r="I171" i="1"/>
  <c r="I173" i="1"/>
  <c r="I132" i="1"/>
  <c r="I134" i="1"/>
  <c r="H182" i="1"/>
  <c r="I110" i="1"/>
  <c r="I112" i="1"/>
  <c r="J26" i="1"/>
  <c r="I25" i="1"/>
  <c r="J9" i="1"/>
  <c r="J5" i="1"/>
  <c r="J78" i="1"/>
  <c r="J65" i="1"/>
  <c r="J47" i="1"/>
  <c r="J93" i="1"/>
  <c r="F93" i="1"/>
  <c r="I84" i="1"/>
  <c r="F81" i="1"/>
  <c r="F82" i="1"/>
  <c r="F83" i="1"/>
  <c r="I80" i="1"/>
  <c r="I81" i="1"/>
  <c r="I82" i="1"/>
  <c r="I83" i="1"/>
  <c r="I66" i="1"/>
  <c r="I36" i="1"/>
  <c r="I29" i="1"/>
  <c r="G182" i="1"/>
  <c r="G183" i="1" s="1"/>
  <c r="D93" i="1"/>
  <c r="F67" i="1"/>
  <c r="I67" i="1"/>
  <c r="F70" i="1"/>
  <c r="J70" i="1"/>
  <c r="F71" i="1"/>
  <c r="F72" i="1"/>
  <c r="J72" i="1"/>
  <c r="F73" i="1"/>
  <c r="F74" i="1"/>
  <c r="F75" i="1"/>
  <c r="I75" i="1"/>
  <c r="F76" i="1"/>
  <c r="I76" i="1"/>
  <c r="J76" i="1"/>
  <c r="F77" i="1"/>
  <c r="I77" i="1"/>
  <c r="F78" i="1"/>
  <c r="I78" i="1"/>
  <c r="F85" i="1"/>
  <c r="J85" i="1"/>
  <c r="F86" i="1"/>
  <c r="I86" i="1"/>
  <c r="F87" i="1"/>
  <c r="I87" i="1"/>
  <c r="J87" i="1"/>
  <c r="F88" i="1"/>
  <c r="I88" i="1"/>
  <c r="F89" i="1"/>
  <c r="I89" i="1"/>
  <c r="J89" i="1"/>
  <c r="F90" i="1"/>
  <c r="F91" i="1"/>
  <c r="J91" i="1"/>
  <c r="F92" i="1"/>
  <c r="I92" i="1"/>
  <c r="E93" i="1"/>
  <c r="G93" i="1"/>
  <c r="I96" i="1"/>
  <c r="J96" i="1"/>
  <c r="I97" i="1"/>
  <c r="I98" i="1"/>
  <c r="I99" i="1"/>
  <c r="I100" i="1"/>
  <c r="F101" i="1"/>
  <c r="I101" i="1"/>
  <c r="I102" i="1"/>
  <c r="I103" i="1"/>
  <c r="F104" i="1"/>
  <c r="I104" i="1"/>
  <c r="J104" i="1"/>
  <c r="I105" i="1"/>
  <c r="J105" i="1"/>
  <c r="I108" i="1"/>
  <c r="I109" i="1"/>
  <c r="I113" i="1"/>
  <c r="I114" i="1"/>
  <c r="J114" i="1"/>
  <c r="I115" i="1"/>
  <c r="I116" i="1"/>
  <c r="I117" i="1"/>
  <c r="I118" i="1"/>
  <c r="I121" i="1"/>
  <c r="I123" i="1"/>
  <c r="I125" i="1"/>
  <c r="I127" i="1"/>
  <c r="I128" i="1"/>
  <c r="J128" i="1"/>
  <c r="I129" i="1"/>
  <c r="I130" i="1"/>
  <c r="I133" i="1"/>
  <c r="I136" i="1"/>
  <c r="J136" i="1"/>
  <c r="I138" i="1"/>
  <c r="J138" i="1"/>
  <c r="I139" i="1"/>
  <c r="I140" i="1"/>
  <c r="I141" i="1"/>
  <c r="I142" i="1"/>
  <c r="I143" i="1"/>
  <c r="I145" i="1"/>
  <c r="I146" i="1"/>
  <c r="I147" i="1"/>
  <c r="I148" i="1"/>
  <c r="I149" i="1"/>
  <c r="I150" i="1"/>
  <c r="J150" i="1"/>
  <c r="I153" i="1"/>
  <c r="I156" i="1"/>
  <c r="I157" i="1"/>
  <c r="I48" i="1"/>
  <c r="I49" i="1"/>
  <c r="I50" i="1"/>
  <c r="I51" i="1"/>
  <c r="I53" i="1"/>
  <c r="I54" i="1"/>
  <c r="I55" i="1"/>
  <c r="I56" i="1"/>
  <c r="F48" i="1"/>
  <c r="F49" i="1"/>
  <c r="F50" i="1"/>
  <c r="F52" i="1"/>
  <c r="F54" i="1"/>
  <c r="F56" i="1"/>
  <c r="E182" i="1"/>
  <c r="D182" i="1"/>
  <c r="I181" i="1"/>
  <c r="J180" i="1"/>
  <c r="I180" i="1"/>
  <c r="I179" i="1"/>
  <c r="I178" i="1"/>
  <c r="I177" i="1"/>
  <c r="I176" i="1"/>
  <c r="I175" i="1"/>
  <c r="J174" i="1"/>
  <c r="I174" i="1"/>
  <c r="J173" i="1"/>
  <c r="I168" i="1"/>
  <c r="I167" i="1"/>
  <c r="J165" i="1"/>
  <c r="I164" i="1"/>
  <c r="I163" i="1"/>
  <c r="I161" i="1"/>
  <c r="J159" i="1"/>
  <c r="I159" i="1"/>
  <c r="J157" i="1"/>
  <c r="I65" i="1"/>
  <c r="F65" i="1"/>
  <c r="F64" i="1"/>
  <c r="F63" i="1"/>
  <c r="F62" i="1"/>
  <c r="I61" i="1"/>
  <c r="F61" i="1"/>
  <c r="J60" i="1"/>
  <c r="F60" i="1"/>
  <c r="I59" i="1"/>
  <c r="F59" i="1"/>
  <c r="I58" i="1"/>
  <c r="J57" i="1"/>
  <c r="I57" i="1"/>
  <c r="F57" i="1"/>
  <c r="I47" i="1"/>
  <c r="F47" i="1"/>
  <c r="F46" i="1"/>
  <c r="I45" i="1"/>
  <c r="F45" i="1"/>
  <c r="J44" i="1"/>
  <c r="I44" i="1"/>
  <c r="F44" i="1"/>
  <c r="F43" i="1"/>
  <c r="J42" i="1"/>
  <c r="I42" i="1"/>
  <c r="F42" i="1"/>
  <c r="F41" i="1"/>
  <c r="I39" i="1"/>
  <c r="F39" i="1"/>
  <c r="I38" i="1"/>
  <c r="F38" i="1"/>
  <c r="I37" i="1"/>
  <c r="F37" i="1"/>
  <c r="J36" i="1"/>
  <c r="F36" i="1"/>
  <c r="I35" i="1"/>
  <c r="F35" i="1"/>
  <c r="I34" i="1"/>
  <c r="F34" i="1"/>
  <c r="I33" i="1"/>
  <c r="F33" i="1"/>
  <c r="J32" i="1"/>
  <c r="I32" i="1"/>
  <c r="F32" i="1"/>
  <c r="I31" i="1"/>
  <c r="F31" i="1"/>
  <c r="J30" i="1"/>
  <c r="I30" i="1"/>
  <c r="F30" i="1"/>
  <c r="F29" i="1"/>
  <c r="I28" i="1"/>
  <c r="F28" i="1"/>
  <c r="F27" i="1"/>
  <c r="F25" i="1"/>
  <c r="J24" i="1"/>
  <c r="I24" i="1"/>
  <c r="F24" i="1"/>
  <c r="J23" i="1"/>
  <c r="F23" i="1"/>
  <c r="F22" i="1"/>
  <c r="F21" i="1"/>
  <c r="J20" i="1"/>
  <c r="F20" i="1"/>
  <c r="F19" i="1"/>
  <c r="J18" i="1"/>
  <c r="F18" i="1"/>
  <c r="I17" i="1"/>
  <c r="F17" i="1"/>
  <c r="J16" i="1"/>
  <c r="I16" i="1"/>
  <c r="F16" i="1"/>
  <c r="F15" i="1"/>
  <c r="J14" i="1"/>
  <c r="F14" i="1"/>
  <c r="J11" i="1"/>
  <c r="I11" i="1"/>
  <c r="F11" i="1"/>
  <c r="I10" i="1"/>
  <c r="F10" i="1"/>
  <c r="I9" i="1"/>
  <c r="F9" i="1"/>
  <c r="F8" i="1"/>
  <c r="I7" i="1"/>
  <c r="F7" i="1"/>
  <c r="F6" i="1"/>
  <c r="I5" i="1"/>
  <c r="F5" i="1"/>
  <c r="I183" i="2" l="1"/>
  <c r="I93" i="2"/>
  <c r="J182" i="2"/>
  <c r="J183" i="2" s="1"/>
  <c r="J132" i="1"/>
  <c r="I182" i="1"/>
  <c r="F182" i="1"/>
  <c r="D183" i="1"/>
  <c r="E183" i="1"/>
  <c r="J182" i="1"/>
  <c r="F183" i="1" l="1"/>
  <c r="H93" i="1" l="1"/>
  <c r="H183" i="1" s="1"/>
  <c r="I183" i="1" s="1"/>
  <c r="J63" i="1"/>
  <c r="J183" i="1" s="1"/>
  <c r="I93" i="1" l="1"/>
</calcChain>
</file>

<file path=xl/sharedStrings.xml><?xml version="1.0" encoding="utf-8"?>
<sst xmlns="http://schemas.openxmlformats.org/spreadsheetml/2006/main" count="762" uniqueCount="177">
  <si>
    <t>JAVNE VIŠJE STROKOVNE ŠOLE</t>
  </si>
  <si>
    <t>PROGRAM</t>
  </si>
  <si>
    <t>REDNI</t>
  </si>
  <si>
    <t>IZREDNI</t>
  </si>
  <si>
    <t>VSOTA</t>
  </si>
  <si>
    <t>VPISNA MESTA</t>
  </si>
  <si>
    <t>%</t>
  </si>
  <si>
    <t>SPREJETI</t>
  </si>
  <si>
    <t>1. Biotehniški center Naklo</t>
  </si>
  <si>
    <t xml:space="preserve"> hortikultura</t>
  </si>
  <si>
    <t xml:space="preserve"> naravovarstvo</t>
  </si>
  <si>
    <t xml:space="preserve"> -</t>
  </si>
  <si>
    <t xml:space="preserve"> upravljanje podeželja in krajine</t>
  </si>
  <si>
    <t>živilstvo in prehrana</t>
  </si>
  <si>
    <r>
      <t>2.</t>
    </r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Biotehniški izobraževalni center Ljubljana</t>
    </r>
  </si>
  <si>
    <t xml:space="preserve"> gostinstvo in turizem</t>
  </si>
  <si>
    <t xml:space="preserve"> živilstvo in prehrana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</si>
  <si>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Celje</t>
    </r>
  </si>
  <si>
    <t xml:space="preserve"> ekonomist</t>
  </si>
  <si>
    <t xml:space="preserve"> organizator socialne mreže</t>
  </si>
  <si>
    <t xml:space="preserve"> varovanje</t>
  </si>
  <si>
    <t>4. Strokovni izobraževalni center Brežice</t>
  </si>
  <si>
    <t>velnes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</si>
  <si>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Murska Sobota</t>
    </r>
  </si>
  <si>
    <t xml:space="preserve"> informatika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</si>
  <si>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Novo mesto</t>
    </r>
  </si>
  <si>
    <t xml:space="preserve"> medijska produkcija</t>
  </si>
  <si>
    <t xml:space="preserve"> - 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</si>
  <si>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Grm Novo mesto – Center biotehnike in turizma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</si>
  <si>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Izobraževalni center Piramida Maribor</t>
    </r>
  </si>
  <si>
    <t>9. Lesarska šola Maribor</t>
  </si>
  <si>
    <t xml:space="preserve"> lesarstvo</t>
  </si>
  <si>
    <t xml:space="preserve"> oblikovanje materialov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</si>
  <si>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Prometna šola Maribor</t>
    </r>
  </si>
  <si>
    <t>informatika</t>
  </si>
  <si>
    <t>logistično inženirstvo</t>
  </si>
  <si>
    <t>varstvo okolja in komunala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</si>
  <si>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Šola za hortikulturo in vizualne umetnosti Celje</t>
    </r>
  </si>
  <si>
    <t>hortikultura</t>
  </si>
  <si>
    <t>snovanje vizualnih komunikacij in trženja</t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</si>
  <si>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Celje</t>
    </r>
  </si>
  <si>
    <t>avtoservisni menedžment</t>
  </si>
  <si>
    <t>gradbeništvo</t>
  </si>
  <si>
    <t>mehatronika</t>
  </si>
  <si>
    <t>strojništvo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</si>
  <si>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Kranj</t>
    </r>
  </si>
  <si>
    <t>ekonomist</t>
  </si>
  <si>
    <t>elektroenergetika</t>
  </si>
  <si>
    <t>organizator socialne mreže</t>
  </si>
  <si>
    <t>varovanje</t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</si>
  <si>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Ljubljana</t>
    </r>
  </si>
  <si>
    <t>oblikovanje materialov (les, kovina)</t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</si>
  <si>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Nova Gorica</t>
    </r>
  </si>
  <si>
    <t>upravljanje podeželja in krajine</t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</si>
  <si>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Novo mesto</t>
    </r>
  </si>
  <si>
    <t>elektrotehnika</t>
  </si>
  <si>
    <t>kozmetika</t>
  </si>
  <si>
    <t>lesarstvo</t>
  </si>
  <si>
    <t xml:space="preserve">strojništvo </t>
  </si>
  <si>
    <r>
      <t>17.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Postojna</t>
    </r>
  </si>
  <si>
    <t>gozdarstvo in lovstvo</t>
  </si>
  <si>
    <t>poslovni sekretar</t>
  </si>
  <si>
    <t>18. ŠC Ptuj</t>
  </si>
  <si>
    <r>
      <t>19.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Ravne na Koroškem</t>
    </r>
  </si>
  <si>
    <r>
      <t>20.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Slovenj Gradec</t>
    </r>
  </si>
  <si>
    <r>
      <t>21.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Srečka Kosovela Sežana</t>
    </r>
  </si>
  <si>
    <t>fotografija</t>
  </si>
  <si>
    <t>oblikovanje materialov (kamen)</t>
  </si>
  <si>
    <t xml:space="preserve">  - </t>
  </si>
  <si>
    <r>
      <t>22.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Šentjur</t>
    </r>
  </si>
  <si>
    <t>gostinstvo in turizem</t>
  </si>
  <si>
    <t>naravovarstvo</t>
  </si>
  <si>
    <r>
      <t>23.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Škofja Loka</t>
    </r>
  </si>
  <si>
    <t>24.  ŠC Velenje</t>
  </si>
  <si>
    <t>geotehnologija in rudarstvo</t>
  </si>
  <si>
    <r>
      <t>25.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PET Ljubljana</t>
    </r>
  </si>
  <si>
    <t>telekomunikacije</t>
  </si>
  <si>
    <t>26. TŠC Maribor</t>
  </si>
  <si>
    <r>
      <t>27.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Bled</t>
    </r>
  </si>
  <si>
    <r>
      <t>28.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Maribor</t>
    </r>
  </si>
  <si>
    <t>SKUPAJ</t>
  </si>
  <si>
    <t>ZASEBNE VIŠJE STROKOVNE ŠOLE</t>
  </si>
  <si>
    <r>
      <t>1.</t>
    </r>
    <r>
      <rPr>
        <b/>
        <sz val="7"/>
        <color theme="1"/>
        <rFont val="Calibri"/>
        <family val="2"/>
        <charset val="238"/>
        <scheme val="minor"/>
      </rPr>
      <t>  D</t>
    </r>
    <r>
      <rPr>
        <b/>
        <sz val="8"/>
        <color theme="1"/>
        <rFont val="Calibri"/>
        <family val="2"/>
        <charset val="238"/>
        <scheme val="minor"/>
      </rPr>
      <t>OBA EPIS Maribor</t>
    </r>
  </si>
  <si>
    <t>komerciala (Doba)</t>
  </si>
  <si>
    <t xml:space="preserve"> kozmetika</t>
  </si>
  <si>
    <t xml:space="preserve"> poslovni sekretar *</t>
  </si>
  <si>
    <t xml:space="preserve"> varstvo okolja in komunala</t>
  </si>
  <si>
    <t xml:space="preserve"> velnes (Doba)</t>
  </si>
  <si>
    <r>
      <t>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Inštitut in akademija za multimedije Ljubljana</t>
    </r>
  </si>
  <si>
    <t xml:space="preserve"> medijska produkcija *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</si>
  <si>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Abitura Celje</t>
    </r>
  </si>
  <si>
    <t xml:space="preserve"> poslovni sekretar</t>
  </si>
  <si>
    <t xml:space="preserve"> velnes</t>
  </si>
  <si>
    <r>
      <t>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B2</t>
    </r>
  </si>
  <si>
    <t xml:space="preserve"> ekonomist (Maribor)</t>
  </si>
  <si>
    <t xml:space="preserve"> informatika (Maribor)</t>
  </si>
  <si>
    <t xml:space="preserve"> logistično inžinirstvo</t>
  </si>
  <si>
    <t xml:space="preserve"> logistično inženirsvo (Maribor)</t>
  </si>
  <si>
    <t xml:space="preserve"> poslovni sekretar (Maribor)</t>
  </si>
  <si>
    <t xml:space="preserve"> snovanje vizualnih komunikacij in trženja</t>
  </si>
  <si>
    <t xml:space="preserve"> snovanje vizualnih komunikacij in trženja  (Maribor)</t>
  </si>
  <si>
    <t xml:space="preserve"> varovanje (Maribor)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</si>
  <si>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B&amp;B</t>
    </r>
  </si>
  <si>
    <t xml:space="preserve"> logistično inženirstvo</t>
  </si>
  <si>
    <t xml:space="preserve"> logistično inženirstvo (Ljubljana)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</si>
  <si>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CPU</t>
    </r>
  </si>
  <si>
    <t xml:space="preserve"> gradbeništvo</t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</si>
  <si>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EDC Kranj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</si>
  <si>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ERUDIO, Ljubljana</t>
    </r>
  </si>
  <si>
    <t xml:space="preserve"> mehatronika</t>
  </si>
  <si>
    <t xml:space="preserve"> strojništvo</t>
  </si>
  <si>
    <r>
      <t>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Gea College</t>
    </r>
  </si>
  <si>
    <t xml:space="preserve"> ekonomist (Ptuj)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</si>
  <si>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ICES Ljubljana</t>
    </r>
  </si>
  <si>
    <t xml:space="preserve"> elektroenergetika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</si>
  <si>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Geoss Litija</t>
    </r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</si>
  <si>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Memory</t>
    </r>
  </si>
  <si>
    <t xml:space="preserve"> ekonomist (Dutovlje)</t>
  </si>
  <si>
    <t xml:space="preserve"> ekonomist (Koper)</t>
  </si>
  <si>
    <t xml:space="preserve"> logistično inženirstvo (Dutovlje)</t>
  </si>
  <si>
    <t xml:space="preserve"> logistično inženirstvo (Koper)</t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</si>
  <si>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Lampret Consulting, Nova Gorica</t>
    </r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</si>
  <si>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PARATUS, Ljubljana</t>
    </r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</si>
  <si>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PRAH, Izobraževanje</t>
    </r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</si>
  <si>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Skaldens, VSŠ za ustne higienike Ljubljana</t>
    </r>
  </si>
  <si>
    <t xml:space="preserve"> ustni higienik</t>
  </si>
  <si>
    <r>
      <t>18.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Academia Maribor</t>
    </r>
  </si>
  <si>
    <t>19. VSŠ za kozmetiko in velnes Ljubljana</t>
  </si>
  <si>
    <t>VSE ŠOLE</t>
  </si>
  <si>
    <t>mehatronika(Kočevje)</t>
  </si>
  <si>
    <t>strojništvo (Murska Sobota)</t>
  </si>
  <si>
    <t>elektrotehnika (Murska Sobota)</t>
  </si>
  <si>
    <t>mehatronika (Murska Sobota)</t>
  </si>
  <si>
    <t>poslovni sekretar (Velenje)</t>
  </si>
  <si>
    <t>ekonomist (Velenje)</t>
  </si>
  <si>
    <t xml:space="preserve"> ekonomist (Zagorje)</t>
  </si>
  <si>
    <t xml:space="preserve"> poslovni sekretar (Zagorje)</t>
  </si>
  <si>
    <t>SPREJETI KANDIDATI V drugem PRIJAVNEM ROKU 2022 - 2023</t>
  </si>
  <si>
    <t>2. Biotehniški izobraževalni center Ljubljana</t>
  </si>
  <si>
    <t>3. Ekonomska šola Celje</t>
  </si>
  <si>
    <t>5. Ekonomska šola Murska Sobota</t>
  </si>
  <si>
    <t>6. Ekonomska šola Novo mesto</t>
  </si>
  <si>
    <t>7. Grm Novo mesto – Center biotehnike in turizma</t>
  </si>
  <si>
    <t>8. Izobraževalni center Piramida Maribor</t>
  </si>
  <si>
    <t>10. Prometna šola Maribor</t>
  </si>
  <si>
    <t>11. Šola za hortikulturo in vizualne umetnosti Celje</t>
  </si>
  <si>
    <t>12. ŠC Celje</t>
  </si>
  <si>
    <t>13. ŠC Kranj</t>
  </si>
  <si>
    <t>14. ŠC Ljubljana</t>
  </si>
  <si>
    <t>15. ŠC Nova Gorica</t>
  </si>
  <si>
    <t>16. ŠC Novo mesto</t>
  </si>
  <si>
    <t>17. ŠC Postojna</t>
  </si>
  <si>
    <t>19. ŠC Ravne na Koroškem</t>
  </si>
  <si>
    <t>20. ŠC Slovenj Gradec</t>
  </si>
  <si>
    <t>21. ŠC Srečka Kosovela Sežana</t>
  </si>
  <si>
    <t>22. ŠC Šentjur</t>
  </si>
  <si>
    <t>23. ŠC Škofja Loka</t>
  </si>
  <si>
    <t>25. ŠC PET Ljubljana</t>
  </si>
  <si>
    <t>27. VSŠ za gostinstvo in turizem Bled</t>
  </si>
  <si>
    <t>28. VSŠ za gostinstvo in turizem Maribor</t>
  </si>
  <si>
    <t>1.  DOBA EPIS Maribor</t>
  </si>
  <si>
    <t>2. Inštitut in akademija za multimedije Ljubljana</t>
  </si>
  <si>
    <t>3. Abitura Celje</t>
  </si>
  <si>
    <t>4. B2</t>
  </si>
  <si>
    <t>5. B&amp;B</t>
  </si>
  <si>
    <t>6. CPU</t>
  </si>
  <si>
    <t>7. EDC Kranj</t>
  </si>
  <si>
    <t>8. ERUDIO, Ljubljana</t>
  </si>
  <si>
    <t>9. Gea College</t>
  </si>
  <si>
    <t>10. ICES Ljubljana</t>
  </si>
  <si>
    <t>11. IC Geoss Litija</t>
  </si>
  <si>
    <t>12. IC Memory</t>
  </si>
  <si>
    <t>13. Lampret Consulting, Nova Gorica</t>
  </si>
  <si>
    <t>14. PARATUS, Ljubljana</t>
  </si>
  <si>
    <t>15. PRAH, Izobraževanje</t>
  </si>
  <si>
    <t>16. Skaldens, VSŠ za ustne higienike Ljubljana</t>
  </si>
  <si>
    <t>18. VSŠ Academia Maribor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</si>
</sst>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A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>
      <alignment horizontal="center" vertical="center" wrapText="1"/>
    </xf>
    <xf numFmtId="9" fontId="3" fillId="4" borderId="18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/>
    <xf numFmtId="0" fontId="3" fillId="3" borderId="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0" fillId="0" borderId="23" xfId="0" applyBorder="1"/>
    <xf numFmtId="0" fontId="5" fillId="0" borderId="0" xfId="0" applyFont="1"/>
    <xf numFmtId="0" fontId="5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9" fontId="3" fillId="4" borderId="1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4"/>
  <sheetViews>
    <sheetView tabSelected="1" workbookViewId="0"/>
  </sheetViews>
  <sheetFormatPr defaultRowHeight="15" x14ac:dyDescent="0.25"/>
  <cols>
    <col min="1" max="1" width="1.140625" customWidth="1"/>
    <col min="2" max="2" width="27.85546875" customWidth="1"/>
    <col min="3" max="3" width="28.42578125" customWidth="1"/>
    <col min="4" max="9" width="11" customWidth="1"/>
  </cols>
  <sheetData>
    <row r="2" spans="2:10" ht="19.5" customHeight="1" thickBot="1" x14ac:dyDescent="0.3">
      <c r="B2" s="121" t="s">
        <v>137</v>
      </c>
      <c r="C2" s="121"/>
      <c r="D2" s="121"/>
      <c r="E2" s="121"/>
      <c r="F2" s="121"/>
      <c r="G2" s="1"/>
      <c r="H2" s="1"/>
      <c r="I2" s="1"/>
      <c r="J2" s="1"/>
    </row>
    <row r="3" spans="2:10" ht="15.75" thickBot="1" x14ac:dyDescent="0.3">
      <c r="B3" s="91" t="s">
        <v>0</v>
      </c>
      <c r="C3" s="92" t="s">
        <v>1</v>
      </c>
      <c r="D3" s="93" t="s">
        <v>2</v>
      </c>
      <c r="E3" s="93"/>
      <c r="F3" s="93"/>
      <c r="G3" s="93" t="s">
        <v>3</v>
      </c>
      <c r="H3" s="93"/>
      <c r="I3" s="93"/>
      <c r="J3" s="94" t="s">
        <v>4</v>
      </c>
    </row>
    <row r="4" spans="2:10" ht="15.75" thickBot="1" x14ac:dyDescent="0.3">
      <c r="B4" s="91"/>
      <c r="C4" s="92"/>
      <c r="D4" s="2" t="s">
        <v>5</v>
      </c>
      <c r="E4" s="2" t="s">
        <v>7</v>
      </c>
      <c r="F4" s="2" t="s">
        <v>6</v>
      </c>
      <c r="G4" s="2" t="s">
        <v>5</v>
      </c>
      <c r="H4" s="2" t="s">
        <v>7</v>
      </c>
      <c r="I4" s="2" t="s">
        <v>6</v>
      </c>
      <c r="J4" s="94"/>
    </row>
    <row r="5" spans="2:10" ht="15.75" thickBot="1" x14ac:dyDescent="0.3">
      <c r="B5" s="86" t="s">
        <v>8</v>
      </c>
      <c r="C5" s="3" t="s">
        <v>9</v>
      </c>
      <c r="D5" s="4">
        <v>37</v>
      </c>
      <c r="E5" s="4">
        <v>5</v>
      </c>
      <c r="F5" s="5">
        <f t="shared" ref="F5:F72" si="0">E5/D5</f>
        <v>0.13513513513513514</v>
      </c>
      <c r="G5" s="4">
        <v>30</v>
      </c>
      <c r="H5" s="4">
        <v>2</v>
      </c>
      <c r="I5" s="5">
        <f>H5/G5</f>
        <v>6.6666666666666666E-2</v>
      </c>
      <c r="J5" s="95">
        <f>SUM(H5:H8,E5:E8)</f>
        <v>33</v>
      </c>
    </row>
    <row r="6" spans="2:10" ht="15.75" thickBot="1" x14ac:dyDescent="0.3">
      <c r="B6" s="86"/>
      <c r="C6" s="3" t="s">
        <v>10</v>
      </c>
      <c r="D6" s="4">
        <v>39</v>
      </c>
      <c r="E6" s="4">
        <v>8</v>
      </c>
      <c r="F6" s="5">
        <f t="shared" si="0"/>
        <v>0.20512820512820512</v>
      </c>
      <c r="G6" s="4">
        <v>30</v>
      </c>
      <c r="H6" s="4" t="s">
        <v>11</v>
      </c>
      <c r="I6" s="4" t="s">
        <v>11</v>
      </c>
      <c r="J6" s="95"/>
    </row>
    <row r="7" spans="2:10" ht="15.75" thickBot="1" x14ac:dyDescent="0.3">
      <c r="B7" s="86"/>
      <c r="C7" s="3" t="s">
        <v>12</v>
      </c>
      <c r="D7" s="4">
        <v>36</v>
      </c>
      <c r="E7" s="4">
        <v>9</v>
      </c>
      <c r="F7" s="5">
        <f t="shared" si="0"/>
        <v>0.25</v>
      </c>
      <c r="G7" s="4">
        <v>29</v>
      </c>
      <c r="H7" s="4">
        <v>1</v>
      </c>
      <c r="I7" s="5">
        <f t="shared" ref="I7:I17" si="1">H7/G7</f>
        <v>3.4482758620689655E-2</v>
      </c>
      <c r="J7" s="95"/>
    </row>
    <row r="8" spans="2:10" ht="15.75" thickBot="1" x14ac:dyDescent="0.3">
      <c r="B8" s="87"/>
      <c r="C8" s="6" t="s">
        <v>13</v>
      </c>
      <c r="D8" s="7">
        <v>33</v>
      </c>
      <c r="E8" s="7">
        <v>7</v>
      </c>
      <c r="F8" s="8">
        <f t="shared" si="0"/>
        <v>0.21212121212121213</v>
      </c>
      <c r="G8" s="7">
        <v>30</v>
      </c>
      <c r="H8" s="7">
        <v>1</v>
      </c>
      <c r="I8" s="7" t="s">
        <v>11</v>
      </c>
      <c r="J8" s="96"/>
    </row>
    <row r="9" spans="2:10" ht="16.5" thickTop="1" thickBot="1" x14ac:dyDescent="0.3">
      <c r="B9" s="85" t="s">
        <v>14</v>
      </c>
      <c r="C9" s="9" t="s">
        <v>15</v>
      </c>
      <c r="D9" s="10">
        <v>77</v>
      </c>
      <c r="E9" s="10">
        <v>43</v>
      </c>
      <c r="F9" s="11">
        <f t="shared" si="0"/>
        <v>0.55844155844155841</v>
      </c>
      <c r="G9" s="10">
        <v>69</v>
      </c>
      <c r="H9" s="10">
        <v>6</v>
      </c>
      <c r="I9" s="11">
        <f t="shared" si="1"/>
        <v>8.6956521739130432E-2</v>
      </c>
      <c r="J9" s="88">
        <f>SUM(E9:E10,H9:H10)</f>
        <v>94</v>
      </c>
    </row>
    <row r="10" spans="2:10" ht="15.75" thickBot="1" x14ac:dyDescent="0.3">
      <c r="B10" s="87"/>
      <c r="C10" s="12" t="s">
        <v>16</v>
      </c>
      <c r="D10" s="7">
        <v>55</v>
      </c>
      <c r="E10" s="7">
        <v>40</v>
      </c>
      <c r="F10" s="8">
        <f t="shared" si="0"/>
        <v>0.72727272727272729</v>
      </c>
      <c r="G10" s="7">
        <v>68</v>
      </c>
      <c r="H10" s="7">
        <v>5</v>
      </c>
      <c r="I10" s="8">
        <f t="shared" si="1"/>
        <v>7.3529411764705885E-2</v>
      </c>
      <c r="J10" s="90"/>
    </row>
    <row r="11" spans="2:10" ht="16.5" thickTop="1" thickBot="1" x14ac:dyDescent="0.3">
      <c r="B11" s="85" t="s">
        <v>17</v>
      </c>
      <c r="C11" s="9" t="s">
        <v>18</v>
      </c>
      <c r="D11" s="10">
        <v>84</v>
      </c>
      <c r="E11" s="10">
        <v>19</v>
      </c>
      <c r="F11" s="11">
        <f t="shared" si="0"/>
        <v>0.22619047619047619</v>
      </c>
      <c r="G11" s="10">
        <v>68</v>
      </c>
      <c r="H11" s="10">
        <v>3</v>
      </c>
      <c r="I11" s="11">
        <f t="shared" si="1"/>
        <v>4.4117647058823532E-2</v>
      </c>
      <c r="J11" s="88">
        <f>SUM(E11:E12,H11:H13)</f>
        <v>22</v>
      </c>
    </row>
    <row r="12" spans="2:10" ht="15.75" thickBot="1" x14ac:dyDescent="0.3">
      <c r="B12" s="86"/>
      <c r="C12" s="3" t="s">
        <v>19</v>
      </c>
      <c r="D12" s="4">
        <v>48</v>
      </c>
      <c r="E12" s="4" t="s">
        <v>11</v>
      </c>
      <c r="F12" s="4" t="s">
        <v>11</v>
      </c>
      <c r="G12" s="4">
        <v>48</v>
      </c>
      <c r="H12" s="4" t="s">
        <v>11</v>
      </c>
      <c r="I12" s="4" t="s">
        <v>11</v>
      </c>
      <c r="J12" s="89"/>
    </row>
    <row r="13" spans="2:10" ht="15.75" thickBot="1" x14ac:dyDescent="0.3">
      <c r="B13" s="87"/>
      <c r="C13" s="12" t="s">
        <v>20</v>
      </c>
      <c r="D13" s="7" t="s">
        <v>11</v>
      </c>
      <c r="E13" s="7" t="s">
        <v>11</v>
      </c>
      <c r="F13" s="8" t="s">
        <v>11</v>
      </c>
      <c r="G13" s="7">
        <v>30</v>
      </c>
      <c r="H13" s="7" t="s">
        <v>11</v>
      </c>
      <c r="I13" s="4" t="s">
        <v>11</v>
      </c>
      <c r="J13" s="90"/>
    </row>
    <row r="14" spans="2:10" ht="16.5" thickTop="1" thickBot="1" x14ac:dyDescent="0.3">
      <c r="B14" s="85" t="s">
        <v>21</v>
      </c>
      <c r="C14" s="9" t="s">
        <v>18</v>
      </c>
      <c r="D14" s="10">
        <v>45</v>
      </c>
      <c r="E14" s="10">
        <v>13</v>
      </c>
      <c r="F14" s="11">
        <f t="shared" si="0"/>
        <v>0.28888888888888886</v>
      </c>
      <c r="G14" s="10">
        <v>30</v>
      </c>
      <c r="H14" s="10" t="s">
        <v>11</v>
      </c>
      <c r="I14" s="10" t="s">
        <v>11</v>
      </c>
      <c r="J14" s="88">
        <f>SUM(E14:E15,H14:H15)</f>
        <v>20</v>
      </c>
    </row>
    <row r="15" spans="2:10" ht="15.75" thickBot="1" x14ac:dyDescent="0.3">
      <c r="B15" s="87"/>
      <c r="C15" s="12" t="s">
        <v>22</v>
      </c>
      <c r="D15" s="7">
        <v>29</v>
      </c>
      <c r="E15" s="7">
        <v>7</v>
      </c>
      <c r="F15" s="8">
        <f t="shared" si="0"/>
        <v>0.2413793103448276</v>
      </c>
      <c r="G15" s="7">
        <v>30</v>
      </c>
      <c r="H15" s="7" t="s">
        <v>11</v>
      </c>
      <c r="I15" s="7" t="s">
        <v>11</v>
      </c>
      <c r="J15" s="90"/>
    </row>
    <row r="16" spans="2:10" ht="16.5" thickTop="1" thickBot="1" x14ac:dyDescent="0.3">
      <c r="B16" s="85" t="s">
        <v>23</v>
      </c>
      <c r="C16" s="9" t="s">
        <v>18</v>
      </c>
      <c r="D16" s="10">
        <v>72</v>
      </c>
      <c r="E16" s="10">
        <v>19</v>
      </c>
      <c r="F16" s="11">
        <f t="shared" si="0"/>
        <v>0.2638888888888889</v>
      </c>
      <c r="G16" s="10">
        <v>49</v>
      </c>
      <c r="H16" s="10">
        <v>6</v>
      </c>
      <c r="I16" s="11">
        <f t="shared" si="1"/>
        <v>0.12244897959183673</v>
      </c>
      <c r="J16" s="88">
        <f>SUM(E16:E17,H16:H17)</f>
        <v>36</v>
      </c>
    </row>
    <row r="17" spans="2:10" ht="15.75" thickBot="1" x14ac:dyDescent="0.3">
      <c r="B17" s="87"/>
      <c r="C17" s="12" t="s">
        <v>24</v>
      </c>
      <c r="D17" s="7">
        <v>35</v>
      </c>
      <c r="E17" s="7">
        <v>6</v>
      </c>
      <c r="F17" s="8">
        <f t="shared" si="0"/>
        <v>0.17142857142857143</v>
      </c>
      <c r="G17" s="7">
        <v>29</v>
      </c>
      <c r="H17" s="7">
        <v>5</v>
      </c>
      <c r="I17" s="8">
        <f t="shared" si="1"/>
        <v>0.17241379310344829</v>
      </c>
      <c r="J17" s="90"/>
    </row>
    <row r="18" spans="2:10" ht="16.5" thickTop="1" thickBot="1" x14ac:dyDescent="0.3">
      <c r="B18" s="97" t="s">
        <v>25</v>
      </c>
      <c r="C18" s="13" t="s">
        <v>18</v>
      </c>
      <c r="D18" s="14">
        <v>56</v>
      </c>
      <c r="E18" s="14">
        <v>11</v>
      </c>
      <c r="F18" s="15">
        <f t="shared" si="0"/>
        <v>0.19642857142857142</v>
      </c>
      <c r="G18" s="14">
        <v>49</v>
      </c>
      <c r="H18" s="14" t="s">
        <v>11</v>
      </c>
      <c r="I18" s="14" t="s">
        <v>11</v>
      </c>
      <c r="J18" s="98">
        <f>SUM(E18:E19,H18)</f>
        <v>15</v>
      </c>
    </row>
    <row r="19" spans="2:10" ht="15.75" thickBot="1" x14ac:dyDescent="0.3">
      <c r="B19" s="87"/>
      <c r="C19" s="12" t="s">
        <v>26</v>
      </c>
      <c r="D19" s="7">
        <v>39</v>
      </c>
      <c r="E19" s="7">
        <v>4</v>
      </c>
      <c r="F19" s="8">
        <f t="shared" si="0"/>
        <v>0.10256410256410256</v>
      </c>
      <c r="G19" s="7">
        <v>45</v>
      </c>
      <c r="H19" s="7" t="s">
        <v>11</v>
      </c>
      <c r="I19" s="7" t="s">
        <v>27</v>
      </c>
      <c r="J19" s="90"/>
    </row>
    <row r="20" spans="2:10" ht="16.5" thickTop="1" thickBot="1" x14ac:dyDescent="0.3">
      <c r="B20" s="85" t="s">
        <v>28</v>
      </c>
      <c r="C20" s="9" t="s">
        <v>15</v>
      </c>
      <c r="D20" s="10">
        <v>48</v>
      </c>
      <c r="E20" s="10">
        <v>17</v>
      </c>
      <c r="F20" s="11">
        <f t="shared" si="0"/>
        <v>0.35416666666666669</v>
      </c>
      <c r="G20" s="10">
        <v>45</v>
      </c>
      <c r="H20" s="10">
        <v>2</v>
      </c>
      <c r="I20" s="11" t="s">
        <v>11</v>
      </c>
      <c r="J20" s="88">
        <f>SUM(E20:E22,H20:H22)</f>
        <v>27</v>
      </c>
    </row>
    <row r="21" spans="2:10" ht="15.75" thickBot="1" x14ac:dyDescent="0.3">
      <c r="B21" s="86"/>
      <c r="C21" s="3" t="s">
        <v>10</v>
      </c>
      <c r="D21" s="4">
        <v>48</v>
      </c>
      <c r="E21" s="4">
        <v>6</v>
      </c>
      <c r="F21" s="5">
        <f t="shared" si="0"/>
        <v>0.125</v>
      </c>
      <c r="G21" s="4">
        <v>44</v>
      </c>
      <c r="H21" s="4" t="s">
        <v>11</v>
      </c>
      <c r="I21" s="4" t="s">
        <v>11</v>
      </c>
      <c r="J21" s="89"/>
    </row>
    <row r="22" spans="2:10" ht="15.75" thickBot="1" x14ac:dyDescent="0.3">
      <c r="B22" s="87"/>
      <c r="C22" s="12" t="s">
        <v>12</v>
      </c>
      <c r="D22" s="7">
        <v>42</v>
      </c>
      <c r="E22" s="7">
        <v>2</v>
      </c>
      <c r="F22" s="8">
        <f t="shared" si="0"/>
        <v>4.7619047619047616E-2</v>
      </c>
      <c r="G22" s="7">
        <v>44</v>
      </c>
      <c r="H22" s="7" t="s">
        <v>11</v>
      </c>
      <c r="I22" s="7" t="s">
        <v>11</v>
      </c>
      <c r="J22" s="90"/>
    </row>
    <row r="23" spans="2:10" ht="24" thickTop="1" thickBot="1" x14ac:dyDescent="0.3">
      <c r="B23" s="16" t="s">
        <v>29</v>
      </c>
      <c r="C23" s="17" t="s">
        <v>16</v>
      </c>
      <c r="D23" s="18">
        <v>54</v>
      </c>
      <c r="E23" s="18">
        <v>12</v>
      </c>
      <c r="F23" s="19">
        <f t="shared" si="0"/>
        <v>0.22222222222222221</v>
      </c>
      <c r="G23" s="18">
        <v>47</v>
      </c>
      <c r="H23" s="18" t="s">
        <v>11</v>
      </c>
      <c r="I23" s="18" t="s">
        <v>11</v>
      </c>
      <c r="J23" s="18">
        <f>SUM(E23,H23)</f>
        <v>12</v>
      </c>
    </row>
    <row r="24" spans="2:10" ht="16.5" thickTop="1" thickBot="1" x14ac:dyDescent="0.3">
      <c r="B24" s="85" t="s">
        <v>30</v>
      </c>
      <c r="C24" s="9" t="s">
        <v>31</v>
      </c>
      <c r="D24" s="10">
        <v>23</v>
      </c>
      <c r="E24" s="10">
        <v>9</v>
      </c>
      <c r="F24" s="11">
        <f t="shared" si="0"/>
        <v>0.39130434782608697</v>
      </c>
      <c r="G24" s="10">
        <v>15</v>
      </c>
      <c r="H24" s="10">
        <v>3</v>
      </c>
      <c r="I24" s="11">
        <f t="shared" ref="I24:I25" si="2">H24/G24</f>
        <v>0.2</v>
      </c>
      <c r="J24" s="88">
        <f>SUM(E24:E25,H24:H25)</f>
        <v>15</v>
      </c>
    </row>
    <row r="25" spans="2:10" ht="15.75" thickBot="1" x14ac:dyDescent="0.3">
      <c r="B25" s="87"/>
      <c r="C25" s="12" t="s">
        <v>32</v>
      </c>
      <c r="D25" s="7">
        <v>39</v>
      </c>
      <c r="E25" s="7">
        <v>2</v>
      </c>
      <c r="F25" s="8">
        <f t="shared" si="0"/>
        <v>5.128205128205128E-2</v>
      </c>
      <c r="G25" s="7">
        <v>15</v>
      </c>
      <c r="H25" s="10">
        <v>1</v>
      </c>
      <c r="I25" s="11">
        <f t="shared" si="2"/>
        <v>6.6666666666666666E-2</v>
      </c>
      <c r="J25" s="90"/>
    </row>
    <row r="26" spans="2:10" ht="16.5" thickTop="1" thickBot="1" x14ac:dyDescent="0.3">
      <c r="B26" s="85" t="s">
        <v>33</v>
      </c>
      <c r="C26" s="9" t="s">
        <v>18</v>
      </c>
      <c r="D26" s="10" t="s">
        <v>11</v>
      </c>
      <c r="E26" s="10" t="s">
        <v>11</v>
      </c>
      <c r="F26" s="11" t="s">
        <v>11</v>
      </c>
      <c r="G26" s="10">
        <v>60</v>
      </c>
      <c r="H26" s="10">
        <v>2</v>
      </c>
      <c r="I26" s="11" t="s">
        <v>11</v>
      </c>
      <c r="J26" s="98">
        <f>SUM(E26:E29,H26:H29)</f>
        <v>79</v>
      </c>
    </row>
    <row r="27" spans="2:10" ht="15.75" thickBot="1" x14ac:dyDescent="0.3">
      <c r="B27" s="86"/>
      <c r="C27" s="3" t="s">
        <v>34</v>
      </c>
      <c r="D27" s="4">
        <v>49</v>
      </c>
      <c r="E27" s="4">
        <v>23</v>
      </c>
      <c r="F27" s="5">
        <f t="shared" si="0"/>
        <v>0.46938775510204084</v>
      </c>
      <c r="G27" s="4" t="s">
        <v>11</v>
      </c>
      <c r="H27" s="4" t="s">
        <v>11</v>
      </c>
      <c r="I27" s="5" t="s">
        <v>11</v>
      </c>
      <c r="J27" s="89"/>
    </row>
    <row r="28" spans="2:10" ht="15.75" thickBot="1" x14ac:dyDescent="0.3">
      <c r="B28" s="86"/>
      <c r="C28" s="3" t="s">
        <v>35</v>
      </c>
      <c r="D28" s="4">
        <v>103</v>
      </c>
      <c r="E28" s="20">
        <v>33</v>
      </c>
      <c r="F28" s="5">
        <f t="shared" si="0"/>
        <v>0.32038834951456313</v>
      </c>
      <c r="G28" s="4">
        <v>96</v>
      </c>
      <c r="H28" s="20">
        <v>9</v>
      </c>
      <c r="I28" s="21">
        <f>H28/G28</f>
        <v>9.375E-2</v>
      </c>
      <c r="J28" s="89"/>
    </row>
    <row r="29" spans="2:10" ht="15.75" thickBot="1" x14ac:dyDescent="0.3">
      <c r="B29" s="87"/>
      <c r="C29" s="12" t="s">
        <v>36</v>
      </c>
      <c r="D29" s="7">
        <v>45</v>
      </c>
      <c r="E29" s="22">
        <v>11</v>
      </c>
      <c r="F29" s="8">
        <f t="shared" si="0"/>
        <v>0.24444444444444444</v>
      </c>
      <c r="G29" s="7">
        <v>60</v>
      </c>
      <c r="H29" s="7">
        <v>1</v>
      </c>
      <c r="I29" s="21">
        <f>H29/G29</f>
        <v>1.6666666666666666E-2</v>
      </c>
      <c r="J29" s="90"/>
    </row>
    <row r="30" spans="2:10" ht="16.5" thickTop="1" thickBot="1" x14ac:dyDescent="0.3">
      <c r="B30" s="85" t="s">
        <v>37</v>
      </c>
      <c r="C30" s="9" t="s">
        <v>38</v>
      </c>
      <c r="D30" s="10">
        <v>28</v>
      </c>
      <c r="E30" s="23">
        <v>9</v>
      </c>
      <c r="F30" s="11">
        <f t="shared" si="0"/>
        <v>0.32142857142857145</v>
      </c>
      <c r="G30" s="10">
        <v>19</v>
      </c>
      <c r="H30" s="10">
        <v>2</v>
      </c>
      <c r="I30" s="11">
        <f>H30/G30</f>
        <v>0.10526315789473684</v>
      </c>
      <c r="J30" s="100">
        <f>SUM(E30:E31,H30:H31)</f>
        <v>15</v>
      </c>
    </row>
    <row r="31" spans="2:10" ht="23.25" thickBot="1" x14ac:dyDescent="0.3">
      <c r="B31" s="99"/>
      <c r="C31" s="12" t="s">
        <v>39</v>
      </c>
      <c r="D31" s="7">
        <v>28</v>
      </c>
      <c r="E31" s="22">
        <v>3</v>
      </c>
      <c r="F31" s="8">
        <f t="shared" si="0"/>
        <v>0.10714285714285714</v>
      </c>
      <c r="G31" s="7">
        <v>19</v>
      </c>
      <c r="H31" s="7">
        <v>1</v>
      </c>
      <c r="I31" s="8">
        <f>H31/G31</f>
        <v>5.2631578947368418E-2</v>
      </c>
      <c r="J31" s="101"/>
    </row>
    <row r="32" spans="2:10" ht="16.5" thickTop="1" thickBot="1" x14ac:dyDescent="0.3">
      <c r="B32" s="85" t="s">
        <v>40</v>
      </c>
      <c r="C32" s="9" t="s">
        <v>41</v>
      </c>
      <c r="D32" s="10">
        <v>17</v>
      </c>
      <c r="E32" s="10">
        <v>7</v>
      </c>
      <c r="F32" s="11">
        <f t="shared" si="0"/>
        <v>0.41176470588235292</v>
      </c>
      <c r="G32" s="10">
        <v>30</v>
      </c>
      <c r="H32" s="10">
        <v>4</v>
      </c>
      <c r="I32" s="11">
        <f>H32/G32</f>
        <v>0.13333333333333333</v>
      </c>
      <c r="J32" s="88">
        <f>SUM(E32:E35,H32:H35)</f>
        <v>50</v>
      </c>
    </row>
    <row r="33" spans="2:10" ht="15.75" thickBot="1" x14ac:dyDescent="0.3">
      <c r="B33" s="86"/>
      <c r="C33" s="3" t="s">
        <v>42</v>
      </c>
      <c r="D33" s="4">
        <v>40</v>
      </c>
      <c r="E33" s="4">
        <v>10</v>
      </c>
      <c r="F33" s="5">
        <f t="shared" si="0"/>
        <v>0.25</v>
      </c>
      <c r="G33" s="4">
        <v>48</v>
      </c>
      <c r="H33" s="4">
        <v>4</v>
      </c>
      <c r="I33" s="5">
        <f t="shared" ref="I33:I36" si="3">H33/G33</f>
        <v>8.3333333333333329E-2</v>
      </c>
      <c r="J33" s="89"/>
    </row>
    <row r="34" spans="2:10" ht="15.75" thickBot="1" x14ac:dyDescent="0.3">
      <c r="B34" s="86"/>
      <c r="C34" s="3" t="s">
        <v>43</v>
      </c>
      <c r="D34" s="4">
        <v>44</v>
      </c>
      <c r="E34" s="4">
        <v>2</v>
      </c>
      <c r="F34" s="5">
        <f t="shared" si="0"/>
        <v>4.5454545454545456E-2</v>
      </c>
      <c r="G34" s="4">
        <v>47</v>
      </c>
      <c r="H34" s="4">
        <v>8</v>
      </c>
      <c r="I34" s="5">
        <f t="shared" si="3"/>
        <v>0.1702127659574468</v>
      </c>
      <c r="J34" s="89"/>
    </row>
    <row r="35" spans="2:10" ht="15.75" thickBot="1" x14ac:dyDescent="0.3">
      <c r="B35" s="87"/>
      <c r="C35" s="12" t="s">
        <v>44</v>
      </c>
      <c r="D35" s="7">
        <v>52</v>
      </c>
      <c r="E35" s="7">
        <v>7</v>
      </c>
      <c r="F35" s="8">
        <f t="shared" si="0"/>
        <v>0.13461538461538461</v>
      </c>
      <c r="G35" s="7">
        <v>46</v>
      </c>
      <c r="H35" s="7">
        <v>8</v>
      </c>
      <c r="I35" s="8">
        <f t="shared" si="3"/>
        <v>0.17391304347826086</v>
      </c>
      <c r="J35" s="90"/>
    </row>
    <row r="36" spans="2:10" ht="16.5" thickTop="1" thickBot="1" x14ac:dyDescent="0.3">
      <c r="B36" s="97" t="s">
        <v>45</v>
      </c>
      <c r="C36" s="9" t="s">
        <v>46</v>
      </c>
      <c r="D36" s="10">
        <v>47</v>
      </c>
      <c r="E36" s="10">
        <v>14</v>
      </c>
      <c r="F36" s="11">
        <f t="shared" si="0"/>
        <v>0.2978723404255319</v>
      </c>
      <c r="G36" s="10">
        <v>50</v>
      </c>
      <c r="H36" s="10">
        <v>1</v>
      </c>
      <c r="I36" s="8">
        <f t="shared" si="3"/>
        <v>0.02</v>
      </c>
      <c r="J36" s="88">
        <f>SUM(E36:E41,H36:H41)</f>
        <v>84</v>
      </c>
    </row>
    <row r="37" spans="2:10" ht="15.75" thickBot="1" x14ac:dyDescent="0.3">
      <c r="B37" s="86"/>
      <c r="C37" s="3" t="s">
        <v>47</v>
      </c>
      <c r="D37" s="4">
        <v>26</v>
      </c>
      <c r="E37" s="4">
        <v>8</v>
      </c>
      <c r="F37" s="5">
        <f t="shared" si="0"/>
        <v>0.30769230769230771</v>
      </c>
      <c r="G37" s="4">
        <v>34</v>
      </c>
      <c r="H37" s="4">
        <v>5</v>
      </c>
      <c r="I37" s="5">
        <f>H37/G37</f>
        <v>0.14705882352941177</v>
      </c>
      <c r="J37" s="89"/>
    </row>
    <row r="38" spans="2:10" ht="15.75" thickBot="1" x14ac:dyDescent="0.3">
      <c r="B38" s="86"/>
      <c r="C38" s="3" t="s">
        <v>34</v>
      </c>
      <c r="D38" s="4">
        <v>45</v>
      </c>
      <c r="E38" s="4">
        <v>22</v>
      </c>
      <c r="F38" s="5">
        <f t="shared" si="0"/>
        <v>0.48888888888888887</v>
      </c>
      <c r="G38" s="4">
        <v>69</v>
      </c>
      <c r="H38" s="4">
        <v>6</v>
      </c>
      <c r="I38" s="5">
        <f t="shared" ref="I38:I42" si="4">H38/G38</f>
        <v>8.6956521739130432E-2</v>
      </c>
      <c r="J38" s="89"/>
    </row>
    <row r="39" spans="2:10" ht="15.75" thickBot="1" x14ac:dyDescent="0.3">
      <c r="B39" s="86"/>
      <c r="C39" s="3" t="s">
        <v>43</v>
      </c>
      <c r="D39" s="4">
        <v>48</v>
      </c>
      <c r="E39" s="4">
        <v>21</v>
      </c>
      <c r="F39" s="5">
        <f t="shared" si="0"/>
        <v>0.4375</v>
      </c>
      <c r="G39" s="4">
        <v>67</v>
      </c>
      <c r="H39" s="4">
        <v>3</v>
      </c>
      <c r="I39" s="5">
        <f t="shared" si="4"/>
        <v>4.4776119402985072E-2</v>
      </c>
      <c r="J39" s="89"/>
    </row>
    <row r="40" spans="2:10" ht="15.75" thickBot="1" x14ac:dyDescent="0.3">
      <c r="B40" s="86"/>
      <c r="C40" s="3" t="s">
        <v>48</v>
      </c>
      <c r="D40" s="4" t="s">
        <v>11</v>
      </c>
      <c r="E40" s="5" t="s">
        <v>11</v>
      </c>
      <c r="F40" s="5" t="s">
        <v>11</v>
      </c>
      <c r="G40" s="24">
        <v>50</v>
      </c>
      <c r="H40" s="5" t="s">
        <v>11</v>
      </c>
      <c r="I40" s="5" t="s">
        <v>11</v>
      </c>
      <c r="J40" s="89"/>
    </row>
    <row r="41" spans="2:10" ht="15.75" thickBot="1" x14ac:dyDescent="0.3">
      <c r="B41" s="87"/>
      <c r="C41" s="12" t="s">
        <v>49</v>
      </c>
      <c r="D41" s="7">
        <v>29</v>
      </c>
      <c r="E41" s="7">
        <v>4</v>
      </c>
      <c r="F41" s="8">
        <f t="shared" si="0"/>
        <v>0.13793103448275862</v>
      </c>
      <c r="G41" s="7">
        <v>29</v>
      </c>
      <c r="H41" s="7" t="s">
        <v>11</v>
      </c>
      <c r="I41" s="7" t="s">
        <v>11</v>
      </c>
      <c r="J41" s="90"/>
    </row>
    <row r="42" spans="2:10" ht="16.5" thickTop="1" thickBot="1" x14ac:dyDescent="0.3">
      <c r="B42" s="85" t="s">
        <v>50</v>
      </c>
      <c r="C42" s="9" t="s">
        <v>43</v>
      </c>
      <c r="D42" s="10">
        <v>13</v>
      </c>
      <c r="E42" s="10">
        <v>13</v>
      </c>
      <c r="F42" s="11">
        <f t="shared" si="0"/>
        <v>1</v>
      </c>
      <c r="G42" s="10">
        <v>39</v>
      </c>
      <c r="H42" s="10">
        <v>12</v>
      </c>
      <c r="I42" s="11">
        <f t="shared" si="4"/>
        <v>0.30769230769230771</v>
      </c>
      <c r="J42" s="88">
        <f>SUM(E42:E43,H42:H43)</f>
        <v>32</v>
      </c>
    </row>
    <row r="43" spans="2:10" ht="15.75" thickBot="1" x14ac:dyDescent="0.3">
      <c r="B43" s="87"/>
      <c r="C43" s="12" t="s">
        <v>51</v>
      </c>
      <c r="D43" s="7">
        <v>39</v>
      </c>
      <c r="E43" s="7">
        <v>7</v>
      </c>
      <c r="F43" s="8">
        <f t="shared" si="0"/>
        <v>0.17948717948717949</v>
      </c>
      <c r="G43" s="7">
        <v>15</v>
      </c>
      <c r="H43" s="7" t="s">
        <v>11</v>
      </c>
      <c r="I43" s="7" t="s">
        <v>27</v>
      </c>
      <c r="J43" s="90"/>
    </row>
    <row r="44" spans="2:10" ht="16.5" thickTop="1" thickBot="1" x14ac:dyDescent="0.3">
      <c r="B44" s="85" t="s">
        <v>52</v>
      </c>
      <c r="C44" s="9" t="s">
        <v>34</v>
      </c>
      <c r="D44" s="10">
        <v>41</v>
      </c>
      <c r="E44" s="10">
        <v>13</v>
      </c>
      <c r="F44" s="11">
        <f t="shared" si="0"/>
        <v>0.31707317073170732</v>
      </c>
      <c r="G44" s="10">
        <v>14</v>
      </c>
      <c r="H44" s="10">
        <v>3</v>
      </c>
      <c r="I44" s="11">
        <f>H44/G44</f>
        <v>0.21428571428571427</v>
      </c>
      <c r="J44" s="88">
        <f>SUM(E44:E46,H44:H46)</f>
        <v>26</v>
      </c>
    </row>
    <row r="45" spans="2:10" ht="15.75" thickBot="1" x14ac:dyDescent="0.3">
      <c r="B45" s="86"/>
      <c r="C45" s="3" t="s">
        <v>43</v>
      </c>
      <c r="D45" s="4">
        <v>32</v>
      </c>
      <c r="E45" s="4">
        <v>6</v>
      </c>
      <c r="F45" s="5">
        <f t="shared" si="0"/>
        <v>0.1875</v>
      </c>
      <c r="G45" s="4">
        <v>14</v>
      </c>
      <c r="H45" s="4">
        <v>3</v>
      </c>
      <c r="I45" s="5">
        <f>H45/G45</f>
        <v>0.21428571428571427</v>
      </c>
      <c r="J45" s="89"/>
    </row>
    <row r="46" spans="2:10" ht="15.75" thickBot="1" x14ac:dyDescent="0.3">
      <c r="B46" s="87"/>
      <c r="C46" s="12" t="s">
        <v>53</v>
      </c>
      <c r="D46" s="7">
        <v>29</v>
      </c>
      <c r="E46" s="7">
        <v>1</v>
      </c>
      <c r="F46" s="8">
        <f t="shared" si="0"/>
        <v>3.4482758620689655E-2</v>
      </c>
      <c r="G46" s="7">
        <v>15</v>
      </c>
      <c r="H46" s="7" t="s">
        <v>11</v>
      </c>
      <c r="I46" s="7" t="s">
        <v>11</v>
      </c>
      <c r="J46" s="90"/>
    </row>
    <row r="47" spans="2:10" ht="16.5" thickTop="1" thickBot="1" x14ac:dyDescent="0.3">
      <c r="B47" s="85" t="s">
        <v>54</v>
      </c>
      <c r="C47" s="9" t="s">
        <v>55</v>
      </c>
      <c r="D47" s="10">
        <v>17</v>
      </c>
      <c r="E47" s="10">
        <v>12</v>
      </c>
      <c r="F47" s="11">
        <f t="shared" si="0"/>
        <v>0.70588235294117652</v>
      </c>
      <c r="G47" s="10">
        <v>48</v>
      </c>
      <c r="H47" s="10">
        <v>7</v>
      </c>
      <c r="I47" s="11">
        <f>H47/G47</f>
        <v>0.14583333333333334</v>
      </c>
      <c r="J47" s="88">
        <f>SUM(E47:E56,H47:H56)</f>
        <v>92</v>
      </c>
    </row>
    <row r="48" spans="2:10" ht="15.75" thickBot="1" x14ac:dyDescent="0.3">
      <c r="B48" s="86"/>
      <c r="C48" s="3" t="s">
        <v>34</v>
      </c>
      <c r="D48" s="4">
        <v>21</v>
      </c>
      <c r="E48" s="4">
        <v>13</v>
      </c>
      <c r="F48" s="11">
        <f t="shared" si="0"/>
        <v>0.61904761904761907</v>
      </c>
      <c r="G48" s="4">
        <v>43</v>
      </c>
      <c r="H48" s="4">
        <v>1</v>
      </c>
      <c r="I48" s="11">
        <f t="shared" ref="I48:I56" si="5">H48/G48</f>
        <v>2.3255813953488372E-2</v>
      </c>
      <c r="J48" s="89"/>
    </row>
    <row r="49" spans="2:10" ht="15.75" thickBot="1" x14ac:dyDescent="0.3">
      <c r="B49" s="86"/>
      <c r="C49" s="3" t="s">
        <v>56</v>
      </c>
      <c r="D49" s="4">
        <v>16</v>
      </c>
      <c r="E49" s="4">
        <v>9</v>
      </c>
      <c r="F49" s="11">
        <f t="shared" si="0"/>
        <v>0.5625</v>
      </c>
      <c r="G49" s="4">
        <v>33</v>
      </c>
      <c r="H49" s="4">
        <v>1</v>
      </c>
      <c r="I49" s="11">
        <f t="shared" si="5"/>
        <v>3.0303030303030304E-2</v>
      </c>
      <c r="J49" s="89"/>
    </row>
    <row r="50" spans="2:10" ht="15.75" thickBot="1" x14ac:dyDescent="0.3">
      <c r="B50" s="86"/>
      <c r="C50" s="3" t="s">
        <v>57</v>
      </c>
      <c r="D50" s="4">
        <v>18</v>
      </c>
      <c r="E50" s="4">
        <v>2</v>
      </c>
      <c r="F50" s="11">
        <f t="shared" si="0"/>
        <v>0.1111111111111111</v>
      </c>
      <c r="G50" s="4">
        <v>58</v>
      </c>
      <c r="H50" s="4">
        <v>2</v>
      </c>
      <c r="I50" s="11">
        <f t="shared" si="5"/>
        <v>3.4482758620689655E-2</v>
      </c>
      <c r="J50" s="89"/>
    </row>
    <row r="51" spans="2:10" ht="15.75" thickBot="1" x14ac:dyDescent="0.3">
      <c r="B51" s="86"/>
      <c r="C51" s="3" t="s">
        <v>35</v>
      </c>
      <c r="D51" s="4" t="s">
        <v>11</v>
      </c>
      <c r="E51" s="4" t="s">
        <v>11</v>
      </c>
      <c r="F51" s="4" t="s">
        <v>11</v>
      </c>
      <c r="G51" s="4">
        <v>38</v>
      </c>
      <c r="H51" s="4">
        <v>5</v>
      </c>
      <c r="I51" s="11">
        <f t="shared" si="5"/>
        <v>0.13157894736842105</v>
      </c>
      <c r="J51" s="89"/>
    </row>
    <row r="52" spans="2:10" ht="15.75" thickBot="1" x14ac:dyDescent="0.3">
      <c r="B52" s="86"/>
      <c r="C52" s="3" t="s">
        <v>43</v>
      </c>
      <c r="D52" s="4">
        <v>39</v>
      </c>
      <c r="E52" s="4">
        <v>2</v>
      </c>
      <c r="F52" s="11">
        <f t="shared" si="0"/>
        <v>5.128205128205128E-2</v>
      </c>
      <c r="G52" s="4">
        <v>55</v>
      </c>
      <c r="H52" s="4" t="s">
        <v>11</v>
      </c>
      <c r="I52" s="4" t="s">
        <v>11</v>
      </c>
      <c r="J52" s="89"/>
    </row>
    <row r="53" spans="2:10" ht="15.75" thickBot="1" x14ac:dyDescent="0.3">
      <c r="B53" s="86"/>
      <c r="C53" s="3" t="s">
        <v>129</v>
      </c>
      <c r="D53" s="4" t="s">
        <v>11</v>
      </c>
      <c r="E53" s="4" t="s">
        <v>11</v>
      </c>
      <c r="F53" s="4" t="s">
        <v>11</v>
      </c>
      <c r="G53" s="4">
        <v>12</v>
      </c>
      <c r="H53" s="4">
        <v>1</v>
      </c>
      <c r="I53" s="11">
        <f t="shared" si="5"/>
        <v>8.3333333333333329E-2</v>
      </c>
      <c r="J53" s="89"/>
    </row>
    <row r="54" spans="2:10" ht="15.75" thickBot="1" x14ac:dyDescent="0.3">
      <c r="B54" s="86"/>
      <c r="C54" s="3" t="s">
        <v>58</v>
      </c>
      <c r="D54" s="4">
        <v>20</v>
      </c>
      <c r="E54" s="4">
        <v>21</v>
      </c>
      <c r="F54" s="11">
        <f t="shared" si="0"/>
        <v>1.05</v>
      </c>
      <c r="G54" s="4">
        <v>100</v>
      </c>
      <c r="H54" s="4">
        <v>7</v>
      </c>
      <c r="I54" s="11">
        <f t="shared" si="5"/>
        <v>7.0000000000000007E-2</v>
      </c>
      <c r="J54" s="89"/>
    </row>
    <row r="55" spans="2:10" ht="15.75" thickBot="1" x14ac:dyDescent="0.3">
      <c r="B55" s="102"/>
      <c r="C55" s="3" t="s">
        <v>130</v>
      </c>
      <c r="D55" s="66" t="s">
        <v>11</v>
      </c>
      <c r="E55" s="66" t="s">
        <v>11</v>
      </c>
      <c r="F55" s="66" t="s">
        <v>11</v>
      </c>
      <c r="G55" s="66">
        <v>21</v>
      </c>
      <c r="H55" s="66">
        <v>5</v>
      </c>
      <c r="I55" s="11">
        <f t="shared" si="5"/>
        <v>0.23809523809523808</v>
      </c>
      <c r="J55" s="103"/>
    </row>
    <row r="56" spans="2:10" ht="15.75" thickBot="1" x14ac:dyDescent="0.3">
      <c r="B56" s="87"/>
      <c r="C56" s="12" t="s">
        <v>36</v>
      </c>
      <c r="D56" s="7">
        <v>40</v>
      </c>
      <c r="E56" s="7">
        <v>3</v>
      </c>
      <c r="F56" s="8">
        <f t="shared" si="0"/>
        <v>7.4999999999999997E-2</v>
      </c>
      <c r="G56" s="7">
        <v>68</v>
      </c>
      <c r="H56" s="7">
        <v>1</v>
      </c>
      <c r="I56" s="8">
        <f t="shared" si="5"/>
        <v>1.4705882352941176E-2</v>
      </c>
      <c r="J56" s="103"/>
    </row>
    <row r="57" spans="2:10" ht="16.5" thickTop="1" thickBot="1" x14ac:dyDescent="0.3">
      <c r="B57" s="85" t="s">
        <v>59</v>
      </c>
      <c r="C57" s="9" t="s">
        <v>60</v>
      </c>
      <c r="D57" s="10">
        <v>42</v>
      </c>
      <c r="E57" s="10">
        <v>10</v>
      </c>
      <c r="F57" s="11">
        <f t="shared" si="0"/>
        <v>0.23809523809523808</v>
      </c>
      <c r="G57" s="10">
        <v>48</v>
      </c>
      <c r="H57" s="10">
        <v>2</v>
      </c>
      <c r="I57" s="11">
        <f t="shared" ref="I57:I59" si="6">H57/G57</f>
        <v>4.1666666666666664E-2</v>
      </c>
      <c r="J57" s="98">
        <f>SUM(E57:E59,H57:H59)</f>
        <v>46</v>
      </c>
    </row>
    <row r="58" spans="2:10" ht="15.75" thickBot="1" x14ac:dyDescent="0.3">
      <c r="B58" s="86"/>
      <c r="C58" s="3" t="s">
        <v>61</v>
      </c>
      <c r="D58" s="4" t="s">
        <v>11</v>
      </c>
      <c r="E58" s="4" t="s">
        <v>11</v>
      </c>
      <c r="F58" s="5" t="s">
        <v>11</v>
      </c>
      <c r="G58" s="4">
        <v>46</v>
      </c>
      <c r="H58" s="4">
        <v>4</v>
      </c>
      <c r="I58" s="5">
        <f t="shared" si="6"/>
        <v>8.6956521739130432E-2</v>
      </c>
      <c r="J58" s="89"/>
    </row>
    <row r="59" spans="2:10" ht="15.75" thickBot="1" x14ac:dyDescent="0.3">
      <c r="B59" s="87"/>
      <c r="C59" s="12" t="s">
        <v>44</v>
      </c>
      <c r="D59" s="7">
        <v>19</v>
      </c>
      <c r="E59" s="7">
        <v>18</v>
      </c>
      <c r="F59" s="8">
        <f t="shared" si="0"/>
        <v>0.94736842105263153</v>
      </c>
      <c r="G59" s="7">
        <v>48</v>
      </c>
      <c r="H59" s="7">
        <v>12</v>
      </c>
      <c r="I59" s="8">
        <f t="shared" si="6"/>
        <v>0.25</v>
      </c>
      <c r="J59" s="90"/>
    </row>
    <row r="60" spans="2:10" ht="16.5" thickTop="1" thickBot="1" x14ac:dyDescent="0.3">
      <c r="B60" s="85" t="s">
        <v>62</v>
      </c>
      <c r="C60" s="9" t="s">
        <v>46</v>
      </c>
      <c r="D60" s="10">
        <v>25</v>
      </c>
      <c r="E60" s="10">
        <v>20</v>
      </c>
      <c r="F60" s="11">
        <f t="shared" si="0"/>
        <v>0.8</v>
      </c>
      <c r="G60" s="10" t="s">
        <v>11</v>
      </c>
      <c r="H60" s="10" t="s">
        <v>11</v>
      </c>
      <c r="I60" s="10" t="s">
        <v>11</v>
      </c>
      <c r="J60" s="88">
        <f>SUM(E60:E62,H61)</f>
        <v>44</v>
      </c>
    </row>
    <row r="61" spans="2:10" ht="15.75" thickBot="1" x14ac:dyDescent="0.3">
      <c r="B61" s="86"/>
      <c r="C61" s="3" t="s">
        <v>43</v>
      </c>
      <c r="D61" s="4">
        <v>43</v>
      </c>
      <c r="E61" s="4">
        <v>15</v>
      </c>
      <c r="F61" s="5">
        <f t="shared" si="0"/>
        <v>0.34883720930232559</v>
      </c>
      <c r="G61" s="4">
        <v>41</v>
      </c>
      <c r="H61" s="4">
        <v>3</v>
      </c>
      <c r="I61" s="5">
        <f t="shared" ref="I61" si="7">H61/G61</f>
        <v>7.3170731707317069E-2</v>
      </c>
      <c r="J61" s="89"/>
    </row>
    <row r="62" spans="2:10" ht="15.75" thickBot="1" x14ac:dyDescent="0.3">
      <c r="B62" s="87"/>
      <c r="C62" s="12" t="s">
        <v>53</v>
      </c>
      <c r="D62" s="7">
        <v>21</v>
      </c>
      <c r="E62" s="7">
        <v>6</v>
      </c>
      <c r="F62" s="8">
        <f t="shared" si="0"/>
        <v>0.2857142857142857</v>
      </c>
      <c r="G62" s="7" t="s">
        <v>11</v>
      </c>
      <c r="H62" s="7" t="s">
        <v>11</v>
      </c>
      <c r="I62" s="7" t="s">
        <v>11</v>
      </c>
      <c r="J62" s="90"/>
    </row>
    <row r="63" spans="2:10" ht="16.5" thickTop="1" thickBot="1" x14ac:dyDescent="0.3">
      <c r="B63" s="85" t="s">
        <v>63</v>
      </c>
      <c r="C63" s="9" t="s">
        <v>43</v>
      </c>
      <c r="D63" s="10">
        <v>19</v>
      </c>
      <c r="E63" s="10">
        <v>3</v>
      </c>
      <c r="F63" s="11">
        <f t="shared" si="0"/>
        <v>0.15789473684210525</v>
      </c>
      <c r="G63" s="10">
        <v>25</v>
      </c>
      <c r="H63" s="10" t="s">
        <v>11</v>
      </c>
      <c r="I63" s="10" t="s">
        <v>11</v>
      </c>
      <c r="J63" s="88">
        <f>SUM(E63,E64,H63:H64)</f>
        <v>6</v>
      </c>
    </row>
    <row r="64" spans="2:10" ht="15.75" thickBot="1" x14ac:dyDescent="0.3">
      <c r="B64" s="87"/>
      <c r="C64" s="12" t="s">
        <v>44</v>
      </c>
      <c r="D64" s="7">
        <v>29</v>
      </c>
      <c r="E64" s="7">
        <v>3</v>
      </c>
      <c r="F64" s="8">
        <f t="shared" si="0"/>
        <v>0.10344827586206896</v>
      </c>
      <c r="G64" s="7">
        <v>24</v>
      </c>
      <c r="H64" s="7" t="s">
        <v>11</v>
      </c>
      <c r="I64" s="7" t="s">
        <v>11</v>
      </c>
      <c r="J64" s="90"/>
    </row>
    <row r="65" spans="2:10" ht="16.5" thickTop="1" thickBot="1" x14ac:dyDescent="0.3">
      <c r="B65" s="85" t="s">
        <v>64</v>
      </c>
      <c r="C65" s="9" t="s">
        <v>46</v>
      </c>
      <c r="D65" s="10">
        <v>69</v>
      </c>
      <c r="E65" s="10">
        <v>6</v>
      </c>
      <c r="F65" s="11">
        <f t="shared" si="0"/>
        <v>8.6956521739130432E-2</v>
      </c>
      <c r="G65" s="10">
        <v>38</v>
      </c>
      <c r="H65" s="10">
        <v>1</v>
      </c>
      <c r="I65" s="11">
        <f t="shared" ref="I65:I67" si="8">H65/G65</f>
        <v>2.6315789473684209E-2</v>
      </c>
      <c r="J65" s="88">
        <f>SUM(E65:E69,H65:H69)</f>
        <v>20</v>
      </c>
    </row>
    <row r="66" spans="2:10" ht="15.75" thickBot="1" x14ac:dyDescent="0.3">
      <c r="B66" s="85"/>
      <c r="C66" s="9" t="s">
        <v>134</v>
      </c>
      <c r="D66" s="10" t="s">
        <v>11</v>
      </c>
      <c r="E66" s="10" t="s">
        <v>11</v>
      </c>
      <c r="F66" s="10" t="s">
        <v>11</v>
      </c>
      <c r="G66" s="10">
        <v>29</v>
      </c>
      <c r="H66" s="10">
        <v>2</v>
      </c>
      <c r="I66" s="11">
        <f t="shared" si="8"/>
        <v>6.8965517241379309E-2</v>
      </c>
      <c r="J66" s="88"/>
    </row>
    <row r="67" spans="2:10" ht="15.75" thickBot="1" x14ac:dyDescent="0.3">
      <c r="B67" s="86"/>
      <c r="C67" s="3" t="s">
        <v>34</v>
      </c>
      <c r="D67" s="4">
        <v>37</v>
      </c>
      <c r="E67" s="4">
        <v>7</v>
      </c>
      <c r="F67" s="5">
        <f t="shared" si="0"/>
        <v>0.1891891891891892</v>
      </c>
      <c r="G67" s="4">
        <v>42</v>
      </c>
      <c r="H67" s="4">
        <v>4</v>
      </c>
      <c r="I67" s="5">
        <f t="shared" si="8"/>
        <v>9.5238095238095233E-2</v>
      </c>
      <c r="J67" s="89"/>
    </row>
    <row r="68" spans="2:10" ht="15.75" thickBot="1" x14ac:dyDescent="0.3">
      <c r="B68" s="102"/>
      <c r="C68" s="65" t="s">
        <v>61</v>
      </c>
      <c r="D68" s="66" t="s">
        <v>11</v>
      </c>
      <c r="E68" s="66" t="s">
        <v>11</v>
      </c>
      <c r="F68" s="66" t="s">
        <v>11</v>
      </c>
      <c r="G68" s="66">
        <v>15</v>
      </c>
      <c r="H68" s="66" t="s">
        <v>11</v>
      </c>
      <c r="I68" s="66" t="s">
        <v>11</v>
      </c>
      <c r="J68" s="103"/>
    </row>
    <row r="69" spans="2:10" ht="15.75" thickBot="1" x14ac:dyDescent="0.3">
      <c r="B69" s="87"/>
      <c r="C69" s="12" t="s">
        <v>133</v>
      </c>
      <c r="D69" s="7" t="s">
        <v>11</v>
      </c>
      <c r="E69" s="7" t="s">
        <v>11</v>
      </c>
      <c r="F69" s="7" t="s">
        <v>11</v>
      </c>
      <c r="G69" s="7">
        <v>15</v>
      </c>
      <c r="H69" s="7" t="s">
        <v>11</v>
      </c>
      <c r="I69" s="7" t="s">
        <v>11</v>
      </c>
      <c r="J69" s="90"/>
    </row>
    <row r="70" spans="2:10" ht="16.5" thickTop="1" thickBot="1" x14ac:dyDescent="0.3">
      <c r="B70" s="104" t="s">
        <v>65</v>
      </c>
      <c r="C70" s="9" t="s">
        <v>66</v>
      </c>
      <c r="D70" s="10">
        <v>57</v>
      </c>
      <c r="E70" s="10">
        <v>8</v>
      </c>
      <c r="F70" s="11">
        <f t="shared" si="0"/>
        <v>0.14035087719298245</v>
      </c>
      <c r="G70" s="10">
        <v>45</v>
      </c>
      <c r="H70" s="10">
        <v>3</v>
      </c>
      <c r="I70" s="10" t="s">
        <v>27</v>
      </c>
      <c r="J70" s="106">
        <f>SUM(E71,E70,H70:H71)</f>
        <v>12</v>
      </c>
    </row>
    <row r="71" spans="2:10" ht="15.75" thickBot="1" x14ac:dyDescent="0.3">
      <c r="B71" s="105"/>
      <c r="C71" s="12" t="s">
        <v>67</v>
      </c>
      <c r="D71" s="7">
        <v>30</v>
      </c>
      <c r="E71" s="7">
        <v>1</v>
      </c>
      <c r="F71" s="8">
        <f t="shared" si="0"/>
        <v>3.3333333333333333E-2</v>
      </c>
      <c r="G71" s="7">
        <v>15</v>
      </c>
      <c r="H71" s="7" t="s">
        <v>11</v>
      </c>
      <c r="I71" s="7" t="s">
        <v>68</v>
      </c>
      <c r="J71" s="107"/>
    </row>
    <row r="72" spans="2:10" ht="16.5" thickTop="1" thickBot="1" x14ac:dyDescent="0.3">
      <c r="B72" s="104" t="s">
        <v>69</v>
      </c>
      <c r="C72" s="9" t="s">
        <v>70</v>
      </c>
      <c r="D72" s="10">
        <v>29</v>
      </c>
      <c r="E72" s="10">
        <v>3</v>
      </c>
      <c r="F72" s="11">
        <f t="shared" si="0"/>
        <v>0.10344827586206896</v>
      </c>
      <c r="G72" s="10">
        <v>45</v>
      </c>
      <c r="H72" s="10">
        <v>1</v>
      </c>
      <c r="I72" s="10" t="s">
        <v>11</v>
      </c>
      <c r="J72" s="106">
        <f>SUM(E72:E75,H72:H75)</f>
        <v>19</v>
      </c>
    </row>
    <row r="73" spans="2:10" ht="15.75" thickBot="1" x14ac:dyDescent="0.3">
      <c r="B73" s="108"/>
      <c r="C73" s="3" t="s">
        <v>71</v>
      </c>
      <c r="D73" s="4">
        <v>45</v>
      </c>
      <c r="E73" s="4">
        <v>5</v>
      </c>
      <c r="F73" s="5">
        <f t="shared" ref="F73:F92" si="9">E73/D73</f>
        <v>0.1111111111111111</v>
      </c>
      <c r="G73" s="4">
        <v>30</v>
      </c>
      <c r="H73" s="4">
        <v>1</v>
      </c>
      <c r="I73" s="4" t="s">
        <v>11</v>
      </c>
      <c r="J73" s="109"/>
    </row>
    <row r="74" spans="2:10" ht="15.75" thickBot="1" x14ac:dyDescent="0.3">
      <c r="B74" s="108"/>
      <c r="C74" s="3" t="s">
        <v>53</v>
      </c>
      <c r="D74" s="4">
        <v>42</v>
      </c>
      <c r="E74" s="4">
        <v>2</v>
      </c>
      <c r="F74" s="5">
        <f t="shared" si="9"/>
        <v>4.7619047619047616E-2</v>
      </c>
      <c r="G74" s="4">
        <v>30</v>
      </c>
      <c r="H74" s="4">
        <v>2</v>
      </c>
      <c r="I74" s="4" t="s">
        <v>11</v>
      </c>
      <c r="J74" s="109"/>
    </row>
    <row r="75" spans="2:10" ht="15.75" thickBot="1" x14ac:dyDescent="0.3">
      <c r="B75" s="105"/>
      <c r="C75" s="12" t="s">
        <v>13</v>
      </c>
      <c r="D75" s="7">
        <v>49</v>
      </c>
      <c r="E75" s="7">
        <v>3</v>
      </c>
      <c r="F75" s="8">
        <f t="shared" si="9"/>
        <v>6.1224489795918366E-2</v>
      </c>
      <c r="G75" s="7">
        <v>43</v>
      </c>
      <c r="H75" s="7">
        <v>2</v>
      </c>
      <c r="I75" s="8">
        <f>H75/G75</f>
        <v>4.6511627906976744E-2</v>
      </c>
      <c r="J75" s="107"/>
    </row>
    <row r="76" spans="2:10" ht="16.5" thickTop="1" thickBot="1" x14ac:dyDescent="0.3">
      <c r="B76" s="104" t="s">
        <v>72</v>
      </c>
      <c r="C76" s="9" t="s">
        <v>57</v>
      </c>
      <c r="D76" s="10">
        <v>43</v>
      </c>
      <c r="E76" s="23">
        <v>5</v>
      </c>
      <c r="F76" s="11">
        <f t="shared" si="9"/>
        <v>0.11627906976744186</v>
      </c>
      <c r="G76" s="10">
        <v>28</v>
      </c>
      <c r="H76" s="23">
        <v>2</v>
      </c>
      <c r="I76" s="11">
        <f t="shared" ref="I76:I77" si="10">H76/G76</f>
        <v>7.1428571428571425E-2</v>
      </c>
      <c r="J76" s="110">
        <f>SUM(E76,E77,H76:H77)</f>
        <v>41</v>
      </c>
    </row>
    <row r="77" spans="2:10" ht="15.75" thickBot="1" x14ac:dyDescent="0.3">
      <c r="B77" s="105"/>
      <c r="C77" s="12" t="s">
        <v>44</v>
      </c>
      <c r="D77" s="7">
        <v>15</v>
      </c>
      <c r="E77" s="22">
        <v>16</v>
      </c>
      <c r="F77" s="8">
        <f t="shared" si="9"/>
        <v>1.0666666666666667</v>
      </c>
      <c r="G77" s="7">
        <v>67</v>
      </c>
      <c r="H77" s="22">
        <v>18</v>
      </c>
      <c r="I77" s="8">
        <f t="shared" si="10"/>
        <v>0.26865671641791045</v>
      </c>
      <c r="J77" s="111"/>
    </row>
    <row r="78" spans="2:10" ht="16.5" thickTop="1" thickBot="1" x14ac:dyDescent="0.3">
      <c r="B78" s="104" t="s">
        <v>73</v>
      </c>
      <c r="C78" s="9" t="s">
        <v>55</v>
      </c>
      <c r="D78" s="10">
        <v>26</v>
      </c>
      <c r="E78" s="10">
        <v>13</v>
      </c>
      <c r="F78" s="11">
        <f t="shared" si="9"/>
        <v>0.5</v>
      </c>
      <c r="G78" s="10">
        <v>19</v>
      </c>
      <c r="H78" s="10">
        <v>7</v>
      </c>
      <c r="I78" s="11">
        <f>H78/G78</f>
        <v>0.36842105263157893</v>
      </c>
      <c r="J78" s="106">
        <f>SUM(E78:E84,H78:H84)</f>
        <v>52</v>
      </c>
    </row>
    <row r="79" spans="2:10" ht="15.75" thickBot="1" x14ac:dyDescent="0.3">
      <c r="B79" s="108"/>
      <c r="C79" s="9" t="s">
        <v>131</v>
      </c>
      <c r="D79" s="10" t="s">
        <v>11</v>
      </c>
      <c r="E79" s="10" t="s">
        <v>11</v>
      </c>
      <c r="F79" s="10" t="s">
        <v>11</v>
      </c>
      <c r="G79" s="10">
        <v>23</v>
      </c>
      <c r="H79" s="10" t="s">
        <v>11</v>
      </c>
      <c r="I79" s="10" t="s">
        <v>11</v>
      </c>
      <c r="J79" s="109"/>
    </row>
    <row r="80" spans="2:10" ht="15.75" thickBot="1" x14ac:dyDescent="0.3">
      <c r="B80" s="108"/>
      <c r="C80" s="3" t="s">
        <v>74</v>
      </c>
      <c r="D80" s="4">
        <v>30</v>
      </c>
      <c r="E80" s="5" t="s">
        <v>11</v>
      </c>
      <c r="F80" s="5" t="s">
        <v>11</v>
      </c>
      <c r="G80" s="4">
        <v>30</v>
      </c>
      <c r="H80" s="4">
        <v>1</v>
      </c>
      <c r="I80" s="11">
        <f t="shared" ref="I80:I84" si="11">H80/G80</f>
        <v>3.3333333333333333E-2</v>
      </c>
      <c r="J80" s="109"/>
    </row>
    <row r="81" spans="2:12" ht="15.75" thickBot="1" x14ac:dyDescent="0.3">
      <c r="B81" s="108"/>
      <c r="C81" s="3" t="s">
        <v>70</v>
      </c>
      <c r="D81" s="4">
        <v>35</v>
      </c>
      <c r="E81" s="4">
        <v>8</v>
      </c>
      <c r="F81" s="11">
        <f t="shared" si="9"/>
        <v>0.22857142857142856</v>
      </c>
      <c r="G81" s="4">
        <v>30</v>
      </c>
      <c r="H81" s="4">
        <v>1</v>
      </c>
      <c r="I81" s="11">
        <f t="shared" si="11"/>
        <v>3.3333333333333333E-2</v>
      </c>
      <c r="J81" s="109"/>
    </row>
    <row r="82" spans="2:12" ht="15.75" thickBot="1" x14ac:dyDescent="0.3">
      <c r="B82" s="108"/>
      <c r="C82" s="3" t="s">
        <v>34</v>
      </c>
      <c r="D82" s="4">
        <v>50</v>
      </c>
      <c r="E82" s="4">
        <v>12</v>
      </c>
      <c r="F82" s="11">
        <f t="shared" si="9"/>
        <v>0.24</v>
      </c>
      <c r="G82" s="4">
        <v>44</v>
      </c>
      <c r="H82" s="4">
        <v>5</v>
      </c>
      <c r="I82" s="11">
        <f t="shared" si="11"/>
        <v>0.11363636363636363</v>
      </c>
      <c r="J82" s="109"/>
    </row>
    <row r="83" spans="2:12" ht="15.75" thickBot="1" x14ac:dyDescent="0.3">
      <c r="B83" s="108"/>
      <c r="C83" s="12" t="s">
        <v>43</v>
      </c>
      <c r="D83" s="66">
        <v>40</v>
      </c>
      <c r="E83" s="66">
        <v>2</v>
      </c>
      <c r="F83" s="11">
        <f t="shared" si="9"/>
        <v>0.05</v>
      </c>
      <c r="G83" s="66">
        <v>20</v>
      </c>
      <c r="H83" s="66">
        <v>2</v>
      </c>
      <c r="I83" s="11">
        <f t="shared" si="11"/>
        <v>0.1</v>
      </c>
      <c r="J83" s="109"/>
    </row>
    <row r="84" spans="2:12" ht="16.5" thickTop="1" thickBot="1" x14ac:dyDescent="0.3">
      <c r="B84" s="105"/>
      <c r="C84" s="12" t="s">
        <v>132</v>
      </c>
      <c r="D84" s="7" t="s">
        <v>11</v>
      </c>
      <c r="E84" s="7" t="s">
        <v>11</v>
      </c>
      <c r="F84" s="7" t="s">
        <v>11</v>
      </c>
      <c r="G84" s="7">
        <v>25</v>
      </c>
      <c r="H84" s="7">
        <v>1</v>
      </c>
      <c r="I84" s="11">
        <f t="shared" si="11"/>
        <v>0.04</v>
      </c>
      <c r="J84" s="107"/>
    </row>
    <row r="85" spans="2:12" ht="16.5" thickTop="1" thickBot="1" x14ac:dyDescent="0.3">
      <c r="B85" s="104" t="s">
        <v>75</v>
      </c>
      <c r="C85" s="9" t="s">
        <v>46</v>
      </c>
      <c r="D85" s="10">
        <v>41</v>
      </c>
      <c r="E85" s="10">
        <v>37</v>
      </c>
      <c r="F85" s="11">
        <f t="shared" si="9"/>
        <v>0.90243902439024393</v>
      </c>
      <c r="G85" s="10">
        <v>39</v>
      </c>
      <c r="H85" s="10">
        <v>9</v>
      </c>
      <c r="I85" s="11">
        <v>0.05</v>
      </c>
      <c r="J85" s="106">
        <f>SUM(E86,E85,H85:H86)</f>
        <v>96</v>
      </c>
    </row>
    <row r="86" spans="2:12" ht="15.75" thickBot="1" x14ac:dyDescent="0.3">
      <c r="B86" s="105"/>
      <c r="C86" s="12" t="s">
        <v>76</v>
      </c>
      <c r="D86" s="7">
        <v>35</v>
      </c>
      <c r="E86" s="7">
        <v>47</v>
      </c>
      <c r="F86" s="8">
        <f t="shared" si="9"/>
        <v>1.3428571428571427</v>
      </c>
      <c r="G86" s="7">
        <v>39</v>
      </c>
      <c r="H86" s="7">
        <v>3</v>
      </c>
      <c r="I86" s="8">
        <f>H86/G86</f>
        <v>7.6923076923076927E-2</v>
      </c>
      <c r="J86" s="107"/>
    </row>
    <row r="87" spans="2:12" ht="16.5" thickTop="1" thickBot="1" x14ac:dyDescent="0.3">
      <c r="B87" s="104" t="s">
        <v>77</v>
      </c>
      <c r="C87" s="9" t="s">
        <v>41</v>
      </c>
      <c r="D87" s="10">
        <v>11</v>
      </c>
      <c r="E87" s="10">
        <v>7</v>
      </c>
      <c r="F87" s="11">
        <f t="shared" si="9"/>
        <v>0.63636363636363635</v>
      </c>
      <c r="G87" s="10">
        <v>10</v>
      </c>
      <c r="H87" s="10">
        <v>1</v>
      </c>
      <c r="I87" s="11">
        <f>H87/G87</f>
        <v>0.1</v>
      </c>
      <c r="J87" s="106">
        <f>SUM(E88,E87,H87:H88)</f>
        <v>22</v>
      </c>
    </row>
    <row r="88" spans="2:12" ht="15.75" thickBot="1" x14ac:dyDescent="0.3">
      <c r="B88" s="105"/>
      <c r="C88" s="12" t="s">
        <v>44</v>
      </c>
      <c r="D88" s="7">
        <v>7</v>
      </c>
      <c r="E88" s="7">
        <v>9</v>
      </c>
      <c r="F88" s="8">
        <f t="shared" si="9"/>
        <v>1.2857142857142858</v>
      </c>
      <c r="G88" s="7">
        <v>26</v>
      </c>
      <c r="H88" s="7">
        <v>5</v>
      </c>
      <c r="I88" s="8">
        <f t="shared" ref="I88:I89" si="12">H88/G88</f>
        <v>0.19230769230769232</v>
      </c>
      <c r="J88" s="107"/>
    </row>
    <row r="89" spans="2:12" ht="16.5" thickTop="1" thickBot="1" x14ac:dyDescent="0.3">
      <c r="B89" s="104" t="s">
        <v>78</v>
      </c>
      <c r="C89" s="9" t="s">
        <v>70</v>
      </c>
      <c r="D89" s="10">
        <v>125</v>
      </c>
      <c r="E89" s="10">
        <v>11</v>
      </c>
      <c r="F89" s="11">
        <f t="shared" si="9"/>
        <v>8.7999999999999995E-2</v>
      </c>
      <c r="G89" s="10">
        <v>48</v>
      </c>
      <c r="H89" s="10">
        <v>3</v>
      </c>
      <c r="I89" s="11">
        <f t="shared" si="12"/>
        <v>6.25E-2</v>
      </c>
      <c r="J89" s="106">
        <f>SUM(E90,E89,H89:H90)</f>
        <v>31</v>
      </c>
    </row>
    <row r="90" spans="2:12" ht="15.75" thickBot="1" x14ac:dyDescent="0.3">
      <c r="B90" s="105"/>
      <c r="C90" s="12" t="s">
        <v>22</v>
      </c>
      <c r="D90" s="7">
        <v>34</v>
      </c>
      <c r="E90" s="7">
        <v>15</v>
      </c>
      <c r="F90" s="8">
        <f t="shared" si="9"/>
        <v>0.44117647058823528</v>
      </c>
      <c r="G90" s="7">
        <v>30</v>
      </c>
      <c r="H90" s="7">
        <v>2</v>
      </c>
      <c r="I90" s="7" t="s">
        <v>11</v>
      </c>
      <c r="J90" s="107"/>
    </row>
    <row r="91" spans="2:12" ht="16.5" thickTop="1" thickBot="1" x14ac:dyDescent="0.3">
      <c r="B91" s="104" t="s">
        <v>79</v>
      </c>
      <c r="C91" s="9" t="s">
        <v>70</v>
      </c>
      <c r="D91" s="10">
        <v>107</v>
      </c>
      <c r="E91" s="10">
        <v>16</v>
      </c>
      <c r="F91" s="11">
        <f t="shared" si="9"/>
        <v>0.14953271028037382</v>
      </c>
      <c r="G91" s="10">
        <v>100</v>
      </c>
      <c r="H91" s="10">
        <v>4</v>
      </c>
      <c r="I91" s="10" t="s">
        <v>11</v>
      </c>
      <c r="J91" s="106">
        <f>SUM(E92,E91,H91:H92)</f>
        <v>38</v>
      </c>
    </row>
    <row r="92" spans="2:12" ht="15.75" thickBot="1" x14ac:dyDescent="0.3">
      <c r="B92" s="85"/>
      <c r="C92" s="3" t="s">
        <v>22</v>
      </c>
      <c r="D92" s="4">
        <v>24</v>
      </c>
      <c r="E92" s="4">
        <v>16</v>
      </c>
      <c r="F92" s="5">
        <f t="shared" si="9"/>
        <v>0.66666666666666663</v>
      </c>
      <c r="G92" s="4">
        <v>30</v>
      </c>
      <c r="H92" s="4">
        <v>2</v>
      </c>
      <c r="I92" s="5">
        <f>H92/G92</f>
        <v>6.6666666666666666E-2</v>
      </c>
      <c r="J92" s="88"/>
    </row>
    <row r="93" spans="2:12" ht="15.75" thickBot="1" x14ac:dyDescent="0.3">
      <c r="B93" s="25" t="s">
        <v>80</v>
      </c>
      <c r="C93" s="26"/>
      <c r="D93" s="27">
        <f>SUM(D5:D92)</f>
        <v>3044</v>
      </c>
      <c r="E93" s="27">
        <f>SUM(E5:E92)</f>
        <v>839</v>
      </c>
      <c r="F93" s="28">
        <f>E93/D93</f>
        <v>0.27562417871222078</v>
      </c>
      <c r="G93" s="27">
        <f>SUM(G5:G92)</f>
        <v>3328</v>
      </c>
      <c r="H93" s="27">
        <f>SUM(H5:H92)</f>
        <v>240</v>
      </c>
      <c r="I93" s="28">
        <f>H93/G93</f>
        <v>7.2115384615384609E-2</v>
      </c>
      <c r="J93" s="27">
        <f>SUM(H93,E93)</f>
        <v>1079</v>
      </c>
    </row>
    <row r="94" spans="2:12" ht="15.75" thickBot="1" x14ac:dyDescent="0.3">
      <c r="B94" s="29"/>
      <c r="C94" s="30"/>
      <c r="D94" s="31"/>
      <c r="E94" s="31"/>
      <c r="F94" s="31"/>
      <c r="G94" s="31"/>
      <c r="H94" s="31"/>
      <c r="I94" s="31"/>
      <c r="J94" s="31"/>
      <c r="L94" s="84"/>
    </row>
    <row r="95" spans="2:12" ht="15.75" thickBot="1" x14ac:dyDescent="0.3">
      <c r="B95" s="32" t="s">
        <v>81</v>
      </c>
      <c r="C95" s="33" t="s">
        <v>1</v>
      </c>
      <c r="D95" s="2" t="s">
        <v>5</v>
      </c>
      <c r="E95" s="2" t="s">
        <v>7</v>
      </c>
      <c r="F95" s="34" t="s">
        <v>6</v>
      </c>
      <c r="G95" s="2" t="s">
        <v>5</v>
      </c>
      <c r="H95" s="2" t="s">
        <v>7</v>
      </c>
      <c r="I95" s="34" t="s">
        <v>6</v>
      </c>
      <c r="J95" s="34"/>
    </row>
    <row r="96" spans="2:12" ht="15.75" thickBot="1" x14ac:dyDescent="0.3">
      <c r="B96" s="112" t="s">
        <v>82</v>
      </c>
      <c r="C96" s="3" t="s">
        <v>18</v>
      </c>
      <c r="D96" s="4"/>
      <c r="E96" s="4"/>
      <c r="F96" s="4"/>
      <c r="G96" s="4">
        <v>46</v>
      </c>
      <c r="H96" s="4">
        <v>4</v>
      </c>
      <c r="I96" s="5">
        <f>H96/G96</f>
        <v>8.6956521739130432E-2</v>
      </c>
      <c r="J96" s="103">
        <f>SUM(E101,H96:H103)</f>
        <v>44</v>
      </c>
    </row>
    <row r="97" spans="2:10" ht="15.75" thickBot="1" x14ac:dyDescent="0.3">
      <c r="B97" s="113"/>
      <c r="C97" s="3" t="s">
        <v>24</v>
      </c>
      <c r="D97" s="4"/>
      <c r="E97" s="4"/>
      <c r="F97" s="4"/>
      <c r="G97" s="4">
        <v>37</v>
      </c>
      <c r="H97" s="4">
        <v>3</v>
      </c>
      <c r="I97" s="5">
        <f t="shared" ref="I97:I102" si="13">H97/G97</f>
        <v>8.1081081081081086E-2</v>
      </c>
      <c r="J97" s="109"/>
    </row>
    <row r="98" spans="2:10" ht="15.75" thickBot="1" x14ac:dyDescent="0.3">
      <c r="B98" s="113"/>
      <c r="C98" s="35" t="s">
        <v>83</v>
      </c>
      <c r="D98" s="4"/>
      <c r="E98" s="4"/>
      <c r="F98" s="4"/>
      <c r="G98" s="4">
        <v>49</v>
      </c>
      <c r="H98" s="4">
        <v>3</v>
      </c>
      <c r="I98" s="5">
        <f t="shared" si="13"/>
        <v>6.1224489795918366E-2</v>
      </c>
      <c r="J98" s="109"/>
    </row>
    <row r="99" spans="2:10" ht="15.75" thickBot="1" x14ac:dyDescent="0.3">
      <c r="B99" s="113"/>
      <c r="C99" s="3" t="s">
        <v>84</v>
      </c>
      <c r="D99" s="4"/>
      <c r="E99" s="4"/>
      <c r="F99" s="4"/>
      <c r="G99" s="4">
        <v>32</v>
      </c>
      <c r="H99" s="4">
        <v>6</v>
      </c>
      <c r="I99" s="5">
        <f t="shared" si="13"/>
        <v>0.1875</v>
      </c>
      <c r="J99" s="109"/>
    </row>
    <row r="100" spans="2:10" ht="15.75" thickBot="1" x14ac:dyDescent="0.3">
      <c r="B100" s="113"/>
      <c r="C100" s="3" t="s">
        <v>19</v>
      </c>
      <c r="D100" s="4"/>
      <c r="E100" s="4"/>
      <c r="F100" s="4"/>
      <c r="G100" s="4">
        <v>39</v>
      </c>
      <c r="H100" s="4">
        <v>2</v>
      </c>
      <c r="I100" s="5">
        <f t="shared" si="13"/>
        <v>5.128205128205128E-2</v>
      </c>
      <c r="J100" s="109"/>
    </row>
    <row r="101" spans="2:10" ht="15.75" thickBot="1" x14ac:dyDescent="0.3">
      <c r="B101" s="113"/>
      <c r="C101" s="3" t="s">
        <v>85</v>
      </c>
      <c r="D101" s="4">
        <v>30</v>
      </c>
      <c r="E101" s="4">
        <v>17</v>
      </c>
      <c r="F101" s="5">
        <f>E101/D101</f>
        <v>0.56666666666666665</v>
      </c>
      <c r="G101" s="4">
        <v>30</v>
      </c>
      <c r="H101" s="4">
        <v>1</v>
      </c>
      <c r="I101" s="5">
        <f t="shared" si="13"/>
        <v>3.3333333333333333E-2</v>
      </c>
      <c r="J101" s="109"/>
    </row>
    <row r="102" spans="2:10" ht="15.75" thickBot="1" x14ac:dyDescent="0.3">
      <c r="B102" s="113"/>
      <c r="C102" s="3" t="s">
        <v>86</v>
      </c>
      <c r="D102" s="4"/>
      <c r="E102" s="4"/>
      <c r="F102" s="4"/>
      <c r="G102" s="4">
        <v>29</v>
      </c>
      <c r="H102" s="4">
        <v>5</v>
      </c>
      <c r="I102" s="5">
        <f t="shared" si="13"/>
        <v>0.17241379310344829</v>
      </c>
      <c r="J102" s="109"/>
    </row>
    <row r="103" spans="2:10" ht="15.75" thickBot="1" x14ac:dyDescent="0.3">
      <c r="B103" s="114"/>
      <c r="C103" s="12" t="s">
        <v>87</v>
      </c>
      <c r="D103" s="7"/>
      <c r="E103" s="7"/>
      <c r="F103" s="7"/>
      <c r="G103" s="7">
        <v>31</v>
      </c>
      <c r="H103" s="7">
        <v>3</v>
      </c>
      <c r="I103" s="8">
        <f>H103/G103</f>
        <v>9.6774193548387094E-2</v>
      </c>
      <c r="J103" s="107"/>
    </row>
    <row r="104" spans="2:10" ht="24" thickTop="1" thickBot="1" x14ac:dyDescent="0.3">
      <c r="B104" s="36" t="s">
        <v>88</v>
      </c>
      <c r="C104" s="17" t="s">
        <v>89</v>
      </c>
      <c r="D104" s="18">
        <v>3</v>
      </c>
      <c r="E104" s="18">
        <v>3</v>
      </c>
      <c r="F104" s="19">
        <f>E104/D104</f>
        <v>1</v>
      </c>
      <c r="G104" s="18">
        <v>60</v>
      </c>
      <c r="H104" s="18">
        <v>2</v>
      </c>
      <c r="I104" s="19">
        <f>H104/G104</f>
        <v>3.3333333333333333E-2</v>
      </c>
      <c r="J104" s="18">
        <f>SUM(H104,E104)</f>
        <v>5</v>
      </c>
    </row>
    <row r="105" spans="2:10" ht="16.5" thickTop="1" thickBot="1" x14ac:dyDescent="0.3">
      <c r="B105" s="115" t="s">
        <v>90</v>
      </c>
      <c r="C105" s="9" t="s">
        <v>18</v>
      </c>
      <c r="D105" s="10"/>
      <c r="E105" s="10"/>
      <c r="F105" s="10"/>
      <c r="G105" s="10">
        <v>39</v>
      </c>
      <c r="H105" s="10">
        <v>4</v>
      </c>
      <c r="I105" s="11">
        <f>H105/G105</f>
        <v>0.10256410256410256</v>
      </c>
      <c r="J105" s="106">
        <f>SUM(H105:H113)</f>
        <v>35</v>
      </c>
    </row>
    <row r="106" spans="2:10" ht="15.75" thickBot="1" x14ac:dyDescent="0.3">
      <c r="B106" s="113"/>
      <c r="C106" s="9" t="s">
        <v>135</v>
      </c>
      <c r="D106" s="10"/>
      <c r="E106" s="10"/>
      <c r="F106" s="10"/>
      <c r="G106" s="10">
        <v>20</v>
      </c>
      <c r="H106" s="10">
        <v>3</v>
      </c>
      <c r="I106" s="11"/>
      <c r="J106" s="109"/>
    </row>
    <row r="107" spans="2:10" ht="15.75" thickBot="1" x14ac:dyDescent="0.3">
      <c r="B107" s="113"/>
      <c r="C107" s="3" t="s">
        <v>15</v>
      </c>
      <c r="D107" s="4"/>
      <c r="E107" s="4"/>
      <c r="F107" s="4"/>
      <c r="G107" s="4">
        <v>48</v>
      </c>
      <c r="H107" s="4">
        <v>1</v>
      </c>
      <c r="I107" s="4" t="s">
        <v>11</v>
      </c>
      <c r="J107" s="109"/>
    </row>
    <row r="108" spans="2:10" ht="15.75" thickBot="1" x14ac:dyDescent="0.3">
      <c r="B108" s="113"/>
      <c r="C108" s="3" t="s">
        <v>24</v>
      </c>
      <c r="D108" s="4"/>
      <c r="E108" s="4"/>
      <c r="F108" s="4"/>
      <c r="G108" s="4">
        <v>26</v>
      </c>
      <c r="H108" s="4">
        <v>5</v>
      </c>
      <c r="I108" s="5">
        <f t="shared" ref="I108:I118" si="14">H108/G108</f>
        <v>0.19230769230769232</v>
      </c>
      <c r="J108" s="109"/>
    </row>
    <row r="109" spans="2:10" ht="15.75" thickBot="1" x14ac:dyDescent="0.3">
      <c r="B109" s="113"/>
      <c r="C109" s="3" t="s">
        <v>19</v>
      </c>
      <c r="D109" s="4"/>
      <c r="E109" s="4"/>
      <c r="F109" s="4"/>
      <c r="G109" s="4">
        <v>34</v>
      </c>
      <c r="H109" s="4">
        <v>7</v>
      </c>
      <c r="I109" s="5">
        <f t="shared" si="14"/>
        <v>0.20588235294117646</v>
      </c>
      <c r="J109" s="109"/>
    </row>
    <row r="110" spans="2:10" ht="15.75" thickBot="1" x14ac:dyDescent="0.3">
      <c r="B110" s="113"/>
      <c r="C110" s="3" t="s">
        <v>91</v>
      </c>
      <c r="D110" s="4"/>
      <c r="E110" s="4"/>
      <c r="F110" s="4"/>
      <c r="G110" s="4">
        <v>25</v>
      </c>
      <c r="H110" s="4">
        <v>2</v>
      </c>
      <c r="I110" s="5">
        <f t="shared" si="14"/>
        <v>0.08</v>
      </c>
      <c r="J110" s="109"/>
    </row>
    <row r="111" spans="2:10" ht="15.75" thickBot="1" x14ac:dyDescent="0.3">
      <c r="B111" s="113"/>
      <c r="C111" s="3" t="s">
        <v>136</v>
      </c>
      <c r="D111" s="4"/>
      <c r="E111" s="4"/>
      <c r="F111" s="4"/>
      <c r="G111" s="4">
        <v>10</v>
      </c>
      <c r="H111" s="4" t="s">
        <v>11</v>
      </c>
      <c r="I111" s="4" t="s">
        <v>11</v>
      </c>
      <c r="J111" s="109"/>
    </row>
    <row r="112" spans="2:10" ht="15.75" thickBot="1" x14ac:dyDescent="0.3">
      <c r="B112" s="113"/>
      <c r="C112" s="3" t="s">
        <v>20</v>
      </c>
      <c r="D112" s="4"/>
      <c r="E112" s="4"/>
      <c r="F112" s="4"/>
      <c r="G112" s="4">
        <v>70</v>
      </c>
      <c r="H112" s="4">
        <v>4</v>
      </c>
      <c r="I112" s="5">
        <f t="shared" si="14"/>
        <v>5.7142857142857141E-2</v>
      </c>
      <c r="J112" s="109"/>
    </row>
    <row r="113" spans="1:10" ht="15.75" thickBot="1" x14ac:dyDescent="0.3">
      <c r="B113" s="114"/>
      <c r="C113" s="12" t="s">
        <v>92</v>
      </c>
      <c r="D113" s="7"/>
      <c r="E113" s="7"/>
      <c r="F113" s="7"/>
      <c r="G113" s="7">
        <v>58</v>
      </c>
      <c r="H113" s="7">
        <v>9</v>
      </c>
      <c r="I113" s="8">
        <f t="shared" si="14"/>
        <v>0.15517241379310345</v>
      </c>
      <c r="J113" s="107"/>
    </row>
    <row r="114" spans="1:10" ht="16.5" thickTop="1" thickBot="1" x14ac:dyDescent="0.3">
      <c r="A114" s="69"/>
      <c r="B114" s="116" t="s">
        <v>93</v>
      </c>
      <c r="C114" s="9" t="s">
        <v>18</v>
      </c>
      <c r="D114" s="10"/>
      <c r="E114" s="10"/>
      <c r="F114" s="10"/>
      <c r="G114" s="10">
        <v>79</v>
      </c>
      <c r="H114" s="10">
        <v>3</v>
      </c>
      <c r="I114" s="11">
        <f t="shared" si="14"/>
        <v>3.7974683544303799E-2</v>
      </c>
      <c r="J114" s="106">
        <f>SUM(H114:H127)</f>
        <v>41</v>
      </c>
    </row>
    <row r="115" spans="1:10" ht="15.75" thickBot="1" x14ac:dyDescent="0.3">
      <c r="A115" s="69"/>
      <c r="B115" s="117"/>
      <c r="C115" s="3" t="s">
        <v>94</v>
      </c>
      <c r="D115" s="4"/>
      <c r="E115" s="4"/>
      <c r="F115" s="4"/>
      <c r="G115" s="4">
        <v>79</v>
      </c>
      <c r="H115" s="4">
        <v>1</v>
      </c>
      <c r="I115" s="5">
        <f t="shared" si="14"/>
        <v>1.2658227848101266E-2</v>
      </c>
      <c r="J115" s="109"/>
    </row>
    <row r="116" spans="1:10" ht="15.75" thickBot="1" x14ac:dyDescent="0.3">
      <c r="A116" s="69"/>
      <c r="B116" s="117"/>
      <c r="C116" s="3" t="s">
        <v>24</v>
      </c>
      <c r="D116" s="4"/>
      <c r="E116" s="4"/>
      <c r="F116" s="4"/>
      <c r="G116" s="4">
        <v>54</v>
      </c>
      <c r="H116" s="4">
        <v>14</v>
      </c>
      <c r="I116" s="5">
        <f t="shared" si="14"/>
        <v>0.25925925925925924</v>
      </c>
      <c r="J116" s="109"/>
    </row>
    <row r="117" spans="1:10" ht="15.75" thickBot="1" x14ac:dyDescent="0.3">
      <c r="A117" s="69"/>
      <c r="B117" s="117"/>
      <c r="C117" s="3" t="s">
        <v>95</v>
      </c>
      <c r="D117" s="4"/>
      <c r="E117" s="4"/>
      <c r="F117" s="4"/>
      <c r="G117" s="4">
        <v>22</v>
      </c>
      <c r="H117" s="4">
        <v>2</v>
      </c>
      <c r="I117" s="5">
        <f t="shared" si="14"/>
        <v>9.0909090909090912E-2</v>
      </c>
      <c r="J117" s="109"/>
    </row>
    <row r="118" spans="1:10" ht="15.75" thickBot="1" x14ac:dyDescent="0.3">
      <c r="A118" s="69"/>
      <c r="B118" s="117"/>
      <c r="C118" s="3" t="s">
        <v>96</v>
      </c>
      <c r="D118" s="4"/>
      <c r="E118" s="4"/>
      <c r="F118" s="4"/>
      <c r="G118" s="4">
        <v>25</v>
      </c>
      <c r="H118" s="4">
        <v>4</v>
      </c>
      <c r="I118" s="5">
        <f t="shared" si="14"/>
        <v>0.16</v>
      </c>
      <c r="J118" s="109"/>
    </row>
    <row r="119" spans="1:10" ht="15.75" thickBot="1" x14ac:dyDescent="0.3">
      <c r="A119" s="69"/>
      <c r="B119" s="117"/>
      <c r="C119" s="3" t="s">
        <v>97</v>
      </c>
      <c r="D119" s="4"/>
      <c r="E119" s="4"/>
      <c r="F119" s="4"/>
      <c r="G119" s="4">
        <v>10</v>
      </c>
      <c r="H119" s="4" t="s">
        <v>11</v>
      </c>
      <c r="I119" s="5" t="s">
        <v>11</v>
      </c>
      <c r="J119" s="109"/>
    </row>
    <row r="120" spans="1:10" ht="15.75" thickBot="1" x14ac:dyDescent="0.3">
      <c r="A120" s="69"/>
      <c r="B120" s="117"/>
      <c r="C120" s="3" t="s">
        <v>19</v>
      </c>
      <c r="D120" s="4"/>
      <c r="E120" s="4"/>
      <c r="F120" s="4"/>
      <c r="G120" s="4">
        <v>28</v>
      </c>
      <c r="H120" s="4" t="s">
        <v>11</v>
      </c>
      <c r="I120" s="4" t="s">
        <v>11</v>
      </c>
      <c r="J120" s="109"/>
    </row>
    <row r="121" spans="1:10" ht="15.75" thickBot="1" x14ac:dyDescent="0.3">
      <c r="A121" s="69"/>
      <c r="B121" s="117"/>
      <c r="C121" s="3" t="s">
        <v>91</v>
      </c>
      <c r="D121" s="4"/>
      <c r="E121" s="4"/>
      <c r="F121" s="4"/>
      <c r="G121" s="4">
        <v>40</v>
      </c>
      <c r="H121" s="4">
        <v>1</v>
      </c>
      <c r="I121" s="5">
        <f t="shared" ref="I121" si="15">H121/G121</f>
        <v>2.5000000000000001E-2</v>
      </c>
      <c r="J121" s="109"/>
    </row>
    <row r="122" spans="1:10" ht="15.75" thickBot="1" x14ac:dyDescent="0.3">
      <c r="A122" s="69"/>
      <c r="B122" s="117"/>
      <c r="C122" s="3" t="s">
        <v>98</v>
      </c>
      <c r="D122" s="4"/>
      <c r="E122" s="4"/>
      <c r="F122" s="4"/>
      <c r="G122" s="4">
        <v>40</v>
      </c>
      <c r="H122" s="4">
        <v>1</v>
      </c>
      <c r="I122" s="5" t="s">
        <v>11</v>
      </c>
      <c r="J122" s="109"/>
    </row>
    <row r="123" spans="1:10" ht="23.25" thickBot="1" x14ac:dyDescent="0.3">
      <c r="A123" s="69"/>
      <c r="B123" s="117"/>
      <c r="C123" s="3" t="s">
        <v>99</v>
      </c>
      <c r="D123" s="4"/>
      <c r="E123" s="4"/>
      <c r="F123" s="4"/>
      <c r="G123" s="4">
        <v>37</v>
      </c>
      <c r="H123" s="4">
        <v>9</v>
      </c>
      <c r="I123" s="5">
        <f>H123/G123</f>
        <v>0.24324324324324326</v>
      </c>
      <c r="J123" s="109"/>
    </row>
    <row r="124" spans="1:10" ht="23.25" thickBot="1" x14ac:dyDescent="0.3">
      <c r="A124" s="69"/>
      <c r="B124" s="117"/>
      <c r="C124" s="3" t="s">
        <v>100</v>
      </c>
      <c r="D124" s="4"/>
      <c r="E124" s="4"/>
      <c r="F124" s="4"/>
      <c r="G124" s="4">
        <v>40</v>
      </c>
      <c r="H124" s="4" t="s">
        <v>11</v>
      </c>
      <c r="I124" s="4" t="s">
        <v>11</v>
      </c>
      <c r="J124" s="109"/>
    </row>
    <row r="125" spans="1:10" ht="15.75" thickBot="1" x14ac:dyDescent="0.3">
      <c r="A125" s="69"/>
      <c r="B125" s="117"/>
      <c r="C125" s="3" t="s">
        <v>20</v>
      </c>
      <c r="D125" s="4"/>
      <c r="E125" s="4"/>
      <c r="F125" s="4"/>
      <c r="G125" s="4">
        <v>38</v>
      </c>
      <c r="H125" s="4">
        <v>1</v>
      </c>
      <c r="I125" s="5">
        <f>H125/G125</f>
        <v>2.6315789473684209E-2</v>
      </c>
      <c r="J125" s="109"/>
    </row>
    <row r="126" spans="1:10" ht="15.75" thickBot="1" x14ac:dyDescent="0.3">
      <c r="A126" s="69"/>
      <c r="B126" s="117"/>
      <c r="C126" s="3" t="s">
        <v>101</v>
      </c>
      <c r="D126" s="4"/>
      <c r="E126" s="4"/>
      <c r="F126" s="4"/>
      <c r="G126" s="4">
        <v>30</v>
      </c>
      <c r="H126" s="4">
        <v>1</v>
      </c>
      <c r="I126" s="5" t="s">
        <v>11</v>
      </c>
      <c r="J126" s="109"/>
    </row>
    <row r="127" spans="1:10" ht="15.75" thickBot="1" x14ac:dyDescent="0.3">
      <c r="A127" s="69"/>
      <c r="B127" s="118"/>
      <c r="C127" s="12" t="s">
        <v>92</v>
      </c>
      <c r="D127" s="7"/>
      <c r="E127" s="7"/>
      <c r="F127" s="7"/>
      <c r="G127" s="7">
        <v>32</v>
      </c>
      <c r="H127" s="7">
        <v>4</v>
      </c>
      <c r="I127" s="8">
        <f>H127/G127</f>
        <v>0.125</v>
      </c>
      <c r="J127" s="107"/>
    </row>
    <row r="128" spans="1:10" ht="16.5" thickTop="1" thickBot="1" x14ac:dyDescent="0.3">
      <c r="A128" s="69"/>
      <c r="B128" s="116" t="s">
        <v>102</v>
      </c>
      <c r="C128" s="37" t="s">
        <v>18</v>
      </c>
      <c r="D128" s="14"/>
      <c r="E128" s="14"/>
      <c r="F128" s="14"/>
      <c r="G128" s="38">
        <v>99</v>
      </c>
      <c r="H128" s="14">
        <v>2</v>
      </c>
      <c r="I128" s="15">
        <f>H128/G128</f>
        <v>2.0202020202020204E-2</v>
      </c>
      <c r="J128" s="106">
        <f>SUM(H128:H131)</f>
        <v>6</v>
      </c>
    </row>
    <row r="129" spans="1:10" ht="15.75" thickBot="1" x14ac:dyDescent="0.3">
      <c r="A129" s="69"/>
      <c r="B129" s="117"/>
      <c r="C129" s="39" t="s">
        <v>103</v>
      </c>
      <c r="D129" s="4"/>
      <c r="E129" s="4"/>
      <c r="F129" s="4"/>
      <c r="G129" s="24">
        <v>54</v>
      </c>
      <c r="H129" s="4">
        <v>2</v>
      </c>
      <c r="I129" s="5">
        <f t="shared" ref="I129:I132" si="16">H129/G129</f>
        <v>3.7037037037037035E-2</v>
      </c>
      <c r="J129" s="109"/>
    </row>
    <row r="130" spans="1:10" ht="15.75" thickBot="1" x14ac:dyDescent="0.3">
      <c r="A130" s="69"/>
      <c r="B130" s="117"/>
      <c r="C130" s="39" t="s">
        <v>104</v>
      </c>
      <c r="D130" s="4"/>
      <c r="E130" s="4"/>
      <c r="F130" s="4"/>
      <c r="G130" s="24">
        <v>115</v>
      </c>
      <c r="H130" s="4">
        <v>2</v>
      </c>
      <c r="I130" s="5">
        <f t="shared" si="16"/>
        <v>1.7391304347826087E-2</v>
      </c>
      <c r="J130" s="109"/>
    </row>
    <row r="131" spans="1:10" ht="15.75" thickBot="1" x14ac:dyDescent="0.3">
      <c r="A131" s="69"/>
      <c r="B131" s="118"/>
      <c r="C131" s="40" t="s">
        <v>91</v>
      </c>
      <c r="D131" s="7"/>
      <c r="E131" s="7"/>
      <c r="F131" s="7"/>
      <c r="G131" s="41">
        <v>55</v>
      </c>
      <c r="H131" s="7" t="s">
        <v>11</v>
      </c>
      <c r="I131" s="7" t="s">
        <v>11</v>
      </c>
      <c r="J131" s="107"/>
    </row>
    <row r="132" spans="1:10" ht="16.5" thickTop="1" thickBot="1" x14ac:dyDescent="0.3">
      <c r="A132" s="69"/>
      <c r="B132" s="116" t="s">
        <v>105</v>
      </c>
      <c r="C132" s="9" t="s">
        <v>18</v>
      </c>
      <c r="D132" s="10"/>
      <c r="E132" s="10"/>
      <c r="F132" s="10"/>
      <c r="G132" s="10">
        <v>50</v>
      </c>
      <c r="H132" s="10">
        <v>4</v>
      </c>
      <c r="I132" s="5">
        <f t="shared" si="16"/>
        <v>0.08</v>
      </c>
      <c r="J132" s="106">
        <f>SUM(H132:H135)</f>
        <v>12</v>
      </c>
    </row>
    <row r="133" spans="1:10" ht="15.75" thickBot="1" x14ac:dyDescent="0.3">
      <c r="A133" s="69"/>
      <c r="B133" s="117"/>
      <c r="C133" s="3" t="s">
        <v>106</v>
      </c>
      <c r="D133" s="4"/>
      <c r="E133" s="4"/>
      <c r="F133" s="4"/>
      <c r="G133" s="4">
        <v>34</v>
      </c>
      <c r="H133" s="4">
        <v>5</v>
      </c>
      <c r="I133" s="5">
        <f>H133/G133</f>
        <v>0.14705882352941177</v>
      </c>
      <c r="J133" s="109"/>
    </row>
    <row r="134" spans="1:10" ht="15.75" thickBot="1" x14ac:dyDescent="0.3">
      <c r="A134" s="69"/>
      <c r="B134" s="117"/>
      <c r="C134" s="3" t="s">
        <v>24</v>
      </c>
      <c r="D134" s="4"/>
      <c r="E134" s="4"/>
      <c r="F134" s="4"/>
      <c r="G134" s="4">
        <v>50</v>
      </c>
      <c r="H134" s="4">
        <v>3</v>
      </c>
      <c r="I134" s="5">
        <f>H134/G134</f>
        <v>0.06</v>
      </c>
      <c r="J134" s="109"/>
    </row>
    <row r="135" spans="1:10" ht="15.75" thickBot="1" x14ac:dyDescent="0.3">
      <c r="A135" s="69"/>
      <c r="B135" s="118"/>
      <c r="C135" s="12" t="s">
        <v>91</v>
      </c>
      <c r="D135" s="7"/>
      <c r="E135" s="7"/>
      <c r="F135" s="7"/>
      <c r="G135" s="7">
        <v>20</v>
      </c>
      <c r="H135" s="7" t="s">
        <v>11</v>
      </c>
      <c r="I135" s="8" t="s">
        <v>11</v>
      </c>
      <c r="J135" s="107"/>
    </row>
    <row r="136" spans="1:10" ht="16.5" thickTop="1" thickBot="1" x14ac:dyDescent="0.3">
      <c r="A136" s="69"/>
      <c r="B136" s="116" t="s">
        <v>107</v>
      </c>
      <c r="C136" s="9" t="s">
        <v>106</v>
      </c>
      <c r="D136" s="10"/>
      <c r="E136" s="10"/>
      <c r="F136" s="10"/>
      <c r="G136" s="10">
        <v>29</v>
      </c>
      <c r="H136" s="10">
        <v>9</v>
      </c>
      <c r="I136" s="11">
        <f>H136/G136</f>
        <v>0.31034482758620691</v>
      </c>
      <c r="J136" s="106">
        <f>SUM(H136:H137)</f>
        <v>10</v>
      </c>
    </row>
    <row r="137" spans="1:10" ht="15.75" thickBot="1" x14ac:dyDescent="0.3">
      <c r="A137" s="69"/>
      <c r="B137" s="118"/>
      <c r="C137" s="12" t="s">
        <v>86</v>
      </c>
      <c r="D137" s="7"/>
      <c r="E137" s="7"/>
      <c r="F137" s="7"/>
      <c r="G137" s="7">
        <v>30</v>
      </c>
      <c r="H137" s="7">
        <v>1</v>
      </c>
      <c r="I137" s="7" t="s">
        <v>11</v>
      </c>
      <c r="J137" s="107"/>
    </row>
    <row r="138" spans="1:10" ht="16.5" thickTop="1" thickBot="1" x14ac:dyDescent="0.3">
      <c r="A138" s="69"/>
      <c r="B138" s="116" t="s">
        <v>108</v>
      </c>
      <c r="C138" s="9" t="s">
        <v>18</v>
      </c>
      <c r="D138" s="10"/>
      <c r="E138" s="10"/>
      <c r="F138" s="10"/>
      <c r="G138" s="10">
        <v>72</v>
      </c>
      <c r="H138" s="10">
        <v>19</v>
      </c>
      <c r="I138" s="11">
        <f>H138/G138</f>
        <v>0.2638888888888889</v>
      </c>
      <c r="J138" s="106">
        <f>SUM(H138:H149)</f>
        <v>124</v>
      </c>
    </row>
    <row r="139" spans="1:10" ht="15.75" thickBot="1" x14ac:dyDescent="0.3">
      <c r="A139" s="69"/>
      <c r="B139" s="117"/>
      <c r="C139" s="3" t="s">
        <v>15</v>
      </c>
      <c r="D139" s="4"/>
      <c r="E139" s="4"/>
      <c r="F139" s="4"/>
      <c r="G139" s="4">
        <v>44</v>
      </c>
      <c r="H139" s="4">
        <v>11</v>
      </c>
      <c r="I139" s="5">
        <f>H139/G139</f>
        <v>0.25</v>
      </c>
      <c r="J139" s="109"/>
    </row>
    <row r="140" spans="1:10" ht="15.75" thickBot="1" x14ac:dyDescent="0.3">
      <c r="A140" s="69"/>
      <c r="B140" s="117"/>
      <c r="C140" s="3" t="s">
        <v>106</v>
      </c>
      <c r="D140" s="4"/>
      <c r="E140" s="4"/>
      <c r="F140" s="4"/>
      <c r="G140" s="4">
        <v>59</v>
      </c>
      <c r="H140" s="4">
        <v>16</v>
      </c>
      <c r="I140" s="5">
        <f t="shared" ref="I140:I149" si="17">H140/G140</f>
        <v>0.2711864406779661</v>
      </c>
      <c r="J140" s="109"/>
    </row>
    <row r="141" spans="1:10" ht="15.75" thickBot="1" x14ac:dyDescent="0.3">
      <c r="A141" s="69"/>
      <c r="B141" s="117"/>
      <c r="C141" s="3" t="s">
        <v>24</v>
      </c>
      <c r="D141" s="4"/>
      <c r="E141" s="4"/>
      <c r="F141" s="4"/>
      <c r="G141" s="4">
        <v>40</v>
      </c>
      <c r="H141" s="4">
        <v>13</v>
      </c>
      <c r="I141" s="5">
        <f t="shared" si="17"/>
        <v>0.32500000000000001</v>
      </c>
      <c r="J141" s="109"/>
    </row>
    <row r="142" spans="1:10" ht="15.75" thickBot="1" x14ac:dyDescent="0.3">
      <c r="A142" s="69"/>
      <c r="B142" s="117"/>
      <c r="C142" s="3" t="s">
        <v>84</v>
      </c>
      <c r="D142" s="4"/>
      <c r="E142" s="4"/>
      <c r="F142" s="4"/>
      <c r="G142" s="4">
        <v>37</v>
      </c>
      <c r="H142" s="4">
        <v>10</v>
      </c>
      <c r="I142" s="5">
        <f t="shared" si="17"/>
        <v>0.27027027027027029</v>
      </c>
      <c r="J142" s="109"/>
    </row>
    <row r="143" spans="1:10" ht="15.75" thickBot="1" x14ac:dyDescent="0.3">
      <c r="A143" s="69"/>
      <c r="B143" s="117"/>
      <c r="C143" s="3" t="s">
        <v>103</v>
      </c>
      <c r="D143" s="4"/>
      <c r="E143" s="4"/>
      <c r="F143" s="4"/>
      <c r="G143" s="4">
        <v>49</v>
      </c>
      <c r="H143" s="4">
        <v>15</v>
      </c>
      <c r="I143" s="5">
        <f t="shared" si="17"/>
        <v>0.30612244897959184</v>
      </c>
      <c r="J143" s="109"/>
    </row>
    <row r="144" spans="1:10" ht="15.75" thickBot="1" x14ac:dyDescent="0.3">
      <c r="A144" s="69"/>
      <c r="B144" s="117"/>
      <c r="C144" s="3" t="s">
        <v>26</v>
      </c>
      <c r="D144" s="4"/>
      <c r="E144" s="4"/>
      <c r="F144" s="4"/>
      <c r="G144" s="4">
        <v>17</v>
      </c>
      <c r="H144" s="4">
        <v>4</v>
      </c>
      <c r="I144" s="4" t="s">
        <v>11</v>
      </c>
      <c r="J144" s="109"/>
    </row>
    <row r="145" spans="1:10" ht="15.75" thickBot="1" x14ac:dyDescent="0.3">
      <c r="A145" s="69"/>
      <c r="B145" s="117"/>
      <c r="C145" s="3" t="s">
        <v>109</v>
      </c>
      <c r="D145" s="4"/>
      <c r="E145" s="4"/>
      <c r="F145" s="4"/>
      <c r="G145" s="4">
        <v>26</v>
      </c>
      <c r="H145" s="4">
        <v>12</v>
      </c>
      <c r="I145" s="5">
        <f t="shared" si="17"/>
        <v>0.46153846153846156</v>
      </c>
      <c r="J145" s="109"/>
    </row>
    <row r="146" spans="1:10" ht="15.75" thickBot="1" x14ac:dyDescent="0.3">
      <c r="A146" s="69"/>
      <c r="B146" s="117"/>
      <c r="C146" s="3" t="s">
        <v>19</v>
      </c>
      <c r="D146" s="4"/>
      <c r="E146" s="4"/>
      <c r="F146" s="4"/>
      <c r="G146" s="4">
        <v>57</v>
      </c>
      <c r="H146" s="4">
        <v>4</v>
      </c>
      <c r="I146" s="5">
        <f t="shared" si="17"/>
        <v>7.0175438596491224E-2</v>
      </c>
      <c r="J146" s="109"/>
    </row>
    <row r="147" spans="1:10" ht="15.75" thickBot="1" x14ac:dyDescent="0.3">
      <c r="A147" s="69"/>
      <c r="B147" s="117"/>
      <c r="C147" s="3" t="s">
        <v>110</v>
      </c>
      <c r="D147" s="4"/>
      <c r="E147" s="4"/>
      <c r="F147" s="4"/>
      <c r="G147" s="4">
        <v>35</v>
      </c>
      <c r="H147" s="4">
        <v>10</v>
      </c>
      <c r="I147" s="5">
        <f t="shared" si="17"/>
        <v>0.2857142857142857</v>
      </c>
      <c r="J147" s="109"/>
    </row>
    <row r="148" spans="1:10" ht="15.75" thickBot="1" x14ac:dyDescent="0.3">
      <c r="A148" s="69"/>
      <c r="B148" s="117"/>
      <c r="C148" s="3" t="s">
        <v>86</v>
      </c>
      <c r="D148" s="4"/>
      <c r="E148" s="4"/>
      <c r="F148" s="4"/>
      <c r="G148" s="4">
        <v>75</v>
      </c>
      <c r="H148" s="4">
        <v>6</v>
      </c>
      <c r="I148" s="5">
        <f t="shared" si="17"/>
        <v>0.08</v>
      </c>
      <c r="J148" s="109"/>
    </row>
    <row r="149" spans="1:10" ht="15.75" thickBot="1" x14ac:dyDescent="0.3">
      <c r="A149" s="69"/>
      <c r="B149" s="118"/>
      <c r="C149" s="12" t="s">
        <v>92</v>
      </c>
      <c r="D149" s="7"/>
      <c r="E149" s="7"/>
      <c r="F149" s="7"/>
      <c r="G149" s="7">
        <v>44</v>
      </c>
      <c r="H149" s="7">
        <v>4</v>
      </c>
      <c r="I149" s="8">
        <f t="shared" si="17"/>
        <v>9.0909090909090912E-2</v>
      </c>
      <c r="J149" s="107"/>
    </row>
    <row r="150" spans="1:10" ht="16.5" thickTop="1" thickBot="1" x14ac:dyDescent="0.3">
      <c r="A150" s="69"/>
      <c r="B150" s="116" t="s">
        <v>111</v>
      </c>
      <c r="C150" s="9" t="s">
        <v>18</v>
      </c>
      <c r="D150" s="10"/>
      <c r="E150" s="10"/>
      <c r="F150" s="10"/>
      <c r="G150" s="10">
        <v>80</v>
      </c>
      <c r="H150" s="10">
        <v>8</v>
      </c>
      <c r="I150" s="11">
        <f>H150/G150</f>
        <v>0.1</v>
      </c>
      <c r="J150" s="106">
        <f>SUM(H150:H156)</f>
        <v>15</v>
      </c>
    </row>
    <row r="151" spans="1:10" ht="15.75" thickBot="1" x14ac:dyDescent="0.3">
      <c r="A151" s="69"/>
      <c r="B151" s="117"/>
      <c r="C151" s="3" t="s">
        <v>112</v>
      </c>
      <c r="D151" s="4"/>
      <c r="E151" s="4"/>
      <c r="F151" s="4"/>
      <c r="G151" s="4">
        <v>31</v>
      </c>
      <c r="H151" s="4" t="s">
        <v>11</v>
      </c>
      <c r="I151" s="5" t="s">
        <v>11</v>
      </c>
      <c r="J151" s="109"/>
    </row>
    <row r="152" spans="1:10" ht="15.75" thickBot="1" x14ac:dyDescent="0.3">
      <c r="A152" s="69"/>
      <c r="B152" s="117"/>
      <c r="C152" s="3" t="s">
        <v>15</v>
      </c>
      <c r="D152" s="4"/>
      <c r="E152" s="4"/>
      <c r="F152" s="4"/>
      <c r="G152" s="4">
        <v>40</v>
      </c>
      <c r="H152" s="4" t="s">
        <v>11</v>
      </c>
      <c r="I152" s="4" t="s">
        <v>11</v>
      </c>
      <c r="J152" s="109"/>
    </row>
    <row r="153" spans="1:10" ht="15.75" thickBot="1" x14ac:dyDescent="0.3">
      <c r="A153" s="69"/>
      <c r="B153" s="117"/>
      <c r="C153" s="3" t="s">
        <v>24</v>
      </c>
      <c r="D153" s="4"/>
      <c r="E153" s="4"/>
      <c r="F153" s="4"/>
      <c r="G153" s="4">
        <v>45</v>
      </c>
      <c r="H153" s="4">
        <v>4</v>
      </c>
      <c r="I153" s="5">
        <f>H153/G153</f>
        <v>8.8888888888888892E-2</v>
      </c>
      <c r="J153" s="109"/>
    </row>
    <row r="154" spans="1:10" ht="15.75" thickBot="1" x14ac:dyDescent="0.3">
      <c r="A154" s="69"/>
      <c r="B154" s="117"/>
      <c r="C154" s="3" t="s">
        <v>19</v>
      </c>
      <c r="D154" s="4"/>
      <c r="E154" s="4"/>
      <c r="F154" s="4"/>
      <c r="G154" s="4">
        <v>45</v>
      </c>
      <c r="H154" s="4">
        <v>1</v>
      </c>
      <c r="I154" s="4" t="s">
        <v>11</v>
      </c>
      <c r="J154" s="109"/>
    </row>
    <row r="155" spans="1:10" ht="15.75" thickBot="1" x14ac:dyDescent="0.3">
      <c r="A155" s="69"/>
      <c r="B155" s="117"/>
      <c r="C155" s="3" t="s">
        <v>91</v>
      </c>
      <c r="D155" s="4"/>
      <c r="E155" s="4"/>
      <c r="F155" s="4"/>
      <c r="G155" s="4">
        <v>50</v>
      </c>
      <c r="H155" s="4" t="s">
        <v>11</v>
      </c>
      <c r="I155" s="4" t="s">
        <v>11</v>
      </c>
      <c r="J155" s="109"/>
    </row>
    <row r="156" spans="1:10" ht="23.25" thickBot="1" x14ac:dyDescent="0.3">
      <c r="A156" s="69"/>
      <c r="B156" s="118"/>
      <c r="C156" s="12" t="s">
        <v>99</v>
      </c>
      <c r="D156" s="7"/>
      <c r="E156" s="7"/>
      <c r="F156" s="7"/>
      <c r="G156" s="7">
        <v>68</v>
      </c>
      <c r="H156" s="7">
        <v>2</v>
      </c>
      <c r="I156" s="8">
        <f>H156/G156</f>
        <v>2.9411764705882353E-2</v>
      </c>
      <c r="J156" s="107"/>
    </row>
    <row r="157" spans="1:10" ht="16.5" thickTop="1" thickBot="1" x14ac:dyDescent="0.3">
      <c r="A157" s="69"/>
      <c r="B157" s="122" t="s">
        <v>113</v>
      </c>
      <c r="C157" s="9" t="s">
        <v>114</v>
      </c>
      <c r="D157" s="10"/>
      <c r="E157" s="10"/>
      <c r="F157" s="10"/>
      <c r="G157" s="10">
        <v>93</v>
      </c>
      <c r="H157" s="10">
        <v>2</v>
      </c>
      <c r="I157" s="11">
        <f>H157/G157</f>
        <v>2.1505376344086023E-2</v>
      </c>
      <c r="J157" s="88">
        <f>SUM(H157:H158)</f>
        <v>3</v>
      </c>
    </row>
    <row r="158" spans="1:10" ht="15.75" thickBot="1" x14ac:dyDescent="0.3">
      <c r="A158" s="69"/>
      <c r="B158" s="126"/>
      <c r="C158" s="12" t="s">
        <v>110</v>
      </c>
      <c r="D158" s="7"/>
      <c r="E158" s="7"/>
      <c r="F158" s="7"/>
      <c r="G158" s="7">
        <v>60</v>
      </c>
      <c r="H158" s="7">
        <v>1</v>
      </c>
      <c r="I158" s="7" t="s">
        <v>11</v>
      </c>
      <c r="J158" s="90"/>
    </row>
    <row r="159" spans="1:10" ht="16.5" thickTop="1" thickBot="1" x14ac:dyDescent="0.3">
      <c r="A159" s="69"/>
      <c r="B159" s="122" t="s">
        <v>115</v>
      </c>
      <c r="C159" s="9" t="s">
        <v>18</v>
      </c>
      <c r="D159" s="10"/>
      <c r="E159" s="10"/>
      <c r="F159" s="10"/>
      <c r="G159" s="10">
        <v>38</v>
      </c>
      <c r="H159" s="10">
        <v>9</v>
      </c>
      <c r="I159" s="11">
        <f>H159/G159</f>
        <v>0.23684210526315788</v>
      </c>
      <c r="J159" s="88">
        <f>SUM(H159:H164)</f>
        <v>41</v>
      </c>
    </row>
    <row r="160" spans="1:10" ht="15.75" thickBot="1" x14ac:dyDescent="0.3">
      <c r="A160" s="69"/>
      <c r="B160" s="123"/>
      <c r="C160" s="3" t="s">
        <v>24</v>
      </c>
      <c r="D160" s="4"/>
      <c r="E160" s="4"/>
      <c r="F160" s="4"/>
      <c r="G160" s="4">
        <v>50</v>
      </c>
      <c r="H160" s="4">
        <v>11</v>
      </c>
      <c r="I160" s="4" t="s">
        <v>11</v>
      </c>
      <c r="J160" s="89"/>
    </row>
    <row r="161" spans="1:10" ht="15.75" thickBot="1" x14ac:dyDescent="0.3">
      <c r="A161" s="69"/>
      <c r="B161" s="123"/>
      <c r="C161" s="3" t="s">
        <v>103</v>
      </c>
      <c r="D161" s="4"/>
      <c r="E161" s="4"/>
      <c r="F161" s="4"/>
      <c r="G161" s="4">
        <v>40</v>
      </c>
      <c r="H161" s="4">
        <v>6</v>
      </c>
      <c r="I161" s="5">
        <f>H161/G161</f>
        <v>0.15</v>
      </c>
      <c r="J161" s="89"/>
    </row>
    <row r="162" spans="1:10" ht="15.75" thickBot="1" x14ac:dyDescent="0.3">
      <c r="A162" s="69"/>
      <c r="B162" s="123"/>
      <c r="C162" s="3" t="s">
        <v>19</v>
      </c>
      <c r="D162" s="4"/>
      <c r="E162" s="4"/>
      <c r="F162" s="4"/>
      <c r="G162" s="4">
        <v>50</v>
      </c>
      <c r="H162" s="4">
        <v>1</v>
      </c>
      <c r="I162" s="4" t="s">
        <v>11</v>
      </c>
      <c r="J162" s="89"/>
    </row>
    <row r="163" spans="1:10" ht="15.75" thickBot="1" x14ac:dyDescent="0.3">
      <c r="A163" s="69"/>
      <c r="B163" s="123"/>
      <c r="C163" s="3" t="s">
        <v>91</v>
      </c>
      <c r="D163" s="4"/>
      <c r="E163" s="4"/>
      <c r="F163" s="4"/>
      <c r="G163" s="4">
        <v>39</v>
      </c>
      <c r="H163" s="4">
        <v>6</v>
      </c>
      <c r="I163" s="5">
        <f>H163/G163</f>
        <v>0.15384615384615385</v>
      </c>
      <c r="J163" s="89"/>
    </row>
    <row r="164" spans="1:10" ht="15.75" thickBot="1" x14ac:dyDescent="0.3">
      <c r="A164" s="69"/>
      <c r="B164" s="124"/>
      <c r="C164" s="12" t="s">
        <v>110</v>
      </c>
      <c r="D164" s="7"/>
      <c r="E164" s="7"/>
      <c r="F164" s="7"/>
      <c r="G164" s="7">
        <v>57</v>
      </c>
      <c r="H164" s="7">
        <v>8</v>
      </c>
      <c r="I164" s="8">
        <f>H164/G164</f>
        <v>0.14035087719298245</v>
      </c>
      <c r="J164" s="90"/>
    </row>
    <row r="165" spans="1:10" ht="16.5" thickTop="1" thickBot="1" x14ac:dyDescent="0.3">
      <c r="A165" s="69"/>
      <c r="B165" s="125" t="s">
        <v>116</v>
      </c>
      <c r="C165" s="9" t="s">
        <v>117</v>
      </c>
      <c r="D165" s="10"/>
      <c r="E165" s="10"/>
      <c r="F165" s="10"/>
      <c r="G165" s="10">
        <v>40</v>
      </c>
      <c r="H165" s="10">
        <v>1</v>
      </c>
      <c r="I165" s="10" t="s">
        <v>11</v>
      </c>
      <c r="J165" s="88">
        <f>SUM(H165:H168)</f>
        <v>4</v>
      </c>
    </row>
    <row r="166" spans="1:10" ht="15.75" thickBot="1" x14ac:dyDescent="0.3">
      <c r="A166" s="69"/>
      <c r="B166" s="123"/>
      <c r="C166" s="3" t="s">
        <v>118</v>
      </c>
      <c r="D166" s="4"/>
      <c r="E166" s="4"/>
      <c r="F166" s="4"/>
      <c r="G166" s="4">
        <v>44</v>
      </c>
      <c r="H166" s="4" t="s">
        <v>11</v>
      </c>
      <c r="I166" s="4" t="s">
        <v>11</v>
      </c>
      <c r="J166" s="89"/>
    </row>
    <row r="167" spans="1:10" ht="15.75" thickBot="1" x14ac:dyDescent="0.3">
      <c r="A167" s="69"/>
      <c r="B167" s="123"/>
      <c r="C167" s="3" t="s">
        <v>119</v>
      </c>
      <c r="D167" s="4"/>
      <c r="E167" s="4"/>
      <c r="F167" s="4"/>
      <c r="G167" s="4">
        <v>46</v>
      </c>
      <c r="H167" s="4">
        <v>1</v>
      </c>
      <c r="I167" s="5">
        <f t="shared" ref="I167:I173" si="18">H167/G167</f>
        <v>2.1739130434782608E-2</v>
      </c>
      <c r="J167" s="89"/>
    </row>
    <row r="168" spans="1:10" ht="15.75" thickBot="1" x14ac:dyDescent="0.3">
      <c r="A168" s="69"/>
      <c r="B168" s="126"/>
      <c r="C168" s="12" t="s">
        <v>120</v>
      </c>
      <c r="D168" s="7"/>
      <c r="E168" s="7"/>
      <c r="F168" s="7"/>
      <c r="G168" s="7">
        <v>60</v>
      </c>
      <c r="H168" s="7">
        <v>2</v>
      </c>
      <c r="I168" s="8">
        <f t="shared" si="18"/>
        <v>3.3333333333333333E-2</v>
      </c>
      <c r="J168" s="90"/>
    </row>
    <row r="169" spans="1:10" ht="16.5" thickTop="1" thickBot="1" x14ac:dyDescent="0.3">
      <c r="A169" s="69"/>
      <c r="B169" s="127" t="s">
        <v>121</v>
      </c>
      <c r="C169" s="9" t="s">
        <v>18</v>
      </c>
      <c r="D169" s="10"/>
      <c r="E169" s="10"/>
      <c r="F169" s="10"/>
      <c r="G169" s="10">
        <v>60</v>
      </c>
      <c r="H169" s="10" t="s">
        <v>11</v>
      </c>
      <c r="I169" s="10" t="s">
        <v>11</v>
      </c>
      <c r="J169" s="88" t="s">
        <v>11</v>
      </c>
    </row>
    <row r="170" spans="1:10" ht="15.75" thickBot="1" x14ac:dyDescent="0.3">
      <c r="A170" s="69"/>
      <c r="B170" s="128"/>
      <c r="C170" s="12" t="s">
        <v>91</v>
      </c>
      <c r="D170" s="7"/>
      <c r="E170" s="7"/>
      <c r="F170" s="7"/>
      <c r="G170" s="7">
        <v>30</v>
      </c>
      <c r="H170" s="7" t="s">
        <v>11</v>
      </c>
      <c r="I170" s="7" t="s">
        <v>11</v>
      </c>
      <c r="J170" s="90"/>
    </row>
    <row r="171" spans="1:10" ht="16.5" thickTop="1" thickBot="1" x14ac:dyDescent="0.3">
      <c r="A171" s="69"/>
      <c r="B171" s="42" t="s">
        <v>122</v>
      </c>
      <c r="C171" s="17" t="s">
        <v>18</v>
      </c>
      <c r="D171" s="18"/>
      <c r="E171" s="18"/>
      <c r="F171" s="18"/>
      <c r="G171" s="18">
        <v>30</v>
      </c>
      <c r="H171" s="7">
        <v>1</v>
      </c>
      <c r="I171" s="8">
        <f t="shared" si="18"/>
        <v>3.3333333333333333E-2</v>
      </c>
      <c r="J171" s="43">
        <f>SUM(H171)</f>
        <v>1</v>
      </c>
    </row>
    <row r="172" spans="1:10" ht="16.5" thickTop="1" thickBot="1" x14ac:dyDescent="0.3">
      <c r="A172" s="69"/>
      <c r="B172" s="44" t="s">
        <v>123</v>
      </c>
      <c r="C172" s="45" t="s">
        <v>103</v>
      </c>
      <c r="D172" s="43"/>
      <c r="E172" s="43"/>
      <c r="F172" s="43"/>
      <c r="G172" s="43">
        <v>80</v>
      </c>
      <c r="H172" s="43" t="s">
        <v>11</v>
      </c>
      <c r="I172" s="43" t="s">
        <v>11</v>
      </c>
      <c r="J172" s="43" t="s">
        <v>27</v>
      </c>
    </row>
    <row r="173" spans="1:10" ht="24" thickTop="1" thickBot="1" x14ac:dyDescent="0.3">
      <c r="A173" s="69"/>
      <c r="B173" s="46" t="s">
        <v>124</v>
      </c>
      <c r="C173" s="47" t="s">
        <v>125</v>
      </c>
      <c r="D173" s="48"/>
      <c r="E173" s="48"/>
      <c r="F173" s="48"/>
      <c r="G173" s="48">
        <v>4</v>
      </c>
      <c r="H173" s="48">
        <v>7</v>
      </c>
      <c r="I173" s="8">
        <f t="shared" si="18"/>
        <v>1.75</v>
      </c>
      <c r="J173" s="48">
        <f>SUM(H173)</f>
        <v>7</v>
      </c>
    </row>
    <row r="174" spans="1:10" ht="16.5" thickTop="1" thickBot="1" x14ac:dyDescent="0.3">
      <c r="A174" s="69"/>
      <c r="B174" s="116" t="s">
        <v>126</v>
      </c>
      <c r="C174" s="13" t="s">
        <v>18</v>
      </c>
      <c r="D174" s="50"/>
      <c r="E174" s="14"/>
      <c r="F174" s="14"/>
      <c r="G174" s="50">
        <v>87</v>
      </c>
      <c r="H174" s="14">
        <v>3</v>
      </c>
      <c r="I174" s="15">
        <f>H174/G174</f>
        <v>3.4482758620689655E-2</v>
      </c>
      <c r="J174" s="106">
        <f>SUM(H174:H179)</f>
        <v>29</v>
      </c>
    </row>
    <row r="175" spans="1:10" ht="15.75" thickBot="1" x14ac:dyDescent="0.3">
      <c r="A175" s="69"/>
      <c r="B175" s="117"/>
      <c r="C175" s="9" t="s">
        <v>106</v>
      </c>
      <c r="D175" s="51"/>
      <c r="E175" s="10"/>
      <c r="F175" s="10"/>
      <c r="G175" s="51">
        <v>47</v>
      </c>
      <c r="H175" s="10">
        <v>4</v>
      </c>
      <c r="I175" s="11">
        <f>H175/G175</f>
        <v>8.5106382978723402E-2</v>
      </c>
      <c r="J175" s="109"/>
    </row>
    <row r="176" spans="1:10" ht="15.75" thickBot="1" x14ac:dyDescent="0.3">
      <c r="A176" s="69"/>
      <c r="B176" s="117"/>
      <c r="C176" s="9" t="s">
        <v>24</v>
      </c>
      <c r="D176" s="51"/>
      <c r="E176" s="10"/>
      <c r="F176" s="10"/>
      <c r="G176" s="51">
        <v>47</v>
      </c>
      <c r="H176" s="10">
        <v>6</v>
      </c>
      <c r="I176" s="11">
        <f t="shared" ref="I176:I179" si="19">H176/G176</f>
        <v>0.1276595744680851</v>
      </c>
      <c r="J176" s="109"/>
    </row>
    <row r="177" spans="1:11" ht="15.75" thickBot="1" x14ac:dyDescent="0.3">
      <c r="A177" s="69"/>
      <c r="B177" s="117"/>
      <c r="C177" s="9" t="s">
        <v>26</v>
      </c>
      <c r="D177" s="51"/>
      <c r="E177" s="10"/>
      <c r="F177" s="10"/>
      <c r="G177" s="51">
        <v>36</v>
      </c>
      <c r="H177" s="10">
        <v>13</v>
      </c>
      <c r="I177" s="11">
        <f t="shared" si="19"/>
        <v>0.3611111111111111</v>
      </c>
      <c r="J177" s="109"/>
    </row>
    <row r="178" spans="1:11" ht="15.75" thickBot="1" x14ac:dyDescent="0.3">
      <c r="A178" s="69"/>
      <c r="B178" s="117"/>
      <c r="C178" s="9" t="s">
        <v>110</v>
      </c>
      <c r="D178" s="51"/>
      <c r="E178" s="10"/>
      <c r="F178" s="10"/>
      <c r="G178" s="51">
        <v>50</v>
      </c>
      <c r="H178" s="10">
        <v>2</v>
      </c>
      <c r="I178" s="11">
        <f t="shared" si="19"/>
        <v>0.04</v>
      </c>
      <c r="J178" s="109"/>
    </row>
    <row r="179" spans="1:11" ht="15.75" thickBot="1" x14ac:dyDescent="0.3">
      <c r="A179" s="69"/>
      <c r="B179" s="118"/>
      <c r="C179" s="45" t="s">
        <v>20</v>
      </c>
      <c r="D179" s="48"/>
      <c r="E179" s="43"/>
      <c r="F179" s="43"/>
      <c r="G179" s="48">
        <v>49</v>
      </c>
      <c r="H179" s="43">
        <v>1</v>
      </c>
      <c r="I179" s="11">
        <f t="shared" si="19"/>
        <v>2.0408163265306121E-2</v>
      </c>
      <c r="J179" s="107"/>
    </row>
    <row r="180" spans="1:11" ht="16.5" thickTop="1" thickBot="1" x14ac:dyDescent="0.3">
      <c r="A180" s="69"/>
      <c r="B180" s="119" t="s">
        <v>127</v>
      </c>
      <c r="C180" s="13" t="s">
        <v>84</v>
      </c>
      <c r="D180" s="52"/>
      <c r="E180" s="14"/>
      <c r="F180" s="14"/>
      <c r="G180" s="50">
        <v>14</v>
      </c>
      <c r="H180" s="14">
        <v>19</v>
      </c>
      <c r="I180" s="15">
        <f>H180/G180</f>
        <v>1.3571428571428572</v>
      </c>
      <c r="J180" s="106">
        <f>SUM(H180:H181)</f>
        <v>34</v>
      </c>
    </row>
    <row r="181" spans="1:11" ht="15.75" thickBot="1" x14ac:dyDescent="0.3">
      <c r="A181" s="69"/>
      <c r="B181" s="120"/>
      <c r="C181" s="45" t="s">
        <v>92</v>
      </c>
      <c r="D181" s="53"/>
      <c r="E181" s="43"/>
      <c r="F181" s="43"/>
      <c r="G181" s="48">
        <v>50</v>
      </c>
      <c r="H181" s="43">
        <v>15</v>
      </c>
      <c r="I181" s="49">
        <f>H181/G181</f>
        <v>0.3</v>
      </c>
      <c r="J181" s="107"/>
    </row>
    <row r="182" spans="1:11" ht="16.5" thickTop="1" thickBot="1" x14ac:dyDescent="0.3">
      <c r="A182" s="72"/>
      <c r="B182" s="71" t="s">
        <v>80</v>
      </c>
      <c r="C182" s="54"/>
      <c r="D182" s="55">
        <f>SUM(D104+D101)</f>
        <v>33</v>
      </c>
      <c r="E182" s="56">
        <f>SUM(E101+E104)</f>
        <v>20</v>
      </c>
      <c r="F182" s="57">
        <f>E182/D182</f>
        <v>0.60606060606060608</v>
      </c>
      <c r="G182" s="58">
        <f>SUM(G96:G181)</f>
        <v>3888</v>
      </c>
      <c r="H182" s="56">
        <f>SUM(H96:H181)</f>
        <v>391</v>
      </c>
      <c r="I182" s="57">
        <f>(H182/G182)</f>
        <v>0.10056584362139917</v>
      </c>
      <c r="J182" s="59">
        <f>SUM(H182+E182)</f>
        <v>411</v>
      </c>
    </row>
    <row r="183" spans="1:11" ht="16.5" thickTop="1" thickBot="1" x14ac:dyDescent="0.3">
      <c r="A183" s="72"/>
      <c r="B183" s="60" t="s">
        <v>128</v>
      </c>
      <c r="C183" s="61"/>
      <c r="D183" s="62">
        <f>SUM(D182+D93)</f>
        <v>3077</v>
      </c>
      <c r="E183" s="62">
        <f t="shared" ref="E183:J183" si="20">SUM(E182+E93)</f>
        <v>859</v>
      </c>
      <c r="F183" s="63">
        <f>E183/D183</f>
        <v>0.27916802079948</v>
      </c>
      <c r="G183" s="62">
        <f t="shared" si="20"/>
        <v>7216</v>
      </c>
      <c r="H183" s="62">
        <f t="shared" si="20"/>
        <v>631</v>
      </c>
      <c r="I183" s="63">
        <f>H183/G183</f>
        <v>8.744456762749446E-2</v>
      </c>
      <c r="J183" s="64">
        <f t="shared" si="20"/>
        <v>1490</v>
      </c>
      <c r="K183" s="84"/>
    </row>
    <row r="184" spans="1:11" ht="15.75" thickTop="1" x14ac:dyDescent="0.25">
      <c r="K184" s="84"/>
    </row>
  </sheetData>
  <mergeCells count="88">
    <mergeCell ref="B174:B179"/>
    <mergeCell ref="J174:J179"/>
    <mergeCell ref="B180:B181"/>
    <mergeCell ref="J180:J181"/>
    <mergeCell ref="B2:F2"/>
    <mergeCell ref="B159:B164"/>
    <mergeCell ref="J159:J164"/>
    <mergeCell ref="B165:B168"/>
    <mergeCell ref="J165:J168"/>
    <mergeCell ref="B169:B170"/>
    <mergeCell ref="J169:J170"/>
    <mergeCell ref="B138:B149"/>
    <mergeCell ref="J138:J149"/>
    <mergeCell ref="B150:B156"/>
    <mergeCell ref="J150:J156"/>
    <mergeCell ref="B157:B158"/>
    <mergeCell ref="J157:J158"/>
    <mergeCell ref="B128:B131"/>
    <mergeCell ref="J128:J131"/>
    <mergeCell ref="B132:B135"/>
    <mergeCell ref="J132:J135"/>
    <mergeCell ref="B136:B137"/>
    <mergeCell ref="J136:J137"/>
    <mergeCell ref="B96:B103"/>
    <mergeCell ref="J96:J103"/>
    <mergeCell ref="B105:B113"/>
    <mergeCell ref="J105:J113"/>
    <mergeCell ref="B114:B127"/>
    <mergeCell ref="J114:J127"/>
    <mergeCell ref="B87:B88"/>
    <mergeCell ref="J87:J88"/>
    <mergeCell ref="B89:B90"/>
    <mergeCell ref="J89:J90"/>
    <mergeCell ref="B91:B92"/>
    <mergeCell ref="J91:J92"/>
    <mergeCell ref="B76:B77"/>
    <mergeCell ref="J76:J77"/>
    <mergeCell ref="B78:B84"/>
    <mergeCell ref="J78:J84"/>
    <mergeCell ref="B85:B86"/>
    <mergeCell ref="J85:J86"/>
    <mergeCell ref="B65:B69"/>
    <mergeCell ref="J65:J69"/>
    <mergeCell ref="B70:B71"/>
    <mergeCell ref="J70:J71"/>
    <mergeCell ref="B72:B75"/>
    <mergeCell ref="J72:J75"/>
    <mergeCell ref="B57:B59"/>
    <mergeCell ref="J57:J59"/>
    <mergeCell ref="B60:B62"/>
    <mergeCell ref="J60:J62"/>
    <mergeCell ref="B63:B64"/>
    <mergeCell ref="J63:J64"/>
    <mergeCell ref="B42:B43"/>
    <mergeCell ref="J42:J43"/>
    <mergeCell ref="B44:B46"/>
    <mergeCell ref="J44:J46"/>
    <mergeCell ref="B47:B56"/>
    <mergeCell ref="J47:J56"/>
    <mergeCell ref="B30:B31"/>
    <mergeCell ref="J30:J31"/>
    <mergeCell ref="B32:B35"/>
    <mergeCell ref="J32:J35"/>
    <mergeCell ref="B36:B41"/>
    <mergeCell ref="J36:J41"/>
    <mergeCell ref="B20:B22"/>
    <mergeCell ref="J20:J22"/>
    <mergeCell ref="B24:B25"/>
    <mergeCell ref="J24:J25"/>
    <mergeCell ref="B26:B29"/>
    <mergeCell ref="J26:J29"/>
    <mergeCell ref="B14:B15"/>
    <mergeCell ref="J14:J15"/>
    <mergeCell ref="B16:B17"/>
    <mergeCell ref="J16:J17"/>
    <mergeCell ref="B18:B19"/>
    <mergeCell ref="J18:J19"/>
    <mergeCell ref="B11:B13"/>
    <mergeCell ref="J11:J13"/>
    <mergeCell ref="B3:B4"/>
    <mergeCell ref="C3:C4"/>
    <mergeCell ref="D3:F3"/>
    <mergeCell ref="G3:I3"/>
    <mergeCell ref="J3:J4"/>
    <mergeCell ref="B5:B8"/>
    <mergeCell ref="J5:J8"/>
    <mergeCell ref="B9:B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3"/>
  <sheetViews>
    <sheetView topLeftCell="A73" workbookViewId="0">
      <selection activeCell="F7" sqref="F7"/>
    </sheetView>
  </sheetViews>
  <sheetFormatPr defaultRowHeight="15" x14ac:dyDescent="0.25"/>
  <cols>
    <col min="1" max="1" width="0.7109375" customWidth="1"/>
    <col min="2" max="2" width="19.42578125" style="82" customWidth="1"/>
    <col min="3" max="3" width="15.140625" style="83" customWidth="1"/>
    <col min="4" max="4" width="6.7109375" style="73" customWidth="1"/>
    <col min="5" max="5" width="7.5703125" style="73" customWidth="1"/>
    <col min="6" max="6" width="7.85546875" style="73" customWidth="1"/>
    <col min="7" max="7" width="7" style="73" customWidth="1"/>
    <col min="8" max="9" width="7.85546875" style="73" customWidth="1"/>
    <col min="10" max="10" width="5.85546875" style="73" customWidth="1"/>
  </cols>
  <sheetData>
    <row r="1" spans="2:10" ht="6.75" customHeight="1" x14ac:dyDescent="0.25"/>
    <row r="2" spans="2:10" ht="15.75" thickBot="1" x14ac:dyDescent="0.3">
      <c r="B2" s="129" t="s">
        <v>137</v>
      </c>
      <c r="C2" s="129"/>
      <c r="D2" s="129"/>
      <c r="E2" s="129"/>
      <c r="F2" s="129"/>
      <c r="G2" s="74"/>
      <c r="H2" s="74"/>
      <c r="I2" s="74"/>
      <c r="J2" s="74"/>
    </row>
    <row r="3" spans="2:10" ht="15.75" thickBot="1" x14ac:dyDescent="0.3">
      <c r="B3" s="130" t="s">
        <v>0</v>
      </c>
      <c r="C3" s="130" t="s">
        <v>1</v>
      </c>
      <c r="D3" s="131" t="s">
        <v>2</v>
      </c>
      <c r="E3" s="131"/>
      <c r="F3" s="131"/>
      <c r="G3" s="131" t="s">
        <v>3</v>
      </c>
      <c r="H3" s="131"/>
      <c r="I3" s="131"/>
      <c r="J3" s="94" t="s">
        <v>4</v>
      </c>
    </row>
    <row r="4" spans="2:10" ht="23.25" thickBot="1" x14ac:dyDescent="0.3">
      <c r="B4" s="130"/>
      <c r="C4" s="130"/>
      <c r="D4" s="75" t="s">
        <v>5</v>
      </c>
      <c r="E4" s="75" t="s">
        <v>7</v>
      </c>
      <c r="F4" s="75" t="s">
        <v>6</v>
      </c>
      <c r="G4" s="75" t="s">
        <v>5</v>
      </c>
      <c r="H4" s="75" t="s">
        <v>7</v>
      </c>
      <c r="I4" s="75" t="s">
        <v>6</v>
      </c>
      <c r="J4" s="94"/>
    </row>
    <row r="5" spans="2:10" ht="15.75" thickBot="1" x14ac:dyDescent="0.3">
      <c r="B5" s="86" t="s">
        <v>8</v>
      </c>
      <c r="C5" s="3" t="s">
        <v>9</v>
      </c>
      <c r="D5" s="4">
        <v>37</v>
      </c>
      <c r="E5" s="4">
        <v>5</v>
      </c>
      <c r="F5" s="5">
        <f t="shared" ref="F5:F72" si="0">E5/D5</f>
        <v>0.13513513513513514</v>
      </c>
      <c r="G5" s="4">
        <v>30</v>
      </c>
      <c r="H5" s="4">
        <v>2</v>
      </c>
      <c r="I5" s="5">
        <f>H5/G5</f>
        <v>6.6666666666666666E-2</v>
      </c>
      <c r="J5" s="95">
        <f>SUM(H5:H8,E5:E8)</f>
        <v>33</v>
      </c>
    </row>
    <row r="6" spans="2:10" ht="15.75" thickBot="1" x14ac:dyDescent="0.3">
      <c r="B6" s="86"/>
      <c r="C6" s="3" t="s">
        <v>10</v>
      </c>
      <c r="D6" s="4">
        <v>39</v>
      </c>
      <c r="E6" s="4">
        <v>8</v>
      </c>
      <c r="F6" s="5">
        <f t="shared" si="0"/>
        <v>0.20512820512820512</v>
      </c>
      <c r="G6" s="4">
        <v>30</v>
      </c>
      <c r="H6" s="4" t="s">
        <v>11</v>
      </c>
      <c r="I6" s="4" t="s">
        <v>11</v>
      </c>
      <c r="J6" s="95"/>
    </row>
    <row r="7" spans="2:10" ht="23.25" thickBot="1" x14ac:dyDescent="0.3">
      <c r="B7" s="86"/>
      <c r="C7" s="3" t="s">
        <v>12</v>
      </c>
      <c r="D7" s="4">
        <v>36</v>
      </c>
      <c r="E7" s="4">
        <v>9</v>
      </c>
      <c r="F7" s="5">
        <f t="shared" si="0"/>
        <v>0.25</v>
      </c>
      <c r="G7" s="4">
        <v>29</v>
      </c>
      <c r="H7" s="4">
        <v>1</v>
      </c>
      <c r="I7" s="5">
        <f t="shared" ref="I7:I17" si="1">H7/G7</f>
        <v>3.4482758620689655E-2</v>
      </c>
      <c r="J7" s="95"/>
    </row>
    <row r="8" spans="2:10" ht="15.75" thickBot="1" x14ac:dyDescent="0.3">
      <c r="B8" s="87"/>
      <c r="C8" s="6" t="s">
        <v>13</v>
      </c>
      <c r="D8" s="7">
        <v>33</v>
      </c>
      <c r="E8" s="7">
        <v>7</v>
      </c>
      <c r="F8" s="8">
        <f t="shared" si="0"/>
        <v>0.21212121212121213</v>
      </c>
      <c r="G8" s="7">
        <v>30</v>
      </c>
      <c r="H8" s="7">
        <v>1</v>
      </c>
      <c r="I8" s="7" t="s">
        <v>11</v>
      </c>
      <c r="J8" s="96"/>
    </row>
    <row r="9" spans="2:10" ht="24" thickTop="1" thickBot="1" x14ac:dyDescent="0.3">
      <c r="B9" s="85" t="s">
        <v>138</v>
      </c>
      <c r="C9" s="9" t="s">
        <v>15</v>
      </c>
      <c r="D9" s="10">
        <v>77</v>
      </c>
      <c r="E9" s="10">
        <v>43</v>
      </c>
      <c r="F9" s="11">
        <f t="shared" si="0"/>
        <v>0.55844155844155841</v>
      </c>
      <c r="G9" s="10">
        <v>69</v>
      </c>
      <c r="H9" s="10">
        <v>6</v>
      </c>
      <c r="I9" s="11">
        <f t="shared" si="1"/>
        <v>8.6956521739130432E-2</v>
      </c>
      <c r="J9" s="88">
        <f>SUM(E9:E10,H9:H10)</f>
        <v>94</v>
      </c>
    </row>
    <row r="10" spans="2:10" ht="15.75" thickBot="1" x14ac:dyDescent="0.3">
      <c r="B10" s="87"/>
      <c r="C10" s="12" t="s">
        <v>16</v>
      </c>
      <c r="D10" s="7">
        <v>55</v>
      </c>
      <c r="E10" s="7">
        <v>40</v>
      </c>
      <c r="F10" s="8">
        <f t="shared" si="0"/>
        <v>0.72727272727272729</v>
      </c>
      <c r="G10" s="7">
        <v>68</v>
      </c>
      <c r="H10" s="7">
        <v>5</v>
      </c>
      <c r="I10" s="8">
        <f t="shared" si="1"/>
        <v>7.3529411764705885E-2</v>
      </c>
      <c r="J10" s="90"/>
    </row>
    <row r="11" spans="2:10" ht="16.5" thickTop="1" thickBot="1" x14ac:dyDescent="0.3">
      <c r="B11" s="85" t="s">
        <v>139</v>
      </c>
      <c r="C11" s="9" t="s">
        <v>18</v>
      </c>
      <c r="D11" s="10">
        <v>84</v>
      </c>
      <c r="E11" s="10">
        <v>19</v>
      </c>
      <c r="F11" s="11">
        <f t="shared" si="0"/>
        <v>0.22619047619047619</v>
      </c>
      <c r="G11" s="10">
        <v>68</v>
      </c>
      <c r="H11" s="10">
        <v>3</v>
      </c>
      <c r="I11" s="11">
        <f t="shared" si="1"/>
        <v>4.4117647058823532E-2</v>
      </c>
      <c r="J11" s="88">
        <f>SUM(E11:E12,H11:H13)</f>
        <v>22</v>
      </c>
    </row>
    <row r="12" spans="2:10" ht="23.25" thickBot="1" x14ac:dyDescent="0.3">
      <c r="B12" s="86"/>
      <c r="C12" s="3" t="s">
        <v>19</v>
      </c>
      <c r="D12" s="4">
        <v>48</v>
      </c>
      <c r="E12" s="4" t="s">
        <v>11</v>
      </c>
      <c r="F12" s="4" t="s">
        <v>11</v>
      </c>
      <c r="G12" s="4">
        <v>48</v>
      </c>
      <c r="H12" s="4" t="s">
        <v>11</v>
      </c>
      <c r="I12" s="4" t="s">
        <v>11</v>
      </c>
      <c r="J12" s="89"/>
    </row>
    <row r="13" spans="2:10" ht="15.75" thickBot="1" x14ac:dyDescent="0.3">
      <c r="B13" s="87"/>
      <c r="C13" s="12" t="s">
        <v>20</v>
      </c>
      <c r="D13" s="7" t="s">
        <v>11</v>
      </c>
      <c r="E13" s="7" t="s">
        <v>11</v>
      </c>
      <c r="F13" s="8" t="s">
        <v>11</v>
      </c>
      <c r="G13" s="7">
        <v>30</v>
      </c>
      <c r="H13" s="7" t="s">
        <v>11</v>
      </c>
      <c r="I13" s="4" t="s">
        <v>11</v>
      </c>
      <c r="J13" s="90"/>
    </row>
    <row r="14" spans="2:10" ht="16.5" thickTop="1" thickBot="1" x14ac:dyDescent="0.3">
      <c r="B14" s="85" t="s">
        <v>21</v>
      </c>
      <c r="C14" s="9" t="s">
        <v>18</v>
      </c>
      <c r="D14" s="10">
        <v>45</v>
      </c>
      <c r="E14" s="10">
        <v>13</v>
      </c>
      <c r="F14" s="11">
        <f t="shared" si="0"/>
        <v>0.28888888888888886</v>
      </c>
      <c r="G14" s="10">
        <v>30</v>
      </c>
      <c r="H14" s="10" t="s">
        <v>11</v>
      </c>
      <c r="I14" s="10" t="s">
        <v>11</v>
      </c>
      <c r="J14" s="88">
        <f>SUM(E14:E15,H14:H15)</f>
        <v>20</v>
      </c>
    </row>
    <row r="15" spans="2:10" ht="15.75" thickBot="1" x14ac:dyDescent="0.3">
      <c r="B15" s="87"/>
      <c r="C15" s="12" t="s">
        <v>22</v>
      </c>
      <c r="D15" s="7">
        <v>29</v>
      </c>
      <c r="E15" s="7">
        <v>7</v>
      </c>
      <c r="F15" s="8">
        <f t="shared" si="0"/>
        <v>0.2413793103448276</v>
      </c>
      <c r="G15" s="7">
        <v>30</v>
      </c>
      <c r="H15" s="7" t="s">
        <v>11</v>
      </c>
      <c r="I15" s="7" t="s">
        <v>11</v>
      </c>
      <c r="J15" s="90"/>
    </row>
    <row r="16" spans="2:10" ht="16.5" thickTop="1" thickBot="1" x14ac:dyDescent="0.3">
      <c r="B16" s="85" t="s">
        <v>140</v>
      </c>
      <c r="C16" s="9" t="s">
        <v>18</v>
      </c>
      <c r="D16" s="10">
        <v>72</v>
      </c>
      <c r="E16" s="10">
        <v>19</v>
      </c>
      <c r="F16" s="11">
        <f t="shared" si="0"/>
        <v>0.2638888888888889</v>
      </c>
      <c r="G16" s="10">
        <v>49</v>
      </c>
      <c r="H16" s="10">
        <v>6</v>
      </c>
      <c r="I16" s="11">
        <f t="shared" si="1"/>
        <v>0.12244897959183673</v>
      </c>
      <c r="J16" s="88">
        <f>SUM(E16:E17,H16:H17)</f>
        <v>36</v>
      </c>
    </row>
    <row r="17" spans="2:10" ht="15.75" thickBot="1" x14ac:dyDescent="0.3">
      <c r="B17" s="87"/>
      <c r="C17" s="12" t="s">
        <v>24</v>
      </c>
      <c r="D17" s="7">
        <v>35</v>
      </c>
      <c r="E17" s="7">
        <v>6</v>
      </c>
      <c r="F17" s="8">
        <f t="shared" si="0"/>
        <v>0.17142857142857143</v>
      </c>
      <c r="G17" s="7">
        <v>29</v>
      </c>
      <c r="H17" s="7">
        <v>5</v>
      </c>
      <c r="I17" s="8">
        <f t="shared" si="1"/>
        <v>0.17241379310344829</v>
      </c>
      <c r="J17" s="90"/>
    </row>
    <row r="18" spans="2:10" ht="16.5" thickTop="1" thickBot="1" x14ac:dyDescent="0.3">
      <c r="B18" s="97" t="s">
        <v>141</v>
      </c>
      <c r="C18" s="13" t="s">
        <v>18</v>
      </c>
      <c r="D18" s="14">
        <v>56</v>
      </c>
      <c r="E18" s="14">
        <v>11</v>
      </c>
      <c r="F18" s="15">
        <f t="shared" si="0"/>
        <v>0.19642857142857142</v>
      </c>
      <c r="G18" s="14">
        <v>49</v>
      </c>
      <c r="H18" s="14" t="s">
        <v>11</v>
      </c>
      <c r="I18" s="14" t="s">
        <v>11</v>
      </c>
      <c r="J18" s="98">
        <f>SUM(E18:E19,H18)</f>
        <v>15</v>
      </c>
    </row>
    <row r="19" spans="2:10" ht="15.75" thickBot="1" x14ac:dyDescent="0.3">
      <c r="B19" s="87"/>
      <c r="C19" s="12" t="s">
        <v>26</v>
      </c>
      <c r="D19" s="7">
        <v>39</v>
      </c>
      <c r="E19" s="7">
        <v>4</v>
      </c>
      <c r="F19" s="8">
        <f t="shared" si="0"/>
        <v>0.10256410256410256</v>
      </c>
      <c r="G19" s="7">
        <v>45</v>
      </c>
      <c r="H19" s="7" t="s">
        <v>11</v>
      </c>
      <c r="I19" s="7" t="s">
        <v>27</v>
      </c>
      <c r="J19" s="90"/>
    </row>
    <row r="20" spans="2:10" ht="24" thickTop="1" thickBot="1" x14ac:dyDescent="0.3">
      <c r="B20" s="85" t="s">
        <v>142</v>
      </c>
      <c r="C20" s="9" t="s">
        <v>15</v>
      </c>
      <c r="D20" s="10">
        <v>48</v>
      </c>
      <c r="E20" s="10">
        <v>17</v>
      </c>
      <c r="F20" s="11">
        <f t="shared" si="0"/>
        <v>0.35416666666666669</v>
      </c>
      <c r="G20" s="10">
        <v>45</v>
      </c>
      <c r="H20" s="10">
        <v>2</v>
      </c>
      <c r="I20" s="11" t="s">
        <v>11</v>
      </c>
      <c r="J20" s="88">
        <f>SUM(E20:E22,H20:H22)</f>
        <v>27</v>
      </c>
    </row>
    <row r="21" spans="2:10" ht="15.75" thickBot="1" x14ac:dyDescent="0.3">
      <c r="B21" s="86"/>
      <c r="C21" s="3" t="s">
        <v>10</v>
      </c>
      <c r="D21" s="4">
        <v>48</v>
      </c>
      <c r="E21" s="4">
        <v>6</v>
      </c>
      <c r="F21" s="5">
        <f t="shared" si="0"/>
        <v>0.125</v>
      </c>
      <c r="G21" s="4">
        <v>44</v>
      </c>
      <c r="H21" s="4" t="s">
        <v>11</v>
      </c>
      <c r="I21" s="4" t="s">
        <v>11</v>
      </c>
      <c r="J21" s="89"/>
    </row>
    <row r="22" spans="2:10" ht="23.25" thickBot="1" x14ac:dyDescent="0.3">
      <c r="B22" s="87"/>
      <c r="C22" s="12" t="s">
        <v>12</v>
      </c>
      <c r="D22" s="7">
        <v>42</v>
      </c>
      <c r="E22" s="7">
        <v>2</v>
      </c>
      <c r="F22" s="8">
        <f t="shared" si="0"/>
        <v>4.7619047619047616E-2</v>
      </c>
      <c r="G22" s="7">
        <v>44</v>
      </c>
      <c r="H22" s="7" t="s">
        <v>11</v>
      </c>
      <c r="I22" s="7" t="s">
        <v>11</v>
      </c>
      <c r="J22" s="90"/>
    </row>
    <row r="23" spans="2:10" ht="24" thickTop="1" thickBot="1" x14ac:dyDescent="0.3">
      <c r="B23" s="36" t="s">
        <v>143</v>
      </c>
      <c r="C23" s="17" t="s">
        <v>16</v>
      </c>
      <c r="D23" s="18">
        <v>54</v>
      </c>
      <c r="E23" s="18">
        <v>12</v>
      </c>
      <c r="F23" s="19">
        <f t="shared" si="0"/>
        <v>0.22222222222222221</v>
      </c>
      <c r="G23" s="18">
        <v>47</v>
      </c>
      <c r="H23" s="18" t="s">
        <v>11</v>
      </c>
      <c r="I23" s="18" t="s">
        <v>11</v>
      </c>
      <c r="J23" s="18">
        <f>SUM(E23,H23)</f>
        <v>12</v>
      </c>
    </row>
    <row r="24" spans="2:10" ht="16.5" thickTop="1" thickBot="1" x14ac:dyDescent="0.3">
      <c r="B24" s="85" t="s">
        <v>30</v>
      </c>
      <c r="C24" s="9" t="s">
        <v>31</v>
      </c>
      <c r="D24" s="10">
        <v>23</v>
      </c>
      <c r="E24" s="10">
        <v>9</v>
      </c>
      <c r="F24" s="11">
        <f t="shared" si="0"/>
        <v>0.39130434782608697</v>
      </c>
      <c r="G24" s="10">
        <v>15</v>
      </c>
      <c r="H24" s="10">
        <v>3</v>
      </c>
      <c r="I24" s="11">
        <f t="shared" ref="I24:I25" si="2">H24/G24</f>
        <v>0.2</v>
      </c>
      <c r="J24" s="88">
        <f>SUM(E24:E25,H24:H25)</f>
        <v>15</v>
      </c>
    </row>
    <row r="25" spans="2:10" ht="23.25" thickBot="1" x14ac:dyDescent="0.3">
      <c r="B25" s="87"/>
      <c r="C25" s="12" t="s">
        <v>32</v>
      </c>
      <c r="D25" s="7">
        <v>39</v>
      </c>
      <c r="E25" s="7">
        <v>2</v>
      </c>
      <c r="F25" s="8">
        <f t="shared" si="0"/>
        <v>5.128205128205128E-2</v>
      </c>
      <c r="G25" s="7">
        <v>15</v>
      </c>
      <c r="H25" s="10">
        <v>1</v>
      </c>
      <c r="I25" s="11">
        <f t="shared" si="2"/>
        <v>6.6666666666666666E-2</v>
      </c>
      <c r="J25" s="90"/>
    </row>
    <row r="26" spans="2:10" ht="16.5" thickTop="1" thickBot="1" x14ac:dyDescent="0.3">
      <c r="B26" s="85" t="s">
        <v>144</v>
      </c>
      <c r="C26" s="9" t="s">
        <v>18</v>
      </c>
      <c r="D26" s="10" t="s">
        <v>11</v>
      </c>
      <c r="E26" s="10" t="s">
        <v>11</v>
      </c>
      <c r="F26" s="11" t="s">
        <v>11</v>
      </c>
      <c r="G26" s="10">
        <v>60</v>
      </c>
      <c r="H26" s="10">
        <v>2</v>
      </c>
      <c r="I26" s="11" t="s">
        <v>11</v>
      </c>
      <c r="J26" s="98">
        <f>SUM(E26:E29,H26:H29)</f>
        <v>79</v>
      </c>
    </row>
    <row r="27" spans="2:10" ht="15.75" thickBot="1" x14ac:dyDescent="0.3">
      <c r="B27" s="86"/>
      <c r="C27" s="3" t="s">
        <v>34</v>
      </c>
      <c r="D27" s="4">
        <v>49</v>
      </c>
      <c r="E27" s="4">
        <v>23</v>
      </c>
      <c r="F27" s="5">
        <f t="shared" si="0"/>
        <v>0.46938775510204084</v>
      </c>
      <c r="G27" s="4" t="s">
        <v>11</v>
      </c>
      <c r="H27" s="4" t="s">
        <v>11</v>
      </c>
      <c r="I27" s="5" t="s">
        <v>11</v>
      </c>
      <c r="J27" s="89"/>
    </row>
    <row r="28" spans="2:10" ht="23.25" thickBot="1" x14ac:dyDescent="0.3">
      <c r="B28" s="86"/>
      <c r="C28" s="3" t="s">
        <v>35</v>
      </c>
      <c r="D28" s="4">
        <v>103</v>
      </c>
      <c r="E28" s="20">
        <v>33</v>
      </c>
      <c r="F28" s="5">
        <f t="shared" si="0"/>
        <v>0.32038834951456313</v>
      </c>
      <c r="G28" s="4">
        <v>96</v>
      </c>
      <c r="H28" s="20">
        <v>9</v>
      </c>
      <c r="I28" s="21">
        <f>H28/G28</f>
        <v>9.375E-2</v>
      </c>
      <c r="J28" s="89"/>
    </row>
    <row r="29" spans="2:10" ht="23.25" thickBot="1" x14ac:dyDescent="0.3">
      <c r="B29" s="87"/>
      <c r="C29" s="12" t="s">
        <v>36</v>
      </c>
      <c r="D29" s="7">
        <v>45</v>
      </c>
      <c r="E29" s="22">
        <v>11</v>
      </c>
      <c r="F29" s="8">
        <f t="shared" si="0"/>
        <v>0.24444444444444444</v>
      </c>
      <c r="G29" s="7">
        <v>60</v>
      </c>
      <c r="H29" s="7">
        <v>1</v>
      </c>
      <c r="I29" s="21">
        <f>H29/G29</f>
        <v>1.6666666666666666E-2</v>
      </c>
      <c r="J29" s="90"/>
    </row>
    <row r="30" spans="2:10" ht="16.5" thickTop="1" thickBot="1" x14ac:dyDescent="0.3">
      <c r="B30" s="85" t="s">
        <v>145</v>
      </c>
      <c r="C30" s="9" t="s">
        <v>38</v>
      </c>
      <c r="D30" s="10">
        <v>28</v>
      </c>
      <c r="E30" s="23">
        <v>9</v>
      </c>
      <c r="F30" s="11">
        <f t="shared" si="0"/>
        <v>0.32142857142857145</v>
      </c>
      <c r="G30" s="10">
        <v>19</v>
      </c>
      <c r="H30" s="10">
        <v>2</v>
      </c>
      <c r="I30" s="11">
        <f>H30/G30</f>
        <v>0.10526315789473684</v>
      </c>
      <c r="J30" s="100">
        <f>SUM(E30:E31,H30:H31)</f>
        <v>15</v>
      </c>
    </row>
    <row r="31" spans="2:10" ht="34.5" thickBot="1" x14ac:dyDescent="0.3">
      <c r="B31" s="99"/>
      <c r="C31" s="12" t="s">
        <v>39</v>
      </c>
      <c r="D31" s="7">
        <v>28</v>
      </c>
      <c r="E31" s="22">
        <v>3</v>
      </c>
      <c r="F31" s="8">
        <f t="shared" si="0"/>
        <v>0.10714285714285714</v>
      </c>
      <c r="G31" s="7">
        <v>19</v>
      </c>
      <c r="H31" s="7">
        <v>1</v>
      </c>
      <c r="I31" s="8">
        <f>H31/G31</f>
        <v>5.2631578947368418E-2</v>
      </c>
      <c r="J31" s="101"/>
    </row>
    <row r="32" spans="2:10" ht="24" thickTop="1" thickBot="1" x14ac:dyDescent="0.3">
      <c r="B32" s="85" t="s">
        <v>146</v>
      </c>
      <c r="C32" s="9" t="s">
        <v>41</v>
      </c>
      <c r="D32" s="10">
        <v>17</v>
      </c>
      <c r="E32" s="10">
        <v>7</v>
      </c>
      <c r="F32" s="11">
        <f t="shared" si="0"/>
        <v>0.41176470588235292</v>
      </c>
      <c r="G32" s="10">
        <v>30</v>
      </c>
      <c r="H32" s="10">
        <v>4</v>
      </c>
      <c r="I32" s="11">
        <f>H32/G32</f>
        <v>0.13333333333333333</v>
      </c>
      <c r="J32" s="88">
        <f>SUM(E32:E35,H32:H35)</f>
        <v>50</v>
      </c>
    </row>
    <row r="33" spans="2:10" ht="15.75" thickBot="1" x14ac:dyDescent="0.3">
      <c r="B33" s="86"/>
      <c r="C33" s="3" t="s">
        <v>42</v>
      </c>
      <c r="D33" s="4">
        <v>40</v>
      </c>
      <c r="E33" s="4">
        <v>10</v>
      </c>
      <c r="F33" s="5">
        <f t="shared" si="0"/>
        <v>0.25</v>
      </c>
      <c r="G33" s="4">
        <v>48</v>
      </c>
      <c r="H33" s="4">
        <v>4</v>
      </c>
      <c r="I33" s="5">
        <f t="shared" ref="I33:I36" si="3">H33/G33</f>
        <v>8.3333333333333329E-2</v>
      </c>
      <c r="J33" s="89"/>
    </row>
    <row r="34" spans="2:10" ht="15.75" thickBot="1" x14ac:dyDescent="0.3">
      <c r="B34" s="86"/>
      <c r="C34" s="3" t="s">
        <v>43</v>
      </c>
      <c r="D34" s="4">
        <v>44</v>
      </c>
      <c r="E34" s="4">
        <v>2</v>
      </c>
      <c r="F34" s="5">
        <f t="shared" si="0"/>
        <v>4.5454545454545456E-2</v>
      </c>
      <c r="G34" s="4">
        <v>47</v>
      </c>
      <c r="H34" s="4">
        <v>8</v>
      </c>
      <c r="I34" s="5">
        <f t="shared" si="3"/>
        <v>0.1702127659574468</v>
      </c>
      <c r="J34" s="89"/>
    </row>
    <row r="35" spans="2:10" ht="15.75" thickBot="1" x14ac:dyDescent="0.3">
      <c r="B35" s="87"/>
      <c r="C35" s="12" t="s">
        <v>44</v>
      </c>
      <c r="D35" s="7">
        <v>52</v>
      </c>
      <c r="E35" s="7">
        <v>7</v>
      </c>
      <c r="F35" s="8">
        <f t="shared" si="0"/>
        <v>0.13461538461538461</v>
      </c>
      <c r="G35" s="7">
        <v>46</v>
      </c>
      <c r="H35" s="7">
        <v>8</v>
      </c>
      <c r="I35" s="8">
        <f t="shared" si="3"/>
        <v>0.17391304347826086</v>
      </c>
      <c r="J35" s="90"/>
    </row>
    <row r="36" spans="2:10" ht="16.5" thickTop="1" thickBot="1" x14ac:dyDescent="0.3">
      <c r="B36" s="97" t="s">
        <v>147</v>
      </c>
      <c r="C36" s="9" t="s">
        <v>46</v>
      </c>
      <c r="D36" s="10">
        <v>47</v>
      </c>
      <c r="E36" s="10">
        <v>14</v>
      </c>
      <c r="F36" s="11">
        <f t="shared" si="0"/>
        <v>0.2978723404255319</v>
      </c>
      <c r="G36" s="10">
        <v>50</v>
      </c>
      <c r="H36" s="10">
        <v>1</v>
      </c>
      <c r="I36" s="8">
        <f t="shared" si="3"/>
        <v>0.02</v>
      </c>
      <c r="J36" s="88">
        <f>SUM(E36:E41,H36:H41)</f>
        <v>84</v>
      </c>
    </row>
    <row r="37" spans="2:10" ht="15.75" thickBot="1" x14ac:dyDescent="0.3">
      <c r="B37" s="86"/>
      <c r="C37" s="3" t="s">
        <v>47</v>
      </c>
      <c r="D37" s="4">
        <v>26</v>
      </c>
      <c r="E37" s="4">
        <v>8</v>
      </c>
      <c r="F37" s="5">
        <f t="shared" si="0"/>
        <v>0.30769230769230771</v>
      </c>
      <c r="G37" s="4">
        <v>34</v>
      </c>
      <c r="H37" s="4">
        <v>5</v>
      </c>
      <c r="I37" s="5">
        <f>H37/G37</f>
        <v>0.14705882352941177</v>
      </c>
      <c r="J37" s="89"/>
    </row>
    <row r="38" spans="2:10" ht="15.75" thickBot="1" x14ac:dyDescent="0.3">
      <c r="B38" s="86"/>
      <c r="C38" s="3" t="s">
        <v>34</v>
      </c>
      <c r="D38" s="4">
        <v>45</v>
      </c>
      <c r="E38" s="4">
        <v>22</v>
      </c>
      <c r="F38" s="5">
        <f t="shared" si="0"/>
        <v>0.48888888888888887</v>
      </c>
      <c r="G38" s="4">
        <v>69</v>
      </c>
      <c r="H38" s="4">
        <v>6</v>
      </c>
      <c r="I38" s="5">
        <f t="shared" ref="I38:I42" si="4">H38/G38</f>
        <v>8.6956521739130432E-2</v>
      </c>
      <c r="J38" s="89"/>
    </row>
    <row r="39" spans="2:10" ht="15.75" thickBot="1" x14ac:dyDescent="0.3">
      <c r="B39" s="86"/>
      <c r="C39" s="3" t="s">
        <v>43</v>
      </c>
      <c r="D39" s="4">
        <v>48</v>
      </c>
      <c r="E39" s="4">
        <v>21</v>
      </c>
      <c r="F39" s="5">
        <f t="shared" si="0"/>
        <v>0.4375</v>
      </c>
      <c r="G39" s="4">
        <v>67</v>
      </c>
      <c r="H39" s="4">
        <v>3</v>
      </c>
      <c r="I39" s="5">
        <f t="shared" si="4"/>
        <v>4.4776119402985072E-2</v>
      </c>
      <c r="J39" s="89"/>
    </row>
    <row r="40" spans="2:10" ht="23.25" thickBot="1" x14ac:dyDescent="0.3">
      <c r="B40" s="86"/>
      <c r="C40" s="3" t="s">
        <v>48</v>
      </c>
      <c r="D40" s="4" t="s">
        <v>11</v>
      </c>
      <c r="E40" s="5" t="s">
        <v>11</v>
      </c>
      <c r="F40" s="5" t="s">
        <v>11</v>
      </c>
      <c r="G40" s="24">
        <v>50</v>
      </c>
      <c r="H40" s="5" t="s">
        <v>11</v>
      </c>
      <c r="I40" s="5" t="s">
        <v>11</v>
      </c>
      <c r="J40" s="89"/>
    </row>
    <row r="41" spans="2:10" ht="15.75" thickBot="1" x14ac:dyDescent="0.3">
      <c r="B41" s="87"/>
      <c r="C41" s="12" t="s">
        <v>49</v>
      </c>
      <c r="D41" s="7">
        <v>29</v>
      </c>
      <c r="E41" s="7">
        <v>4</v>
      </c>
      <c r="F41" s="8">
        <f t="shared" si="0"/>
        <v>0.13793103448275862</v>
      </c>
      <c r="G41" s="7">
        <v>29</v>
      </c>
      <c r="H41" s="7" t="s">
        <v>11</v>
      </c>
      <c r="I41" s="7" t="s">
        <v>11</v>
      </c>
      <c r="J41" s="90"/>
    </row>
    <row r="42" spans="2:10" ht="16.5" thickTop="1" thickBot="1" x14ac:dyDescent="0.3">
      <c r="B42" s="85" t="s">
        <v>148</v>
      </c>
      <c r="C42" s="9" t="s">
        <v>43</v>
      </c>
      <c r="D42" s="10">
        <v>13</v>
      </c>
      <c r="E42" s="10">
        <v>13</v>
      </c>
      <c r="F42" s="11">
        <f t="shared" si="0"/>
        <v>1</v>
      </c>
      <c r="G42" s="10">
        <v>39</v>
      </c>
      <c r="H42" s="10">
        <v>12</v>
      </c>
      <c r="I42" s="11">
        <f t="shared" si="4"/>
        <v>0.30769230769230771</v>
      </c>
      <c r="J42" s="88">
        <f>SUM(E42:E43,H42:H43)</f>
        <v>32</v>
      </c>
    </row>
    <row r="43" spans="2:10" ht="34.5" thickBot="1" x14ac:dyDescent="0.3">
      <c r="B43" s="87"/>
      <c r="C43" s="12" t="s">
        <v>51</v>
      </c>
      <c r="D43" s="7">
        <v>39</v>
      </c>
      <c r="E43" s="7">
        <v>7</v>
      </c>
      <c r="F43" s="8">
        <f t="shared" si="0"/>
        <v>0.17948717948717949</v>
      </c>
      <c r="G43" s="7">
        <v>15</v>
      </c>
      <c r="H43" s="7" t="s">
        <v>11</v>
      </c>
      <c r="I43" s="7" t="s">
        <v>27</v>
      </c>
      <c r="J43" s="90"/>
    </row>
    <row r="44" spans="2:10" ht="16.5" thickTop="1" thickBot="1" x14ac:dyDescent="0.3">
      <c r="B44" s="85" t="s">
        <v>149</v>
      </c>
      <c r="C44" s="9" t="s">
        <v>34</v>
      </c>
      <c r="D44" s="10">
        <v>41</v>
      </c>
      <c r="E44" s="10">
        <v>13</v>
      </c>
      <c r="F44" s="11">
        <f t="shared" si="0"/>
        <v>0.31707317073170732</v>
      </c>
      <c r="G44" s="10">
        <v>14</v>
      </c>
      <c r="H44" s="10">
        <v>3</v>
      </c>
      <c r="I44" s="11">
        <f>H44/G44</f>
        <v>0.21428571428571427</v>
      </c>
      <c r="J44" s="88">
        <f>SUM(E44:E46,H44:H46)</f>
        <v>26</v>
      </c>
    </row>
    <row r="45" spans="2:10" ht="15.75" thickBot="1" x14ac:dyDescent="0.3">
      <c r="B45" s="86"/>
      <c r="C45" s="3" t="s">
        <v>43</v>
      </c>
      <c r="D45" s="4">
        <v>32</v>
      </c>
      <c r="E45" s="4">
        <v>6</v>
      </c>
      <c r="F45" s="5">
        <f t="shared" si="0"/>
        <v>0.1875</v>
      </c>
      <c r="G45" s="4">
        <v>14</v>
      </c>
      <c r="H45" s="4">
        <v>3</v>
      </c>
      <c r="I45" s="5">
        <f>H45/G45</f>
        <v>0.21428571428571427</v>
      </c>
      <c r="J45" s="89"/>
    </row>
    <row r="46" spans="2:10" ht="23.25" thickBot="1" x14ac:dyDescent="0.3">
      <c r="B46" s="87"/>
      <c r="C46" s="12" t="s">
        <v>53</v>
      </c>
      <c r="D46" s="7">
        <v>29</v>
      </c>
      <c r="E46" s="7">
        <v>1</v>
      </c>
      <c r="F46" s="8">
        <f t="shared" si="0"/>
        <v>3.4482758620689655E-2</v>
      </c>
      <c r="G46" s="7">
        <v>15</v>
      </c>
      <c r="H46" s="7" t="s">
        <v>11</v>
      </c>
      <c r="I46" s="7" t="s">
        <v>11</v>
      </c>
      <c r="J46" s="90"/>
    </row>
    <row r="47" spans="2:10" ht="16.5" thickTop="1" thickBot="1" x14ac:dyDescent="0.3">
      <c r="B47" s="85" t="s">
        <v>150</v>
      </c>
      <c r="C47" s="9" t="s">
        <v>55</v>
      </c>
      <c r="D47" s="10">
        <v>17</v>
      </c>
      <c r="E47" s="10">
        <v>12</v>
      </c>
      <c r="F47" s="11">
        <f t="shared" si="0"/>
        <v>0.70588235294117652</v>
      </c>
      <c r="G47" s="10">
        <v>48</v>
      </c>
      <c r="H47" s="10">
        <v>7</v>
      </c>
      <c r="I47" s="11">
        <f>H47/G47</f>
        <v>0.14583333333333334</v>
      </c>
      <c r="J47" s="88">
        <f>SUM(E47:E56,H47:H56)</f>
        <v>92</v>
      </c>
    </row>
    <row r="48" spans="2:10" ht="15.75" thickBot="1" x14ac:dyDescent="0.3">
      <c r="B48" s="86"/>
      <c r="C48" s="3" t="s">
        <v>34</v>
      </c>
      <c r="D48" s="4">
        <v>21</v>
      </c>
      <c r="E48" s="4">
        <v>13</v>
      </c>
      <c r="F48" s="11">
        <f t="shared" si="0"/>
        <v>0.61904761904761907</v>
      </c>
      <c r="G48" s="4">
        <v>43</v>
      </c>
      <c r="H48" s="4">
        <v>1</v>
      </c>
      <c r="I48" s="11">
        <f t="shared" ref="I48:I59" si="5">H48/G48</f>
        <v>2.3255813953488372E-2</v>
      </c>
      <c r="J48" s="89"/>
    </row>
    <row r="49" spans="2:10" ht="15.75" thickBot="1" x14ac:dyDescent="0.3">
      <c r="B49" s="86"/>
      <c r="C49" s="3" t="s">
        <v>56</v>
      </c>
      <c r="D49" s="4">
        <v>16</v>
      </c>
      <c r="E49" s="4">
        <v>9</v>
      </c>
      <c r="F49" s="11">
        <f t="shared" si="0"/>
        <v>0.5625</v>
      </c>
      <c r="G49" s="4">
        <v>33</v>
      </c>
      <c r="H49" s="4">
        <v>1</v>
      </c>
      <c r="I49" s="11">
        <f t="shared" si="5"/>
        <v>3.0303030303030304E-2</v>
      </c>
      <c r="J49" s="89"/>
    </row>
    <row r="50" spans="2:10" ht="15.75" thickBot="1" x14ac:dyDescent="0.3">
      <c r="B50" s="86"/>
      <c r="C50" s="3" t="s">
        <v>57</v>
      </c>
      <c r="D50" s="4">
        <v>18</v>
      </c>
      <c r="E50" s="4">
        <v>2</v>
      </c>
      <c r="F50" s="11">
        <f t="shared" si="0"/>
        <v>0.1111111111111111</v>
      </c>
      <c r="G50" s="4">
        <v>58</v>
      </c>
      <c r="H50" s="4">
        <v>2</v>
      </c>
      <c r="I50" s="11">
        <f t="shared" si="5"/>
        <v>3.4482758620689655E-2</v>
      </c>
      <c r="J50" s="89"/>
    </row>
    <row r="51" spans="2:10" ht="23.25" thickBot="1" x14ac:dyDescent="0.3">
      <c r="B51" s="86"/>
      <c r="C51" s="3" t="s">
        <v>35</v>
      </c>
      <c r="D51" s="4" t="s">
        <v>11</v>
      </c>
      <c r="E51" s="4" t="s">
        <v>11</v>
      </c>
      <c r="F51" s="4" t="s">
        <v>11</v>
      </c>
      <c r="G51" s="4">
        <v>38</v>
      </c>
      <c r="H51" s="4">
        <v>5</v>
      </c>
      <c r="I51" s="11">
        <f t="shared" si="5"/>
        <v>0.13157894736842105</v>
      </c>
      <c r="J51" s="89"/>
    </row>
    <row r="52" spans="2:10" ht="15.75" thickBot="1" x14ac:dyDescent="0.3">
      <c r="B52" s="86"/>
      <c r="C52" s="3" t="s">
        <v>43</v>
      </c>
      <c r="D52" s="4">
        <v>39</v>
      </c>
      <c r="E52" s="4">
        <v>2</v>
      </c>
      <c r="F52" s="11">
        <f t="shared" si="0"/>
        <v>5.128205128205128E-2</v>
      </c>
      <c r="G52" s="4">
        <v>55</v>
      </c>
      <c r="H52" s="4" t="s">
        <v>11</v>
      </c>
      <c r="I52" s="4" t="s">
        <v>11</v>
      </c>
      <c r="J52" s="89"/>
    </row>
    <row r="53" spans="2:10" ht="23.25" thickBot="1" x14ac:dyDescent="0.3">
      <c r="B53" s="86"/>
      <c r="C53" s="3" t="s">
        <v>129</v>
      </c>
      <c r="D53" s="4" t="s">
        <v>11</v>
      </c>
      <c r="E53" s="4" t="s">
        <v>11</v>
      </c>
      <c r="F53" s="4" t="s">
        <v>11</v>
      </c>
      <c r="G53" s="4">
        <v>12</v>
      </c>
      <c r="H53" s="4">
        <v>1</v>
      </c>
      <c r="I53" s="11">
        <f t="shared" si="5"/>
        <v>8.3333333333333329E-2</v>
      </c>
      <c r="J53" s="89"/>
    </row>
    <row r="54" spans="2:10" ht="15.75" thickBot="1" x14ac:dyDescent="0.3">
      <c r="B54" s="86"/>
      <c r="C54" s="3" t="s">
        <v>58</v>
      </c>
      <c r="D54" s="4">
        <v>20</v>
      </c>
      <c r="E54" s="4">
        <v>21</v>
      </c>
      <c r="F54" s="11">
        <f t="shared" si="0"/>
        <v>1.05</v>
      </c>
      <c r="G54" s="4">
        <v>100</v>
      </c>
      <c r="H54" s="4">
        <v>7</v>
      </c>
      <c r="I54" s="11">
        <f t="shared" si="5"/>
        <v>7.0000000000000007E-2</v>
      </c>
      <c r="J54" s="89"/>
    </row>
    <row r="55" spans="2:10" ht="23.25" thickBot="1" x14ac:dyDescent="0.3">
      <c r="B55" s="102"/>
      <c r="C55" s="3" t="s">
        <v>130</v>
      </c>
      <c r="D55" s="66" t="s">
        <v>11</v>
      </c>
      <c r="E55" s="66" t="s">
        <v>11</v>
      </c>
      <c r="F55" s="66" t="s">
        <v>11</v>
      </c>
      <c r="G55" s="66">
        <v>21</v>
      </c>
      <c r="H55" s="66">
        <v>5</v>
      </c>
      <c r="I55" s="11">
        <f t="shared" si="5"/>
        <v>0.23809523809523808</v>
      </c>
      <c r="J55" s="103"/>
    </row>
    <row r="56" spans="2:10" ht="23.25" thickBot="1" x14ac:dyDescent="0.3">
      <c r="B56" s="87"/>
      <c r="C56" s="12" t="s">
        <v>36</v>
      </c>
      <c r="D56" s="7">
        <v>40</v>
      </c>
      <c r="E56" s="7">
        <v>3</v>
      </c>
      <c r="F56" s="8">
        <f t="shared" si="0"/>
        <v>7.4999999999999997E-2</v>
      </c>
      <c r="G56" s="7">
        <v>68</v>
      </c>
      <c r="H56" s="7">
        <v>1</v>
      </c>
      <c r="I56" s="8">
        <f t="shared" si="5"/>
        <v>1.4705882352941176E-2</v>
      </c>
      <c r="J56" s="103"/>
    </row>
    <row r="57" spans="2:10" ht="16.5" thickTop="1" thickBot="1" x14ac:dyDescent="0.3">
      <c r="B57" s="85" t="s">
        <v>151</v>
      </c>
      <c r="C57" s="9" t="s">
        <v>60</v>
      </c>
      <c r="D57" s="10">
        <v>42</v>
      </c>
      <c r="E57" s="10">
        <v>10</v>
      </c>
      <c r="F57" s="11">
        <f t="shared" si="0"/>
        <v>0.23809523809523808</v>
      </c>
      <c r="G57" s="10">
        <v>48</v>
      </c>
      <c r="H57" s="10">
        <v>2</v>
      </c>
      <c r="I57" s="11">
        <f t="shared" si="5"/>
        <v>4.1666666666666664E-2</v>
      </c>
      <c r="J57" s="98">
        <f>SUM(E57:E59,H57:H59)</f>
        <v>46</v>
      </c>
    </row>
    <row r="58" spans="2:10" ht="15.75" thickBot="1" x14ac:dyDescent="0.3">
      <c r="B58" s="86"/>
      <c r="C58" s="3" t="s">
        <v>61</v>
      </c>
      <c r="D58" s="4" t="s">
        <v>11</v>
      </c>
      <c r="E58" s="4" t="s">
        <v>11</v>
      </c>
      <c r="F58" s="5" t="s">
        <v>11</v>
      </c>
      <c r="G58" s="4">
        <v>46</v>
      </c>
      <c r="H58" s="4">
        <v>4</v>
      </c>
      <c r="I58" s="5">
        <f t="shared" si="5"/>
        <v>8.6956521739130432E-2</v>
      </c>
      <c r="J58" s="89"/>
    </row>
    <row r="59" spans="2:10" ht="15.75" thickBot="1" x14ac:dyDescent="0.3">
      <c r="B59" s="87"/>
      <c r="C59" s="12" t="s">
        <v>44</v>
      </c>
      <c r="D59" s="7">
        <v>19</v>
      </c>
      <c r="E59" s="7">
        <v>18</v>
      </c>
      <c r="F59" s="8">
        <f t="shared" si="0"/>
        <v>0.94736842105263153</v>
      </c>
      <c r="G59" s="7">
        <v>48</v>
      </c>
      <c r="H59" s="7">
        <v>12</v>
      </c>
      <c r="I59" s="8">
        <f t="shared" si="5"/>
        <v>0.25</v>
      </c>
      <c r="J59" s="90"/>
    </row>
    <row r="60" spans="2:10" ht="16.5" thickTop="1" thickBot="1" x14ac:dyDescent="0.3">
      <c r="B60" s="85" t="s">
        <v>62</v>
      </c>
      <c r="C60" s="9" t="s">
        <v>46</v>
      </c>
      <c r="D60" s="10">
        <v>25</v>
      </c>
      <c r="E60" s="10">
        <v>20</v>
      </c>
      <c r="F60" s="11">
        <f t="shared" si="0"/>
        <v>0.8</v>
      </c>
      <c r="G60" s="10" t="s">
        <v>11</v>
      </c>
      <c r="H60" s="10" t="s">
        <v>11</v>
      </c>
      <c r="I60" s="10" t="s">
        <v>11</v>
      </c>
      <c r="J60" s="88">
        <f>SUM(E60:E62,H61)</f>
        <v>44</v>
      </c>
    </row>
    <row r="61" spans="2:10" ht="15.75" thickBot="1" x14ac:dyDescent="0.3">
      <c r="B61" s="86"/>
      <c r="C61" s="3" t="s">
        <v>43</v>
      </c>
      <c r="D61" s="4">
        <v>43</v>
      </c>
      <c r="E61" s="4">
        <v>15</v>
      </c>
      <c r="F61" s="5">
        <f t="shared" si="0"/>
        <v>0.34883720930232559</v>
      </c>
      <c r="G61" s="4">
        <v>41</v>
      </c>
      <c r="H61" s="4">
        <v>3</v>
      </c>
      <c r="I61" s="5">
        <f t="shared" ref="I61" si="6">H61/G61</f>
        <v>7.3170731707317069E-2</v>
      </c>
      <c r="J61" s="89"/>
    </row>
    <row r="62" spans="2:10" ht="23.25" thickBot="1" x14ac:dyDescent="0.3">
      <c r="B62" s="87"/>
      <c r="C62" s="12" t="s">
        <v>53</v>
      </c>
      <c r="D62" s="7">
        <v>21</v>
      </c>
      <c r="E62" s="7">
        <v>6</v>
      </c>
      <c r="F62" s="8">
        <f t="shared" si="0"/>
        <v>0.2857142857142857</v>
      </c>
      <c r="G62" s="7" t="s">
        <v>11</v>
      </c>
      <c r="H62" s="7" t="s">
        <v>11</v>
      </c>
      <c r="I62" s="7" t="s">
        <v>11</v>
      </c>
      <c r="J62" s="90"/>
    </row>
    <row r="63" spans="2:10" ht="16.5" thickTop="1" thickBot="1" x14ac:dyDescent="0.3">
      <c r="B63" s="85" t="s">
        <v>152</v>
      </c>
      <c r="C63" s="9" t="s">
        <v>43</v>
      </c>
      <c r="D63" s="10">
        <v>19</v>
      </c>
      <c r="E63" s="10">
        <v>3</v>
      </c>
      <c r="F63" s="11">
        <f t="shared" si="0"/>
        <v>0.15789473684210525</v>
      </c>
      <c r="G63" s="10">
        <v>25</v>
      </c>
      <c r="H63" s="10" t="s">
        <v>11</v>
      </c>
      <c r="I63" s="10" t="s">
        <v>11</v>
      </c>
      <c r="J63" s="88">
        <f>SUM(E63,E64,H63:H64)</f>
        <v>6</v>
      </c>
    </row>
    <row r="64" spans="2:10" ht="15.75" thickBot="1" x14ac:dyDescent="0.3">
      <c r="B64" s="87"/>
      <c r="C64" s="12" t="s">
        <v>44</v>
      </c>
      <c r="D64" s="7">
        <v>29</v>
      </c>
      <c r="E64" s="7">
        <v>3</v>
      </c>
      <c r="F64" s="8">
        <f t="shared" si="0"/>
        <v>0.10344827586206896</v>
      </c>
      <c r="G64" s="7">
        <v>24</v>
      </c>
      <c r="H64" s="7" t="s">
        <v>11</v>
      </c>
      <c r="I64" s="7" t="s">
        <v>11</v>
      </c>
      <c r="J64" s="90"/>
    </row>
    <row r="65" spans="2:10" ht="16.5" thickTop="1" thickBot="1" x14ac:dyDescent="0.3">
      <c r="B65" s="85" t="s">
        <v>153</v>
      </c>
      <c r="C65" s="9" t="s">
        <v>46</v>
      </c>
      <c r="D65" s="10">
        <v>69</v>
      </c>
      <c r="E65" s="10">
        <v>6</v>
      </c>
      <c r="F65" s="11">
        <f t="shared" si="0"/>
        <v>8.6956521739130432E-2</v>
      </c>
      <c r="G65" s="10">
        <v>38</v>
      </c>
      <c r="H65" s="10">
        <v>1</v>
      </c>
      <c r="I65" s="11">
        <f t="shared" ref="I65:I67" si="7">H65/G65</f>
        <v>2.6315789473684209E-2</v>
      </c>
      <c r="J65" s="88">
        <f>SUM(E65:E69,H65:H69)</f>
        <v>20</v>
      </c>
    </row>
    <row r="66" spans="2:10" ht="15.75" thickBot="1" x14ac:dyDescent="0.3">
      <c r="B66" s="85"/>
      <c r="C66" s="9" t="s">
        <v>134</v>
      </c>
      <c r="D66" s="10" t="s">
        <v>11</v>
      </c>
      <c r="E66" s="10" t="s">
        <v>11</v>
      </c>
      <c r="F66" s="10" t="s">
        <v>11</v>
      </c>
      <c r="G66" s="10">
        <v>29</v>
      </c>
      <c r="H66" s="10">
        <v>2</v>
      </c>
      <c r="I66" s="11">
        <f t="shared" si="7"/>
        <v>6.8965517241379309E-2</v>
      </c>
      <c r="J66" s="88"/>
    </row>
    <row r="67" spans="2:10" ht="15.75" thickBot="1" x14ac:dyDescent="0.3">
      <c r="B67" s="86"/>
      <c r="C67" s="3" t="s">
        <v>34</v>
      </c>
      <c r="D67" s="4">
        <v>37</v>
      </c>
      <c r="E67" s="4">
        <v>7</v>
      </c>
      <c r="F67" s="5">
        <f t="shared" si="0"/>
        <v>0.1891891891891892</v>
      </c>
      <c r="G67" s="4">
        <v>42</v>
      </c>
      <c r="H67" s="4">
        <v>4</v>
      </c>
      <c r="I67" s="5">
        <f t="shared" si="7"/>
        <v>9.5238095238095233E-2</v>
      </c>
      <c r="J67" s="89"/>
    </row>
    <row r="68" spans="2:10" ht="15.75" thickBot="1" x14ac:dyDescent="0.3">
      <c r="B68" s="102"/>
      <c r="C68" s="65" t="s">
        <v>61</v>
      </c>
      <c r="D68" s="66" t="s">
        <v>11</v>
      </c>
      <c r="E68" s="66" t="s">
        <v>11</v>
      </c>
      <c r="F68" s="66" t="s">
        <v>11</v>
      </c>
      <c r="G68" s="66">
        <v>15</v>
      </c>
      <c r="H68" s="66" t="s">
        <v>11</v>
      </c>
      <c r="I68" s="66" t="s">
        <v>11</v>
      </c>
      <c r="J68" s="103"/>
    </row>
    <row r="69" spans="2:10" ht="23.25" thickBot="1" x14ac:dyDescent="0.3">
      <c r="B69" s="87"/>
      <c r="C69" s="12" t="s">
        <v>133</v>
      </c>
      <c r="D69" s="7" t="s">
        <v>11</v>
      </c>
      <c r="E69" s="7" t="s">
        <v>11</v>
      </c>
      <c r="F69" s="7" t="s">
        <v>11</v>
      </c>
      <c r="G69" s="7">
        <v>15</v>
      </c>
      <c r="H69" s="7" t="s">
        <v>11</v>
      </c>
      <c r="I69" s="7" t="s">
        <v>11</v>
      </c>
      <c r="J69" s="90"/>
    </row>
    <row r="70" spans="2:10" ht="16.5" thickTop="1" thickBot="1" x14ac:dyDescent="0.3">
      <c r="B70" s="104" t="s">
        <v>154</v>
      </c>
      <c r="C70" s="9" t="s">
        <v>66</v>
      </c>
      <c r="D70" s="10">
        <v>57</v>
      </c>
      <c r="E70" s="10">
        <v>8</v>
      </c>
      <c r="F70" s="11">
        <f t="shared" si="0"/>
        <v>0.14035087719298245</v>
      </c>
      <c r="G70" s="10">
        <v>45</v>
      </c>
      <c r="H70" s="10">
        <v>3</v>
      </c>
      <c r="I70" s="10" t="s">
        <v>27</v>
      </c>
      <c r="J70" s="106">
        <f>SUM(E71,E70,H70:H71)</f>
        <v>12</v>
      </c>
    </row>
    <row r="71" spans="2:10" ht="23.25" thickBot="1" x14ac:dyDescent="0.3">
      <c r="B71" s="105"/>
      <c r="C71" s="12" t="s">
        <v>67</v>
      </c>
      <c r="D71" s="7">
        <v>30</v>
      </c>
      <c r="E71" s="7">
        <v>1</v>
      </c>
      <c r="F71" s="8">
        <f t="shared" si="0"/>
        <v>3.3333333333333333E-2</v>
      </c>
      <c r="G71" s="7">
        <v>15</v>
      </c>
      <c r="H71" s="7" t="s">
        <v>11</v>
      </c>
      <c r="I71" s="7" t="s">
        <v>68</v>
      </c>
      <c r="J71" s="107"/>
    </row>
    <row r="72" spans="2:10" ht="16.5" thickTop="1" thickBot="1" x14ac:dyDescent="0.3">
      <c r="B72" s="104" t="s">
        <v>155</v>
      </c>
      <c r="C72" s="9" t="s">
        <v>70</v>
      </c>
      <c r="D72" s="10">
        <v>29</v>
      </c>
      <c r="E72" s="10">
        <v>3</v>
      </c>
      <c r="F72" s="11">
        <f t="shared" si="0"/>
        <v>0.10344827586206896</v>
      </c>
      <c r="G72" s="10">
        <v>45</v>
      </c>
      <c r="H72" s="10">
        <v>1</v>
      </c>
      <c r="I72" s="10" t="s">
        <v>11</v>
      </c>
      <c r="J72" s="106">
        <f>SUM(E72:E75,H72:H75)</f>
        <v>19</v>
      </c>
    </row>
    <row r="73" spans="2:10" ht="15.75" thickBot="1" x14ac:dyDescent="0.3">
      <c r="B73" s="108"/>
      <c r="C73" s="3" t="s">
        <v>71</v>
      </c>
      <c r="D73" s="4">
        <v>45</v>
      </c>
      <c r="E73" s="4">
        <v>5</v>
      </c>
      <c r="F73" s="5">
        <f t="shared" ref="F73:F92" si="8">E73/D73</f>
        <v>0.1111111111111111</v>
      </c>
      <c r="G73" s="4">
        <v>30</v>
      </c>
      <c r="H73" s="4">
        <v>1</v>
      </c>
      <c r="I73" s="4" t="s">
        <v>11</v>
      </c>
      <c r="J73" s="109"/>
    </row>
    <row r="74" spans="2:10" ht="23.25" thickBot="1" x14ac:dyDescent="0.3">
      <c r="B74" s="108"/>
      <c r="C74" s="3" t="s">
        <v>53</v>
      </c>
      <c r="D74" s="4">
        <v>42</v>
      </c>
      <c r="E74" s="4">
        <v>2</v>
      </c>
      <c r="F74" s="5">
        <f t="shared" si="8"/>
        <v>4.7619047619047616E-2</v>
      </c>
      <c r="G74" s="4">
        <v>30</v>
      </c>
      <c r="H74" s="4">
        <v>2</v>
      </c>
      <c r="I74" s="4" t="s">
        <v>11</v>
      </c>
      <c r="J74" s="109"/>
    </row>
    <row r="75" spans="2:10" ht="15.75" thickBot="1" x14ac:dyDescent="0.3">
      <c r="B75" s="105"/>
      <c r="C75" s="12" t="s">
        <v>13</v>
      </c>
      <c r="D75" s="7">
        <v>49</v>
      </c>
      <c r="E75" s="7">
        <v>3</v>
      </c>
      <c r="F75" s="8">
        <f t="shared" si="8"/>
        <v>6.1224489795918366E-2</v>
      </c>
      <c r="G75" s="7">
        <v>43</v>
      </c>
      <c r="H75" s="7">
        <v>2</v>
      </c>
      <c r="I75" s="8">
        <f>H75/G75</f>
        <v>4.6511627906976744E-2</v>
      </c>
      <c r="J75" s="107"/>
    </row>
    <row r="76" spans="2:10" ht="16.5" thickTop="1" thickBot="1" x14ac:dyDescent="0.3">
      <c r="B76" s="104" t="s">
        <v>156</v>
      </c>
      <c r="C76" s="9" t="s">
        <v>57</v>
      </c>
      <c r="D76" s="10">
        <v>43</v>
      </c>
      <c r="E76" s="23">
        <v>5</v>
      </c>
      <c r="F76" s="11">
        <f t="shared" si="8"/>
        <v>0.11627906976744186</v>
      </c>
      <c r="G76" s="10">
        <v>28</v>
      </c>
      <c r="H76" s="23">
        <v>2</v>
      </c>
      <c r="I76" s="11">
        <f t="shared" ref="I76:I77" si="9">H76/G76</f>
        <v>7.1428571428571425E-2</v>
      </c>
      <c r="J76" s="110">
        <f>SUM(E76,E77,H76:H77)</f>
        <v>41</v>
      </c>
    </row>
    <row r="77" spans="2:10" ht="15.75" thickBot="1" x14ac:dyDescent="0.3">
      <c r="B77" s="105"/>
      <c r="C77" s="12" t="s">
        <v>44</v>
      </c>
      <c r="D77" s="7">
        <v>15</v>
      </c>
      <c r="E77" s="22">
        <v>16</v>
      </c>
      <c r="F77" s="8">
        <f t="shared" si="8"/>
        <v>1.0666666666666667</v>
      </c>
      <c r="G77" s="7">
        <v>67</v>
      </c>
      <c r="H77" s="22">
        <v>18</v>
      </c>
      <c r="I77" s="8">
        <f t="shared" si="9"/>
        <v>0.26865671641791045</v>
      </c>
      <c r="J77" s="111"/>
    </row>
    <row r="78" spans="2:10" ht="16.5" thickTop="1" thickBot="1" x14ac:dyDescent="0.3">
      <c r="B78" s="104" t="s">
        <v>73</v>
      </c>
      <c r="C78" s="9" t="s">
        <v>55</v>
      </c>
      <c r="D78" s="10">
        <v>26</v>
      </c>
      <c r="E78" s="10">
        <v>13</v>
      </c>
      <c r="F78" s="11">
        <f t="shared" si="8"/>
        <v>0.5</v>
      </c>
      <c r="G78" s="10">
        <v>19</v>
      </c>
      <c r="H78" s="10">
        <v>7</v>
      </c>
      <c r="I78" s="11">
        <f>H78/G78</f>
        <v>0.36842105263157893</v>
      </c>
      <c r="J78" s="106">
        <f>SUM(E78:E84,H78:H84)</f>
        <v>52</v>
      </c>
    </row>
    <row r="79" spans="2:10" ht="23.25" thickBot="1" x14ac:dyDescent="0.3">
      <c r="B79" s="108"/>
      <c r="C79" s="9" t="s">
        <v>131</v>
      </c>
      <c r="D79" s="10" t="s">
        <v>11</v>
      </c>
      <c r="E79" s="10" t="s">
        <v>11</v>
      </c>
      <c r="F79" s="10" t="s">
        <v>11</v>
      </c>
      <c r="G79" s="10">
        <v>23</v>
      </c>
      <c r="H79" s="10" t="s">
        <v>11</v>
      </c>
      <c r="I79" s="10" t="s">
        <v>11</v>
      </c>
      <c r="J79" s="109"/>
    </row>
    <row r="80" spans="2:10" ht="23.25" thickBot="1" x14ac:dyDescent="0.3">
      <c r="B80" s="108"/>
      <c r="C80" s="3" t="s">
        <v>74</v>
      </c>
      <c r="D80" s="4">
        <v>30</v>
      </c>
      <c r="E80" s="5" t="s">
        <v>11</v>
      </c>
      <c r="F80" s="5" t="s">
        <v>11</v>
      </c>
      <c r="G80" s="4">
        <v>30</v>
      </c>
      <c r="H80" s="4">
        <v>1</v>
      </c>
      <c r="I80" s="11">
        <f t="shared" ref="I80:I84" si="10">H80/G80</f>
        <v>3.3333333333333333E-2</v>
      </c>
      <c r="J80" s="109"/>
    </row>
    <row r="81" spans="2:10" ht="15.75" thickBot="1" x14ac:dyDescent="0.3">
      <c r="B81" s="108"/>
      <c r="C81" s="3" t="s">
        <v>70</v>
      </c>
      <c r="D81" s="4">
        <v>35</v>
      </c>
      <c r="E81" s="4">
        <v>8</v>
      </c>
      <c r="F81" s="11">
        <f t="shared" si="8"/>
        <v>0.22857142857142856</v>
      </c>
      <c r="G81" s="4">
        <v>30</v>
      </c>
      <c r="H81" s="4">
        <v>1</v>
      </c>
      <c r="I81" s="11">
        <f t="shared" si="10"/>
        <v>3.3333333333333333E-2</v>
      </c>
      <c r="J81" s="109"/>
    </row>
    <row r="82" spans="2:10" ht="15.75" thickBot="1" x14ac:dyDescent="0.3">
      <c r="B82" s="108"/>
      <c r="C82" s="3" t="s">
        <v>34</v>
      </c>
      <c r="D82" s="4">
        <v>50</v>
      </c>
      <c r="E82" s="4">
        <v>12</v>
      </c>
      <c r="F82" s="11">
        <f t="shared" si="8"/>
        <v>0.24</v>
      </c>
      <c r="G82" s="4">
        <v>44</v>
      </c>
      <c r="H82" s="4">
        <v>5</v>
      </c>
      <c r="I82" s="11">
        <f t="shared" si="10"/>
        <v>0.11363636363636363</v>
      </c>
      <c r="J82" s="109"/>
    </row>
    <row r="83" spans="2:10" ht="15.75" thickBot="1" x14ac:dyDescent="0.3">
      <c r="B83" s="108"/>
      <c r="C83" s="12" t="s">
        <v>43</v>
      </c>
      <c r="D83" s="66">
        <v>40</v>
      </c>
      <c r="E83" s="66">
        <v>2</v>
      </c>
      <c r="F83" s="11">
        <f t="shared" si="8"/>
        <v>0.05</v>
      </c>
      <c r="G83" s="66">
        <v>20</v>
      </c>
      <c r="H83" s="66">
        <v>2</v>
      </c>
      <c r="I83" s="11">
        <f t="shared" si="10"/>
        <v>0.1</v>
      </c>
      <c r="J83" s="109"/>
    </row>
    <row r="84" spans="2:10" ht="24" thickTop="1" thickBot="1" x14ac:dyDescent="0.3">
      <c r="B84" s="105"/>
      <c r="C84" s="12" t="s">
        <v>132</v>
      </c>
      <c r="D84" s="7" t="s">
        <v>11</v>
      </c>
      <c r="E84" s="7" t="s">
        <v>11</v>
      </c>
      <c r="F84" s="7" t="s">
        <v>11</v>
      </c>
      <c r="G84" s="7">
        <v>25</v>
      </c>
      <c r="H84" s="7">
        <v>1</v>
      </c>
      <c r="I84" s="11">
        <f t="shared" si="10"/>
        <v>0.04</v>
      </c>
      <c r="J84" s="107"/>
    </row>
    <row r="85" spans="2:10" ht="16.5" thickTop="1" thickBot="1" x14ac:dyDescent="0.3">
      <c r="B85" s="104" t="s">
        <v>157</v>
      </c>
      <c r="C85" s="9" t="s">
        <v>46</v>
      </c>
      <c r="D85" s="10">
        <v>41</v>
      </c>
      <c r="E85" s="10">
        <v>37</v>
      </c>
      <c r="F85" s="11">
        <f t="shared" si="8"/>
        <v>0.90243902439024393</v>
      </c>
      <c r="G85" s="10">
        <v>39</v>
      </c>
      <c r="H85" s="10">
        <v>9</v>
      </c>
      <c r="I85" s="11">
        <v>0.05</v>
      </c>
      <c r="J85" s="106">
        <f>SUM(E86,E85,H85:H86)</f>
        <v>96</v>
      </c>
    </row>
    <row r="86" spans="2:10" ht="15.75" thickBot="1" x14ac:dyDescent="0.3">
      <c r="B86" s="105"/>
      <c r="C86" s="12" t="s">
        <v>76</v>
      </c>
      <c r="D86" s="7">
        <v>35</v>
      </c>
      <c r="E86" s="7">
        <v>47</v>
      </c>
      <c r="F86" s="8">
        <f t="shared" si="8"/>
        <v>1.3428571428571427</v>
      </c>
      <c r="G86" s="7">
        <v>39</v>
      </c>
      <c r="H86" s="7">
        <v>3</v>
      </c>
      <c r="I86" s="8">
        <f>H86/G86</f>
        <v>7.6923076923076927E-2</v>
      </c>
      <c r="J86" s="107"/>
    </row>
    <row r="87" spans="2:10" ht="24" thickTop="1" thickBot="1" x14ac:dyDescent="0.3">
      <c r="B87" s="104" t="s">
        <v>77</v>
      </c>
      <c r="C87" s="9" t="s">
        <v>41</v>
      </c>
      <c r="D87" s="10">
        <v>11</v>
      </c>
      <c r="E87" s="10">
        <v>7</v>
      </c>
      <c r="F87" s="11">
        <f t="shared" si="8"/>
        <v>0.63636363636363635</v>
      </c>
      <c r="G87" s="10">
        <v>10</v>
      </c>
      <c r="H87" s="10">
        <v>1</v>
      </c>
      <c r="I87" s="11">
        <f>H87/G87</f>
        <v>0.1</v>
      </c>
      <c r="J87" s="106">
        <f>SUM(E88,E87,H87:H88)</f>
        <v>22</v>
      </c>
    </row>
    <row r="88" spans="2:10" ht="15.75" thickBot="1" x14ac:dyDescent="0.3">
      <c r="B88" s="105"/>
      <c r="C88" s="12" t="s">
        <v>44</v>
      </c>
      <c r="D88" s="7">
        <v>7</v>
      </c>
      <c r="E88" s="7">
        <v>9</v>
      </c>
      <c r="F88" s="8">
        <f t="shared" si="8"/>
        <v>1.2857142857142858</v>
      </c>
      <c r="G88" s="7">
        <v>26</v>
      </c>
      <c r="H88" s="7">
        <v>5</v>
      </c>
      <c r="I88" s="8">
        <f t="shared" ref="I88:I89" si="11">H88/G88</f>
        <v>0.19230769230769232</v>
      </c>
      <c r="J88" s="107"/>
    </row>
    <row r="89" spans="2:10" ht="16.5" thickTop="1" thickBot="1" x14ac:dyDescent="0.3">
      <c r="B89" s="104" t="s">
        <v>158</v>
      </c>
      <c r="C89" s="9" t="s">
        <v>70</v>
      </c>
      <c r="D89" s="10">
        <v>125</v>
      </c>
      <c r="E89" s="10">
        <v>11</v>
      </c>
      <c r="F89" s="11">
        <f t="shared" si="8"/>
        <v>8.7999999999999995E-2</v>
      </c>
      <c r="G89" s="10">
        <v>48</v>
      </c>
      <c r="H89" s="10">
        <v>3</v>
      </c>
      <c r="I89" s="11">
        <f t="shared" si="11"/>
        <v>6.25E-2</v>
      </c>
      <c r="J89" s="106">
        <f>SUM(E90,E89,H89:H90)</f>
        <v>31</v>
      </c>
    </row>
    <row r="90" spans="2:10" ht="15.75" thickBot="1" x14ac:dyDescent="0.3">
      <c r="B90" s="105"/>
      <c r="C90" s="12" t="s">
        <v>22</v>
      </c>
      <c r="D90" s="7">
        <v>34</v>
      </c>
      <c r="E90" s="7">
        <v>15</v>
      </c>
      <c r="F90" s="8">
        <f t="shared" si="8"/>
        <v>0.44117647058823528</v>
      </c>
      <c r="G90" s="7">
        <v>30</v>
      </c>
      <c r="H90" s="7">
        <v>2</v>
      </c>
      <c r="I90" s="7" t="s">
        <v>11</v>
      </c>
      <c r="J90" s="107"/>
    </row>
    <row r="91" spans="2:10" ht="16.5" thickTop="1" thickBot="1" x14ac:dyDescent="0.3">
      <c r="B91" s="104" t="s">
        <v>159</v>
      </c>
      <c r="C91" s="9" t="s">
        <v>70</v>
      </c>
      <c r="D91" s="10">
        <v>107</v>
      </c>
      <c r="E91" s="10">
        <v>16</v>
      </c>
      <c r="F91" s="11">
        <f t="shared" si="8"/>
        <v>0.14953271028037382</v>
      </c>
      <c r="G91" s="10">
        <v>100</v>
      </c>
      <c r="H91" s="10">
        <v>4</v>
      </c>
      <c r="I91" s="10" t="s">
        <v>11</v>
      </c>
      <c r="J91" s="106">
        <f>SUM(E92,E91,H91:H92)</f>
        <v>38</v>
      </c>
    </row>
    <row r="92" spans="2:10" ht="15.75" thickBot="1" x14ac:dyDescent="0.3">
      <c r="B92" s="85"/>
      <c r="C92" s="3" t="s">
        <v>22</v>
      </c>
      <c r="D92" s="4">
        <v>24</v>
      </c>
      <c r="E92" s="4">
        <v>16</v>
      </c>
      <c r="F92" s="5">
        <f t="shared" si="8"/>
        <v>0.66666666666666663</v>
      </c>
      <c r="G92" s="4">
        <v>30</v>
      </c>
      <c r="H92" s="4">
        <v>2</v>
      </c>
      <c r="I92" s="5">
        <f>H92/G92</f>
        <v>6.6666666666666666E-2</v>
      </c>
      <c r="J92" s="88"/>
    </row>
    <row r="93" spans="2:10" ht="15.75" thickBot="1" x14ac:dyDescent="0.3">
      <c r="B93" s="25" t="s">
        <v>80</v>
      </c>
      <c r="C93" s="26"/>
      <c r="D93" s="27">
        <f>SUM(D5:D92)</f>
        <v>3044</v>
      </c>
      <c r="E93" s="27">
        <f>SUM(E5:E92)</f>
        <v>839</v>
      </c>
      <c r="F93" s="28">
        <f>E93/D93</f>
        <v>0.27562417871222078</v>
      </c>
      <c r="G93" s="27">
        <f>SUM(G5:G92)</f>
        <v>3328</v>
      </c>
      <c r="H93" s="27">
        <f>SUM(H5:H92)</f>
        <v>240</v>
      </c>
      <c r="I93" s="28">
        <f>H93/G93</f>
        <v>7.2115384615384609E-2</v>
      </c>
      <c r="J93" s="27">
        <f>SUM(H93,E93)</f>
        <v>1079</v>
      </c>
    </row>
    <row r="94" spans="2:10" ht="15.75" thickBot="1" x14ac:dyDescent="0.3">
      <c r="B94" s="29"/>
      <c r="C94" s="30"/>
      <c r="D94" s="31"/>
      <c r="E94" s="31"/>
      <c r="F94" s="31"/>
      <c r="G94" s="31"/>
      <c r="H94" s="31"/>
      <c r="I94" s="31"/>
      <c r="J94" s="31"/>
    </row>
    <row r="95" spans="2:10" ht="23.25" thickBot="1" x14ac:dyDescent="0.3">
      <c r="B95" s="32" t="s">
        <v>81</v>
      </c>
      <c r="C95" s="33" t="s">
        <v>1</v>
      </c>
      <c r="D95" s="75" t="s">
        <v>5</v>
      </c>
      <c r="E95" s="75" t="s">
        <v>7</v>
      </c>
      <c r="F95" s="34" t="s">
        <v>6</v>
      </c>
      <c r="G95" s="75" t="s">
        <v>5</v>
      </c>
      <c r="H95" s="75" t="s">
        <v>7</v>
      </c>
      <c r="I95" s="34" t="s">
        <v>6</v>
      </c>
      <c r="J95" s="34"/>
    </row>
    <row r="96" spans="2:10" ht="15.75" thickBot="1" x14ac:dyDescent="0.3">
      <c r="B96" s="112" t="s">
        <v>160</v>
      </c>
      <c r="C96" s="3" t="s">
        <v>18</v>
      </c>
      <c r="D96" s="4"/>
      <c r="E96" s="4"/>
      <c r="F96" s="4"/>
      <c r="G96" s="4">
        <v>46</v>
      </c>
      <c r="H96" s="4">
        <v>4</v>
      </c>
      <c r="I96" s="5">
        <f>H96/G96</f>
        <v>8.6956521739130432E-2</v>
      </c>
      <c r="J96" s="103">
        <f>SUM(E101,H96:H103)</f>
        <v>44</v>
      </c>
    </row>
    <row r="97" spans="2:10" ht="15.75" thickBot="1" x14ac:dyDescent="0.3">
      <c r="B97" s="113"/>
      <c r="C97" s="3" t="s">
        <v>24</v>
      </c>
      <c r="D97" s="4"/>
      <c r="E97" s="4"/>
      <c r="F97" s="4"/>
      <c r="G97" s="4">
        <v>37</v>
      </c>
      <c r="H97" s="4">
        <v>3</v>
      </c>
      <c r="I97" s="5">
        <f t="shared" ref="I97:I102" si="12">H97/G97</f>
        <v>8.1081081081081086E-2</v>
      </c>
      <c r="J97" s="109"/>
    </row>
    <row r="98" spans="2:10" ht="15.75" thickBot="1" x14ac:dyDescent="0.3">
      <c r="B98" s="113"/>
      <c r="C98" s="35" t="s">
        <v>83</v>
      </c>
      <c r="D98" s="4"/>
      <c r="E98" s="4"/>
      <c r="F98" s="4"/>
      <c r="G98" s="4">
        <v>49</v>
      </c>
      <c r="H98" s="4">
        <v>3</v>
      </c>
      <c r="I98" s="5">
        <f t="shared" si="12"/>
        <v>6.1224489795918366E-2</v>
      </c>
      <c r="J98" s="109"/>
    </row>
    <row r="99" spans="2:10" ht="15.75" thickBot="1" x14ac:dyDescent="0.3">
      <c r="B99" s="113"/>
      <c r="C99" s="3" t="s">
        <v>84</v>
      </c>
      <c r="D99" s="4"/>
      <c r="E99" s="4"/>
      <c r="F99" s="4"/>
      <c r="G99" s="4">
        <v>32</v>
      </c>
      <c r="H99" s="4">
        <v>6</v>
      </c>
      <c r="I99" s="5">
        <f t="shared" si="12"/>
        <v>0.1875</v>
      </c>
      <c r="J99" s="109"/>
    </row>
    <row r="100" spans="2:10" ht="23.25" thickBot="1" x14ac:dyDescent="0.3">
      <c r="B100" s="113"/>
      <c r="C100" s="3" t="s">
        <v>19</v>
      </c>
      <c r="D100" s="4"/>
      <c r="E100" s="4"/>
      <c r="F100" s="4"/>
      <c r="G100" s="4">
        <v>39</v>
      </c>
      <c r="H100" s="4">
        <v>2</v>
      </c>
      <c r="I100" s="5">
        <f t="shared" si="12"/>
        <v>5.128205128205128E-2</v>
      </c>
      <c r="J100" s="109"/>
    </row>
    <row r="101" spans="2:10" ht="15.75" thickBot="1" x14ac:dyDescent="0.3">
      <c r="B101" s="113"/>
      <c r="C101" s="3" t="s">
        <v>85</v>
      </c>
      <c r="D101" s="4">
        <v>30</v>
      </c>
      <c r="E101" s="4">
        <v>17</v>
      </c>
      <c r="F101" s="5">
        <f>E101/D101</f>
        <v>0.56666666666666665</v>
      </c>
      <c r="G101" s="4">
        <v>30</v>
      </c>
      <c r="H101" s="4">
        <v>1</v>
      </c>
      <c r="I101" s="5">
        <f t="shared" si="12"/>
        <v>3.3333333333333333E-2</v>
      </c>
      <c r="J101" s="109"/>
    </row>
    <row r="102" spans="2:10" ht="23.25" thickBot="1" x14ac:dyDescent="0.3">
      <c r="B102" s="113"/>
      <c r="C102" s="3" t="s">
        <v>86</v>
      </c>
      <c r="D102" s="4"/>
      <c r="E102" s="4"/>
      <c r="F102" s="4"/>
      <c r="G102" s="4">
        <v>29</v>
      </c>
      <c r="H102" s="4">
        <v>5</v>
      </c>
      <c r="I102" s="5">
        <f t="shared" si="12"/>
        <v>0.17241379310344829</v>
      </c>
      <c r="J102" s="109"/>
    </row>
    <row r="103" spans="2:10" ht="15.75" thickBot="1" x14ac:dyDescent="0.3">
      <c r="B103" s="114"/>
      <c r="C103" s="12" t="s">
        <v>87</v>
      </c>
      <c r="D103" s="7"/>
      <c r="E103" s="7"/>
      <c r="F103" s="7"/>
      <c r="G103" s="7">
        <v>31</v>
      </c>
      <c r="H103" s="7">
        <v>3</v>
      </c>
      <c r="I103" s="8">
        <f>H103/G103</f>
        <v>9.6774193548387094E-2</v>
      </c>
      <c r="J103" s="107"/>
    </row>
    <row r="104" spans="2:10" ht="24" thickTop="1" thickBot="1" x14ac:dyDescent="0.3">
      <c r="B104" s="36" t="s">
        <v>161</v>
      </c>
      <c r="C104" s="17" t="s">
        <v>89</v>
      </c>
      <c r="D104" s="18">
        <v>3</v>
      </c>
      <c r="E104" s="18">
        <v>3</v>
      </c>
      <c r="F104" s="19">
        <f>E104/D104</f>
        <v>1</v>
      </c>
      <c r="G104" s="18">
        <v>60</v>
      </c>
      <c r="H104" s="18">
        <v>2</v>
      </c>
      <c r="I104" s="19">
        <f>H104/G104</f>
        <v>3.3333333333333333E-2</v>
      </c>
      <c r="J104" s="18">
        <f>SUM(H104,E104)</f>
        <v>5</v>
      </c>
    </row>
    <row r="105" spans="2:10" ht="16.5" thickTop="1" thickBot="1" x14ac:dyDescent="0.3">
      <c r="B105" s="115" t="s">
        <v>162</v>
      </c>
      <c r="C105" s="9" t="s">
        <v>18</v>
      </c>
      <c r="D105" s="10"/>
      <c r="E105" s="10"/>
      <c r="F105" s="10"/>
      <c r="G105" s="10">
        <v>39</v>
      </c>
      <c r="H105" s="10">
        <v>4</v>
      </c>
      <c r="I105" s="11">
        <f>H105/G105</f>
        <v>0.10256410256410256</v>
      </c>
      <c r="J105" s="106">
        <f>SUM(H105:H113)</f>
        <v>35</v>
      </c>
    </row>
    <row r="106" spans="2:10" ht="15.75" thickBot="1" x14ac:dyDescent="0.3">
      <c r="B106" s="113"/>
      <c r="C106" s="9" t="s">
        <v>135</v>
      </c>
      <c r="D106" s="10"/>
      <c r="E106" s="10"/>
      <c r="F106" s="10"/>
      <c r="G106" s="10">
        <v>20</v>
      </c>
      <c r="H106" s="10">
        <v>3</v>
      </c>
      <c r="I106" s="11"/>
      <c r="J106" s="109"/>
    </row>
    <row r="107" spans="2:10" ht="23.25" thickBot="1" x14ac:dyDescent="0.3">
      <c r="B107" s="113"/>
      <c r="C107" s="3" t="s">
        <v>15</v>
      </c>
      <c r="D107" s="4"/>
      <c r="E107" s="4"/>
      <c r="F107" s="4"/>
      <c r="G107" s="4">
        <v>48</v>
      </c>
      <c r="H107" s="4">
        <v>1</v>
      </c>
      <c r="I107" s="4" t="s">
        <v>11</v>
      </c>
      <c r="J107" s="109"/>
    </row>
    <row r="108" spans="2:10" ht="15.75" thickBot="1" x14ac:dyDescent="0.3">
      <c r="B108" s="113"/>
      <c r="C108" s="3" t="s">
        <v>24</v>
      </c>
      <c r="D108" s="4"/>
      <c r="E108" s="4"/>
      <c r="F108" s="4"/>
      <c r="G108" s="4">
        <v>26</v>
      </c>
      <c r="H108" s="4">
        <v>5</v>
      </c>
      <c r="I108" s="5">
        <f t="shared" ref="I108:I118" si="13">H108/G108</f>
        <v>0.19230769230769232</v>
      </c>
      <c r="J108" s="109"/>
    </row>
    <row r="109" spans="2:10" ht="23.25" thickBot="1" x14ac:dyDescent="0.3">
      <c r="B109" s="113"/>
      <c r="C109" s="3" t="s">
        <v>19</v>
      </c>
      <c r="D109" s="4"/>
      <c r="E109" s="4"/>
      <c r="F109" s="4"/>
      <c r="G109" s="4">
        <v>34</v>
      </c>
      <c r="H109" s="4">
        <v>7</v>
      </c>
      <c r="I109" s="5">
        <f t="shared" si="13"/>
        <v>0.20588235294117646</v>
      </c>
      <c r="J109" s="109"/>
    </row>
    <row r="110" spans="2:10" ht="15.75" thickBot="1" x14ac:dyDescent="0.3">
      <c r="B110" s="113"/>
      <c r="C110" s="3" t="s">
        <v>91</v>
      </c>
      <c r="D110" s="4"/>
      <c r="E110" s="4"/>
      <c r="F110" s="4"/>
      <c r="G110" s="4">
        <v>25</v>
      </c>
      <c r="H110" s="4">
        <v>2</v>
      </c>
      <c r="I110" s="5">
        <f t="shared" si="13"/>
        <v>0.08</v>
      </c>
      <c r="J110" s="109"/>
    </row>
    <row r="111" spans="2:10" ht="23.25" thickBot="1" x14ac:dyDescent="0.3">
      <c r="B111" s="113"/>
      <c r="C111" s="3" t="s">
        <v>136</v>
      </c>
      <c r="D111" s="4"/>
      <c r="E111" s="4"/>
      <c r="F111" s="4"/>
      <c r="G111" s="4">
        <v>10</v>
      </c>
      <c r="H111" s="4" t="s">
        <v>11</v>
      </c>
      <c r="I111" s="4" t="s">
        <v>11</v>
      </c>
      <c r="J111" s="109"/>
    </row>
    <row r="112" spans="2:10" ht="15.75" thickBot="1" x14ac:dyDescent="0.3">
      <c r="B112" s="113"/>
      <c r="C112" s="3" t="s">
        <v>20</v>
      </c>
      <c r="D112" s="4"/>
      <c r="E112" s="4"/>
      <c r="F112" s="4"/>
      <c r="G112" s="4">
        <v>70</v>
      </c>
      <c r="H112" s="4">
        <v>4</v>
      </c>
      <c r="I112" s="5">
        <f t="shared" si="13"/>
        <v>5.7142857142857141E-2</v>
      </c>
      <c r="J112" s="109"/>
    </row>
    <row r="113" spans="2:10" ht="15.75" thickBot="1" x14ac:dyDescent="0.3">
      <c r="B113" s="114"/>
      <c r="C113" s="12" t="s">
        <v>92</v>
      </c>
      <c r="D113" s="7"/>
      <c r="E113" s="7"/>
      <c r="F113" s="7"/>
      <c r="G113" s="7">
        <v>58</v>
      </c>
      <c r="H113" s="7">
        <v>9</v>
      </c>
      <c r="I113" s="8">
        <f t="shared" si="13"/>
        <v>0.15517241379310345</v>
      </c>
      <c r="J113" s="107"/>
    </row>
    <row r="114" spans="2:10" ht="16.5" thickTop="1" thickBot="1" x14ac:dyDescent="0.3">
      <c r="B114" s="115" t="s">
        <v>163</v>
      </c>
      <c r="C114" s="9" t="s">
        <v>18</v>
      </c>
      <c r="D114" s="10"/>
      <c r="E114" s="10"/>
      <c r="F114" s="10"/>
      <c r="G114" s="10">
        <v>79</v>
      </c>
      <c r="H114" s="10">
        <v>3</v>
      </c>
      <c r="I114" s="11">
        <f t="shared" si="13"/>
        <v>3.7974683544303799E-2</v>
      </c>
      <c r="J114" s="106">
        <f>SUM(H114:H127)</f>
        <v>41</v>
      </c>
    </row>
    <row r="115" spans="2:10" ht="15.75" thickBot="1" x14ac:dyDescent="0.3">
      <c r="B115" s="113"/>
      <c r="C115" s="3" t="s">
        <v>94</v>
      </c>
      <c r="D115" s="4"/>
      <c r="E115" s="4"/>
      <c r="F115" s="4"/>
      <c r="G115" s="4">
        <v>79</v>
      </c>
      <c r="H115" s="4">
        <v>1</v>
      </c>
      <c r="I115" s="5">
        <f t="shared" si="13"/>
        <v>1.2658227848101266E-2</v>
      </c>
      <c r="J115" s="109"/>
    </row>
    <row r="116" spans="2:10" ht="15.75" thickBot="1" x14ac:dyDescent="0.3">
      <c r="B116" s="113"/>
      <c r="C116" s="3" t="s">
        <v>24</v>
      </c>
      <c r="D116" s="4"/>
      <c r="E116" s="4"/>
      <c r="F116" s="4"/>
      <c r="G116" s="4">
        <v>54</v>
      </c>
      <c r="H116" s="4">
        <v>14</v>
      </c>
      <c r="I116" s="5">
        <f t="shared" si="13"/>
        <v>0.25925925925925924</v>
      </c>
      <c r="J116" s="109"/>
    </row>
    <row r="117" spans="2:10" ht="23.25" thickBot="1" x14ac:dyDescent="0.3">
      <c r="B117" s="113"/>
      <c r="C117" s="3" t="s">
        <v>95</v>
      </c>
      <c r="D117" s="4"/>
      <c r="E117" s="4"/>
      <c r="F117" s="4"/>
      <c r="G117" s="4">
        <v>22</v>
      </c>
      <c r="H117" s="4">
        <v>2</v>
      </c>
      <c r="I117" s="5">
        <f t="shared" si="13"/>
        <v>9.0909090909090912E-2</v>
      </c>
      <c r="J117" s="109"/>
    </row>
    <row r="118" spans="2:10" ht="23.25" thickBot="1" x14ac:dyDescent="0.3">
      <c r="B118" s="113"/>
      <c r="C118" s="3" t="s">
        <v>96</v>
      </c>
      <c r="D118" s="4"/>
      <c r="E118" s="4"/>
      <c r="F118" s="4"/>
      <c r="G118" s="4">
        <v>25</v>
      </c>
      <c r="H118" s="4">
        <v>4</v>
      </c>
      <c r="I118" s="5">
        <f t="shared" si="13"/>
        <v>0.16</v>
      </c>
      <c r="J118" s="109"/>
    </row>
    <row r="119" spans="2:10" ht="23.25" thickBot="1" x14ac:dyDescent="0.3">
      <c r="B119" s="113"/>
      <c r="C119" s="3" t="s">
        <v>97</v>
      </c>
      <c r="D119" s="4"/>
      <c r="E119" s="4"/>
      <c r="F119" s="4"/>
      <c r="G119" s="4">
        <v>10</v>
      </c>
      <c r="H119" s="4" t="s">
        <v>11</v>
      </c>
      <c r="I119" s="5" t="s">
        <v>11</v>
      </c>
      <c r="J119" s="109"/>
    </row>
    <row r="120" spans="2:10" ht="23.25" thickBot="1" x14ac:dyDescent="0.3">
      <c r="B120" s="113"/>
      <c r="C120" s="3" t="s">
        <v>19</v>
      </c>
      <c r="D120" s="4"/>
      <c r="E120" s="4"/>
      <c r="F120" s="4"/>
      <c r="G120" s="4">
        <v>28</v>
      </c>
      <c r="H120" s="4" t="s">
        <v>11</v>
      </c>
      <c r="I120" s="4" t="s">
        <v>11</v>
      </c>
      <c r="J120" s="109"/>
    </row>
    <row r="121" spans="2:10" ht="15.75" thickBot="1" x14ac:dyDescent="0.3">
      <c r="B121" s="113"/>
      <c r="C121" s="3" t="s">
        <v>91</v>
      </c>
      <c r="D121" s="4"/>
      <c r="E121" s="4"/>
      <c r="F121" s="4"/>
      <c r="G121" s="4">
        <v>40</v>
      </c>
      <c r="H121" s="4">
        <v>1</v>
      </c>
      <c r="I121" s="5">
        <f t="shared" ref="I121" si="14">H121/G121</f>
        <v>2.5000000000000001E-2</v>
      </c>
      <c r="J121" s="109"/>
    </row>
    <row r="122" spans="2:10" ht="23.25" thickBot="1" x14ac:dyDescent="0.3">
      <c r="B122" s="113"/>
      <c r="C122" s="3" t="s">
        <v>98</v>
      </c>
      <c r="D122" s="4"/>
      <c r="E122" s="4"/>
      <c r="F122" s="4"/>
      <c r="G122" s="4">
        <v>40</v>
      </c>
      <c r="H122" s="4">
        <v>1</v>
      </c>
      <c r="I122" s="5" t="s">
        <v>11</v>
      </c>
      <c r="J122" s="109"/>
    </row>
    <row r="123" spans="2:10" ht="34.5" thickBot="1" x14ac:dyDescent="0.3">
      <c r="B123" s="113"/>
      <c r="C123" s="3" t="s">
        <v>99</v>
      </c>
      <c r="D123" s="4"/>
      <c r="E123" s="4"/>
      <c r="F123" s="4"/>
      <c r="G123" s="4">
        <v>37</v>
      </c>
      <c r="H123" s="4">
        <v>9</v>
      </c>
      <c r="I123" s="5">
        <f>H123/G123</f>
        <v>0.24324324324324326</v>
      </c>
      <c r="J123" s="109"/>
    </row>
    <row r="124" spans="2:10" ht="34.5" thickBot="1" x14ac:dyDescent="0.3">
      <c r="B124" s="113"/>
      <c r="C124" s="3" t="s">
        <v>100</v>
      </c>
      <c r="D124" s="4"/>
      <c r="E124" s="4"/>
      <c r="F124" s="4"/>
      <c r="G124" s="4">
        <v>40</v>
      </c>
      <c r="H124" s="4" t="s">
        <v>11</v>
      </c>
      <c r="I124" s="4" t="s">
        <v>11</v>
      </c>
      <c r="J124" s="109"/>
    </row>
    <row r="125" spans="2:10" ht="15.75" thickBot="1" x14ac:dyDescent="0.3">
      <c r="B125" s="113"/>
      <c r="C125" s="3" t="s">
        <v>20</v>
      </c>
      <c r="D125" s="4"/>
      <c r="E125" s="4"/>
      <c r="F125" s="4"/>
      <c r="G125" s="4">
        <v>38</v>
      </c>
      <c r="H125" s="4">
        <v>1</v>
      </c>
      <c r="I125" s="5">
        <f>H125/G125</f>
        <v>2.6315789473684209E-2</v>
      </c>
      <c r="J125" s="109"/>
    </row>
    <row r="126" spans="2:10" ht="15.75" thickBot="1" x14ac:dyDescent="0.3">
      <c r="B126" s="113"/>
      <c r="C126" s="3" t="s">
        <v>101</v>
      </c>
      <c r="D126" s="4"/>
      <c r="E126" s="4"/>
      <c r="F126" s="4"/>
      <c r="G126" s="4">
        <v>30</v>
      </c>
      <c r="H126" s="4">
        <v>1</v>
      </c>
      <c r="I126" s="5" t="s">
        <v>11</v>
      </c>
      <c r="J126" s="109"/>
    </row>
    <row r="127" spans="2:10" ht="15.75" thickBot="1" x14ac:dyDescent="0.3">
      <c r="B127" s="114"/>
      <c r="C127" s="12" t="s">
        <v>92</v>
      </c>
      <c r="D127" s="7"/>
      <c r="E127" s="7"/>
      <c r="F127" s="7"/>
      <c r="G127" s="7">
        <v>32</v>
      </c>
      <c r="H127" s="7">
        <v>4</v>
      </c>
      <c r="I127" s="8">
        <f>H127/G127</f>
        <v>0.125</v>
      </c>
      <c r="J127" s="107"/>
    </row>
    <row r="128" spans="2:10" ht="16.5" thickTop="1" thickBot="1" x14ac:dyDescent="0.3">
      <c r="B128" s="115" t="s">
        <v>164</v>
      </c>
      <c r="C128" s="37" t="s">
        <v>18</v>
      </c>
      <c r="D128" s="14"/>
      <c r="E128" s="14"/>
      <c r="F128" s="14"/>
      <c r="G128" s="38">
        <v>99</v>
      </c>
      <c r="H128" s="14">
        <v>2</v>
      </c>
      <c r="I128" s="15">
        <f>H128/G128</f>
        <v>2.0202020202020204E-2</v>
      </c>
      <c r="J128" s="106">
        <f>SUM(H128:H131)</f>
        <v>6</v>
      </c>
    </row>
    <row r="129" spans="2:10" ht="23.25" thickBot="1" x14ac:dyDescent="0.3">
      <c r="B129" s="113"/>
      <c r="C129" s="39" t="s">
        <v>103</v>
      </c>
      <c r="D129" s="4"/>
      <c r="E129" s="4"/>
      <c r="F129" s="4"/>
      <c r="G129" s="24">
        <v>54</v>
      </c>
      <c r="H129" s="4">
        <v>2</v>
      </c>
      <c r="I129" s="5">
        <f t="shared" ref="I129:I132" si="15">H129/G129</f>
        <v>3.7037037037037035E-2</v>
      </c>
      <c r="J129" s="109"/>
    </row>
    <row r="130" spans="2:10" ht="34.5" thickBot="1" x14ac:dyDescent="0.3">
      <c r="B130" s="113"/>
      <c r="C130" s="39" t="s">
        <v>104</v>
      </c>
      <c r="D130" s="4"/>
      <c r="E130" s="4"/>
      <c r="F130" s="4"/>
      <c r="G130" s="24">
        <v>115</v>
      </c>
      <c r="H130" s="4">
        <v>2</v>
      </c>
      <c r="I130" s="5">
        <f t="shared" si="15"/>
        <v>1.7391304347826087E-2</v>
      </c>
      <c r="J130" s="109"/>
    </row>
    <row r="131" spans="2:10" ht="15.75" thickBot="1" x14ac:dyDescent="0.3">
      <c r="B131" s="114"/>
      <c r="C131" s="40" t="s">
        <v>91</v>
      </c>
      <c r="D131" s="7"/>
      <c r="E131" s="7"/>
      <c r="F131" s="7"/>
      <c r="G131" s="41">
        <v>55</v>
      </c>
      <c r="H131" s="7" t="s">
        <v>11</v>
      </c>
      <c r="I131" s="7" t="s">
        <v>11</v>
      </c>
      <c r="J131" s="107"/>
    </row>
    <row r="132" spans="2:10" ht="16.5" thickTop="1" thickBot="1" x14ac:dyDescent="0.3">
      <c r="B132" s="115" t="s">
        <v>165</v>
      </c>
      <c r="C132" s="9" t="s">
        <v>18</v>
      </c>
      <c r="D132" s="10"/>
      <c r="E132" s="10"/>
      <c r="F132" s="10"/>
      <c r="G132" s="10">
        <v>50</v>
      </c>
      <c r="H132" s="10">
        <v>4</v>
      </c>
      <c r="I132" s="5">
        <f t="shared" si="15"/>
        <v>0.08</v>
      </c>
      <c r="J132" s="106">
        <f>SUM(H132:H135)</f>
        <v>12</v>
      </c>
    </row>
    <row r="133" spans="2:10" ht="15.75" thickBot="1" x14ac:dyDescent="0.3">
      <c r="B133" s="113"/>
      <c r="C133" s="3" t="s">
        <v>106</v>
      </c>
      <c r="D133" s="4"/>
      <c r="E133" s="4"/>
      <c r="F133" s="4"/>
      <c r="G133" s="4">
        <v>34</v>
      </c>
      <c r="H133" s="4">
        <v>5</v>
      </c>
      <c r="I133" s="5">
        <f>H133/G133</f>
        <v>0.14705882352941177</v>
      </c>
      <c r="J133" s="109"/>
    </row>
    <row r="134" spans="2:10" ht="15.75" thickBot="1" x14ac:dyDescent="0.3">
      <c r="B134" s="113"/>
      <c r="C134" s="3" t="s">
        <v>24</v>
      </c>
      <c r="D134" s="4"/>
      <c r="E134" s="4"/>
      <c r="F134" s="4"/>
      <c r="G134" s="4">
        <v>50</v>
      </c>
      <c r="H134" s="4">
        <v>3</v>
      </c>
      <c r="I134" s="5">
        <f>H134/G134</f>
        <v>0.06</v>
      </c>
      <c r="J134" s="109"/>
    </row>
    <row r="135" spans="2:10" ht="15.75" thickBot="1" x14ac:dyDescent="0.3">
      <c r="B135" s="114"/>
      <c r="C135" s="12" t="s">
        <v>91</v>
      </c>
      <c r="D135" s="7"/>
      <c r="E135" s="7"/>
      <c r="F135" s="7"/>
      <c r="G135" s="7">
        <v>20</v>
      </c>
      <c r="H135" s="7" t="s">
        <v>11</v>
      </c>
      <c r="I135" s="8" t="s">
        <v>11</v>
      </c>
      <c r="J135" s="107"/>
    </row>
    <row r="136" spans="2:10" ht="16.5" thickTop="1" thickBot="1" x14ac:dyDescent="0.3">
      <c r="B136" s="115" t="s">
        <v>166</v>
      </c>
      <c r="C136" s="9" t="s">
        <v>106</v>
      </c>
      <c r="D136" s="10"/>
      <c r="E136" s="10"/>
      <c r="F136" s="10"/>
      <c r="G136" s="10">
        <v>29</v>
      </c>
      <c r="H136" s="10">
        <v>9</v>
      </c>
      <c r="I136" s="11">
        <f>H136/G136</f>
        <v>0.31034482758620691</v>
      </c>
      <c r="J136" s="106">
        <f>SUM(H136:H137)</f>
        <v>10</v>
      </c>
    </row>
    <row r="137" spans="2:10" ht="23.25" thickBot="1" x14ac:dyDescent="0.3">
      <c r="B137" s="114"/>
      <c r="C137" s="12" t="s">
        <v>86</v>
      </c>
      <c r="D137" s="7"/>
      <c r="E137" s="7"/>
      <c r="F137" s="7"/>
      <c r="G137" s="7">
        <v>30</v>
      </c>
      <c r="H137" s="7">
        <v>1</v>
      </c>
      <c r="I137" s="7" t="s">
        <v>11</v>
      </c>
      <c r="J137" s="107"/>
    </row>
    <row r="138" spans="2:10" ht="16.5" thickTop="1" thickBot="1" x14ac:dyDescent="0.3">
      <c r="B138" s="115" t="s">
        <v>167</v>
      </c>
      <c r="C138" s="9" t="s">
        <v>18</v>
      </c>
      <c r="D138" s="10"/>
      <c r="E138" s="10"/>
      <c r="F138" s="10"/>
      <c r="G138" s="10">
        <v>72</v>
      </c>
      <c r="H138" s="10">
        <v>19</v>
      </c>
      <c r="I138" s="11">
        <f>H138/G138</f>
        <v>0.2638888888888889</v>
      </c>
      <c r="J138" s="106">
        <f>SUM(H138:H149)</f>
        <v>124</v>
      </c>
    </row>
    <row r="139" spans="2:10" ht="23.25" thickBot="1" x14ac:dyDescent="0.3">
      <c r="B139" s="113"/>
      <c r="C139" s="3" t="s">
        <v>15</v>
      </c>
      <c r="D139" s="4"/>
      <c r="E139" s="4"/>
      <c r="F139" s="4"/>
      <c r="G139" s="4">
        <v>44</v>
      </c>
      <c r="H139" s="4">
        <v>11</v>
      </c>
      <c r="I139" s="5">
        <f>H139/G139</f>
        <v>0.25</v>
      </c>
      <c r="J139" s="109"/>
    </row>
    <row r="140" spans="2:10" ht="15.75" thickBot="1" x14ac:dyDescent="0.3">
      <c r="B140" s="113"/>
      <c r="C140" s="3" t="s">
        <v>106</v>
      </c>
      <c r="D140" s="4"/>
      <c r="E140" s="4"/>
      <c r="F140" s="4"/>
      <c r="G140" s="4">
        <v>59</v>
      </c>
      <c r="H140" s="4">
        <v>16</v>
      </c>
      <c r="I140" s="5">
        <f t="shared" ref="I140:I149" si="16">H140/G140</f>
        <v>0.2711864406779661</v>
      </c>
      <c r="J140" s="109"/>
    </row>
    <row r="141" spans="2:10" ht="15.75" thickBot="1" x14ac:dyDescent="0.3">
      <c r="B141" s="113"/>
      <c r="C141" s="3" t="s">
        <v>24</v>
      </c>
      <c r="D141" s="4"/>
      <c r="E141" s="4"/>
      <c r="F141" s="4"/>
      <c r="G141" s="4">
        <v>40</v>
      </c>
      <c r="H141" s="4">
        <v>13</v>
      </c>
      <c r="I141" s="5">
        <f t="shared" si="16"/>
        <v>0.32500000000000001</v>
      </c>
      <c r="J141" s="109"/>
    </row>
    <row r="142" spans="2:10" ht="15.75" thickBot="1" x14ac:dyDescent="0.3">
      <c r="B142" s="113"/>
      <c r="C142" s="3" t="s">
        <v>84</v>
      </c>
      <c r="D142" s="4"/>
      <c r="E142" s="4"/>
      <c r="F142" s="4"/>
      <c r="G142" s="4">
        <v>37</v>
      </c>
      <c r="H142" s="4">
        <v>10</v>
      </c>
      <c r="I142" s="5">
        <f t="shared" si="16"/>
        <v>0.27027027027027029</v>
      </c>
      <c r="J142" s="109"/>
    </row>
    <row r="143" spans="2:10" ht="23.25" thickBot="1" x14ac:dyDescent="0.3">
      <c r="B143" s="113"/>
      <c r="C143" s="3" t="s">
        <v>103</v>
      </c>
      <c r="D143" s="4"/>
      <c r="E143" s="4"/>
      <c r="F143" s="4"/>
      <c r="G143" s="4">
        <v>49</v>
      </c>
      <c r="H143" s="4">
        <v>15</v>
      </c>
      <c r="I143" s="5">
        <f t="shared" si="16"/>
        <v>0.30612244897959184</v>
      </c>
      <c r="J143" s="109"/>
    </row>
    <row r="144" spans="2:10" ht="15.75" thickBot="1" x14ac:dyDescent="0.3">
      <c r="B144" s="113"/>
      <c r="C144" s="3" t="s">
        <v>26</v>
      </c>
      <c r="D144" s="4"/>
      <c r="E144" s="4"/>
      <c r="F144" s="4"/>
      <c r="G144" s="4">
        <v>17</v>
      </c>
      <c r="H144" s="4">
        <v>4</v>
      </c>
      <c r="I144" s="4" t="s">
        <v>11</v>
      </c>
      <c r="J144" s="109"/>
    </row>
    <row r="145" spans="2:10" ht="15.75" thickBot="1" x14ac:dyDescent="0.3">
      <c r="B145" s="113"/>
      <c r="C145" s="3" t="s">
        <v>109</v>
      </c>
      <c r="D145" s="4"/>
      <c r="E145" s="4"/>
      <c r="F145" s="4"/>
      <c r="G145" s="4">
        <v>26</v>
      </c>
      <c r="H145" s="4">
        <v>12</v>
      </c>
      <c r="I145" s="5">
        <f t="shared" si="16"/>
        <v>0.46153846153846156</v>
      </c>
      <c r="J145" s="109"/>
    </row>
    <row r="146" spans="2:10" ht="23.25" thickBot="1" x14ac:dyDescent="0.3">
      <c r="B146" s="113"/>
      <c r="C146" s="3" t="s">
        <v>19</v>
      </c>
      <c r="D146" s="4"/>
      <c r="E146" s="4"/>
      <c r="F146" s="4"/>
      <c r="G146" s="4">
        <v>57</v>
      </c>
      <c r="H146" s="4">
        <v>4</v>
      </c>
      <c r="I146" s="5">
        <f t="shared" si="16"/>
        <v>7.0175438596491224E-2</v>
      </c>
      <c r="J146" s="109"/>
    </row>
    <row r="147" spans="2:10" ht="15.75" thickBot="1" x14ac:dyDescent="0.3">
      <c r="B147" s="113"/>
      <c r="C147" s="3" t="s">
        <v>110</v>
      </c>
      <c r="D147" s="4"/>
      <c r="E147" s="4"/>
      <c r="F147" s="4"/>
      <c r="G147" s="4">
        <v>35</v>
      </c>
      <c r="H147" s="4">
        <v>10</v>
      </c>
      <c r="I147" s="5">
        <f t="shared" si="16"/>
        <v>0.2857142857142857</v>
      </c>
      <c r="J147" s="109"/>
    </row>
    <row r="148" spans="2:10" ht="23.25" thickBot="1" x14ac:dyDescent="0.3">
      <c r="B148" s="113"/>
      <c r="C148" s="3" t="s">
        <v>86</v>
      </c>
      <c r="D148" s="4"/>
      <c r="E148" s="4"/>
      <c r="F148" s="4"/>
      <c r="G148" s="4">
        <v>75</v>
      </c>
      <c r="H148" s="4">
        <v>6</v>
      </c>
      <c r="I148" s="5">
        <f t="shared" si="16"/>
        <v>0.08</v>
      </c>
      <c r="J148" s="109"/>
    </row>
    <row r="149" spans="2:10" ht="15.75" thickBot="1" x14ac:dyDescent="0.3">
      <c r="B149" s="114"/>
      <c r="C149" s="12" t="s">
        <v>92</v>
      </c>
      <c r="D149" s="7"/>
      <c r="E149" s="7"/>
      <c r="F149" s="7"/>
      <c r="G149" s="7">
        <v>44</v>
      </c>
      <c r="H149" s="7">
        <v>4</v>
      </c>
      <c r="I149" s="8">
        <f t="shared" si="16"/>
        <v>9.0909090909090912E-2</v>
      </c>
      <c r="J149" s="107"/>
    </row>
    <row r="150" spans="2:10" ht="16.5" thickTop="1" thickBot="1" x14ac:dyDescent="0.3">
      <c r="B150" s="115" t="s">
        <v>168</v>
      </c>
      <c r="C150" s="9" t="s">
        <v>18</v>
      </c>
      <c r="D150" s="10"/>
      <c r="E150" s="10"/>
      <c r="F150" s="10"/>
      <c r="G150" s="10">
        <v>80</v>
      </c>
      <c r="H150" s="10">
        <v>8</v>
      </c>
      <c r="I150" s="11">
        <f>H150/G150</f>
        <v>0.1</v>
      </c>
      <c r="J150" s="106">
        <f>SUM(H150:H156)</f>
        <v>15</v>
      </c>
    </row>
    <row r="151" spans="2:10" ht="15.75" thickBot="1" x14ac:dyDescent="0.3">
      <c r="B151" s="113"/>
      <c r="C151" s="3" t="s">
        <v>112</v>
      </c>
      <c r="D151" s="4"/>
      <c r="E151" s="4"/>
      <c r="F151" s="4"/>
      <c r="G151" s="4">
        <v>31</v>
      </c>
      <c r="H151" s="4" t="s">
        <v>11</v>
      </c>
      <c r="I151" s="5" t="s">
        <v>11</v>
      </c>
      <c r="J151" s="109"/>
    </row>
    <row r="152" spans="2:10" ht="23.25" thickBot="1" x14ac:dyDescent="0.3">
      <c r="B152" s="113"/>
      <c r="C152" s="3" t="s">
        <v>15</v>
      </c>
      <c r="D152" s="4"/>
      <c r="E152" s="4"/>
      <c r="F152" s="4"/>
      <c r="G152" s="4">
        <v>40</v>
      </c>
      <c r="H152" s="4" t="s">
        <v>11</v>
      </c>
      <c r="I152" s="4" t="s">
        <v>11</v>
      </c>
      <c r="J152" s="109"/>
    </row>
    <row r="153" spans="2:10" ht="15.75" thickBot="1" x14ac:dyDescent="0.3">
      <c r="B153" s="113"/>
      <c r="C153" s="3" t="s">
        <v>24</v>
      </c>
      <c r="D153" s="4"/>
      <c r="E153" s="4"/>
      <c r="F153" s="4"/>
      <c r="G153" s="4">
        <v>45</v>
      </c>
      <c r="H153" s="4">
        <v>4</v>
      </c>
      <c r="I153" s="5">
        <f>H153/G153</f>
        <v>8.8888888888888892E-2</v>
      </c>
      <c r="J153" s="109"/>
    </row>
    <row r="154" spans="2:10" ht="23.25" thickBot="1" x14ac:dyDescent="0.3">
      <c r="B154" s="113"/>
      <c r="C154" s="3" t="s">
        <v>19</v>
      </c>
      <c r="D154" s="4"/>
      <c r="E154" s="4"/>
      <c r="F154" s="4"/>
      <c r="G154" s="4">
        <v>45</v>
      </c>
      <c r="H154" s="4">
        <v>1</v>
      </c>
      <c r="I154" s="4" t="s">
        <v>11</v>
      </c>
      <c r="J154" s="109"/>
    </row>
    <row r="155" spans="2:10" ht="15.75" thickBot="1" x14ac:dyDescent="0.3">
      <c r="B155" s="113"/>
      <c r="C155" s="3" t="s">
        <v>91</v>
      </c>
      <c r="D155" s="4"/>
      <c r="E155" s="4"/>
      <c r="F155" s="4"/>
      <c r="G155" s="4">
        <v>50</v>
      </c>
      <c r="H155" s="4" t="s">
        <v>11</v>
      </c>
      <c r="I155" s="4" t="s">
        <v>11</v>
      </c>
      <c r="J155" s="109"/>
    </row>
    <row r="156" spans="2:10" ht="34.5" thickBot="1" x14ac:dyDescent="0.3">
      <c r="B156" s="114"/>
      <c r="C156" s="12" t="s">
        <v>99</v>
      </c>
      <c r="D156" s="7"/>
      <c r="E156" s="7"/>
      <c r="F156" s="7"/>
      <c r="G156" s="7">
        <v>68</v>
      </c>
      <c r="H156" s="7">
        <v>2</v>
      </c>
      <c r="I156" s="8">
        <f>H156/G156</f>
        <v>2.9411764705882353E-2</v>
      </c>
      <c r="J156" s="107"/>
    </row>
    <row r="157" spans="2:10" ht="16.5" thickTop="1" thickBot="1" x14ac:dyDescent="0.3">
      <c r="B157" s="132" t="s">
        <v>169</v>
      </c>
      <c r="C157" s="9" t="s">
        <v>114</v>
      </c>
      <c r="D157" s="10"/>
      <c r="E157" s="10"/>
      <c r="F157" s="10"/>
      <c r="G157" s="10">
        <v>93</v>
      </c>
      <c r="H157" s="10">
        <v>2</v>
      </c>
      <c r="I157" s="11">
        <f>H157/G157</f>
        <v>2.1505376344086023E-2</v>
      </c>
      <c r="J157" s="88">
        <f>SUM(H157:H158)</f>
        <v>3</v>
      </c>
    </row>
    <row r="158" spans="2:10" ht="15.75" thickBot="1" x14ac:dyDescent="0.3">
      <c r="B158" s="112"/>
      <c r="C158" s="12" t="s">
        <v>110</v>
      </c>
      <c r="D158" s="7"/>
      <c r="E158" s="7"/>
      <c r="F158" s="7"/>
      <c r="G158" s="7">
        <v>60</v>
      </c>
      <c r="H158" s="7">
        <v>1</v>
      </c>
      <c r="I158" s="7" t="s">
        <v>11</v>
      </c>
      <c r="J158" s="90"/>
    </row>
    <row r="159" spans="2:10" ht="16.5" thickTop="1" thickBot="1" x14ac:dyDescent="0.3">
      <c r="B159" s="132" t="s">
        <v>170</v>
      </c>
      <c r="C159" s="9" t="s">
        <v>18</v>
      </c>
      <c r="D159" s="10"/>
      <c r="E159" s="10"/>
      <c r="F159" s="10"/>
      <c r="G159" s="10">
        <v>38</v>
      </c>
      <c r="H159" s="10">
        <v>9</v>
      </c>
      <c r="I159" s="11">
        <f>H159/G159</f>
        <v>0.23684210526315788</v>
      </c>
      <c r="J159" s="88">
        <f>SUM(H159:H164)</f>
        <v>41</v>
      </c>
    </row>
    <row r="160" spans="2:10" ht="15.75" thickBot="1" x14ac:dyDescent="0.3">
      <c r="B160" s="133"/>
      <c r="C160" s="3" t="s">
        <v>24</v>
      </c>
      <c r="D160" s="4"/>
      <c r="E160" s="4"/>
      <c r="F160" s="4"/>
      <c r="G160" s="4">
        <v>50</v>
      </c>
      <c r="H160" s="4">
        <v>11</v>
      </c>
      <c r="I160" s="4" t="s">
        <v>11</v>
      </c>
      <c r="J160" s="89"/>
    </row>
    <row r="161" spans="2:10" ht="23.25" thickBot="1" x14ac:dyDescent="0.3">
      <c r="B161" s="133"/>
      <c r="C161" s="3" t="s">
        <v>103</v>
      </c>
      <c r="D161" s="4"/>
      <c r="E161" s="4"/>
      <c r="F161" s="4"/>
      <c r="G161" s="4">
        <v>40</v>
      </c>
      <c r="H161" s="4">
        <v>6</v>
      </c>
      <c r="I161" s="5">
        <f>H161/G161</f>
        <v>0.15</v>
      </c>
      <c r="J161" s="89"/>
    </row>
    <row r="162" spans="2:10" ht="23.25" thickBot="1" x14ac:dyDescent="0.3">
      <c r="B162" s="133"/>
      <c r="C162" s="3" t="s">
        <v>19</v>
      </c>
      <c r="D162" s="4"/>
      <c r="E162" s="4"/>
      <c r="F162" s="4"/>
      <c r="G162" s="4">
        <v>50</v>
      </c>
      <c r="H162" s="4">
        <v>1</v>
      </c>
      <c r="I162" s="4" t="s">
        <v>11</v>
      </c>
      <c r="J162" s="89"/>
    </row>
    <row r="163" spans="2:10" ht="15.75" thickBot="1" x14ac:dyDescent="0.3">
      <c r="B163" s="133"/>
      <c r="C163" s="3" t="s">
        <v>91</v>
      </c>
      <c r="D163" s="4"/>
      <c r="E163" s="4"/>
      <c r="F163" s="4"/>
      <c r="G163" s="4">
        <v>39</v>
      </c>
      <c r="H163" s="4">
        <v>6</v>
      </c>
      <c r="I163" s="5">
        <f>H163/G163</f>
        <v>0.15384615384615385</v>
      </c>
      <c r="J163" s="89"/>
    </row>
    <row r="164" spans="2:10" ht="15.75" thickBot="1" x14ac:dyDescent="0.3">
      <c r="B164" s="134"/>
      <c r="C164" s="12" t="s">
        <v>110</v>
      </c>
      <c r="D164" s="7"/>
      <c r="E164" s="7"/>
      <c r="F164" s="7"/>
      <c r="G164" s="7">
        <v>57</v>
      </c>
      <c r="H164" s="7">
        <v>8</v>
      </c>
      <c r="I164" s="8">
        <f>H164/G164</f>
        <v>0.14035087719298245</v>
      </c>
      <c r="J164" s="90"/>
    </row>
    <row r="165" spans="2:10" ht="24" thickTop="1" thickBot="1" x14ac:dyDescent="0.3">
      <c r="B165" s="135" t="s">
        <v>171</v>
      </c>
      <c r="C165" s="9" t="s">
        <v>117</v>
      </c>
      <c r="D165" s="10"/>
      <c r="E165" s="10"/>
      <c r="F165" s="10"/>
      <c r="G165" s="10">
        <v>40</v>
      </c>
      <c r="H165" s="10">
        <v>1</v>
      </c>
      <c r="I165" s="10" t="s">
        <v>11</v>
      </c>
      <c r="J165" s="88">
        <f>SUM(H165:H168)</f>
        <v>4</v>
      </c>
    </row>
    <row r="166" spans="2:10" ht="15.75" thickBot="1" x14ac:dyDescent="0.3">
      <c r="B166" s="133"/>
      <c r="C166" s="3" t="s">
        <v>118</v>
      </c>
      <c r="D166" s="4"/>
      <c r="E166" s="4"/>
      <c r="F166" s="4"/>
      <c r="G166" s="4">
        <v>44</v>
      </c>
      <c r="H166" s="4" t="s">
        <v>11</v>
      </c>
      <c r="I166" s="4" t="s">
        <v>11</v>
      </c>
      <c r="J166" s="89"/>
    </row>
    <row r="167" spans="2:10" ht="34.5" thickBot="1" x14ac:dyDescent="0.3">
      <c r="B167" s="133"/>
      <c r="C167" s="3" t="s">
        <v>119</v>
      </c>
      <c r="D167" s="4"/>
      <c r="E167" s="4"/>
      <c r="F167" s="4"/>
      <c r="G167" s="4">
        <v>46</v>
      </c>
      <c r="H167" s="4">
        <v>1</v>
      </c>
      <c r="I167" s="5">
        <f t="shared" ref="I167:I173" si="17">H167/G167</f>
        <v>2.1739130434782608E-2</v>
      </c>
      <c r="J167" s="89"/>
    </row>
    <row r="168" spans="2:10" ht="23.25" thickBot="1" x14ac:dyDescent="0.3">
      <c r="B168" s="112"/>
      <c r="C168" s="12" t="s">
        <v>120</v>
      </c>
      <c r="D168" s="7"/>
      <c r="E168" s="7"/>
      <c r="F168" s="7"/>
      <c r="G168" s="7">
        <v>60</v>
      </c>
      <c r="H168" s="7">
        <v>2</v>
      </c>
      <c r="I168" s="8">
        <f t="shared" si="17"/>
        <v>3.3333333333333333E-2</v>
      </c>
      <c r="J168" s="90"/>
    </row>
    <row r="169" spans="2:10" ht="16.5" thickTop="1" thickBot="1" x14ac:dyDescent="0.3">
      <c r="B169" s="97" t="s">
        <v>172</v>
      </c>
      <c r="C169" s="9" t="s">
        <v>18</v>
      </c>
      <c r="D169" s="10"/>
      <c r="E169" s="10"/>
      <c r="F169" s="10"/>
      <c r="G169" s="10">
        <v>60</v>
      </c>
      <c r="H169" s="10" t="s">
        <v>11</v>
      </c>
      <c r="I169" s="10" t="s">
        <v>11</v>
      </c>
      <c r="J169" s="88" t="s">
        <v>11</v>
      </c>
    </row>
    <row r="170" spans="2:10" ht="15.75" thickBot="1" x14ac:dyDescent="0.3">
      <c r="B170" s="87"/>
      <c r="C170" s="12" t="s">
        <v>91</v>
      </c>
      <c r="D170" s="7"/>
      <c r="E170" s="7"/>
      <c r="F170" s="7"/>
      <c r="G170" s="7">
        <v>30</v>
      </c>
      <c r="H170" s="7" t="s">
        <v>11</v>
      </c>
      <c r="I170" s="7" t="s">
        <v>11</v>
      </c>
      <c r="J170" s="90"/>
    </row>
    <row r="171" spans="2:10" ht="16.5" thickTop="1" thickBot="1" x14ac:dyDescent="0.3">
      <c r="B171" s="67" t="s">
        <v>173</v>
      </c>
      <c r="C171" s="17" t="s">
        <v>18</v>
      </c>
      <c r="D171" s="18"/>
      <c r="E171" s="18"/>
      <c r="F171" s="18"/>
      <c r="G171" s="18">
        <v>30</v>
      </c>
      <c r="H171" s="7">
        <v>1</v>
      </c>
      <c r="I171" s="8">
        <f t="shared" si="17"/>
        <v>3.3333333333333333E-2</v>
      </c>
      <c r="J171" s="43">
        <f>SUM(H171)</f>
        <v>1</v>
      </c>
    </row>
    <row r="172" spans="2:10" ht="24" thickTop="1" thickBot="1" x14ac:dyDescent="0.3">
      <c r="B172" s="68" t="s">
        <v>174</v>
      </c>
      <c r="C172" s="45" t="s">
        <v>103</v>
      </c>
      <c r="D172" s="43"/>
      <c r="E172" s="43"/>
      <c r="F172" s="43"/>
      <c r="G172" s="43">
        <v>80</v>
      </c>
      <c r="H172" s="43" t="s">
        <v>11</v>
      </c>
      <c r="I172" s="43" t="s">
        <v>11</v>
      </c>
      <c r="J172" s="43" t="s">
        <v>27</v>
      </c>
    </row>
    <row r="173" spans="2:10" ht="24" thickTop="1" thickBot="1" x14ac:dyDescent="0.3">
      <c r="B173" s="36" t="s">
        <v>175</v>
      </c>
      <c r="C173" s="47" t="s">
        <v>125</v>
      </c>
      <c r="D173" s="48"/>
      <c r="E173" s="48"/>
      <c r="F173" s="48"/>
      <c r="G173" s="48">
        <v>4</v>
      </c>
      <c r="H173" s="48">
        <v>7</v>
      </c>
      <c r="I173" s="8">
        <f t="shared" si="17"/>
        <v>1.75</v>
      </c>
      <c r="J173" s="48">
        <f>SUM(H173)</f>
        <v>7</v>
      </c>
    </row>
    <row r="174" spans="2:10" ht="16.5" thickTop="1" thickBot="1" x14ac:dyDescent="0.3">
      <c r="B174" s="115" t="s">
        <v>176</v>
      </c>
      <c r="C174" s="13" t="s">
        <v>18</v>
      </c>
      <c r="D174" s="50"/>
      <c r="E174" s="14"/>
      <c r="F174" s="14"/>
      <c r="G174" s="50">
        <v>87</v>
      </c>
      <c r="H174" s="14">
        <v>3</v>
      </c>
      <c r="I174" s="15">
        <f>H174/G174</f>
        <v>3.4482758620689655E-2</v>
      </c>
      <c r="J174" s="106">
        <f>SUM(H174:H179)</f>
        <v>29</v>
      </c>
    </row>
    <row r="175" spans="2:10" ht="15.75" thickBot="1" x14ac:dyDescent="0.3">
      <c r="B175" s="113"/>
      <c r="C175" s="9" t="s">
        <v>106</v>
      </c>
      <c r="D175" s="51"/>
      <c r="E175" s="10"/>
      <c r="F175" s="10"/>
      <c r="G175" s="51">
        <v>47</v>
      </c>
      <c r="H175" s="10">
        <v>4</v>
      </c>
      <c r="I175" s="11">
        <f>H175/G175</f>
        <v>8.5106382978723402E-2</v>
      </c>
      <c r="J175" s="109"/>
    </row>
    <row r="176" spans="2:10" ht="15.75" thickBot="1" x14ac:dyDescent="0.3">
      <c r="B176" s="113"/>
      <c r="C176" s="9" t="s">
        <v>24</v>
      </c>
      <c r="D176" s="51"/>
      <c r="E176" s="10"/>
      <c r="F176" s="10"/>
      <c r="G176" s="51">
        <v>47</v>
      </c>
      <c r="H176" s="10">
        <v>6</v>
      </c>
      <c r="I176" s="11">
        <f t="shared" ref="I176:I179" si="18">H176/G176</f>
        <v>0.1276595744680851</v>
      </c>
      <c r="J176" s="109"/>
    </row>
    <row r="177" spans="2:10" ht="15.75" thickBot="1" x14ac:dyDescent="0.3">
      <c r="B177" s="113"/>
      <c r="C177" s="9" t="s">
        <v>26</v>
      </c>
      <c r="D177" s="51"/>
      <c r="E177" s="10"/>
      <c r="F177" s="10"/>
      <c r="G177" s="51">
        <v>36</v>
      </c>
      <c r="H177" s="10">
        <v>13</v>
      </c>
      <c r="I177" s="11">
        <f t="shared" si="18"/>
        <v>0.3611111111111111</v>
      </c>
      <c r="J177" s="109"/>
    </row>
    <row r="178" spans="2:10" ht="15.75" thickBot="1" x14ac:dyDescent="0.3">
      <c r="B178" s="113"/>
      <c r="C178" s="9" t="s">
        <v>110</v>
      </c>
      <c r="D178" s="51"/>
      <c r="E178" s="10"/>
      <c r="F178" s="10"/>
      <c r="G178" s="51">
        <v>50</v>
      </c>
      <c r="H178" s="10">
        <v>2</v>
      </c>
      <c r="I178" s="11">
        <f t="shared" si="18"/>
        <v>0.04</v>
      </c>
      <c r="J178" s="109"/>
    </row>
    <row r="179" spans="2:10" ht="15.75" thickBot="1" x14ac:dyDescent="0.3">
      <c r="B179" s="114"/>
      <c r="C179" s="45" t="s">
        <v>20</v>
      </c>
      <c r="D179" s="48"/>
      <c r="E179" s="43"/>
      <c r="F179" s="43"/>
      <c r="G179" s="48">
        <v>49</v>
      </c>
      <c r="H179" s="43">
        <v>1</v>
      </c>
      <c r="I179" s="11">
        <f t="shared" si="18"/>
        <v>2.0408163265306121E-2</v>
      </c>
      <c r="J179" s="107"/>
    </row>
    <row r="180" spans="2:10" ht="16.5" thickTop="1" thickBot="1" x14ac:dyDescent="0.3">
      <c r="B180" s="104" t="s">
        <v>127</v>
      </c>
      <c r="C180" s="13" t="s">
        <v>84</v>
      </c>
      <c r="D180" s="52"/>
      <c r="E180" s="14"/>
      <c r="F180" s="14"/>
      <c r="G180" s="50">
        <v>14</v>
      </c>
      <c r="H180" s="14">
        <v>19</v>
      </c>
      <c r="I180" s="15">
        <f>H180/G180</f>
        <v>1.3571428571428572</v>
      </c>
      <c r="J180" s="106">
        <f>SUM(H180:H181)</f>
        <v>34</v>
      </c>
    </row>
    <row r="181" spans="2:10" ht="15.75" thickBot="1" x14ac:dyDescent="0.3">
      <c r="B181" s="105"/>
      <c r="C181" s="45" t="s">
        <v>92</v>
      </c>
      <c r="D181" s="53"/>
      <c r="E181" s="43"/>
      <c r="F181" s="43"/>
      <c r="G181" s="48">
        <v>50</v>
      </c>
      <c r="H181" s="43">
        <v>15</v>
      </c>
      <c r="I181" s="49">
        <f>H181/G181</f>
        <v>0.3</v>
      </c>
      <c r="J181" s="107"/>
    </row>
    <row r="182" spans="2:10" ht="16.5" thickTop="1" thickBot="1" x14ac:dyDescent="0.3">
      <c r="B182" s="70" t="s">
        <v>80</v>
      </c>
      <c r="C182" s="54"/>
      <c r="D182" s="55">
        <f>SUM(D104+D101)</f>
        <v>33</v>
      </c>
      <c r="E182" s="56">
        <f>SUM(E101+E104)</f>
        <v>20</v>
      </c>
      <c r="F182" s="57">
        <f>E182/D182</f>
        <v>0.60606060606060608</v>
      </c>
      <c r="G182" s="58">
        <f>SUM(G96:G181)</f>
        <v>3888</v>
      </c>
      <c r="H182" s="56">
        <f>SUM(H96:H181)</f>
        <v>391</v>
      </c>
      <c r="I182" s="57">
        <f>(H182/G182)</f>
        <v>0.10056584362139917</v>
      </c>
      <c r="J182" s="76">
        <f>SUM(H182+E182)</f>
        <v>411</v>
      </c>
    </row>
    <row r="183" spans="2:10" ht="16.5" thickTop="1" thickBot="1" x14ac:dyDescent="0.3">
      <c r="B183" s="77" t="s">
        <v>128</v>
      </c>
      <c r="C183" s="78"/>
      <c r="D183" s="79">
        <f>SUM(D182+D93)</f>
        <v>3077</v>
      </c>
      <c r="E183" s="79">
        <f t="shared" ref="E183:J183" si="19">SUM(E182+E93)</f>
        <v>859</v>
      </c>
      <c r="F183" s="80">
        <f>E183/D183</f>
        <v>0.27916802079948</v>
      </c>
      <c r="G183" s="79">
        <f t="shared" si="19"/>
        <v>7216</v>
      </c>
      <c r="H183" s="79">
        <f t="shared" si="19"/>
        <v>631</v>
      </c>
      <c r="I183" s="80">
        <f>H183/G183</f>
        <v>8.744456762749446E-2</v>
      </c>
      <c r="J183" s="81">
        <f t="shared" si="19"/>
        <v>1490</v>
      </c>
    </row>
  </sheetData>
  <mergeCells count="88">
    <mergeCell ref="B174:B179"/>
    <mergeCell ref="J174:J179"/>
    <mergeCell ref="B180:B181"/>
    <mergeCell ref="J180:J181"/>
    <mergeCell ref="B159:B164"/>
    <mergeCell ref="J159:J164"/>
    <mergeCell ref="B165:B168"/>
    <mergeCell ref="J165:J168"/>
    <mergeCell ref="B169:B170"/>
    <mergeCell ref="J169:J170"/>
    <mergeCell ref="B138:B149"/>
    <mergeCell ref="J138:J149"/>
    <mergeCell ref="B150:B156"/>
    <mergeCell ref="J150:J156"/>
    <mergeCell ref="B157:B158"/>
    <mergeCell ref="J157:J158"/>
    <mergeCell ref="B128:B131"/>
    <mergeCell ref="J128:J131"/>
    <mergeCell ref="B132:B135"/>
    <mergeCell ref="J132:J135"/>
    <mergeCell ref="B136:B137"/>
    <mergeCell ref="J136:J137"/>
    <mergeCell ref="B96:B103"/>
    <mergeCell ref="J96:J103"/>
    <mergeCell ref="B105:B113"/>
    <mergeCell ref="J105:J113"/>
    <mergeCell ref="B114:B127"/>
    <mergeCell ref="J114:J127"/>
    <mergeCell ref="B87:B88"/>
    <mergeCell ref="J87:J88"/>
    <mergeCell ref="B89:B90"/>
    <mergeCell ref="J89:J90"/>
    <mergeCell ref="B91:B92"/>
    <mergeCell ref="J91:J92"/>
    <mergeCell ref="B76:B77"/>
    <mergeCell ref="J76:J77"/>
    <mergeCell ref="B78:B84"/>
    <mergeCell ref="J78:J84"/>
    <mergeCell ref="B85:B86"/>
    <mergeCell ref="J85:J86"/>
    <mergeCell ref="B65:B69"/>
    <mergeCell ref="J65:J69"/>
    <mergeCell ref="B70:B71"/>
    <mergeCell ref="J70:J71"/>
    <mergeCell ref="B72:B75"/>
    <mergeCell ref="J72:J75"/>
    <mergeCell ref="B57:B59"/>
    <mergeCell ref="J57:J59"/>
    <mergeCell ref="B60:B62"/>
    <mergeCell ref="J60:J62"/>
    <mergeCell ref="B63:B64"/>
    <mergeCell ref="J63:J64"/>
    <mergeCell ref="B42:B43"/>
    <mergeCell ref="J42:J43"/>
    <mergeCell ref="B44:B46"/>
    <mergeCell ref="J44:J46"/>
    <mergeCell ref="B47:B56"/>
    <mergeCell ref="J47:J56"/>
    <mergeCell ref="B30:B31"/>
    <mergeCell ref="J30:J31"/>
    <mergeCell ref="B32:B35"/>
    <mergeCell ref="J32:J35"/>
    <mergeCell ref="B36:B41"/>
    <mergeCell ref="J36:J41"/>
    <mergeCell ref="B20:B22"/>
    <mergeCell ref="J20:J22"/>
    <mergeCell ref="B24:B25"/>
    <mergeCell ref="J24:J25"/>
    <mergeCell ref="B26:B29"/>
    <mergeCell ref="J26:J29"/>
    <mergeCell ref="B14:B15"/>
    <mergeCell ref="J14:J15"/>
    <mergeCell ref="B16:B17"/>
    <mergeCell ref="J16:J17"/>
    <mergeCell ref="B18:B19"/>
    <mergeCell ref="J18:J19"/>
    <mergeCell ref="B5:B8"/>
    <mergeCell ref="J5:J8"/>
    <mergeCell ref="B9:B10"/>
    <mergeCell ref="J9:J10"/>
    <mergeCell ref="B11:B13"/>
    <mergeCell ref="J11:J13"/>
    <mergeCell ref="J3:J4"/>
    <mergeCell ref="B2:F2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Sprejeti_2.rok_22_23</vt:lpstr>
      <vt:lpstr>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Mojca Pozne Šuštar</cp:lastModifiedBy>
  <cp:lastPrinted>2022-09-23T06:00:35Z</cp:lastPrinted>
  <dcterms:created xsi:type="dcterms:W3CDTF">2022-09-22T11:03:35Z</dcterms:created>
  <dcterms:modified xsi:type="dcterms:W3CDTF">2022-09-23T07:08:44Z</dcterms:modified>
</cp:coreProperties>
</file>