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Desktop\"/>
    </mc:Choice>
  </mc:AlternateContent>
  <xr:revisionPtr revIDLastSave="0" documentId="8_{D4E5D55D-95F7-4CAF-8FB3-C9F91CCA7FA7}" xr6:coauthVersionLast="36" xr6:coauthVersionMax="36" xr10:uidLastSave="{00000000-0000-0000-0000-000000000000}"/>
  <bookViews>
    <workbookView xWindow="0" yWindow="0" windowWidth="28800" windowHeight="12225" xr2:uid="{E52C753A-0305-4114-8148-C4205BFC03BD}"/>
  </bookViews>
  <sheets>
    <sheet name="List1" sheetId="1" r:id="rId1"/>
    <sheet name="omejitv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2" l="1"/>
  <c r="D174" i="2"/>
  <c r="E174" i="2" s="1"/>
  <c r="I173" i="2"/>
  <c r="G173" i="2"/>
  <c r="H173" i="2" s="1"/>
  <c r="F173" i="2"/>
  <c r="F174" i="2" s="1"/>
  <c r="D173" i="2"/>
  <c r="E173" i="2" s="1"/>
  <c r="C173" i="2"/>
  <c r="C174" i="2" s="1"/>
  <c r="H172" i="2"/>
  <c r="I171" i="2"/>
  <c r="H171" i="2"/>
  <c r="H170" i="2"/>
  <c r="H169" i="2"/>
  <c r="H168" i="2"/>
  <c r="H167" i="2"/>
  <c r="H166" i="2"/>
  <c r="I165" i="2"/>
  <c r="H165" i="2"/>
  <c r="I164" i="2"/>
  <c r="H164" i="2"/>
  <c r="I162" i="2"/>
  <c r="H162" i="2"/>
  <c r="H159" i="2"/>
  <c r="H158" i="2"/>
  <c r="H157" i="2"/>
  <c r="I156" i="2"/>
  <c r="H155" i="2"/>
  <c r="H154" i="2"/>
  <c r="H152" i="2"/>
  <c r="I150" i="2"/>
  <c r="H150" i="2"/>
  <c r="I148" i="2"/>
  <c r="H148" i="2"/>
  <c r="H147" i="2"/>
  <c r="H144" i="2"/>
  <c r="H143" i="2"/>
  <c r="I141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I129" i="2"/>
  <c r="H129" i="2"/>
  <c r="I127" i="2"/>
  <c r="H127" i="2"/>
  <c r="H125" i="2"/>
  <c r="H124" i="2"/>
  <c r="I123" i="2"/>
  <c r="H121" i="2"/>
  <c r="H120" i="2"/>
  <c r="I119" i="2"/>
  <c r="H119" i="2"/>
  <c r="H118" i="2"/>
  <c r="H116" i="2"/>
  <c r="H114" i="2"/>
  <c r="H112" i="2"/>
  <c r="H111" i="2"/>
  <c r="H109" i="2"/>
  <c r="H108" i="2"/>
  <c r="H107" i="2"/>
  <c r="H106" i="2"/>
  <c r="I105" i="2"/>
  <c r="H105" i="2"/>
  <c r="H104" i="2"/>
  <c r="H101" i="2"/>
  <c r="H100" i="2"/>
  <c r="I98" i="2"/>
  <c r="H98" i="2"/>
  <c r="I97" i="2"/>
  <c r="H97" i="2"/>
  <c r="H96" i="2"/>
  <c r="H95" i="2"/>
  <c r="H94" i="2"/>
  <c r="E94" i="2"/>
  <c r="H93" i="2"/>
  <c r="H92" i="2"/>
  <c r="H91" i="2"/>
  <c r="H90" i="2"/>
  <c r="I89" i="2"/>
  <c r="H89" i="2"/>
  <c r="G86" i="2"/>
  <c r="H86" i="2" s="1"/>
  <c r="F86" i="2"/>
  <c r="D86" i="2"/>
  <c r="E86" i="2" s="1"/>
  <c r="C86" i="2"/>
  <c r="H85" i="2"/>
  <c r="E85" i="2"/>
  <c r="I84" i="2"/>
  <c r="E84" i="2"/>
  <c r="E83" i="2"/>
  <c r="I82" i="2"/>
  <c r="H82" i="2"/>
  <c r="E82" i="2"/>
  <c r="H81" i="2"/>
  <c r="E81" i="2"/>
  <c r="I80" i="2"/>
  <c r="H80" i="2"/>
  <c r="E80" i="2"/>
  <c r="H79" i="2"/>
  <c r="E79" i="2"/>
  <c r="I78" i="2"/>
  <c r="E78" i="2"/>
  <c r="E77" i="2"/>
  <c r="E76" i="2"/>
  <c r="E75" i="2"/>
  <c r="I73" i="2"/>
  <c r="H73" i="2"/>
  <c r="E73" i="2"/>
  <c r="H72" i="2"/>
  <c r="E72" i="2"/>
  <c r="I71" i="2"/>
  <c r="H71" i="2"/>
  <c r="E71" i="2"/>
  <c r="H70" i="2"/>
  <c r="E70" i="2"/>
  <c r="E69" i="2"/>
  <c r="E68" i="2"/>
  <c r="I67" i="2"/>
  <c r="E67" i="2"/>
  <c r="E66" i="2"/>
  <c r="I65" i="2"/>
  <c r="E65" i="2"/>
  <c r="E64" i="2"/>
  <c r="H63" i="2"/>
  <c r="E63" i="2"/>
  <c r="I62" i="2"/>
  <c r="H62" i="2"/>
  <c r="E62" i="2"/>
  <c r="H61" i="2"/>
  <c r="E61" i="2"/>
  <c r="I60" i="2"/>
  <c r="H60" i="2"/>
  <c r="E60" i="2"/>
  <c r="E59" i="2"/>
  <c r="H58" i="2"/>
  <c r="E58" i="2"/>
  <c r="I57" i="2"/>
  <c r="E57" i="2"/>
  <c r="H56" i="2"/>
  <c r="E56" i="2"/>
  <c r="H55" i="2"/>
  <c r="I54" i="2"/>
  <c r="H54" i="2"/>
  <c r="E54" i="2"/>
  <c r="H53" i="2"/>
  <c r="E53" i="2"/>
  <c r="H52" i="2"/>
  <c r="E52" i="2"/>
  <c r="H51" i="2"/>
  <c r="E51" i="2"/>
  <c r="H50" i="2"/>
  <c r="H49" i="2"/>
  <c r="E49" i="2"/>
  <c r="H48" i="2"/>
  <c r="E48" i="2"/>
  <c r="H47" i="2"/>
  <c r="E47" i="2"/>
  <c r="I46" i="2"/>
  <c r="H46" i="2"/>
  <c r="E46" i="2"/>
  <c r="E45" i="2"/>
  <c r="H44" i="2"/>
  <c r="E44" i="2"/>
  <c r="I43" i="2"/>
  <c r="H43" i="2"/>
  <c r="E43" i="2"/>
  <c r="E42" i="2"/>
  <c r="I41" i="2"/>
  <c r="H41" i="2"/>
  <c r="E41" i="2"/>
  <c r="H40" i="2"/>
  <c r="E40" i="2"/>
  <c r="H39" i="2"/>
  <c r="H38" i="2"/>
  <c r="E38" i="2"/>
  <c r="H37" i="2"/>
  <c r="E37" i="2"/>
  <c r="H36" i="2"/>
  <c r="E36" i="2"/>
  <c r="I35" i="2"/>
  <c r="E35" i="2"/>
  <c r="H34" i="2"/>
  <c r="E34" i="2"/>
  <c r="H33" i="2"/>
  <c r="E33" i="2"/>
  <c r="H32" i="2"/>
  <c r="E32" i="2"/>
  <c r="I31" i="2"/>
  <c r="H31" i="2"/>
  <c r="E31" i="2"/>
  <c r="E30" i="2"/>
  <c r="I29" i="2"/>
  <c r="E29" i="2"/>
  <c r="H28" i="2"/>
  <c r="E28" i="2"/>
  <c r="H27" i="2"/>
  <c r="E27" i="2"/>
  <c r="E26" i="2"/>
  <c r="I25" i="2"/>
  <c r="H24" i="2"/>
  <c r="E24" i="2"/>
  <c r="I23" i="2"/>
  <c r="H23" i="2"/>
  <c r="E23" i="2"/>
  <c r="I22" i="2"/>
  <c r="H22" i="2"/>
  <c r="E22" i="2"/>
  <c r="H21" i="2"/>
  <c r="E21" i="2"/>
  <c r="H20" i="2"/>
  <c r="E20" i="2"/>
  <c r="I19" i="2"/>
  <c r="E19" i="2"/>
  <c r="E18" i="2"/>
  <c r="I17" i="2"/>
  <c r="I86" i="2" s="1"/>
  <c r="H17" i="2"/>
  <c r="E17" i="2"/>
  <c r="H16" i="2"/>
  <c r="E16" i="2"/>
  <c r="I15" i="2"/>
  <c r="H15" i="2"/>
  <c r="E15" i="2"/>
  <c r="E14" i="2"/>
  <c r="I13" i="2"/>
  <c r="H13" i="2"/>
  <c r="E13" i="2"/>
  <c r="H12" i="2"/>
  <c r="H11" i="2"/>
  <c r="E11" i="2"/>
  <c r="I10" i="2"/>
  <c r="H10" i="2"/>
  <c r="E10" i="2"/>
  <c r="H9" i="2"/>
  <c r="E9" i="2"/>
  <c r="I8" i="2"/>
  <c r="H8" i="2"/>
  <c r="E8" i="2"/>
  <c r="E7" i="2"/>
  <c r="H6" i="2"/>
  <c r="E6" i="2"/>
  <c r="E5" i="2"/>
  <c r="I4" i="2"/>
  <c r="H4" i="2"/>
  <c r="E4" i="2"/>
  <c r="H86" i="1"/>
  <c r="E86" i="1"/>
  <c r="F86" i="1" s="1"/>
  <c r="F173" i="1"/>
  <c r="I6" i="1"/>
  <c r="I8" i="1"/>
  <c r="I9" i="1"/>
  <c r="I10" i="1"/>
  <c r="I11" i="1"/>
  <c r="I12" i="1"/>
  <c r="I13" i="1"/>
  <c r="I15" i="1"/>
  <c r="I16" i="1"/>
  <c r="I17" i="1"/>
  <c r="I4" i="1"/>
  <c r="I21" i="1"/>
  <c r="I22" i="1"/>
  <c r="I23" i="1"/>
  <c r="I24" i="1"/>
  <c r="I20" i="1"/>
  <c r="I28" i="1"/>
  <c r="I27" i="1"/>
  <c r="I32" i="1"/>
  <c r="I33" i="1"/>
  <c r="I34" i="1"/>
  <c r="I31" i="1"/>
  <c r="I37" i="1"/>
  <c r="I38" i="1"/>
  <c r="I39" i="1"/>
  <c r="I40" i="1"/>
  <c r="I41" i="1"/>
  <c r="I36" i="1"/>
  <c r="I44" i="1"/>
  <c r="I43" i="1"/>
  <c r="I47" i="1"/>
  <c r="I48" i="1"/>
  <c r="I49" i="1"/>
  <c r="I50" i="1"/>
  <c r="I51" i="1"/>
  <c r="I52" i="1"/>
  <c r="I53" i="1"/>
  <c r="I54" i="1"/>
  <c r="I55" i="1"/>
  <c r="I56" i="1"/>
  <c r="I46" i="1"/>
  <c r="I58" i="1"/>
  <c r="I61" i="1"/>
  <c r="I62" i="1"/>
  <c r="I63" i="1"/>
  <c r="I60" i="1"/>
  <c r="I71" i="1"/>
  <c r="I72" i="1"/>
  <c r="I73" i="1"/>
  <c r="I70" i="1"/>
  <c r="I85" i="1"/>
  <c r="I81" i="1"/>
  <c r="I82" i="1"/>
  <c r="I80" i="1"/>
  <c r="I172" i="1"/>
  <c r="I171" i="1"/>
  <c r="I167" i="1"/>
  <c r="I168" i="1"/>
  <c r="I169" i="1"/>
  <c r="I170" i="1"/>
  <c r="I166" i="1"/>
  <c r="I165" i="1"/>
  <c r="J164" i="1"/>
  <c r="I164" i="1"/>
  <c r="J162" i="1"/>
  <c r="I162" i="1"/>
  <c r="I158" i="1"/>
  <c r="I159" i="1"/>
  <c r="I157" i="1"/>
  <c r="I155" i="1"/>
  <c r="I154" i="1"/>
  <c r="I150" i="1"/>
  <c r="I152" i="1"/>
  <c r="I144" i="1"/>
  <c r="I143" i="1"/>
  <c r="I147" i="1"/>
  <c r="I148" i="1"/>
  <c r="I97" i="1"/>
  <c r="F97" i="1"/>
  <c r="I141" i="1"/>
  <c r="I131" i="1"/>
  <c r="I132" i="1"/>
  <c r="I133" i="1"/>
  <c r="I134" i="1"/>
  <c r="I135" i="1"/>
  <c r="I136" i="1"/>
  <c r="I137" i="1"/>
  <c r="I138" i="1"/>
  <c r="I139" i="1"/>
  <c r="I140" i="1"/>
  <c r="I130" i="1"/>
  <c r="I129" i="1"/>
  <c r="I127" i="1"/>
  <c r="I90" i="1"/>
  <c r="I91" i="1"/>
  <c r="I92" i="1"/>
  <c r="I93" i="1"/>
  <c r="I94" i="1"/>
  <c r="I95" i="1"/>
  <c r="I96" i="1"/>
  <c r="I89" i="1"/>
  <c r="F94" i="1"/>
  <c r="I100" i="1"/>
  <c r="I101" i="1"/>
  <c r="I104" i="1"/>
  <c r="I105" i="1"/>
  <c r="I106" i="1"/>
  <c r="I107" i="1"/>
  <c r="I108" i="1"/>
  <c r="I109" i="1"/>
  <c r="I98" i="1"/>
  <c r="I118" i="1"/>
  <c r="I116" i="1"/>
  <c r="I114" i="1"/>
  <c r="I111" i="1"/>
  <c r="I112" i="1"/>
  <c r="I120" i="1"/>
  <c r="I121" i="1"/>
  <c r="I119" i="1"/>
  <c r="I125" i="1"/>
  <c r="I124" i="1"/>
  <c r="J148" i="1"/>
  <c r="J141" i="1"/>
  <c r="J129" i="1"/>
  <c r="J127" i="1"/>
  <c r="J123" i="1"/>
  <c r="J119" i="1"/>
  <c r="J105" i="1"/>
  <c r="J98" i="1"/>
  <c r="J89" i="1"/>
  <c r="J97" i="1"/>
  <c r="I79" i="1"/>
  <c r="J57" i="1"/>
  <c r="J29" i="1"/>
  <c r="J25" i="1"/>
  <c r="J17" i="1"/>
  <c r="J15" i="1"/>
  <c r="J22" i="1"/>
  <c r="F22" i="1"/>
  <c r="I174" i="2" l="1"/>
  <c r="G174" i="2"/>
  <c r="H174" i="2" s="1"/>
  <c r="E174" i="1"/>
  <c r="F174" i="1" s="1"/>
  <c r="F24" i="1"/>
  <c r="F7" i="1"/>
  <c r="F8" i="1"/>
  <c r="F9" i="1"/>
  <c r="F10" i="1"/>
  <c r="F11" i="1"/>
  <c r="F13" i="1"/>
  <c r="F14" i="1"/>
  <c r="F15" i="1"/>
  <c r="F16" i="1"/>
  <c r="F17" i="1"/>
  <c r="F18" i="1"/>
  <c r="F19" i="1"/>
  <c r="F20" i="1"/>
  <c r="F21" i="1"/>
  <c r="F23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7" i="1"/>
  <c r="F48" i="1"/>
  <c r="F49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5" i="1"/>
  <c r="F76" i="1"/>
  <c r="F77" i="1"/>
  <c r="F78" i="1"/>
  <c r="F79" i="1"/>
  <c r="F80" i="1"/>
  <c r="F81" i="1"/>
  <c r="F82" i="1"/>
  <c r="F83" i="1"/>
  <c r="F84" i="1"/>
  <c r="F85" i="1"/>
  <c r="H173" i="1"/>
  <c r="G173" i="1"/>
  <c r="E173" i="1"/>
  <c r="D173" i="1"/>
  <c r="J171" i="1"/>
  <c r="J165" i="1"/>
  <c r="J156" i="1"/>
  <c r="J150" i="1"/>
  <c r="G86" i="1"/>
  <c r="D86" i="1"/>
  <c r="J84" i="1"/>
  <c r="J82" i="1"/>
  <c r="J80" i="1"/>
  <c r="J78" i="1"/>
  <c r="J73" i="1"/>
  <c r="J71" i="1"/>
  <c r="J67" i="1"/>
  <c r="J65" i="1"/>
  <c r="J62" i="1"/>
  <c r="J60" i="1"/>
  <c r="J54" i="1"/>
  <c r="J46" i="1"/>
  <c r="J43" i="1"/>
  <c r="J41" i="1"/>
  <c r="J35" i="1"/>
  <c r="J31" i="1"/>
  <c r="J23" i="1"/>
  <c r="J19" i="1"/>
  <c r="J13" i="1"/>
  <c r="J10" i="1"/>
  <c r="J8" i="1"/>
  <c r="F6" i="1"/>
  <c r="F5" i="1"/>
  <c r="J4" i="1"/>
  <c r="F4" i="1"/>
  <c r="G174" i="1" l="1"/>
  <c r="I86" i="1"/>
  <c r="I173" i="1"/>
  <c r="J173" i="1"/>
  <c r="H174" i="1"/>
  <c r="J86" i="1"/>
  <c r="D174" i="1"/>
  <c r="I174" i="1" l="1"/>
  <c r="J174" i="1"/>
</calcChain>
</file>

<file path=xl/sharedStrings.xml><?xml version="1.0" encoding="utf-8"?>
<sst xmlns="http://schemas.openxmlformats.org/spreadsheetml/2006/main" count="692" uniqueCount="132">
  <si>
    <t>JAVNE VIŠJE STROKOVNE ŠOLE</t>
  </si>
  <si>
    <t>PROGRAM</t>
  </si>
  <si>
    <t>REDNI</t>
  </si>
  <si>
    <t>IZREDNI</t>
  </si>
  <si>
    <t>VSOTA</t>
  </si>
  <si>
    <t>VPISNA MESTA</t>
  </si>
  <si>
    <t>ŠT. PRIJAV</t>
  </si>
  <si>
    <t>%</t>
  </si>
  <si>
    <t>1. Biotehniški center Naklo</t>
  </si>
  <si>
    <t xml:space="preserve"> hortikultura</t>
  </si>
  <si>
    <t xml:space="preserve"> naravovarstvo</t>
  </si>
  <si>
    <t xml:space="preserve"> upravljanje podeželja in krajine</t>
  </si>
  <si>
    <t>_</t>
  </si>
  <si>
    <t>živilstvo in prehrana</t>
  </si>
  <si>
    <r>
      <t>2.</t>
    </r>
    <r>
      <rPr>
        <b/>
        <sz val="7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Biotehniški izobraževalni center Ljubljana</t>
    </r>
  </si>
  <si>
    <t xml:space="preserve"> gostinstvo in turizem</t>
  </si>
  <si>
    <t xml:space="preserve"> živilstvo in prehrana</t>
  </si>
  <si>
    <r>
      <t>3.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Ekonomska šola Celje</t>
    </r>
  </si>
  <si>
    <t xml:space="preserve"> ekonomist</t>
  </si>
  <si>
    <t xml:space="preserve"> organizator socialne mreže</t>
  </si>
  <si>
    <t xml:space="preserve"> varovanje</t>
  </si>
  <si>
    <t>velnes</t>
  </si>
  <si>
    <r>
      <t>5.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Ekonomska šola Murska Sobota</t>
    </r>
  </si>
  <si>
    <t xml:space="preserve"> informatika</t>
  </si>
  <si>
    <r>
      <t>6.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Ekonomska šola Novo mesto</t>
    </r>
  </si>
  <si>
    <t xml:space="preserve"> medijska produkcija</t>
  </si>
  <si>
    <r>
      <t>7.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Grm Novo mesto – Center biotehnike in turizma</t>
    </r>
  </si>
  <si>
    <r>
      <t>8.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Izobraževalni center Piramida Maribor</t>
    </r>
  </si>
  <si>
    <t>9. Lesarska šola Maribor</t>
  </si>
  <si>
    <t xml:space="preserve"> lesarstvo</t>
  </si>
  <si>
    <t xml:space="preserve"> oblikovanje materialov</t>
  </si>
  <si>
    <r>
      <t>10.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Prometna šola Maribor</t>
    </r>
  </si>
  <si>
    <t>informatika</t>
  </si>
  <si>
    <t>logistično inženirstvo</t>
  </si>
  <si>
    <t>varstvo okolja in komunala</t>
  </si>
  <si>
    <r>
      <t>11.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Šola za hortikulturo in vizualne umetnosti Celje</t>
    </r>
  </si>
  <si>
    <t>hortikultura</t>
  </si>
  <si>
    <t>snovanje vizualnih komunikacij in trženja</t>
  </si>
  <si>
    <r>
      <t>12.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Celje</t>
    </r>
  </si>
  <si>
    <t>avtoservisni menedžment</t>
  </si>
  <si>
    <t>gradbeništvo</t>
  </si>
  <si>
    <t>mehatronika</t>
  </si>
  <si>
    <t>strojništvo</t>
  </si>
  <si>
    <r>
      <t>13.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Kranj</t>
    </r>
  </si>
  <si>
    <t>ekonomist</t>
  </si>
  <si>
    <t>elektroenergetika</t>
  </si>
  <si>
    <t>organizator socialne mreže</t>
  </si>
  <si>
    <t>varovanje</t>
  </si>
  <si>
    <r>
      <t>14.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Ljubljana</t>
    </r>
  </si>
  <si>
    <t>oblikovanje materialov (les, kovina)</t>
  </si>
  <si>
    <r>
      <t>15.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Nova Gorica</t>
    </r>
  </si>
  <si>
    <t>upravljanje podeželja in krajine</t>
  </si>
  <si>
    <r>
      <t>16.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Novo mesto</t>
    </r>
  </si>
  <si>
    <t>kozmetika</t>
  </si>
  <si>
    <t>lesarstvo</t>
  </si>
  <si>
    <t xml:space="preserve">strojništvo </t>
  </si>
  <si>
    <r>
      <t>17.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Postojna</t>
    </r>
  </si>
  <si>
    <t>gozdarstvo in lovstvo</t>
  </si>
  <si>
    <t>poslovni sekretar</t>
  </si>
  <si>
    <r>
      <t>19.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Ravne na Koroškem</t>
    </r>
  </si>
  <si>
    <r>
      <t>20.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Slovenj Gradec</t>
    </r>
  </si>
  <si>
    <r>
      <t>21.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Srečka Kosovela Sežana</t>
    </r>
  </si>
  <si>
    <t>fotografija</t>
  </si>
  <si>
    <t>oblikovanje materialov (kamen)</t>
  </si>
  <si>
    <r>
      <t>22.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Šentjur</t>
    </r>
  </si>
  <si>
    <t>gostinstvo in turizem</t>
  </si>
  <si>
    <t>naravovarstvo</t>
  </si>
  <si>
    <r>
      <t>23.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Škofja Loka</t>
    </r>
  </si>
  <si>
    <t>geotehnologija in rudarstvo</t>
  </si>
  <si>
    <r>
      <t>25.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PET Ljubljana</t>
    </r>
  </si>
  <si>
    <t>telekomunikacije</t>
  </si>
  <si>
    <t>26. TŠC Maribor</t>
  </si>
  <si>
    <r>
      <t>27.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VSŠ za gostinstvo in turizem Bled</t>
    </r>
  </si>
  <si>
    <r>
      <t>28.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VSŠ za gostinstvo in turizem Maribor</t>
    </r>
  </si>
  <si>
    <t>SKUPAJ</t>
  </si>
  <si>
    <t>ZASEBNE VIŠJE STROKOVNE ŠOLE</t>
  </si>
  <si>
    <r>
      <t>1.</t>
    </r>
    <r>
      <rPr>
        <b/>
        <sz val="7"/>
        <color theme="1"/>
        <rFont val="Calibri"/>
        <family val="2"/>
        <charset val="238"/>
        <scheme val="minor"/>
      </rPr>
      <t>  D</t>
    </r>
    <r>
      <rPr>
        <b/>
        <sz val="8"/>
        <color theme="1"/>
        <rFont val="Calibri"/>
        <family val="2"/>
        <charset val="238"/>
        <scheme val="minor"/>
      </rPr>
      <t>OBA EPIS Maribor</t>
    </r>
  </si>
  <si>
    <t>komerciala (Doba)</t>
  </si>
  <si>
    <t xml:space="preserve"> kozmetika</t>
  </si>
  <si>
    <t xml:space="preserve"> poslovni sekretar *</t>
  </si>
  <si>
    <t xml:space="preserve"> varstvo okolja in komunala</t>
  </si>
  <si>
    <t xml:space="preserve"> velnes (Doba)</t>
  </si>
  <si>
    <r>
      <t>2.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Inštitut in akademija za multimedije Ljubljana</t>
    </r>
  </si>
  <si>
    <t xml:space="preserve"> medijska produkcija *</t>
  </si>
  <si>
    <r>
      <t>3.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Abitura Celje</t>
    </r>
  </si>
  <si>
    <t xml:space="preserve"> poslovni sekretar</t>
  </si>
  <si>
    <t xml:space="preserve"> velnes</t>
  </si>
  <si>
    <r>
      <t>4.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B2</t>
    </r>
  </si>
  <si>
    <t xml:space="preserve"> ekonomist (Maribor)</t>
  </si>
  <si>
    <t xml:space="preserve"> informatika (Maribor)</t>
  </si>
  <si>
    <t xml:space="preserve"> logistično inžinirstvo</t>
  </si>
  <si>
    <t xml:space="preserve"> logistično inženirsvo (Maribor)</t>
  </si>
  <si>
    <t xml:space="preserve"> poslovni sekretar (Maribor)</t>
  </si>
  <si>
    <t xml:space="preserve"> snovanje vizualnih komunikacij in trženja</t>
  </si>
  <si>
    <t xml:space="preserve"> snovanje vizualnih komunikacij in trženja  (Maribor)</t>
  </si>
  <si>
    <t xml:space="preserve"> varovanje (Maribor)</t>
  </si>
  <si>
    <r>
      <t>5.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B&amp;B</t>
    </r>
  </si>
  <si>
    <t xml:space="preserve"> logistično inženirstvo</t>
  </si>
  <si>
    <t xml:space="preserve"> logistično inženirstvo (Ljubljana)</t>
  </si>
  <si>
    <r>
      <t>6.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CPU</t>
    </r>
  </si>
  <si>
    <t xml:space="preserve"> gradbeništvo</t>
  </si>
  <si>
    <r>
      <t>7.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EDC Kranj</t>
    </r>
  </si>
  <si>
    <r>
      <t>8.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ERUDIO, Ljubljana</t>
    </r>
  </si>
  <si>
    <t xml:space="preserve"> mehatronika</t>
  </si>
  <si>
    <t xml:space="preserve"> strojništvo</t>
  </si>
  <si>
    <r>
      <t>9.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Gea College</t>
    </r>
  </si>
  <si>
    <t xml:space="preserve"> ekonomist (Ptuj)</t>
  </si>
  <si>
    <r>
      <t>10.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ICES Ljubljana</t>
    </r>
  </si>
  <si>
    <t xml:space="preserve"> elektroenergetika</t>
  </si>
  <si>
    <r>
      <t>11.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IC Geoss Litija</t>
    </r>
  </si>
  <si>
    <r>
      <t>12.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IC Memory</t>
    </r>
  </si>
  <si>
    <t xml:space="preserve"> ekonomist (Dutovlje)</t>
  </si>
  <si>
    <t xml:space="preserve"> ekonomist (Koper)</t>
  </si>
  <si>
    <t xml:space="preserve"> logistično inženirstvo (Dutovlje)</t>
  </si>
  <si>
    <t xml:space="preserve"> logistično inženirstvo (Koper)</t>
  </si>
  <si>
    <r>
      <t>13.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Lampret Consulting, Nova Gorica</t>
    </r>
  </si>
  <si>
    <r>
      <t>14.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PARATUS, Ljubljana</t>
    </r>
  </si>
  <si>
    <r>
      <t>15.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PRAH, Izobraževanje</t>
    </r>
  </si>
  <si>
    <r>
      <t>16.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Skaldens, VSŠ za ustne higienike Ljubljana</t>
    </r>
  </si>
  <si>
    <t xml:space="preserve"> ustni higienik</t>
  </si>
  <si>
    <r>
      <t>18.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VSŠ Academia Maribor</t>
    </r>
  </si>
  <si>
    <t>19. VSŠ za kozmetiko in velnes Ljubljana</t>
  </si>
  <si>
    <t>VSE ŠOLE</t>
  </si>
  <si>
    <t xml:space="preserve"> -</t>
  </si>
  <si>
    <t>4. Strokovni izobraževalni center Brežice</t>
  </si>
  <si>
    <t xml:space="preserve">  -</t>
  </si>
  <si>
    <t>elektrotehnika</t>
  </si>
  <si>
    <t xml:space="preserve"> - </t>
  </si>
  <si>
    <t>18. Šc Ptuj</t>
  </si>
  <si>
    <t xml:space="preserve">  - </t>
  </si>
  <si>
    <t>24.  ŠC Velenje</t>
  </si>
  <si>
    <t>PREJETE PRIJAVE V PRVEM PRIJAVNEM ROKU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</si>
</sst>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2"/>
      <color theme="9" tint="-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7A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9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9" fontId="5" fillId="0" borderId="16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9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9" fontId="5" fillId="0" borderId="19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9" fontId="3" fillId="3" borderId="14" xfId="0" applyNumberFormat="1" applyFont="1" applyFill="1" applyBorder="1" applyAlignment="1">
      <alignment horizontal="center" vertical="center" wrapText="1"/>
    </xf>
    <xf numFmtId="3" fontId="3" fillId="3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3" fontId="3" fillId="4" borderId="11" xfId="0" applyNumberFormat="1" applyFont="1" applyFill="1" applyBorder="1" applyAlignment="1">
      <alignment horizontal="center" vertical="center" wrapText="1"/>
    </xf>
    <xf numFmtId="9" fontId="3" fillId="4" borderId="1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9" fontId="3" fillId="3" borderId="9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9" fontId="5" fillId="0" borderId="20" xfId="0" applyNumberFormat="1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5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7" xfId="0" applyBorder="1"/>
    <xf numFmtId="0" fontId="5" fillId="0" borderId="1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/>
    <xf numFmtId="0" fontId="5" fillId="0" borderId="10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Font="1"/>
    <xf numFmtId="0" fontId="0" fillId="0" borderId="0" xfId="0" applyBorder="1"/>
    <xf numFmtId="3" fontId="0" fillId="0" borderId="0" xfId="0" applyNumberFormat="1"/>
    <xf numFmtId="0" fontId="5" fillId="5" borderId="19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center" vertical="center" wrapText="1"/>
    </xf>
    <xf numFmtId="9" fontId="5" fillId="5" borderId="19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 wrapText="1"/>
    </xf>
    <xf numFmtId="9" fontId="5" fillId="5" borderId="9" xfId="0" applyNumberFormat="1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center" vertical="center" wrapText="1"/>
    </xf>
    <xf numFmtId="9" fontId="5" fillId="5" borderId="10" xfId="0" applyNumberFormat="1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center" vertical="center" wrapText="1"/>
    </xf>
    <xf numFmtId="9" fontId="5" fillId="5" borderId="20" xfId="0" applyNumberFormat="1" applyFont="1" applyFill="1" applyBorder="1" applyAlignment="1">
      <alignment horizontal="center" vertical="center" wrapText="1"/>
    </xf>
    <xf numFmtId="9" fontId="5" fillId="0" borderId="10" xfId="0" applyNumberFormat="1" applyFont="1" applyFill="1" applyBorder="1" applyAlignment="1">
      <alignment horizontal="center" vertical="center" wrapText="1"/>
    </xf>
    <xf numFmtId="9" fontId="5" fillId="0" borderId="1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9" fontId="5" fillId="0" borderId="9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center" vertical="center" wrapText="1"/>
    </xf>
    <xf numFmtId="9" fontId="5" fillId="5" borderId="11" xfId="0" applyNumberFormat="1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389D-E321-4315-8E16-D08CE277E348}">
  <dimension ref="A1:Q175"/>
  <sheetViews>
    <sheetView tabSelected="1" workbookViewId="0">
      <selection activeCell="S170" sqref="S170"/>
    </sheetView>
  </sheetViews>
  <sheetFormatPr defaultRowHeight="15" x14ac:dyDescent="0.25"/>
  <cols>
    <col min="1" max="1" width="1.85546875" customWidth="1"/>
    <col min="2" max="2" width="31.140625" customWidth="1"/>
    <col min="3" max="3" width="28" customWidth="1"/>
    <col min="4" max="9" width="10.85546875" customWidth="1"/>
    <col min="10" max="10" width="8.5703125" customWidth="1"/>
  </cols>
  <sheetData>
    <row r="1" spans="2:10" ht="16.5" thickBot="1" x14ac:dyDescent="0.3">
      <c r="B1" s="103" t="s">
        <v>131</v>
      </c>
      <c r="C1" s="104"/>
      <c r="D1" s="1"/>
      <c r="E1" s="62"/>
      <c r="F1" s="62"/>
      <c r="G1" s="1"/>
      <c r="H1" s="1"/>
      <c r="I1" s="1"/>
      <c r="J1" s="1"/>
    </row>
    <row r="2" spans="2:10" ht="15.75" thickBot="1" x14ac:dyDescent="0.3">
      <c r="B2" s="63" t="s">
        <v>0</v>
      </c>
      <c r="C2" s="63" t="s">
        <v>1</v>
      </c>
      <c r="D2" s="64" t="s">
        <v>2</v>
      </c>
      <c r="E2" s="64"/>
      <c r="F2" s="64"/>
      <c r="G2" s="64" t="s">
        <v>3</v>
      </c>
      <c r="H2" s="64"/>
      <c r="I2" s="64"/>
      <c r="J2" s="65" t="s">
        <v>4</v>
      </c>
    </row>
    <row r="3" spans="2:10" ht="15.75" thickBot="1" x14ac:dyDescent="0.3">
      <c r="B3" s="63"/>
      <c r="C3" s="63"/>
      <c r="D3" s="2" t="s">
        <v>5</v>
      </c>
      <c r="E3" s="2" t="s">
        <v>6</v>
      </c>
      <c r="F3" s="2" t="s">
        <v>7</v>
      </c>
      <c r="G3" s="2" t="s">
        <v>5</v>
      </c>
      <c r="H3" s="2" t="s">
        <v>6</v>
      </c>
      <c r="I3" s="2" t="s">
        <v>7</v>
      </c>
      <c r="J3" s="65"/>
    </row>
    <row r="4" spans="2:10" ht="15.75" thickBot="1" x14ac:dyDescent="0.3">
      <c r="B4" s="66" t="s">
        <v>8</v>
      </c>
      <c r="C4" s="5" t="s">
        <v>9</v>
      </c>
      <c r="D4" s="6">
        <v>45</v>
      </c>
      <c r="E4" s="6">
        <v>11</v>
      </c>
      <c r="F4" s="7">
        <f t="shared" ref="F4:F65" si="0">E4/D4</f>
        <v>0.24444444444444444</v>
      </c>
      <c r="G4" s="6">
        <v>30</v>
      </c>
      <c r="H4" s="6">
        <v>1</v>
      </c>
      <c r="I4" s="7">
        <f>H4/G4</f>
        <v>3.3333333333333333E-2</v>
      </c>
      <c r="J4" s="67">
        <f>SUM(E4:E7,H4:H7)</f>
        <v>56</v>
      </c>
    </row>
    <row r="5" spans="2:10" ht="15.75" thickBot="1" x14ac:dyDescent="0.3">
      <c r="B5" s="66"/>
      <c r="C5" s="5" t="s">
        <v>10</v>
      </c>
      <c r="D5" s="6">
        <v>45</v>
      </c>
      <c r="E5" s="6">
        <v>9</v>
      </c>
      <c r="F5" s="7">
        <f t="shared" si="0"/>
        <v>0.2</v>
      </c>
      <c r="G5" s="6">
        <v>30</v>
      </c>
      <c r="H5" s="6" t="s">
        <v>123</v>
      </c>
      <c r="I5" s="6" t="s">
        <v>123</v>
      </c>
      <c r="J5" s="67"/>
    </row>
    <row r="6" spans="2:10" ht="15.75" thickBot="1" x14ac:dyDescent="0.3">
      <c r="B6" s="66"/>
      <c r="C6" s="5" t="s">
        <v>11</v>
      </c>
      <c r="D6" s="6">
        <v>45</v>
      </c>
      <c r="E6" s="6">
        <v>21</v>
      </c>
      <c r="F6" s="7">
        <f t="shared" si="0"/>
        <v>0.46666666666666667</v>
      </c>
      <c r="G6" s="6">
        <v>30</v>
      </c>
      <c r="H6" s="6">
        <v>1</v>
      </c>
      <c r="I6" s="7">
        <f t="shared" ref="I5:I17" si="1">H6/G6</f>
        <v>3.3333333333333333E-2</v>
      </c>
      <c r="J6" s="67"/>
    </row>
    <row r="7" spans="2:10" ht="15.75" thickBot="1" x14ac:dyDescent="0.3">
      <c r="B7" s="85"/>
      <c r="C7" s="8" t="s">
        <v>13</v>
      </c>
      <c r="D7" s="9">
        <v>45</v>
      </c>
      <c r="E7" s="9">
        <v>13</v>
      </c>
      <c r="F7" s="10">
        <f t="shared" si="0"/>
        <v>0.28888888888888886</v>
      </c>
      <c r="G7" s="9">
        <v>30</v>
      </c>
      <c r="H7" s="9" t="s">
        <v>123</v>
      </c>
      <c r="I7" s="9" t="s">
        <v>123</v>
      </c>
      <c r="J7" s="84"/>
    </row>
    <row r="8" spans="2:10" ht="16.5" thickTop="1" thickBot="1" x14ac:dyDescent="0.3">
      <c r="B8" s="59" t="s">
        <v>14</v>
      </c>
      <c r="C8" s="30" t="s">
        <v>15</v>
      </c>
      <c r="D8" s="37">
        <v>120</v>
      </c>
      <c r="E8" s="37">
        <v>79</v>
      </c>
      <c r="F8" s="38">
        <f t="shared" si="0"/>
        <v>0.65833333333333333</v>
      </c>
      <c r="G8" s="37">
        <v>70</v>
      </c>
      <c r="H8" s="37">
        <v>7</v>
      </c>
      <c r="I8" s="38">
        <f t="shared" si="1"/>
        <v>0.1</v>
      </c>
      <c r="J8" s="60">
        <f>SUM(E8:E9,H8:H9)</f>
        <v>171</v>
      </c>
    </row>
    <row r="9" spans="2:10" ht="15.75" thickBot="1" x14ac:dyDescent="0.3">
      <c r="B9" s="85"/>
      <c r="C9" s="15" t="s">
        <v>16</v>
      </c>
      <c r="D9" s="9">
        <v>90</v>
      </c>
      <c r="E9" s="9">
        <v>81</v>
      </c>
      <c r="F9" s="10">
        <f t="shared" si="0"/>
        <v>0.9</v>
      </c>
      <c r="G9" s="9">
        <v>70</v>
      </c>
      <c r="H9" s="9">
        <v>4</v>
      </c>
      <c r="I9" s="10">
        <f t="shared" si="1"/>
        <v>5.7142857142857141E-2</v>
      </c>
      <c r="J9" s="75"/>
    </row>
    <row r="10" spans="2:10" ht="16.5" thickTop="1" thickBot="1" x14ac:dyDescent="0.3">
      <c r="B10" s="59" t="s">
        <v>17</v>
      </c>
      <c r="C10" s="30" t="s">
        <v>18</v>
      </c>
      <c r="D10" s="37">
        <v>90</v>
      </c>
      <c r="E10" s="37">
        <v>12</v>
      </c>
      <c r="F10" s="38">
        <f t="shared" si="0"/>
        <v>0.13333333333333333</v>
      </c>
      <c r="G10" s="37">
        <v>70</v>
      </c>
      <c r="H10" s="37">
        <v>3</v>
      </c>
      <c r="I10" s="38">
        <f t="shared" si="1"/>
        <v>4.2857142857142858E-2</v>
      </c>
      <c r="J10" s="60">
        <f>SUM(E10:E11,H10:H12)</f>
        <v>23</v>
      </c>
    </row>
    <row r="11" spans="2:10" ht="15.75" thickBot="1" x14ac:dyDescent="0.3">
      <c r="B11" s="66"/>
      <c r="C11" s="5" t="s">
        <v>19</v>
      </c>
      <c r="D11" s="6">
        <v>50</v>
      </c>
      <c r="E11" s="6">
        <v>4</v>
      </c>
      <c r="F11" s="7">
        <f t="shared" si="0"/>
        <v>0.08</v>
      </c>
      <c r="G11" s="6">
        <v>50</v>
      </c>
      <c r="H11" s="6">
        <v>2</v>
      </c>
      <c r="I11" s="7">
        <f t="shared" si="1"/>
        <v>0.04</v>
      </c>
      <c r="J11" s="68"/>
    </row>
    <row r="12" spans="2:10" ht="15.75" thickBot="1" x14ac:dyDescent="0.3">
      <c r="B12" s="85"/>
      <c r="C12" s="15" t="s">
        <v>20</v>
      </c>
      <c r="D12" s="9" t="s">
        <v>123</v>
      </c>
      <c r="E12" s="9" t="s">
        <v>127</v>
      </c>
      <c r="F12" s="10" t="s">
        <v>123</v>
      </c>
      <c r="G12" s="9">
        <v>30</v>
      </c>
      <c r="H12" s="9">
        <v>2</v>
      </c>
      <c r="I12" s="10">
        <f t="shared" si="1"/>
        <v>6.6666666666666666E-2</v>
      </c>
      <c r="J12" s="75"/>
    </row>
    <row r="13" spans="2:10" ht="16.5" thickTop="1" thickBot="1" x14ac:dyDescent="0.3">
      <c r="B13" s="59" t="s">
        <v>124</v>
      </c>
      <c r="C13" s="30" t="s">
        <v>18</v>
      </c>
      <c r="D13" s="37">
        <v>50</v>
      </c>
      <c r="E13" s="37">
        <v>7</v>
      </c>
      <c r="F13" s="38">
        <f t="shared" si="0"/>
        <v>0.14000000000000001</v>
      </c>
      <c r="G13" s="37">
        <v>30</v>
      </c>
      <c r="H13" s="37">
        <v>1</v>
      </c>
      <c r="I13" s="38">
        <f t="shared" si="1"/>
        <v>3.3333333333333333E-2</v>
      </c>
      <c r="J13" s="60">
        <f>SUM(E13:E14,H13:H14)</f>
        <v>10</v>
      </c>
    </row>
    <row r="14" spans="2:10" ht="15.75" thickBot="1" x14ac:dyDescent="0.3">
      <c r="B14" s="85"/>
      <c r="C14" s="15" t="s">
        <v>21</v>
      </c>
      <c r="D14" s="9">
        <v>30</v>
      </c>
      <c r="E14" s="9">
        <v>2</v>
      </c>
      <c r="F14" s="10">
        <f t="shared" si="0"/>
        <v>6.6666666666666666E-2</v>
      </c>
      <c r="G14" s="9">
        <v>30</v>
      </c>
      <c r="H14" s="9" t="s">
        <v>123</v>
      </c>
      <c r="I14" s="9" t="s">
        <v>123</v>
      </c>
      <c r="J14" s="75"/>
    </row>
    <row r="15" spans="2:10" ht="16.5" thickTop="1" thickBot="1" x14ac:dyDescent="0.3">
      <c r="B15" s="59" t="s">
        <v>22</v>
      </c>
      <c r="C15" s="30" t="s">
        <v>18</v>
      </c>
      <c r="D15" s="37">
        <v>80</v>
      </c>
      <c r="E15" s="37">
        <v>16</v>
      </c>
      <c r="F15" s="38">
        <f t="shared" si="0"/>
        <v>0.2</v>
      </c>
      <c r="G15" s="37">
        <v>50</v>
      </c>
      <c r="H15" s="37">
        <v>2</v>
      </c>
      <c r="I15" s="38">
        <f t="shared" si="1"/>
        <v>0.04</v>
      </c>
      <c r="J15" s="60">
        <f>SUM(E15:E16,H15:H16)</f>
        <v>32</v>
      </c>
    </row>
    <row r="16" spans="2:10" ht="15.75" thickBot="1" x14ac:dyDescent="0.3">
      <c r="B16" s="85"/>
      <c r="C16" s="15" t="s">
        <v>23</v>
      </c>
      <c r="D16" s="9">
        <v>45</v>
      </c>
      <c r="E16" s="9">
        <v>12</v>
      </c>
      <c r="F16" s="10">
        <f t="shared" si="0"/>
        <v>0.26666666666666666</v>
      </c>
      <c r="G16" s="9">
        <v>30</v>
      </c>
      <c r="H16" s="9">
        <v>2</v>
      </c>
      <c r="I16" s="10">
        <f t="shared" si="1"/>
        <v>6.6666666666666666E-2</v>
      </c>
      <c r="J16" s="75"/>
    </row>
    <row r="17" spans="1:13" ht="16.5" thickTop="1" thickBot="1" x14ac:dyDescent="0.3">
      <c r="A17" s="108"/>
      <c r="B17" s="93" t="s">
        <v>24</v>
      </c>
      <c r="C17" s="17" t="s">
        <v>18</v>
      </c>
      <c r="D17" s="19">
        <v>60</v>
      </c>
      <c r="E17" s="19">
        <v>13</v>
      </c>
      <c r="F17" s="20">
        <f t="shared" si="0"/>
        <v>0.21666666666666667</v>
      </c>
      <c r="G17" s="19">
        <v>50</v>
      </c>
      <c r="H17" s="19">
        <v>1</v>
      </c>
      <c r="I17" s="20">
        <f t="shared" si="1"/>
        <v>0.02</v>
      </c>
      <c r="J17" s="89">
        <f>SUM(E17:E18,H17)</f>
        <v>31</v>
      </c>
    </row>
    <row r="18" spans="1:13" ht="15.75" thickBot="1" x14ac:dyDescent="0.3">
      <c r="B18" s="85"/>
      <c r="C18" s="15" t="s">
        <v>25</v>
      </c>
      <c r="D18" s="9">
        <v>45</v>
      </c>
      <c r="E18" s="9">
        <v>17</v>
      </c>
      <c r="F18" s="10">
        <f t="shared" si="0"/>
        <v>0.37777777777777777</v>
      </c>
      <c r="G18" s="9">
        <v>45</v>
      </c>
      <c r="H18" s="9" t="s">
        <v>127</v>
      </c>
      <c r="I18" s="9" t="s">
        <v>127</v>
      </c>
      <c r="J18" s="75"/>
    </row>
    <row r="19" spans="1:13" ht="16.5" thickTop="1" thickBot="1" x14ac:dyDescent="0.3">
      <c r="B19" s="59" t="s">
        <v>26</v>
      </c>
      <c r="C19" s="30" t="s">
        <v>15</v>
      </c>
      <c r="D19" s="37">
        <v>50</v>
      </c>
      <c r="E19" s="37">
        <v>4</v>
      </c>
      <c r="F19" s="38">
        <f t="shared" si="0"/>
        <v>0.08</v>
      </c>
      <c r="G19" s="37">
        <v>45</v>
      </c>
      <c r="H19" s="37" t="s">
        <v>123</v>
      </c>
      <c r="I19" s="38" t="s">
        <v>123</v>
      </c>
      <c r="J19" s="60">
        <f>SUM(E19:E21,H19:H21)</f>
        <v>27</v>
      </c>
    </row>
    <row r="20" spans="1:13" ht="15.75" thickBot="1" x14ac:dyDescent="0.3">
      <c r="B20" s="66"/>
      <c r="C20" s="5" t="s">
        <v>10</v>
      </c>
      <c r="D20" s="6">
        <v>50</v>
      </c>
      <c r="E20" s="6">
        <v>6</v>
      </c>
      <c r="F20" s="7">
        <f t="shared" si="0"/>
        <v>0.12</v>
      </c>
      <c r="G20" s="6">
        <v>45</v>
      </c>
      <c r="H20" s="6">
        <v>3</v>
      </c>
      <c r="I20" s="7">
        <f>H20/G20</f>
        <v>6.6666666666666666E-2</v>
      </c>
      <c r="J20" s="68"/>
    </row>
    <row r="21" spans="1:13" ht="15.75" thickBot="1" x14ac:dyDescent="0.3">
      <c r="B21" s="85"/>
      <c r="C21" s="15" t="s">
        <v>11</v>
      </c>
      <c r="D21" s="9">
        <v>50</v>
      </c>
      <c r="E21" s="9">
        <v>13</v>
      </c>
      <c r="F21" s="10">
        <f t="shared" si="0"/>
        <v>0.26</v>
      </c>
      <c r="G21" s="9">
        <v>45</v>
      </c>
      <c r="H21" s="9">
        <v>1</v>
      </c>
      <c r="I21" s="10">
        <f t="shared" ref="I21:I24" si="2">H21/G21</f>
        <v>2.2222222222222223E-2</v>
      </c>
      <c r="J21" s="75"/>
    </row>
    <row r="22" spans="1:13" ht="16.5" thickTop="1" thickBot="1" x14ac:dyDescent="0.3">
      <c r="B22" s="106" t="s">
        <v>27</v>
      </c>
      <c r="C22" s="76" t="s">
        <v>16</v>
      </c>
      <c r="D22" s="77">
        <v>70</v>
      </c>
      <c r="E22" s="77">
        <v>24</v>
      </c>
      <c r="F22" s="78">
        <f t="shared" si="0"/>
        <v>0.34285714285714286</v>
      </c>
      <c r="G22" s="77">
        <v>50</v>
      </c>
      <c r="H22" s="77">
        <v>4</v>
      </c>
      <c r="I22" s="78">
        <f t="shared" si="2"/>
        <v>0.08</v>
      </c>
      <c r="J22" s="77">
        <f>SUM(E22,H22)</f>
        <v>28</v>
      </c>
    </row>
    <row r="23" spans="1:13" ht="16.5" thickTop="1" thickBot="1" x14ac:dyDescent="0.3">
      <c r="B23" s="59" t="s">
        <v>28</v>
      </c>
      <c r="C23" s="30" t="s">
        <v>29</v>
      </c>
      <c r="D23" s="37">
        <v>50</v>
      </c>
      <c r="E23" s="37">
        <v>30</v>
      </c>
      <c r="F23" s="38">
        <f t="shared" si="0"/>
        <v>0.6</v>
      </c>
      <c r="G23" s="37">
        <v>15</v>
      </c>
      <c r="H23" s="37">
        <v>3</v>
      </c>
      <c r="I23" s="38">
        <f t="shared" si="2"/>
        <v>0.2</v>
      </c>
      <c r="J23" s="60">
        <f>SUM(E23:E24,H23:H24)</f>
        <v>46</v>
      </c>
    </row>
    <row r="24" spans="1:13" ht="15.75" thickBot="1" x14ac:dyDescent="0.3">
      <c r="B24" s="85"/>
      <c r="C24" s="15" t="s">
        <v>30</v>
      </c>
      <c r="D24" s="9">
        <v>45</v>
      </c>
      <c r="E24" s="9">
        <v>12</v>
      </c>
      <c r="F24" s="10">
        <f t="shared" si="0"/>
        <v>0.26666666666666666</v>
      </c>
      <c r="G24" s="9">
        <v>15</v>
      </c>
      <c r="H24" s="9">
        <v>1</v>
      </c>
      <c r="I24" s="10">
        <f t="shared" si="2"/>
        <v>6.6666666666666666E-2</v>
      </c>
      <c r="J24" s="75"/>
    </row>
    <row r="25" spans="1:13" ht="16.5" thickTop="1" thickBot="1" x14ac:dyDescent="0.3">
      <c r="B25" s="59" t="s">
        <v>31</v>
      </c>
      <c r="C25" s="30" t="s">
        <v>18</v>
      </c>
      <c r="D25" s="37" t="s">
        <v>123</v>
      </c>
      <c r="E25" s="37" t="s">
        <v>123</v>
      </c>
      <c r="F25" s="38" t="s">
        <v>123</v>
      </c>
      <c r="G25" s="37">
        <v>60</v>
      </c>
      <c r="H25" s="37" t="s">
        <v>125</v>
      </c>
      <c r="I25" s="38" t="s">
        <v>123</v>
      </c>
      <c r="J25" s="89">
        <f>SUM(E26:E28,H26:H28)</f>
        <v>83</v>
      </c>
      <c r="M25" s="107"/>
    </row>
    <row r="26" spans="1:13" ht="15.75" thickBot="1" x14ac:dyDescent="0.3">
      <c r="B26" s="66"/>
      <c r="C26" s="5" t="s">
        <v>32</v>
      </c>
      <c r="D26" s="6">
        <v>60</v>
      </c>
      <c r="E26" s="6">
        <v>21</v>
      </c>
      <c r="F26" s="7">
        <f t="shared" si="0"/>
        <v>0.35</v>
      </c>
      <c r="G26" s="6" t="s">
        <v>123</v>
      </c>
      <c r="H26" s="6" t="s">
        <v>123</v>
      </c>
      <c r="I26" s="7" t="s">
        <v>123</v>
      </c>
      <c r="J26" s="68"/>
    </row>
    <row r="27" spans="1:13" ht="15.75" thickBot="1" x14ac:dyDescent="0.3">
      <c r="B27" s="66"/>
      <c r="C27" s="69" t="s">
        <v>33</v>
      </c>
      <c r="D27" s="6">
        <v>120</v>
      </c>
      <c r="E27" s="70">
        <v>33</v>
      </c>
      <c r="F27" s="7">
        <f t="shared" si="0"/>
        <v>0.27500000000000002</v>
      </c>
      <c r="G27" s="6">
        <v>100</v>
      </c>
      <c r="H27" s="70">
        <v>6</v>
      </c>
      <c r="I27" s="71">
        <f>H27/G27</f>
        <v>0.06</v>
      </c>
      <c r="J27" s="68"/>
    </row>
    <row r="28" spans="1:13" ht="15.75" thickBot="1" x14ac:dyDescent="0.3">
      <c r="B28" s="85"/>
      <c r="C28" s="25" t="s">
        <v>34</v>
      </c>
      <c r="D28" s="9">
        <v>60</v>
      </c>
      <c r="E28" s="26">
        <v>22</v>
      </c>
      <c r="F28" s="10">
        <f t="shared" si="0"/>
        <v>0.36666666666666664</v>
      </c>
      <c r="G28" s="9">
        <v>60</v>
      </c>
      <c r="H28" s="9">
        <v>1</v>
      </c>
      <c r="I28" s="92">
        <f>H28/G28</f>
        <v>1.6666666666666666E-2</v>
      </c>
      <c r="J28" s="75"/>
    </row>
    <row r="29" spans="1:13" ht="16.5" thickTop="1" thickBot="1" x14ac:dyDescent="0.3">
      <c r="B29" s="59" t="s">
        <v>35</v>
      </c>
      <c r="C29" s="90" t="s">
        <v>36</v>
      </c>
      <c r="D29" s="37">
        <v>35</v>
      </c>
      <c r="E29" s="91">
        <v>8</v>
      </c>
      <c r="F29" s="38">
        <f t="shared" si="0"/>
        <v>0.22857142857142856</v>
      </c>
      <c r="G29" s="37">
        <v>20</v>
      </c>
      <c r="H29" s="37">
        <v>1</v>
      </c>
      <c r="I29" s="37" t="s">
        <v>12</v>
      </c>
      <c r="J29" s="88">
        <f>SUM(E29:E30,H29:H30)</f>
        <v>22</v>
      </c>
    </row>
    <row r="30" spans="1:13" ht="23.25" thickBot="1" x14ac:dyDescent="0.3">
      <c r="B30" s="105"/>
      <c r="C30" s="15" t="s">
        <v>37</v>
      </c>
      <c r="D30" s="9">
        <v>35</v>
      </c>
      <c r="E30" s="26">
        <v>12</v>
      </c>
      <c r="F30" s="10">
        <f t="shared" si="0"/>
        <v>0.34285714285714286</v>
      </c>
      <c r="G30" s="9">
        <v>20</v>
      </c>
      <c r="H30" s="9">
        <v>1</v>
      </c>
      <c r="I30" s="9" t="s">
        <v>12</v>
      </c>
      <c r="J30" s="94"/>
    </row>
    <row r="31" spans="1:13" ht="16.5" thickTop="1" thickBot="1" x14ac:dyDescent="0.3">
      <c r="B31" s="59" t="s">
        <v>38</v>
      </c>
      <c r="C31" s="30" t="s">
        <v>39</v>
      </c>
      <c r="D31" s="37">
        <v>30</v>
      </c>
      <c r="E31" s="37">
        <v>21</v>
      </c>
      <c r="F31" s="38">
        <f t="shared" si="0"/>
        <v>0.7</v>
      </c>
      <c r="G31" s="37">
        <v>30</v>
      </c>
      <c r="H31" s="37">
        <v>3</v>
      </c>
      <c r="I31" s="38">
        <f>H31/G31</f>
        <v>0.1</v>
      </c>
      <c r="J31" s="60">
        <f>SUM(E31:E34,H31:H34)</f>
        <v>92</v>
      </c>
    </row>
    <row r="32" spans="1:13" ht="15.75" thickBot="1" x14ac:dyDescent="0.3">
      <c r="B32" s="66"/>
      <c r="C32" s="5" t="s">
        <v>40</v>
      </c>
      <c r="D32" s="6">
        <v>50</v>
      </c>
      <c r="E32" s="6">
        <v>18</v>
      </c>
      <c r="F32" s="7">
        <f t="shared" si="0"/>
        <v>0.36</v>
      </c>
      <c r="G32" s="6">
        <v>50</v>
      </c>
      <c r="H32" s="6">
        <v>3</v>
      </c>
      <c r="I32" s="7">
        <f t="shared" ref="I32:I34" si="3">H32/G32</f>
        <v>0.06</v>
      </c>
      <c r="J32" s="68"/>
    </row>
    <row r="33" spans="2:10" ht="15.75" thickBot="1" x14ac:dyDescent="0.3">
      <c r="B33" s="66"/>
      <c r="C33" s="5" t="s">
        <v>41</v>
      </c>
      <c r="D33" s="6">
        <v>50</v>
      </c>
      <c r="E33" s="6">
        <v>9</v>
      </c>
      <c r="F33" s="7">
        <f t="shared" si="0"/>
        <v>0.18</v>
      </c>
      <c r="G33" s="6">
        <v>50</v>
      </c>
      <c r="H33" s="6">
        <v>6</v>
      </c>
      <c r="I33" s="7">
        <f t="shared" si="3"/>
        <v>0.12</v>
      </c>
      <c r="J33" s="68"/>
    </row>
    <row r="34" spans="2:10" ht="15.75" thickBot="1" x14ac:dyDescent="0.3">
      <c r="B34" s="85"/>
      <c r="C34" s="15" t="s">
        <v>42</v>
      </c>
      <c r="D34" s="9">
        <v>70</v>
      </c>
      <c r="E34" s="9">
        <v>28</v>
      </c>
      <c r="F34" s="10">
        <f t="shared" si="0"/>
        <v>0.4</v>
      </c>
      <c r="G34" s="9">
        <v>50</v>
      </c>
      <c r="H34" s="9">
        <v>4</v>
      </c>
      <c r="I34" s="10">
        <f t="shared" si="3"/>
        <v>0.08</v>
      </c>
      <c r="J34" s="75"/>
    </row>
    <row r="35" spans="2:10" ht="16.5" thickTop="1" thickBot="1" x14ac:dyDescent="0.3">
      <c r="B35" s="93" t="s">
        <v>43</v>
      </c>
      <c r="C35" s="30" t="s">
        <v>44</v>
      </c>
      <c r="D35" s="37">
        <v>60</v>
      </c>
      <c r="E35" s="37">
        <v>19</v>
      </c>
      <c r="F35" s="38">
        <f t="shared" si="0"/>
        <v>0.31666666666666665</v>
      </c>
      <c r="G35" s="37">
        <v>50</v>
      </c>
      <c r="H35" s="37" t="s">
        <v>123</v>
      </c>
      <c r="I35" s="37" t="s">
        <v>123</v>
      </c>
      <c r="J35" s="60">
        <f>SUM(E35:E40,H35:H40)</f>
        <v>138</v>
      </c>
    </row>
    <row r="36" spans="2:10" ht="15.75" thickBot="1" x14ac:dyDescent="0.3">
      <c r="B36" s="66"/>
      <c r="C36" s="5" t="s">
        <v>45</v>
      </c>
      <c r="D36" s="6">
        <v>35</v>
      </c>
      <c r="E36" s="6">
        <v>19</v>
      </c>
      <c r="F36" s="7">
        <f t="shared" si="0"/>
        <v>0.54285714285714282</v>
      </c>
      <c r="G36" s="6">
        <v>35</v>
      </c>
      <c r="H36" s="6">
        <v>3</v>
      </c>
      <c r="I36" s="7">
        <f>H36/G36</f>
        <v>8.5714285714285715E-2</v>
      </c>
      <c r="J36" s="68"/>
    </row>
    <row r="37" spans="2:10" ht="15.75" thickBot="1" x14ac:dyDescent="0.3">
      <c r="B37" s="66"/>
      <c r="C37" s="5" t="s">
        <v>32</v>
      </c>
      <c r="D37" s="6">
        <v>70</v>
      </c>
      <c r="E37" s="6">
        <v>51</v>
      </c>
      <c r="F37" s="7">
        <f t="shared" si="0"/>
        <v>0.72857142857142854</v>
      </c>
      <c r="G37" s="6">
        <v>70</v>
      </c>
      <c r="H37" s="6">
        <v>1</v>
      </c>
      <c r="I37" s="7">
        <f t="shared" ref="I37:I41" si="4">H37/G37</f>
        <v>1.4285714285714285E-2</v>
      </c>
      <c r="J37" s="68"/>
    </row>
    <row r="38" spans="2:10" ht="15.75" thickBot="1" x14ac:dyDescent="0.3">
      <c r="B38" s="66"/>
      <c r="C38" s="5" t="s">
        <v>41</v>
      </c>
      <c r="D38" s="6">
        <v>70</v>
      </c>
      <c r="E38" s="6">
        <v>35</v>
      </c>
      <c r="F38" s="7">
        <f t="shared" si="0"/>
        <v>0.5</v>
      </c>
      <c r="G38" s="6">
        <v>70</v>
      </c>
      <c r="H38" s="6">
        <v>3</v>
      </c>
      <c r="I38" s="7">
        <f t="shared" si="4"/>
        <v>4.2857142857142858E-2</v>
      </c>
      <c r="J38" s="68"/>
    </row>
    <row r="39" spans="2:10" ht="15.75" thickBot="1" x14ac:dyDescent="0.3">
      <c r="B39" s="66"/>
      <c r="C39" s="5" t="s">
        <v>46</v>
      </c>
      <c r="D39" s="6" t="s">
        <v>125</v>
      </c>
      <c r="E39" s="6" t="s">
        <v>123</v>
      </c>
      <c r="F39" s="7" t="s">
        <v>123</v>
      </c>
      <c r="G39" s="28">
        <v>50</v>
      </c>
      <c r="H39" s="6">
        <v>1</v>
      </c>
      <c r="I39" s="7">
        <f t="shared" si="4"/>
        <v>0.02</v>
      </c>
      <c r="J39" s="68"/>
    </row>
    <row r="40" spans="2:10" ht="15.75" thickBot="1" x14ac:dyDescent="0.3">
      <c r="B40" s="85"/>
      <c r="C40" s="15" t="s">
        <v>47</v>
      </c>
      <c r="D40" s="9">
        <v>30</v>
      </c>
      <c r="E40" s="9">
        <v>4</v>
      </c>
      <c r="F40" s="10">
        <f t="shared" si="0"/>
        <v>0.13333333333333333</v>
      </c>
      <c r="G40" s="9">
        <v>30</v>
      </c>
      <c r="H40" s="9">
        <v>2</v>
      </c>
      <c r="I40" s="10">
        <f t="shared" si="4"/>
        <v>6.6666666666666666E-2</v>
      </c>
      <c r="J40" s="75"/>
    </row>
    <row r="41" spans="2:10" ht="16.5" thickTop="1" thickBot="1" x14ac:dyDescent="0.3">
      <c r="B41" s="59" t="s">
        <v>48</v>
      </c>
      <c r="C41" s="30" t="s">
        <v>41</v>
      </c>
      <c r="D41" s="37">
        <v>50</v>
      </c>
      <c r="E41" s="37">
        <v>73</v>
      </c>
      <c r="F41" s="38">
        <f t="shared" si="0"/>
        <v>1.46</v>
      </c>
      <c r="G41" s="37">
        <v>40</v>
      </c>
      <c r="H41" s="37">
        <v>2</v>
      </c>
      <c r="I41" s="38">
        <f t="shared" si="4"/>
        <v>0.05</v>
      </c>
      <c r="J41" s="60">
        <f>SUM(E41:E42,H41:H42)</f>
        <v>96</v>
      </c>
    </row>
    <row r="42" spans="2:10" ht="15.75" thickBot="1" x14ac:dyDescent="0.3">
      <c r="B42" s="85"/>
      <c r="C42" s="15" t="s">
        <v>49</v>
      </c>
      <c r="D42" s="9">
        <v>50</v>
      </c>
      <c r="E42" s="9">
        <v>21</v>
      </c>
      <c r="F42" s="10">
        <f t="shared" si="0"/>
        <v>0.42</v>
      </c>
      <c r="G42" s="9">
        <v>15</v>
      </c>
      <c r="H42" s="9" t="s">
        <v>127</v>
      </c>
      <c r="I42" s="9" t="s">
        <v>127</v>
      </c>
      <c r="J42" s="75"/>
    </row>
    <row r="43" spans="2:10" ht="16.5" thickTop="1" thickBot="1" x14ac:dyDescent="0.3">
      <c r="B43" s="59" t="s">
        <v>50</v>
      </c>
      <c r="C43" s="30" t="s">
        <v>32</v>
      </c>
      <c r="D43" s="37">
        <v>60</v>
      </c>
      <c r="E43" s="37">
        <v>36</v>
      </c>
      <c r="F43" s="38">
        <f t="shared" si="0"/>
        <v>0.6</v>
      </c>
      <c r="G43" s="37">
        <v>15</v>
      </c>
      <c r="H43" s="37">
        <v>1</v>
      </c>
      <c r="I43" s="38">
        <f>H43/G43</f>
        <v>6.6666666666666666E-2</v>
      </c>
      <c r="J43" s="60">
        <f>SUM(E43:E45,H43:H45)</f>
        <v>55</v>
      </c>
    </row>
    <row r="44" spans="2:10" ht="15.75" thickBot="1" x14ac:dyDescent="0.3">
      <c r="B44" s="66"/>
      <c r="C44" s="5" t="s">
        <v>41</v>
      </c>
      <c r="D44" s="6">
        <v>40</v>
      </c>
      <c r="E44" s="6">
        <v>13</v>
      </c>
      <c r="F44" s="7">
        <f t="shared" si="0"/>
        <v>0.32500000000000001</v>
      </c>
      <c r="G44" s="6">
        <v>15</v>
      </c>
      <c r="H44" s="6">
        <v>2</v>
      </c>
      <c r="I44" s="7">
        <f>H44/G44</f>
        <v>0.13333333333333333</v>
      </c>
      <c r="J44" s="68"/>
    </row>
    <row r="45" spans="2:10" ht="15.75" thickBot="1" x14ac:dyDescent="0.3">
      <c r="B45" s="85"/>
      <c r="C45" s="15" t="s">
        <v>51</v>
      </c>
      <c r="D45" s="9">
        <v>30</v>
      </c>
      <c r="E45" s="9">
        <v>3</v>
      </c>
      <c r="F45" s="10">
        <f t="shared" si="0"/>
        <v>0.1</v>
      </c>
      <c r="G45" s="9">
        <v>15</v>
      </c>
      <c r="H45" s="9" t="s">
        <v>127</v>
      </c>
      <c r="I45" s="10" t="s">
        <v>123</v>
      </c>
      <c r="J45" s="75"/>
    </row>
    <row r="46" spans="2:10" ht="16.5" thickTop="1" thickBot="1" x14ac:dyDescent="0.3">
      <c r="B46" s="59" t="s">
        <v>52</v>
      </c>
      <c r="C46" s="30" t="s">
        <v>126</v>
      </c>
      <c r="D46" s="37">
        <v>45</v>
      </c>
      <c r="E46" s="37">
        <v>41</v>
      </c>
      <c r="F46" s="38">
        <f t="shared" si="0"/>
        <v>0.91111111111111109</v>
      </c>
      <c r="G46" s="37">
        <v>50</v>
      </c>
      <c r="H46" s="37">
        <v>2</v>
      </c>
      <c r="I46" s="38">
        <f>H46/G46</f>
        <v>0.04</v>
      </c>
      <c r="J46" s="60">
        <f>SUM(E46:E53,H46:H53)</f>
        <v>271</v>
      </c>
    </row>
    <row r="47" spans="2:10" ht="15.75" thickBot="1" x14ac:dyDescent="0.3">
      <c r="B47" s="66"/>
      <c r="C47" s="5" t="s">
        <v>32</v>
      </c>
      <c r="D47" s="6">
        <v>45</v>
      </c>
      <c r="E47" s="6">
        <v>32</v>
      </c>
      <c r="F47" s="7">
        <f t="shared" si="0"/>
        <v>0.71111111111111114</v>
      </c>
      <c r="G47" s="6">
        <v>45</v>
      </c>
      <c r="H47" s="6">
        <v>2</v>
      </c>
      <c r="I47" s="7">
        <f t="shared" ref="I47:I56" si="5">H47/G47</f>
        <v>4.4444444444444446E-2</v>
      </c>
      <c r="J47" s="68"/>
    </row>
    <row r="48" spans="2:10" ht="15.75" thickBot="1" x14ac:dyDescent="0.3">
      <c r="B48" s="66"/>
      <c r="C48" s="5" t="s">
        <v>53</v>
      </c>
      <c r="D48" s="6">
        <v>60</v>
      </c>
      <c r="E48" s="6">
        <v>69</v>
      </c>
      <c r="F48" s="7">
        <f t="shared" si="0"/>
        <v>1.1499999999999999</v>
      </c>
      <c r="G48" s="6">
        <v>35</v>
      </c>
      <c r="H48" s="6">
        <v>3</v>
      </c>
      <c r="I48" s="7">
        <f t="shared" si="5"/>
        <v>8.5714285714285715E-2</v>
      </c>
      <c r="J48" s="68"/>
    </row>
    <row r="49" spans="2:10" ht="15.75" thickBot="1" x14ac:dyDescent="0.3">
      <c r="B49" s="66"/>
      <c r="C49" s="5" t="s">
        <v>54</v>
      </c>
      <c r="D49" s="6">
        <v>30</v>
      </c>
      <c r="E49" s="6">
        <v>14</v>
      </c>
      <c r="F49" s="7">
        <f t="shared" si="0"/>
        <v>0.46666666666666667</v>
      </c>
      <c r="G49" s="6">
        <v>60</v>
      </c>
      <c r="H49" s="6">
        <v>3</v>
      </c>
      <c r="I49" s="7">
        <f t="shared" si="5"/>
        <v>0.05</v>
      </c>
      <c r="J49" s="68"/>
    </row>
    <row r="50" spans="2:10" ht="15.75" thickBot="1" x14ac:dyDescent="0.3">
      <c r="B50" s="66"/>
      <c r="C50" s="5" t="s">
        <v>33</v>
      </c>
      <c r="D50" s="6" t="s">
        <v>123</v>
      </c>
      <c r="E50" s="6" t="s">
        <v>123</v>
      </c>
      <c r="F50" s="7"/>
      <c r="G50" s="6">
        <v>45</v>
      </c>
      <c r="H50" s="6">
        <v>9</v>
      </c>
      <c r="I50" s="7">
        <f t="shared" si="5"/>
        <v>0.2</v>
      </c>
      <c r="J50" s="68"/>
    </row>
    <row r="51" spans="2:10" ht="15.75" thickBot="1" x14ac:dyDescent="0.3">
      <c r="B51" s="66"/>
      <c r="C51" s="5" t="s">
        <v>41</v>
      </c>
      <c r="D51" s="6">
        <v>45</v>
      </c>
      <c r="E51" s="6">
        <v>10</v>
      </c>
      <c r="F51" s="7">
        <f t="shared" si="0"/>
        <v>0.22222222222222221</v>
      </c>
      <c r="G51" s="6">
        <v>70</v>
      </c>
      <c r="H51" s="6">
        <v>3</v>
      </c>
      <c r="I51" s="7">
        <f t="shared" si="5"/>
        <v>4.2857142857142858E-2</v>
      </c>
      <c r="J51" s="68"/>
    </row>
    <row r="52" spans="2:10" ht="15.75" thickBot="1" x14ac:dyDescent="0.3">
      <c r="B52" s="66"/>
      <c r="C52" s="5" t="s">
        <v>55</v>
      </c>
      <c r="D52" s="6">
        <v>60</v>
      </c>
      <c r="E52" s="6">
        <v>53</v>
      </c>
      <c r="F52" s="7">
        <f t="shared" si="0"/>
        <v>0.8833333333333333</v>
      </c>
      <c r="G52" s="6">
        <v>130</v>
      </c>
      <c r="H52" s="6">
        <v>18</v>
      </c>
      <c r="I52" s="7">
        <f t="shared" si="5"/>
        <v>0.13846153846153847</v>
      </c>
      <c r="J52" s="68"/>
    </row>
    <row r="53" spans="2:10" ht="15.75" thickBot="1" x14ac:dyDescent="0.3">
      <c r="B53" s="85"/>
      <c r="C53" s="15" t="s">
        <v>34</v>
      </c>
      <c r="D53" s="9">
        <v>45</v>
      </c>
      <c r="E53" s="9">
        <v>10</v>
      </c>
      <c r="F53" s="10">
        <f t="shared" si="0"/>
        <v>0.22222222222222221</v>
      </c>
      <c r="G53" s="9">
        <v>70</v>
      </c>
      <c r="H53" s="9">
        <v>2</v>
      </c>
      <c r="I53" s="10">
        <f t="shared" si="5"/>
        <v>2.8571428571428571E-2</v>
      </c>
      <c r="J53" s="58"/>
    </row>
    <row r="54" spans="2:10" ht="16.5" thickTop="1" thickBot="1" x14ac:dyDescent="0.3">
      <c r="B54" s="59" t="s">
        <v>56</v>
      </c>
      <c r="C54" s="30" t="s">
        <v>57</v>
      </c>
      <c r="D54" s="37">
        <v>50</v>
      </c>
      <c r="E54" s="37">
        <v>17</v>
      </c>
      <c r="F54" s="38">
        <f t="shared" si="0"/>
        <v>0.34</v>
      </c>
      <c r="G54" s="37">
        <v>50</v>
      </c>
      <c r="H54" s="37">
        <v>2</v>
      </c>
      <c r="I54" s="38">
        <f t="shared" si="5"/>
        <v>0.04</v>
      </c>
      <c r="J54" s="89">
        <f>SUM(E54:E56,H54:H56)</f>
        <v>107</v>
      </c>
    </row>
    <row r="55" spans="2:10" ht="15.75" thickBot="1" x14ac:dyDescent="0.3">
      <c r="B55" s="66"/>
      <c r="C55" s="5" t="s">
        <v>58</v>
      </c>
      <c r="D55" s="6" t="s">
        <v>123</v>
      </c>
      <c r="E55" s="6" t="s">
        <v>123</v>
      </c>
      <c r="F55" s="7" t="s">
        <v>123</v>
      </c>
      <c r="G55" s="6">
        <v>50</v>
      </c>
      <c r="H55" s="6">
        <v>5</v>
      </c>
      <c r="I55" s="7">
        <f t="shared" si="5"/>
        <v>0.1</v>
      </c>
      <c r="J55" s="68"/>
    </row>
    <row r="56" spans="2:10" ht="15.75" thickBot="1" x14ac:dyDescent="0.3">
      <c r="B56" s="85"/>
      <c r="C56" s="15" t="s">
        <v>42</v>
      </c>
      <c r="D56" s="9">
        <v>60</v>
      </c>
      <c r="E56" s="9">
        <v>79</v>
      </c>
      <c r="F56" s="10">
        <f t="shared" si="0"/>
        <v>1.3166666666666667</v>
      </c>
      <c r="G56" s="9">
        <v>50</v>
      </c>
      <c r="H56" s="9">
        <v>4</v>
      </c>
      <c r="I56" s="10">
        <f t="shared" si="5"/>
        <v>0.08</v>
      </c>
      <c r="J56" s="75"/>
    </row>
    <row r="57" spans="2:10" ht="16.5" thickTop="1" thickBot="1" x14ac:dyDescent="0.3">
      <c r="B57" s="59" t="s">
        <v>128</v>
      </c>
      <c r="C57" s="30" t="s">
        <v>44</v>
      </c>
      <c r="D57" s="37">
        <v>30</v>
      </c>
      <c r="E57" s="37">
        <v>11</v>
      </c>
      <c r="F57" s="38">
        <f t="shared" si="0"/>
        <v>0.36666666666666664</v>
      </c>
      <c r="G57" s="37" t="s">
        <v>127</v>
      </c>
      <c r="H57" s="37" t="s">
        <v>123</v>
      </c>
      <c r="I57" s="37" t="s">
        <v>123</v>
      </c>
      <c r="J57" s="60">
        <f>SUM(E57:E59,H58)</f>
        <v>68</v>
      </c>
    </row>
    <row r="58" spans="2:10" ht="15.75" thickBot="1" x14ac:dyDescent="0.3">
      <c r="B58" s="66"/>
      <c r="C58" s="5" t="s">
        <v>41</v>
      </c>
      <c r="D58" s="6">
        <v>60</v>
      </c>
      <c r="E58" s="6">
        <v>43</v>
      </c>
      <c r="F58" s="7">
        <f t="shared" si="0"/>
        <v>0.71666666666666667</v>
      </c>
      <c r="G58" s="6">
        <v>45</v>
      </c>
      <c r="H58" s="6">
        <v>4</v>
      </c>
      <c r="I58" s="7">
        <f t="shared" ref="I55:I58" si="6">H58/G58</f>
        <v>8.8888888888888892E-2</v>
      </c>
      <c r="J58" s="68"/>
    </row>
    <row r="59" spans="2:10" ht="15.75" thickBot="1" x14ac:dyDescent="0.3">
      <c r="B59" s="85"/>
      <c r="C59" s="15" t="s">
        <v>51</v>
      </c>
      <c r="D59" s="9">
        <v>30</v>
      </c>
      <c r="E59" s="9">
        <v>10</v>
      </c>
      <c r="F59" s="10">
        <f t="shared" si="0"/>
        <v>0.33333333333333331</v>
      </c>
      <c r="G59" s="9" t="s">
        <v>123</v>
      </c>
      <c r="H59" s="9" t="s">
        <v>123</v>
      </c>
      <c r="I59" s="9" t="s">
        <v>12</v>
      </c>
      <c r="J59" s="75"/>
    </row>
    <row r="60" spans="2:10" ht="16.5" thickTop="1" thickBot="1" x14ac:dyDescent="0.3">
      <c r="B60" s="59" t="s">
        <v>59</v>
      </c>
      <c r="C60" s="30" t="s">
        <v>41</v>
      </c>
      <c r="D60" s="37">
        <v>30</v>
      </c>
      <c r="E60" s="37">
        <v>14</v>
      </c>
      <c r="F60" s="38">
        <f t="shared" si="0"/>
        <v>0.46666666666666667</v>
      </c>
      <c r="G60" s="37">
        <v>25</v>
      </c>
      <c r="H60" s="37">
        <v>1</v>
      </c>
      <c r="I60" s="38">
        <f>H60/G60</f>
        <v>0.04</v>
      </c>
      <c r="J60" s="60">
        <f>SUM(E60,E61,H60:H61)</f>
        <v>40</v>
      </c>
    </row>
    <row r="61" spans="2:10" ht="15.75" thickBot="1" x14ac:dyDescent="0.3">
      <c r="B61" s="85"/>
      <c r="C61" s="15" t="s">
        <v>42</v>
      </c>
      <c r="D61" s="9">
        <v>40</v>
      </c>
      <c r="E61" s="9">
        <v>24</v>
      </c>
      <c r="F61" s="10">
        <f t="shared" si="0"/>
        <v>0.6</v>
      </c>
      <c r="G61" s="9">
        <v>25</v>
      </c>
      <c r="H61" s="9">
        <v>1</v>
      </c>
      <c r="I61" s="10">
        <f t="shared" ref="I61:I63" si="7">H61/G61</f>
        <v>0.04</v>
      </c>
      <c r="J61" s="75"/>
    </row>
    <row r="62" spans="2:10" ht="16.5" thickTop="1" thickBot="1" x14ac:dyDescent="0.3">
      <c r="B62" s="59" t="s">
        <v>60</v>
      </c>
      <c r="C62" s="30" t="s">
        <v>44</v>
      </c>
      <c r="D62" s="37">
        <v>80</v>
      </c>
      <c r="E62" s="37">
        <v>19</v>
      </c>
      <c r="F62" s="38">
        <f t="shared" si="0"/>
        <v>0.23749999999999999</v>
      </c>
      <c r="G62" s="37">
        <v>70</v>
      </c>
      <c r="H62" s="37">
        <v>3</v>
      </c>
      <c r="I62" s="38">
        <f t="shared" si="7"/>
        <v>4.2857142857142858E-2</v>
      </c>
      <c r="J62" s="60">
        <f>SUM(E62:E64,H62:H64)</f>
        <v>41</v>
      </c>
    </row>
    <row r="63" spans="2:10" ht="15.75" thickBot="1" x14ac:dyDescent="0.3">
      <c r="B63" s="66"/>
      <c r="C63" s="5" t="s">
        <v>32</v>
      </c>
      <c r="D63" s="6">
        <v>45</v>
      </c>
      <c r="E63" s="6">
        <v>12</v>
      </c>
      <c r="F63" s="7">
        <f t="shared" si="0"/>
        <v>0.26666666666666666</v>
      </c>
      <c r="G63" s="6">
        <v>45</v>
      </c>
      <c r="H63" s="6">
        <v>3</v>
      </c>
      <c r="I63" s="7">
        <f t="shared" si="7"/>
        <v>6.6666666666666666E-2</v>
      </c>
      <c r="J63" s="68"/>
    </row>
    <row r="64" spans="2:10" ht="15.75" thickBot="1" x14ac:dyDescent="0.3">
      <c r="B64" s="85"/>
      <c r="C64" s="15" t="s">
        <v>58</v>
      </c>
      <c r="D64" s="9">
        <v>45</v>
      </c>
      <c r="E64" s="9">
        <v>4</v>
      </c>
      <c r="F64" s="10">
        <f t="shared" si="0"/>
        <v>8.8888888888888892E-2</v>
      </c>
      <c r="G64" s="9">
        <v>30</v>
      </c>
      <c r="H64" s="9" t="s">
        <v>127</v>
      </c>
      <c r="I64" s="9" t="s">
        <v>123</v>
      </c>
      <c r="J64" s="75"/>
    </row>
    <row r="65" spans="2:10" ht="16.5" thickTop="1" thickBot="1" x14ac:dyDescent="0.3">
      <c r="B65" s="59" t="s">
        <v>61</v>
      </c>
      <c r="C65" s="30" t="s">
        <v>62</v>
      </c>
      <c r="D65" s="37">
        <v>60</v>
      </c>
      <c r="E65" s="37">
        <v>13</v>
      </c>
      <c r="F65" s="38">
        <f t="shared" si="0"/>
        <v>0.21666666666666667</v>
      </c>
      <c r="G65" s="37">
        <v>45</v>
      </c>
      <c r="H65" s="37" t="s">
        <v>127</v>
      </c>
      <c r="I65" s="38"/>
      <c r="J65" s="60">
        <f>SUM(E66,E65,H65:H66)</f>
        <v>15</v>
      </c>
    </row>
    <row r="66" spans="2:10" ht="15.75" thickBot="1" x14ac:dyDescent="0.3">
      <c r="B66" s="85"/>
      <c r="C66" s="15" t="s">
        <v>63</v>
      </c>
      <c r="D66" s="9">
        <v>30</v>
      </c>
      <c r="E66" s="9">
        <v>2</v>
      </c>
      <c r="F66" s="10">
        <f t="shared" ref="F66:F85" si="8">E66/D66</f>
        <v>6.6666666666666666E-2</v>
      </c>
      <c r="G66" s="9">
        <v>15</v>
      </c>
      <c r="H66" s="9" t="s">
        <v>129</v>
      </c>
      <c r="I66" s="9" t="s">
        <v>129</v>
      </c>
      <c r="J66" s="75"/>
    </row>
    <row r="67" spans="2:10" ht="16.5" thickTop="1" thickBot="1" x14ac:dyDescent="0.3">
      <c r="B67" s="59" t="s">
        <v>64</v>
      </c>
      <c r="C67" s="30" t="s">
        <v>65</v>
      </c>
      <c r="D67" s="37">
        <v>30</v>
      </c>
      <c r="E67" s="37">
        <v>3</v>
      </c>
      <c r="F67" s="38">
        <f t="shared" si="8"/>
        <v>0.1</v>
      </c>
      <c r="G67" s="37">
        <v>45</v>
      </c>
      <c r="H67" s="37" t="s">
        <v>127</v>
      </c>
      <c r="I67" s="37" t="s">
        <v>123</v>
      </c>
      <c r="J67" s="60">
        <f>SUM(E67:E70,H67:H70)</f>
        <v>33</v>
      </c>
    </row>
    <row r="68" spans="2:10" ht="15.75" thickBot="1" x14ac:dyDescent="0.3">
      <c r="B68" s="66"/>
      <c r="C68" s="5" t="s">
        <v>66</v>
      </c>
      <c r="D68" s="6">
        <v>50</v>
      </c>
      <c r="E68" s="6">
        <v>9</v>
      </c>
      <c r="F68" s="7">
        <f t="shared" si="8"/>
        <v>0.18</v>
      </c>
      <c r="G68" s="6">
        <v>30</v>
      </c>
      <c r="H68" s="6" t="s">
        <v>127</v>
      </c>
      <c r="I68" s="6" t="s">
        <v>123</v>
      </c>
      <c r="J68" s="68"/>
    </row>
    <row r="69" spans="2:10" ht="15.75" thickBot="1" x14ac:dyDescent="0.3">
      <c r="B69" s="66"/>
      <c r="C69" s="5" t="s">
        <v>51</v>
      </c>
      <c r="D69" s="6">
        <v>50</v>
      </c>
      <c r="E69" s="6">
        <v>14</v>
      </c>
      <c r="F69" s="7">
        <f t="shared" si="8"/>
        <v>0.28000000000000003</v>
      </c>
      <c r="G69" s="6">
        <v>30</v>
      </c>
      <c r="H69" s="6" t="s">
        <v>127</v>
      </c>
      <c r="I69" s="6" t="s">
        <v>123</v>
      </c>
      <c r="J69" s="68"/>
    </row>
    <row r="70" spans="2:10" ht="15.75" thickBot="1" x14ac:dyDescent="0.3">
      <c r="B70" s="85"/>
      <c r="C70" s="15" t="s">
        <v>13</v>
      </c>
      <c r="D70" s="9">
        <v>50</v>
      </c>
      <c r="E70" s="9">
        <v>4</v>
      </c>
      <c r="F70" s="10">
        <f t="shared" si="8"/>
        <v>0.08</v>
      </c>
      <c r="G70" s="9">
        <v>45</v>
      </c>
      <c r="H70" s="9">
        <v>3</v>
      </c>
      <c r="I70" s="10">
        <f>H70/G70</f>
        <v>6.6666666666666666E-2</v>
      </c>
      <c r="J70" s="75"/>
    </row>
    <row r="71" spans="2:10" ht="16.5" thickTop="1" thickBot="1" x14ac:dyDescent="0.3">
      <c r="B71" s="59" t="s">
        <v>67</v>
      </c>
      <c r="C71" s="90" t="s">
        <v>54</v>
      </c>
      <c r="D71" s="37">
        <v>50</v>
      </c>
      <c r="E71" s="91">
        <v>10</v>
      </c>
      <c r="F71" s="38">
        <f t="shared" si="8"/>
        <v>0.2</v>
      </c>
      <c r="G71" s="37">
        <v>30</v>
      </c>
      <c r="H71" s="91">
        <v>2</v>
      </c>
      <c r="I71" s="38">
        <f t="shared" ref="I71:I73" si="9">H71/G71</f>
        <v>6.6666666666666666E-2</v>
      </c>
      <c r="J71" s="88">
        <f>SUM(E71,E72,H71:H72)</f>
        <v>97</v>
      </c>
    </row>
    <row r="72" spans="2:10" ht="15.75" thickBot="1" x14ac:dyDescent="0.3">
      <c r="B72" s="85"/>
      <c r="C72" s="25" t="s">
        <v>42</v>
      </c>
      <c r="D72" s="9">
        <v>70</v>
      </c>
      <c r="E72" s="26">
        <v>80</v>
      </c>
      <c r="F72" s="10">
        <f t="shared" si="8"/>
        <v>1.1428571428571428</v>
      </c>
      <c r="G72" s="9">
        <v>70</v>
      </c>
      <c r="H72" s="26">
        <v>5</v>
      </c>
      <c r="I72" s="10">
        <f t="shared" si="9"/>
        <v>7.1428571428571425E-2</v>
      </c>
      <c r="J72" s="94"/>
    </row>
    <row r="73" spans="2:10" ht="16.5" thickTop="1" thickBot="1" x14ac:dyDescent="0.3">
      <c r="B73" s="59" t="s">
        <v>130</v>
      </c>
      <c r="C73" s="30" t="s">
        <v>126</v>
      </c>
      <c r="D73" s="37">
        <v>45</v>
      </c>
      <c r="E73" s="37">
        <v>26</v>
      </c>
      <c r="F73" s="38">
        <f t="shared" si="8"/>
        <v>0.57777777777777772</v>
      </c>
      <c r="G73" s="37">
        <v>45</v>
      </c>
      <c r="H73" s="37">
        <v>7</v>
      </c>
      <c r="I73" s="38">
        <f t="shared" si="9"/>
        <v>0.15555555555555556</v>
      </c>
      <c r="J73" s="60">
        <f>SUM(E73:E77,H73:H77)</f>
        <v>68</v>
      </c>
    </row>
    <row r="74" spans="2:10" ht="15.75" thickBot="1" x14ac:dyDescent="0.3">
      <c r="B74" s="66"/>
      <c r="C74" s="5" t="s">
        <v>68</v>
      </c>
      <c r="D74" s="6">
        <v>30</v>
      </c>
      <c r="E74" s="6" t="s">
        <v>123</v>
      </c>
      <c r="F74" s="7" t="s">
        <v>123</v>
      </c>
      <c r="G74" s="6">
        <v>30</v>
      </c>
      <c r="H74" s="6" t="s">
        <v>127</v>
      </c>
      <c r="I74" s="6" t="s">
        <v>127</v>
      </c>
      <c r="J74" s="68"/>
    </row>
    <row r="75" spans="2:10" ht="15.75" thickBot="1" x14ac:dyDescent="0.3">
      <c r="B75" s="66"/>
      <c r="C75" s="5" t="s">
        <v>65</v>
      </c>
      <c r="D75" s="6">
        <v>40</v>
      </c>
      <c r="E75" s="6">
        <v>9</v>
      </c>
      <c r="F75" s="7">
        <f t="shared" si="8"/>
        <v>0.22500000000000001</v>
      </c>
      <c r="G75" s="6">
        <v>30</v>
      </c>
      <c r="H75" s="6" t="s">
        <v>127</v>
      </c>
      <c r="I75" s="6" t="s">
        <v>127</v>
      </c>
      <c r="J75" s="68"/>
    </row>
    <row r="76" spans="2:10" ht="15.75" thickBot="1" x14ac:dyDescent="0.3">
      <c r="B76" s="66"/>
      <c r="C76" s="5" t="s">
        <v>32</v>
      </c>
      <c r="D76" s="6">
        <v>60</v>
      </c>
      <c r="E76" s="6">
        <v>17</v>
      </c>
      <c r="F76" s="7">
        <f t="shared" si="8"/>
        <v>0.28333333333333333</v>
      </c>
      <c r="G76" s="6">
        <v>45</v>
      </c>
      <c r="H76" s="6" t="s">
        <v>127</v>
      </c>
      <c r="I76" s="6" t="s">
        <v>127</v>
      </c>
      <c r="J76" s="68"/>
    </row>
    <row r="77" spans="2:10" ht="15.75" thickBot="1" x14ac:dyDescent="0.3">
      <c r="B77" s="85"/>
      <c r="C77" s="15" t="s">
        <v>41</v>
      </c>
      <c r="D77" s="9">
        <v>45</v>
      </c>
      <c r="E77" s="9">
        <v>9</v>
      </c>
      <c r="F77" s="10">
        <f t="shared" si="8"/>
        <v>0.2</v>
      </c>
      <c r="G77" s="9">
        <v>45</v>
      </c>
      <c r="H77" s="9" t="s">
        <v>127</v>
      </c>
      <c r="I77" s="9" t="s">
        <v>127</v>
      </c>
      <c r="J77" s="75"/>
    </row>
    <row r="78" spans="2:10" ht="16.5" thickTop="1" thickBot="1" x14ac:dyDescent="0.3">
      <c r="B78" s="59" t="s">
        <v>69</v>
      </c>
      <c r="C78" s="30" t="s">
        <v>44</v>
      </c>
      <c r="D78" s="37">
        <v>70</v>
      </c>
      <c r="E78" s="37">
        <v>80</v>
      </c>
      <c r="F78" s="38">
        <f t="shared" si="8"/>
        <v>1.1428571428571428</v>
      </c>
      <c r="G78" s="37">
        <v>40</v>
      </c>
      <c r="H78" s="37">
        <v>2</v>
      </c>
      <c r="I78" s="38">
        <v>0.05</v>
      </c>
      <c r="J78" s="60">
        <f>SUM(E79,E78,H78:H79)</f>
        <v>130</v>
      </c>
    </row>
    <row r="79" spans="2:10" ht="15.75" thickBot="1" x14ac:dyDescent="0.3">
      <c r="B79" s="85"/>
      <c r="C79" s="15" t="s">
        <v>70</v>
      </c>
      <c r="D79" s="9">
        <v>70</v>
      </c>
      <c r="E79" s="9">
        <v>46</v>
      </c>
      <c r="F79" s="10">
        <f t="shared" si="8"/>
        <v>0.65714285714285714</v>
      </c>
      <c r="G79" s="9">
        <v>40</v>
      </c>
      <c r="H79" s="9">
        <v>2</v>
      </c>
      <c r="I79" s="10">
        <f>H79/G79</f>
        <v>0.05</v>
      </c>
      <c r="J79" s="75"/>
    </row>
    <row r="80" spans="2:10" ht="16.5" thickTop="1" thickBot="1" x14ac:dyDescent="0.3">
      <c r="B80" s="59" t="s">
        <v>71</v>
      </c>
      <c r="C80" s="30" t="s">
        <v>39</v>
      </c>
      <c r="D80" s="37">
        <v>30</v>
      </c>
      <c r="E80" s="37">
        <v>27</v>
      </c>
      <c r="F80" s="38">
        <f t="shared" si="8"/>
        <v>0.9</v>
      </c>
      <c r="G80" s="37">
        <v>10</v>
      </c>
      <c r="H80" s="37">
        <v>2</v>
      </c>
      <c r="I80" s="38">
        <f>H80/G80</f>
        <v>0.2</v>
      </c>
      <c r="J80" s="60">
        <f>SUM(E81,E80,H80:H81)</f>
        <v>92</v>
      </c>
    </row>
    <row r="81" spans="2:17" ht="15.75" thickBot="1" x14ac:dyDescent="0.3">
      <c r="B81" s="85"/>
      <c r="C81" s="15" t="s">
        <v>42</v>
      </c>
      <c r="D81" s="9">
        <v>50</v>
      </c>
      <c r="E81" s="9">
        <v>56</v>
      </c>
      <c r="F81" s="10">
        <f t="shared" si="8"/>
        <v>1.1200000000000001</v>
      </c>
      <c r="G81" s="9">
        <v>30</v>
      </c>
      <c r="H81" s="9">
        <v>7</v>
      </c>
      <c r="I81" s="10">
        <f t="shared" ref="I81:I82" si="10">H81/G81</f>
        <v>0.23333333333333334</v>
      </c>
      <c r="J81" s="75"/>
    </row>
    <row r="82" spans="2:17" ht="16.5" thickTop="1" thickBot="1" x14ac:dyDescent="0.3">
      <c r="B82" s="59" t="s">
        <v>72</v>
      </c>
      <c r="C82" s="30" t="s">
        <v>65</v>
      </c>
      <c r="D82" s="37">
        <v>140</v>
      </c>
      <c r="E82" s="37">
        <v>27</v>
      </c>
      <c r="F82" s="38">
        <f t="shared" si="8"/>
        <v>0.19285714285714287</v>
      </c>
      <c r="G82" s="37">
        <v>50</v>
      </c>
      <c r="H82" s="37">
        <v>5</v>
      </c>
      <c r="I82" s="38">
        <f t="shared" si="10"/>
        <v>0.1</v>
      </c>
      <c r="J82" s="60">
        <f>SUM(E83,E82,H82:H83)</f>
        <v>81</v>
      </c>
    </row>
    <row r="83" spans="2:17" ht="15.75" thickBot="1" x14ac:dyDescent="0.3">
      <c r="B83" s="85"/>
      <c r="C83" s="15" t="s">
        <v>21</v>
      </c>
      <c r="D83" s="9">
        <v>60</v>
      </c>
      <c r="E83" s="9">
        <v>49</v>
      </c>
      <c r="F83" s="10">
        <f t="shared" si="8"/>
        <v>0.81666666666666665</v>
      </c>
      <c r="G83" s="9">
        <v>30</v>
      </c>
      <c r="H83" s="9" t="s">
        <v>123</v>
      </c>
      <c r="I83" s="9" t="s">
        <v>123</v>
      </c>
      <c r="J83" s="75"/>
    </row>
    <row r="84" spans="2:17" ht="16.5" thickTop="1" thickBot="1" x14ac:dyDescent="0.3">
      <c r="B84" s="59" t="s">
        <v>73</v>
      </c>
      <c r="C84" s="30" t="s">
        <v>65</v>
      </c>
      <c r="D84" s="37">
        <v>140</v>
      </c>
      <c r="E84" s="37">
        <v>54</v>
      </c>
      <c r="F84" s="38">
        <f t="shared" si="8"/>
        <v>0.38571428571428573</v>
      </c>
      <c r="G84" s="37">
        <v>100</v>
      </c>
      <c r="H84" s="37" t="s">
        <v>123</v>
      </c>
      <c r="I84" s="37" t="s">
        <v>123</v>
      </c>
      <c r="J84" s="60">
        <f>SUM(E85,E84,H84:H85)</f>
        <v>105</v>
      </c>
      <c r="Q84" s="108"/>
    </row>
    <row r="85" spans="2:17" ht="15.75" thickBot="1" x14ac:dyDescent="0.3">
      <c r="B85" s="66"/>
      <c r="C85" s="5" t="s">
        <v>21</v>
      </c>
      <c r="D85" s="6">
        <v>60</v>
      </c>
      <c r="E85" s="6">
        <v>48</v>
      </c>
      <c r="F85" s="7">
        <f t="shared" si="8"/>
        <v>0.8</v>
      </c>
      <c r="G85" s="6">
        <v>30</v>
      </c>
      <c r="H85" s="6">
        <v>3</v>
      </c>
      <c r="I85" s="7">
        <f>H85/G85</f>
        <v>0.1</v>
      </c>
      <c r="J85" s="68"/>
      <c r="O85" s="108"/>
    </row>
    <row r="86" spans="2:17" ht="15.75" thickBot="1" x14ac:dyDescent="0.3">
      <c r="B86" s="31" t="s">
        <v>74</v>
      </c>
      <c r="C86" s="72"/>
      <c r="D86" s="73">
        <f>SUM(D4:D85)</f>
        <v>4190</v>
      </c>
      <c r="E86" s="73">
        <f>SUM(E4:E85)</f>
        <v>1877</v>
      </c>
      <c r="F86" s="74">
        <f>E86/D86</f>
        <v>0.44797136038186158</v>
      </c>
      <c r="G86" s="73">
        <f>SUM(G4:G85)</f>
        <v>3435</v>
      </c>
      <c r="H86" s="73">
        <f t="shared" ref="H86:J86" si="11">SUM(H4:H85)</f>
        <v>181</v>
      </c>
      <c r="I86" s="74">
        <f>H86/G86</f>
        <v>5.2692867540029109E-2</v>
      </c>
      <c r="J86" s="73">
        <f t="shared" si="11"/>
        <v>2058</v>
      </c>
    </row>
    <row r="87" spans="2:17" ht="15.75" thickBot="1" x14ac:dyDescent="0.3">
      <c r="B87" s="32"/>
      <c r="C87" s="33"/>
      <c r="D87" s="34"/>
      <c r="E87" s="34"/>
      <c r="F87" s="34"/>
      <c r="G87" s="34"/>
      <c r="H87" s="34"/>
      <c r="I87" s="34"/>
      <c r="J87" s="34"/>
    </row>
    <row r="88" spans="2:17" ht="15.75" thickBot="1" x14ac:dyDescent="0.3">
      <c r="B88" s="35" t="s">
        <v>75</v>
      </c>
      <c r="C88" s="35" t="s">
        <v>1</v>
      </c>
      <c r="D88" s="2" t="s">
        <v>5</v>
      </c>
      <c r="E88" s="2" t="s">
        <v>6</v>
      </c>
      <c r="F88" s="36" t="s">
        <v>7</v>
      </c>
      <c r="G88" s="2" t="s">
        <v>5</v>
      </c>
      <c r="H88" s="2" t="s">
        <v>6</v>
      </c>
      <c r="I88" s="36" t="s">
        <v>7</v>
      </c>
      <c r="J88" s="36"/>
    </row>
    <row r="89" spans="2:17" ht="15.75" thickBot="1" x14ac:dyDescent="0.3">
      <c r="B89" s="66" t="s">
        <v>76</v>
      </c>
      <c r="C89" s="5" t="s">
        <v>18</v>
      </c>
      <c r="D89" s="6"/>
      <c r="E89" s="6"/>
      <c r="F89" s="6"/>
      <c r="G89" s="6">
        <v>50</v>
      </c>
      <c r="H89" s="6">
        <v>8</v>
      </c>
      <c r="I89" s="7">
        <f>H89/G89</f>
        <v>0.16</v>
      </c>
      <c r="J89" s="68">
        <f>SUM(E94,H89:H96)</f>
        <v>64</v>
      </c>
    </row>
    <row r="90" spans="2:17" ht="15.75" thickBot="1" x14ac:dyDescent="0.3">
      <c r="B90" s="66"/>
      <c r="C90" s="5" t="s">
        <v>23</v>
      </c>
      <c r="D90" s="6"/>
      <c r="E90" s="6"/>
      <c r="F90" s="6"/>
      <c r="G90" s="6">
        <v>40</v>
      </c>
      <c r="H90" s="6">
        <v>4</v>
      </c>
      <c r="I90" s="7">
        <f t="shared" ref="I90:I96" si="12">H90/G90</f>
        <v>0.1</v>
      </c>
      <c r="J90" s="68"/>
    </row>
    <row r="91" spans="2:17" ht="15.75" thickBot="1" x14ac:dyDescent="0.3">
      <c r="B91" s="66"/>
      <c r="C91" s="39" t="s">
        <v>77</v>
      </c>
      <c r="D91" s="6"/>
      <c r="E91" s="6"/>
      <c r="F91" s="6"/>
      <c r="G91" s="6">
        <v>50</v>
      </c>
      <c r="H91" s="6">
        <v>4</v>
      </c>
      <c r="I91" s="7">
        <f t="shared" si="12"/>
        <v>0.08</v>
      </c>
      <c r="J91" s="68"/>
    </row>
    <row r="92" spans="2:17" ht="15.75" thickBot="1" x14ac:dyDescent="0.3">
      <c r="B92" s="66"/>
      <c r="C92" s="5" t="s">
        <v>78</v>
      </c>
      <c r="D92" s="6"/>
      <c r="E92" s="6"/>
      <c r="F92" s="6"/>
      <c r="G92" s="6">
        <v>40</v>
      </c>
      <c r="H92" s="6">
        <v>14</v>
      </c>
      <c r="I92" s="7">
        <f t="shared" si="12"/>
        <v>0.35</v>
      </c>
      <c r="J92" s="68"/>
    </row>
    <row r="93" spans="2:17" ht="15.75" thickBot="1" x14ac:dyDescent="0.3">
      <c r="B93" s="66"/>
      <c r="C93" s="5" t="s">
        <v>19</v>
      </c>
      <c r="D93" s="6"/>
      <c r="E93" s="6"/>
      <c r="F93" s="6"/>
      <c r="G93" s="6">
        <v>40</v>
      </c>
      <c r="H93" s="6">
        <v>3</v>
      </c>
      <c r="I93" s="7">
        <f t="shared" si="12"/>
        <v>7.4999999999999997E-2</v>
      </c>
      <c r="J93" s="68"/>
    </row>
    <row r="94" spans="2:17" ht="15.75" thickBot="1" x14ac:dyDescent="0.3">
      <c r="B94" s="66"/>
      <c r="C94" s="5" t="s">
        <v>79</v>
      </c>
      <c r="D94" s="6">
        <v>40</v>
      </c>
      <c r="E94" s="6">
        <v>13</v>
      </c>
      <c r="F94" s="7">
        <f>E94/D94</f>
        <v>0.32500000000000001</v>
      </c>
      <c r="G94" s="6">
        <v>35</v>
      </c>
      <c r="H94" s="6">
        <v>8</v>
      </c>
      <c r="I94" s="7">
        <f t="shared" si="12"/>
        <v>0.22857142857142856</v>
      </c>
      <c r="J94" s="68"/>
    </row>
    <row r="95" spans="2:17" ht="15.75" thickBot="1" x14ac:dyDescent="0.3">
      <c r="B95" s="66"/>
      <c r="C95" s="5" t="s">
        <v>80</v>
      </c>
      <c r="D95" s="6"/>
      <c r="E95" s="6"/>
      <c r="F95" s="6"/>
      <c r="G95" s="6">
        <v>30</v>
      </c>
      <c r="H95" s="6">
        <v>3</v>
      </c>
      <c r="I95" s="7">
        <f t="shared" si="12"/>
        <v>0.1</v>
      </c>
      <c r="J95" s="68"/>
    </row>
    <row r="96" spans="2:17" ht="15.75" thickBot="1" x14ac:dyDescent="0.3">
      <c r="B96" s="95"/>
      <c r="C96" s="15" t="s">
        <v>81</v>
      </c>
      <c r="D96" s="9"/>
      <c r="E96" s="9"/>
      <c r="F96" s="9"/>
      <c r="G96" s="9">
        <v>35</v>
      </c>
      <c r="H96" s="9">
        <v>7</v>
      </c>
      <c r="I96" s="10">
        <f t="shared" si="12"/>
        <v>0.2</v>
      </c>
      <c r="J96" s="75"/>
    </row>
    <row r="97" spans="2:10" ht="24" thickTop="1" thickBot="1" x14ac:dyDescent="0.3">
      <c r="B97" s="96" t="s">
        <v>82</v>
      </c>
      <c r="C97" s="76" t="s">
        <v>83</v>
      </c>
      <c r="D97" s="77">
        <v>60</v>
      </c>
      <c r="E97" s="77">
        <v>139</v>
      </c>
      <c r="F97" s="78">
        <f>E97/D97</f>
        <v>2.3166666666666669</v>
      </c>
      <c r="G97" s="77">
        <v>60</v>
      </c>
      <c r="H97" s="77">
        <v>5</v>
      </c>
      <c r="I97" s="78">
        <f>H97/G97</f>
        <v>8.3333333333333329E-2</v>
      </c>
      <c r="J97" s="77">
        <f>SUM(H97,E97)</f>
        <v>144</v>
      </c>
    </row>
    <row r="98" spans="2:10" ht="16.5" thickTop="1" thickBot="1" x14ac:dyDescent="0.3">
      <c r="B98" s="59" t="s">
        <v>84</v>
      </c>
      <c r="C98" s="30" t="s">
        <v>18</v>
      </c>
      <c r="D98" s="37"/>
      <c r="E98" s="37"/>
      <c r="F98" s="37"/>
      <c r="G98" s="37">
        <v>60</v>
      </c>
      <c r="H98" s="37">
        <v>2</v>
      </c>
      <c r="I98" s="38">
        <f>H98/G98</f>
        <v>3.3333333333333333E-2</v>
      </c>
      <c r="J98" s="60">
        <f>SUM(H98:H104)</f>
        <v>12</v>
      </c>
    </row>
    <row r="99" spans="2:10" ht="15.75" thickBot="1" x14ac:dyDescent="0.3">
      <c r="B99" s="66"/>
      <c r="C99" s="5" t="s">
        <v>15</v>
      </c>
      <c r="D99" s="6"/>
      <c r="E99" s="6"/>
      <c r="F99" s="6"/>
      <c r="G99" s="6">
        <v>48</v>
      </c>
      <c r="H99" s="6" t="s">
        <v>123</v>
      </c>
      <c r="I99" s="6" t="s">
        <v>123</v>
      </c>
      <c r="J99" s="68"/>
    </row>
    <row r="100" spans="2:10" ht="15.75" thickBot="1" x14ac:dyDescent="0.3">
      <c r="B100" s="66"/>
      <c r="C100" s="5" t="s">
        <v>23</v>
      </c>
      <c r="D100" s="6"/>
      <c r="E100" s="6"/>
      <c r="F100" s="6"/>
      <c r="G100" s="6">
        <v>28</v>
      </c>
      <c r="H100" s="6">
        <v>3</v>
      </c>
      <c r="I100" s="7">
        <f t="shared" ref="I99:I109" si="13">H100/G100</f>
        <v>0.10714285714285714</v>
      </c>
      <c r="J100" s="68"/>
    </row>
    <row r="101" spans="2:10" ht="15.75" thickBot="1" x14ac:dyDescent="0.3">
      <c r="B101" s="66"/>
      <c r="C101" s="5" t="s">
        <v>19</v>
      </c>
      <c r="D101" s="6"/>
      <c r="E101" s="6"/>
      <c r="F101" s="6"/>
      <c r="G101" s="6">
        <v>38</v>
      </c>
      <c r="H101" s="6">
        <v>4</v>
      </c>
      <c r="I101" s="7">
        <f t="shared" si="13"/>
        <v>0.10526315789473684</v>
      </c>
      <c r="J101" s="68"/>
    </row>
    <row r="102" spans="2:10" ht="15.75" thickBot="1" x14ac:dyDescent="0.3">
      <c r="B102" s="66"/>
      <c r="C102" s="5" t="s">
        <v>85</v>
      </c>
      <c r="D102" s="6"/>
      <c r="E102" s="6"/>
      <c r="F102" s="6"/>
      <c r="G102" s="6">
        <v>35</v>
      </c>
      <c r="H102" s="6" t="s">
        <v>123</v>
      </c>
      <c r="I102" s="6" t="s">
        <v>123</v>
      </c>
      <c r="J102" s="68"/>
    </row>
    <row r="103" spans="2:10" ht="15.75" thickBot="1" x14ac:dyDescent="0.3">
      <c r="B103" s="66"/>
      <c r="C103" s="5" t="s">
        <v>20</v>
      </c>
      <c r="D103" s="6"/>
      <c r="E103" s="6"/>
      <c r="F103" s="6"/>
      <c r="G103" s="6">
        <v>70</v>
      </c>
      <c r="H103" s="6" t="s">
        <v>123</v>
      </c>
      <c r="I103" s="6" t="s">
        <v>123</v>
      </c>
      <c r="J103" s="68"/>
    </row>
    <row r="104" spans="2:10" ht="15.75" thickBot="1" x14ac:dyDescent="0.3">
      <c r="B104" s="95"/>
      <c r="C104" s="15" t="s">
        <v>86</v>
      </c>
      <c r="D104" s="9"/>
      <c r="E104" s="9"/>
      <c r="F104" s="9"/>
      <c r="G104" s="9">
        <v>60</v>
      </c>
      <c r="H104" s="9">
        <v>3</v>
      </c>
      <c r="I104" s="10">
        <f t="shared" si="13"/>
        <v>0.05</v>
      </c>
      <c r="J104" s="75"/>
    </row>
    <row r="105" spans="2:10" ht="16.5" thickTop="1" thickBot="1" x14ac:dyDescent="0.3">
      <c r="B105" s="93" t="s">
        <v>87</v>
      </c>
      <c r="C105" s="30" t="s">
        <v>18</v>
      </c>
      <c r="D105" s="37"/>
      <c r="E105" s="37"/>
      <c r="F105" s="37"/>
      <c r="G105" s="37">
        <v>80</v>
      </c>
      <c r="H105" s="37">
        <v>4</v>
      </c>
      <c r="I105" s="38">
        <f t="shared" si="13"/>
        <v>0.05</v>
      </c>
      <c r="J105" s="60">
        <f>SUM(H105:H118)</f>
        <v>37</v>
      </c>
    </row>
    <row r="106" spans="2:10" ht="15.75" thickBot="1" x14ac:dyDescent="0.3">
      <c r="B106" s="66"/>
      <c r="C106" s="5" t="s">
        <v>88</v>
      </c>
      <c r="D106" s="6"/>
      <c r="E106" s="6"/>
      <c r="F106" s="6"/>
      <c r="G106" s="6">
        <v>80</v>
      </c>
      <c r="H106" s="6">
        <v>1</v>
      </c>
      <c r="I106" s="7">
        <f t="shared" si="13"/>
        <v>1.2500000000000001E-2</v>
      </c>
      <c r="J106" s="68"/>
    </row>
    <row r="107" spans="2:10" ht="15.75" thickBot="1" x14ac:dyDescent="0.3">
      <c r="B107" s="66"/>
      <c r="C107" s="5" t="s">
        <v>23</v>
      </c>
      <c r="D107" s="6"/>
      <c r="E107" s="6"/>
      <c r="F107" s="6"/>
      <c r="G107" s="6">
        <v>55</v>
      </c>
      <c r="H107" s="6">
        <v>6</v>
      </c>
      <c r="I107" s="7">
        <f t="shared" si="13"/>
        <v>0.10909090909090909</v>
      </c>
      <c r="J107" s="68"/>
    </row>
    <row r="108" spans="2:10" ht="15.75" thickBot="1" x14ac:dyDescent="0.3">
      <c r="B108" s="66"/>
      <c r="C108" s="5" t="s">
        <v>89</v>
      </c>
      <c r="D108" s="6"/>
      <c r="E108" s="6"/>
      <c r="F108" s="6"/>
      <c r="G108" s="6">
        <v>25</v>
      </c>
      <c r="H108" s="6">
        <v>3</v>
      </c>
      <c r="I108" s="7">
        <f t="shared" si="13"/>
        <v>0.12</v>
      </c>
      <c r="J108" s="68"/>
    </row>
    <row r="109" spans="2:10" ht="15.75" thickBot="1" x14ac:dyDescent="0.3">
      <c r="B109" s="66"/>
      <c r="C109" s="5" t="s">
        <v>90</v>
      </c>
      <c r="D109" s="6"/>
      <c r="E109" s="6"/>
      <c r="F109" s="6"/>
      <c r="G109" s="6">
        <v>30</v>
      </c>
      <c r="H109" s="6">
        <v>5</v>
      </c>
      <c r="I109" s="7">
        <f t="shared" si="13"/>
        <v>0.16666666666666666</v>
      </c>
      <c r="J109" s="68"/>
    </row>
    <row r="110" spans="2:10" ht="15.75" thickBot="1" x14ac:dyDescent="0.3">
      <c r="B110" s="66"/>
      <c r="C110" s="5" t="s">
        <v>91</v>
      </c>
      <c r="D110" s="6"/>
      <c r="E110" s="6"/>
      <c r="F110" s="6"/>
      <c r="G110" s="6">
        <v>10</v>
      </c>
      <c r="H110" s="6" t="s">
        <v>123</v>
      </c>
      <c r="I110" s="7" t="s">
        <v>123</v>
      </c>
      <c r="J110" s="68"/>
    </row>
    <row r="111" spans="2:10" ht="15.75" thickBot="1" x14ac:dyDescent="0.3">
      <c r="B111" s="66"/>
      <c r="C111" s="5" t="s">
        <v>19</v>
      </c>
      <c r="D111" s="6"/>
      <c r="E111" s="6"/>
      <c r="F111" s="6"/>
      <c r="G111" s="6">
        <v>30</v>
      </c>
      <c r="H111" s="6">
        <v>3</v>
      </c>
      <c r="I111" s="7">
        <f t="shared" ref="I106:I112" si="14">H111/G111</f>
        <v>0.1</v>
      </c>
      <c r="J111" s="68"/>
    </row>
    <row r="112" spans="2:10" ht="15.75" thickBot="1" x14ac:dyDescent="0.3">
      <c r="B112" s="66"/>
      <c r="C112" s="5" t="s">
        <v>85</v>
      </c>
      <c r="D112" s="6"/>
      <c r="E112" s="6"/>
      <c r="F112" s="6"/>
      <c r="G112" s="6">
        <v>40</v>
      </c>
      <c r="H112" s="6">
        <v>1</v>
      </c>
      <c r="I112" s="7">
        <f t="shared" si="14"/>
        <v>2.5000000000000001E-2</v>
      </c>
      <c r="J112" s="68"/>
    </row>
    <row r="113" spans="1:10" ht="15.75" thickBot="1" x14ac:dyDescent="0.3">
      <c r="B113" s="66"/>
      <c r="C113" s="5" t="s">
        <v>92</v>
      </c>
      <c r="D113" s="6"/>
      <c r="E113" s="6"/>
      <c r="F113" s="6"/>
      <c r="G113" s="6">
        <v>40</v>
      </c>
      <c r="H113" s="6" t="s">
        <v>123</v>
      </c>
      <c r="I113" s="7" t="s">
        <v>123</v>
      </c>
      <c r="J113" s="68"/>
    </row>
    <row r="114" spans="1:10" ht="23.25" thickBot="1" x14ac:dyDescent="0.3">
      <c r="B114" s="66"/>
      <c r="C114" s="5" t="s">
        <v>93</v>
      </c>
      <c r="D114" s="6"/>
      <c r="E114" s="6"/>
      <c r="F114" s="6"/>
      <c r="G114" s="6">
        <v>40</v>
      </c>
      <c r="H114" s="6">
        <v>5</v>
      </c>
      <c r="I114" s="7">
        <f>H114/G114</f>
        <v>0.125</v>
      </c>
      <c r="J114" s="68"/>
    </row>
    <row r="115" spans="1:10" ht="23.25" thickBot="1" x14ac:dyDescent="0.3">
      <c r="B115" s="66"/>
      <c r="C115" s="5" t="s">
        <v>94</v>
      </c>
      <c r="D115" s="6"/>
      <c r="E115" s="6"/>
      <c r="F115" s="6"/>
      <c r="G115" s="6">
        <v>40</v>
      </c>
      <c r="H115" s="6">
        <v>1</v>
      </c>
      <c r="I115" s="6" t="s">
        <v>123</v>
      </c>
      <c r="J115" s="68"/>
    </row>
    <row r="116" spans="1:10" ht="15.75" thickBot="1" x14ac:dyDescent="0.3">
      <c r="A116" s="101"/>
      <c r="B116" s="97"/>
      <c r="C116" s="5" t="s">
        <v>20</v>
      </c>
      <c r="D116" s="6"/>
      <c r="E116" s="6"/>
      <c r="F116" s="6"/>
      <c r="G116" s="6">
        <v>40</v>
      </c>
      <c r="H116" s="6">
        <v>2</v>
      </c>
      <c r="I116" s="7">
        <f>H116/G116</f>
        <v>0.05</v>
      </c>
      <c r="J116" s="68"/>
    </row>
    <row r="117" spans="1:10" ht="15.75" thickBot="1" x14ac:dyDescent="0.3">
      <c r="A117" s="101"/>
      <c r="B117" s="97"/>
      <c r="C117" s="5" t="s">
        <v>95</v>
      </c>
      <c r="D117" s="6"/>
      <c r="E117" s="6"/>
      <c r="F117" s="6"/>
      <c r="G117" s="6">
        <v>30</v>
      </c>
      <c r="H117" s="6" t="s">
        <v>127</v>
      </c>
      <c r="I117" s="7" t="s">
        <v>123</v>
      </c>
      <c r="J117" s="68"/>
    </row>
    <row r="118" spans="1:10" ht="15.75" thickBot="1" x14ac:dyDescent="0.3">
      <c r="A118" s="101"/>
      <c r="B118" s="61"/>
      <c r="C118" s="15" t="s">
        <v>86</v>
      </c>
      <c r="D118" s="9"/>
      <c r="E118" s="9"/>
      <c r="F118" s="9"/>
      <c r="G118" s="9">
        <v>35</v>
      </c>
      <c r="H118" s="9">
        <v>6</v>
      </c>
      <c r="I118" s="10">
        <f>H118/G118</f>
        <v>0.17142857142857143</v>
      </c>
      <c r="J118" s="75"/>
    </row>
    <row r="119" spans="1:10" ht="16.5" thickTop="1" thickBot="1" x14ac:dyDescent="0.3">
      <c r="A119" s="101"/>
      <c r="B119" s="93" t="s">
        <v>96</v>
      </c>
      <c r="C119" s="27" t="s">
        <v>18</v>
      </c>
      <c r="D119" s="19"/>
      <c r="E119" s="19"/>
      <c r="F119" s="19"/>
      <c r="G119" s="80">
        <v>100</v>
      </c>
      <c r="H119" s="19">
        <v>1</v>
      </c>
      <c r="I119" s="20">
        <f>H119/G119</f>
        <v>0.01</v>
      </c>
      <c r="J119" s="89">
        <f>SUM(H119:H122)</f>
        <v>6</v>
      </c>
    </row>
    <row r="120" spans="1:10" ht="15.75" thickBot="1" x14ac:dyDescent="0.3">
      <c r="A120" s="101"/>
      <c r="B120" s="66"/>
      <c r="C120" s="3" t="s">
        <v>97</v>
      </c>
      <c r="D120" s="6"/>
      <c r="E120" s="6"/>
      <c r="F120" s="6"/>
      <c r="G120" s="28">
        <v>55</v>
      </c>
      <c r="H120" s="6">
        <v>2</v>
      </c>
      <c r="I120" s="7">
        <f t="shared" ref="I120:I121" si="15">H120/G120</f>
        <v>3.6363636363636362E-2</v>
      </c>
      <c r="J120" s="68"/>
    </row>
    <row r="121" spans="1:10" ht="15.75" thickBot="1" x14ac:dyDescent="0.3">
      <c r="A121" s="101"/>
      <c r="B121" s="66"/>
      <c r="C121" s="3" t="s">
        <v>98</v>
      </c>
      <c r="D121" s="6"/>
      <c r="E121" s="6"/>
      <c r="F121" s="6"/>
      <c r="G121" s="28">
        <v>115</v>
      </c>
      <c r="H121" s="6">
        <v>3</v>
      </c>
      <c r="I121" s="7">
        <f t="shared" si="15"/>
        <v>2.6086956521739129E-2</v>
      </c>
      <c r="J121" s="68"/>
    </row>
    <row r="122" spans="1:10" ht="15.75" thickBot="1" x14ac:dyDescent="0.3">
      <c r="A122" s="101"/>
      <c r="B122" s="85"/>
      <c r="C122" s="102" t="s">
        <v>85</v>
      </c>
      <c r="D122" s="9"/>
      <c r="E122" s="9"/>
      <c r="F122" s="9"/>
      <c r="G122" s="81">
        <v>55</v>
      </c>
      <c r="H122" s="9" t="s">
        <v>123</v>
      </c>
      <c r="I122" s="9" t="s">
        <v>123</v>
      </c>
      <c r="J122" s="75"/>
    </row>
    <row r="123" spans="1:10" ht="16.5" thickTop="1" thickBot="1" x14ac:dyDescent="0.3">
      <c r="A123" s="101"/>
      <c r="B123" s="98" t="s">
        <v>99</v>
      </c>
      <c r="C123" s="30" t="s">
        <v>18</v>
      </c>
      <c r="D123" s="37"/>
      <c r="E123" s="37"/>
      <c r="F123" s="37"/>
      <c r="G123" s="37">
        <v>50</v>
      </c>
      <c r="H123" s="37" t="s">
        <v>123</v>
      </c>
      <c r="I123" s="38" t="s">
        <v>123</v>
      </c>
      <c r="J123" s="60">
        <f>SUM(H123:H126)</f>
        <v>9</v>
      </c>
    </row>
    <row r="124" spans="1:10" ht="15.75" thickBot="1" x14ac:dyDescent="0.3">
      <c r="A124" s="101"/>
      <c r="B124" s="97"/>
      <c r="C124" s="5" t="s">
        <v>100</v>
      </c>
      <c r="D124" s="6"/>
      <c r="E124" s="6"/>
      <c r="F124" s="6"/>
      <c r="G124" s="6">
        <v>40</v>
      </c>
      <c r="H124" s="6">
        <v>8</v>
      </c>
      <c r="I124" s="7">
        <f>H124/G124</f>
        <v>0.2</v>
      </c>
      <c r="J124" s="68"/>
    </row>
    <row r="125" spans="1:10" ht="15.75" thickBot="1" x14ac:dyDescent="0.3">
      <c r="A125" s="101"/>
      <c r="B125" s="97"/>
      <c r="C125" s="5" t="s">
        <v>23</v>
      </c>
      <c r="D125" s="6"/>
      <c r="E125" s="6"/>
      <c r="F125" s="6"/>
      <c r="G125" s="6">
        <v>50</v>
      </c>
      <c r="H125" s="6">
        <v>1</v>
      </c>
      <c r="I125" s="7">
        <f t="shared" ref="I125:I126" si="16">H125/G125</f>
        <v>0.02</v>
      </c>
      <c r="J125" s="68"/>
    </row>
    <row r="126" spans="1:10" ht="15.75" thickBot="1" x14ac:dyDescent="0.3">
      <c r="A126" s="101"/>
      <c r="B126" s="61"/>
      <c r="C126" s="15" t="s">
        <v>85</v>
      </c>
      <c r="D126" s="9"/>
      <c r="E126" s="9"/>
      <c r="F126" s="9"/>
      <c r="G126" s="9">
        <v>20</v>
      </c>
      <c r="H126" s="9" t="s">
        <v>123</v>
      </c>
      <c r="I126" s="10" t="s">
        <v>123</v>
      </c>
      <c r="J126" s="75"/>
    </row>
    <row r="127" spans="1:10" ht="16.5" thickTop="1" thickBot="1" x14ac:dyDescent="0.3">
      <c r="A127" s="101"/>
      <c r="B127" s="98" t="s">
        <v>101</v>
      </c>
      <c r="C127" s="30" t="s">
        <v>100</v>
      </c>
      <c r="D127" s="37"/>
      <c r="E127" s="37"/>
      <c r="F127" s="37"/>
      <c r="G127" s="37">
        <v>30</v>
      </c>
      <c r="H127" s="37">
        <v>3</v>
      </c>
      <c r="I127" s="38">
        <f>H127/G127</f>
        <v>0.1</v>
      </c>
      <c r="J127" s="60">
        <f>SUM(H127:H128)</f>
        <v>3</v>
      </c>
    </row>
    <row r="128" spans="1:10" ht="15.75" thickBot="1" x14ac:dyDescent="0.3">
      <c r="A128" s="101"/>
      <c r="B128" s="99"/>
      <c r="C128" s="15" t="s">
        <v>80</v>
      </c>
      <c r="D128" s="9"/>
      <c r="E128" s="9"/>
      <c r="F128" s="9"/>
      <c r="G128" s="9">
        <v>30</v>
      </c>
      <c r="H128" s="9" t="s">
        <v>123</v>
      </c>
      <c r="I128" s="9" t="s">
        <v>123</v>
      </c>
      <c r="J128" s="75"/>
    </row>
    <row r="129" spans="1:10" ht="16.5" thickTop="1" thickBot="1" x14ac:dyDescent="0.3">
      <c r="A129" s="101"/>
      <c r="B129" s="98" t="s">
        <v>102</v>
      </c>
      <c r="C129" s="30" t="s">
        <v>18</v>
      </c>
      <c r="D129" s="37"/>
      <c r="E129" s="37"/>
      <c r="F129" s="37"/>
      <c r="G129" s="37">
        <v>75</v>
      </c>
      <c r="H129" s="37">
        <v>7</v>
      </c>
      <c r="I129" s="38">
        <f>H129/G129</f>
        <v>9.3333333333333338E-2</v>
      </c>
      <c r="J129" s="60">
        <f>SUM(H129:H140)</f>
        <v>73</v>
      </c>
    </row>
    <row r="130" spans="1:10" ht="15.75" thickBot="1" x14ac:dyDescent="0.3">
      <c r="A130" s="101"/>
      <c r="B130" s="97"/>
      <c r="C130" s="5" t="s">
        <v>15</v>
      </c>
      <c r="D130" s="6"/>
      <c r="E130" s="6"/>
      <c r="F130" s="6"/>
      <c r="G130" s="6">
        <v>45</v>
      </c>
      <c r="H130" s="6">
        <v>6</v>
      </c>
      <c r="I130" s="7">
        <f>H130/G130</f>
        <v>0.13333333333333333</v>
      </c>
      <c r="J130" s="68"/>
    </row>
    <row r="131" spans="1:10" ht="15.75" thickBot="1" x14ac:dyDescent="0.3">
      <c r="A131" s="101"/>
      <c r="B131" s="97"/>
      <c r="C131" s="5" t="s">
        <v>100</v>
      </c>
      <c r="D131" s="6"/>
      <c r="E131" s="6"/>
      <c r="F131" s="6"/>
      <c r="G131" s="6">
        <v>45</v>
      </c>
      <c r="H131" s="6">
        <v>7</v>
      </c>
      <c r="I131" s="7">
        <f t="shared" ref="I131:I140" si="17">H131/G131</f>
        <v>0.15555555555555556</v>
      </c>
      <c r="J131" s="68"/>
    </row>
    <row r="132" spans="1:10" ht="15.75" thickBot="1" x14ac:dyDescent="0.3">
      <c r="A132" s="101"/>
      <c r="B132" s="97"/>
      <c r="C132" s="5" t="s">
        <v>23</v>
      </c>
      <c r="D132" s="6"/>
      <c r="E132" s="6"/>
      <c r="F132" s="6"/>
      <c r="G132" s="6">
        <v>65</v>
      </c>
      <c r="H132" s="6">
        <v>6</v>
      </c>
      <c r="I132" s="7">
        <f t="shared" si="17"/>
        <v>9.2307692307692313E-2</v>
      </c>
      <c r="J132" s="68"/>
    </row>
    <row r="133" spans="1:10" ht="15.75" thickBot="1" x14ac:dyDescent="0.3">
      <c r="A133" s="101"/>
      <c r="B133" s="97"/>
      <c r="C133" s="5" t="s">
        <v>78</v>
      </c>
      <c r="D133" s="6"/>
      <c r="E133" s="6"/>
      <c r="F133" s="6"/>
      <c r="G133" s="6">
        <v>43</v>
      </c>
      <c r="H133" s="6">
        <v>9</v>
      </c>
      <c r="I133" s="7">
        <f t="shared" si="17"/>
        <v>0.20930232558139536</v>
      </c>
      <c r="J133" s="68"/>
    </row>
    <row r="134" spans="1:10" ht="15.75" thickBot="1" x14ac:dyDescent="0.3">
      <c r="A134" s="101"/>
      <c r="B134" s="97"/>
      <c r="C134" s="5" t="s">
        <v>97</v>
      </c>
      <c r="D134" s="6"/>
      <c r="E134" s="6"/>
      <c r="F134" s="6"/>
      <c r="G134" s="6">
        <v>53</v>
      </c>
      <c r="H134" s="6">
        <v>7</v>
      </c>
      <c r="I134" s="7">
        <f t="shared" si="17"/>
        <v>0.13207547169811321</v>
      </c>
      <c r="J134" s="68"/>
    </row>
    <row r="135" spans="1:10" ht="15.75" thickBot="1" x14ac:dyDescent="0.3">
      <c r="A135" s="101"/>
      <c r="B135" s="97"/>
      <c r="C135" s="5" t="s">
        <v>25</v>
      </c>
      <c r="D135" s="6"/>
      <c r="E135" s="6"/>
      <c r="F135" s="6"/>
      <c r="G135" s="6">
        <v>17</v>
      </c>
      <c r="H135" s="6">
        <v>1</v>
      </c>
      <c r="I135" s="7">
        <f t="shared" si="17"/>
        <v>5.8823529411764705E-2</v>
      </c>
      <c r="J135" s="68"/>
    </row>
    <row r="136" spans="1:10" ht="15.75" thickBot="1" x14ac:dyDescent="0.3">
      <c r="A136" s="101"/>
      <c r="B136" s="97"/>
      <c r="C136" s="5" t="s">
        <v>103</v>
      </c>
      <c r="D136" s="6"/>
      <c r="E136" s="6"/>
      <c r="F136" s="6"/>
      <c r="G136" s="6">
        <v>32</v>
      </c>
      <c r="H136" s="6">
        <v>8</v>
      </c>
      <c r="I136" s="7">
        <f t="shared" si="17"/>
        <v>0.25</v>
      </c>
      <c r="J136" s="68"/>
    </row>
    <row r="137" spans="1:10" ht="15.75" thickBot="1" x14ac:dyDescent="0.3">
      <c r="A137" s="101"/>
      <c r="B137" s="97"/>
      <c r="C137" s="5" t="s">
        <v>19</v>
      </c>
      <c r="D137" s="6"/>
      <c r="E137" s="6"/>
      <c r="F137" s="6"/>
      <c r="G137" s="6">
        <v>60</v>
      </c>
      <c r="H137" s="6">
        <v>4</v>
      </c>
      <c r="I137" s="7">
        <f t="shared" si="17"/>
        <v>6.6666666666666666E-2</v>
      </c>
      <c r="J137" s="68"/>
    </row>
    <row r="138" spans="1:10" ht="15.75" thickBot="1" x14ac:dyDescent="0.3">
      <c r="A138" s="101"/>
      <c r="B138" s="97"/>
      <c r="C138" s="5" t="s">
        <v>104</v>
      </c>
      <c r="D138" s="6"/>
      <c r="E138" s="6"/>
      <c r="F138" s="6"/>
      <c r="G138" s="6">
        <v>38</v>
      </c>
      <c r="H138" s="6">
        <v>4</v>
      </c>
      <c r="I138" s="7">
        <f t="shared" si="17"/>
        <v>0.10526315789473684</v>
      </c>
      <c r="J138" s="68"/>
    </row>
    <row r="139" spans="1:10" ht="15.75" thickBot="1" x14ac:dyDescent="0.3">
      <c r="A139" s="101"/>
      <c r="B139" s="97"/>
      <c r="C139" s="5" t="s">
        <v>80</v>
      </c>
      <c r="D139" s="6"/>
      <c r="E139" s="6"/>
      <c r="F139" s="6"/>
      <c r="G139" s="6">
        <v>80</v>
      </c>
      <c r="H139" s="6">
        <v>9</v>
      </c>
      <c r="I139" s="7">
        <f t="shared" si="17"/>
        <v>0.1125</v>
      </c>
      <c r="J139" s="68"/>
    </row>
    <row r="140" spans="1:10" ht="15.75" thickBot="1" x14ac:dyDescent="0.3">
      <c r="A140" s="101"/>
      <c r="B140" s="99"/>
      <c r="C140" s="15" t="s">
        <v>86</v>
      </c>
      <c r="D140" s="9"/>
      <c r="E140" s="9"/>
      <c r="F140" s="9"/>
      <c r="G140" s="9">
        <v>45</v>
      </c>
      <c r="H140" s="9">
        <v>5</v>
      </c>
      <c r="I140" s="10">
        <f t="shared" si="17"/>
        <v>0.1111111111111111</v>
      </c>
      <c r="J140" s="75"/>
    </row>
    <row r="141" spans="1:10" ht="16.5" thickTop="1" thickBot="1" x14ac:dyDescent="0.3">
      <c r="A141" s="101"/>
      <c r="B141" s="100" t="s">
        <v>105</v>
      </c>
      <c r="C141" s="30" t="s">
        <v>18</v>
      </c>
      <c r="D141" s="37"/>
      <c r="E141" s="37"/>
      <c r="F141" s="37"/>
      <c r="G141" s="37">
        <v>80</v>
      </c>
      <c r="H141" s="37">
        <v>12</v>
      </c>
      <c r="I141" s="38">
        <f>H141/G141</f>
        <v>0.15</v>
      </c>
      <c r="J141" s="60">
        <f>SUM(H141:H147)</f>
        <v>20</v>
      </c>
    </row>
    <row r="142" spans="1:10" ht="15.75" thickBot="1" x14ac:dyDescent="0.3">
      <c r="A142" s="101"/>
      <c r="B142" s="97"/>
      <c r="C142" s="5" t="s">
        <v>106</v>
      </c>
      <c r="D142" s="6"/>
      <c r="E142" s="6"/>
      <c r="F142" s="6"/>
      <c r="G142" s="6">
        <v>31</v>
      </c>
      <c r="H142" s="6" t="s">
        <v>123</v>
      </c>
      <c r="I142" s="7" t="s">
        <v>123</v>
      </c>
      <c r="J142" s="68"/>
    </row>
    <row r="143" spans="1:10" ht="15.75" thickBot="1" x14ac:dyDescent="0.3">
      <c r="A143" s="101"/>
      <c r="B143" s="97"/>
      <c r="C143" s="5" t="s">
        <v>15</v>
      </c>
      <c r="D143" s="6"/>
      <c r="E143" s="6"/>
      <c r="F143" s="6"/>
      <c r="G143" s="6">
        <v>40</v>
      </c>
      <c r="H143" s="6">
        <v>1</v>
      </c>
      <c r="I143" s="7">
        <f>H143/G143</f>
        <v>2.5000000000000001E-2</v>
      </c>
      <c r="J143" s="68"/>
    </row>
    <row r="144" spans="1:10" ht="15.75" thickBot="1" x14ac:dyDescent="0.3">
      <c r="A144" s="101"/>
      <c r="B144" s="97"/>
      <c r="C144" s="5" t="s">
        <v>23</v>
      </c>
      <c r="D144" s="6"/>
      <c r="E144" s="6"/>
      <c r="F144" s="6"/>
      <c r="G144" s="6">
        <v>45</v>
      </c>
      <c r="H144" s="6">
        <v>3</v>
      </c>
      <c r="I144" s="7">
        <f>H144/G144</f>
        <v>6.6666666666666666E-2</v>
      </c>
      <c r="J144" s="68"/>
    </row>
    <row r="145" spans="1:10" ht="15.75" thickBot="1" x14ac:dyDescent="0.3">
      <c r="A145" s="101"/>
      <c r="B145" s="97"/>
      <c r="C145" s="5" t="s">
        <v>19</v>
      </c>
      <c r="D145" s="6"/>
      <c r="E145" s="6"/>
      <c r="F145" s="6"/>
      <c r="G145" s="6">
        <v>45</v>
      </c>
      <c r="H145" s="6" t="s">
        <v>123</v>
      </c>
      <c r="I145" s="6" t="s">
        <v>123</v>
      </c>
      <c r="J145" s="68"/>
    </row>
    <row r="146" spans="1:10" ht="15.75" thickBot="1" x14ac:dyDescent="0.3">
      <c r="A146" s="101"/>
      <c r="B146" s="97"/>
      <c r="C146" s="5" t="s">
        <v>85</v>
      </c>
      <c r="D146" s="6"/>
      <c r="E146" s="6"/>
      <c r="F146" s="6"/>
      <c r="G146" s="6">
        <v>50</v>
      </c>
      <c r="H146" s="6" t="s">
        <v>123</v>
      </c>
      <c r="I146" s="6" t="s">
        <v>123</v>
      </c>
      <c r="J146" s="68"/>
    </row>
    <row r="147" spans="1:10" ht="23.25" thickBot="1" x14ac:dyDescent="0.3">
      <c r="A147" s="101"/>
      <c r="B147" s="61"/>
      <c r="C147" s="15" t="s">
        <v>93</v>
      </c>
      <c r="D147" s="9"/>
      <c r="E147" s="9"/>
      <c r="F147" s="9"/>
      <c r="G147" s="9">
        <v>68</v>
      </c>
      <c r="H147" s="9">
        <v>4</v>
      </c>
      <c r="I147" s="10">
        <f>H147/G147</f>
        <v>5.8823529411764705E-2</v>
      </c>
      <c r="J147" s="75"/>
    </row>
    <row r="148" spans="1:10" ht="16.5" thickTop="1" thickBot="1" x14ac:dyDescent="0.3">
      <c r="A148" s="101"/>
      <c r="B148" s="98" t="s">
        <v>107</v>
      </c>
      <c r="C148" s="30" t="s">
        <v>108</v>
      </c>
      <c r="D148" s="37"/>
      <c r="E148" s="37"/>
      <c r="F148" s="37"/>
      <c r="G148" s="37">
        <v>95</v>
      </c>
      <c r="H148" s="37">
        <v>4</v>
      </c>
      <c r="I148" s="38">
        <f>H148/G148</f>
        <v>4.2105263157894736E-2</v>
      </c>
      <c r="J148" s="60">
        <f>SUM(H148:H149)</f>
        <v>4</v>
      </c>
    </row>
    <row r="149" spans="1:10" ht="15.75" thickBot="1" x14ac:dyDescent="0.3">
      <c r="A149" s="101"/>
      <c r="B149" s="61"/>
      <c r="C149" s="15" t="s">
        <v>104</v>
      </c>
      <c r="D149" s="9"/>
      <c r="E149" s="9"/>
      <c r="F149" s="9"/>
      <c r="G149" s="9">
        <v>60</v>
      </c>
      <c r="H149" s="9" t="s">
        <v>123</v>
      </c>
      <c r="I149" s="9" t="s">
        <v>123</v>
      </c>
      <c r="J149" s="75"/>
    </row>
    <row r="150" spans="1:10" ht="16.5" thickTop="1" thickBot="1" x14ac:dyDescent="0.3">
      <c r="A150" s="101"/>
      <c r="B150" s="98" t="s">
        <v>109</v>
      </c>
      <c r="C150" s="30" t="s">
        <v>18</v>
      </c>
      <c r="D150" s="37"/>
      <c r="E150" s="37"/>
      <c r="F150" s="37"/>
      <c r="G150" s="37">
        <v>40</v>
      </c>
      <c r="H150" s="37">
        <v>3</v>
      </c>
      <c r="I150" s="38">
        <f>H150/G150</f>
        <v>7.4999999999999997E-2</v>
      </c>
      <c r="J150" s="60">
        <f>SUM(H150:H155)</f>
        <v>7</v>
      </c>
    </row>
    <row r="151" spans="1:10" ht="15.75" thickBot="1" x14ac:dyDescent="0.3">
      <c r="A151" s="101"/>
      <c r="B151" s="97"/>
      <c r="C151" s="5" t="s">
        <v>23</v>
      </c>
      <c r="D151" s="6"/>
      <c r="E151" s="6"/>
      <c r="F151" s="6"/>
      <c r="G151" s="6">
        <v>50</v>
      </c>
      <c r="H151" s="6" t="s">
        <v>123</v>
      </c>
      <c r="I151" s="6" t="s">
        <v>123</v>
      </c>
      <c r="J151" s="68"/>
    </row>
    <row r="152" spans="1:10" ht="15.75" thickBot="1" x14ac:dyDescent="0.3">
      <c r="A152" s="101"/>
      <c r="B152" s="97"/>
      <c r="C152" s="5" t="s">
        <v>97</v>
      </c>
      <c r="D152" s="6"/>
      <c r="E152" s="6"/>
      <c r="F152" s="6"/>
      <c r="G152" s="6">
        <v>40</v>
      </c>
      <c r="H152" s="6">
        <v>1</v>
      </c>
      <c r="I152" s="7">
        <f>H152/G152</f>
        <v>2.5000000000000001E-2</v>
      </c>
      <c r="J152" s="68"/>
    </row>
    <row r="153" spans="1:10" ht="15.75" thickBot="1" x14ac:dyDescent="0.3">
      <c r="A153" s="101"/>
      <c r="B153" s="97"/>
      <c r="C153" s="5" t="s">
        <v>19</v>
      </c>
      <c r="D153" s="6"/>
      <c r="E153" s="6"/>
      <c r="F153" s="6"/>
      <c r="G153" s="6">
        <v>50</v>
      </c>
      <c r="H153" s="6" t="s">
        <v>123</v>
      </c>
      <c r="I153" s="6" t="s">
        <v>123</v>
      </c>
      <c r="J153" s="68"/>
    </row>
    <row r="154" spans="1:10" ht="15.75" thickBot="1" x14ac:dyDescent="0.3">
      <c r="A154" s="101"/>
      <c r="B154" s="97"/>
      <c r="C154" s="5" t="s">
        <v>85</v>
      </c>
      <c r="D154" s="6"/>
      <c r="E154" s="6"/>
      <c r="F154" s="6"/>
      <c r="G154" s="6">
        <v>40</v>
      </c>
      <c r="H154" s="6">
        <v>1</v>
      </c>
      <c r="I154" s="7">
        <f>H154/G154</f>
        <v>2.5000000000000001E-2</v>
      </c>
      <c r="J154" s="68"/>
    </row>
    <row r="155" spans="1:10" ht="15.75" thickBot="1" x14ac:dyDescent="0.3">
      <c r="A155" s="101"/>
      <c r="B155" s="99"/>
      <c r="C155" s="15" t="s">
        <v>104</v>
      </c>
      <c r="D155" s="9"/>
      <c r="E155" s="9"/>
      <c r="F155" s="9"/>
      <c r="G155" s="9">
        <v>58</v>
      </c>
      <c r="H155" s="9">
        <v>2</v>
      </c>
      <c r="I155" s="10">
        <f>H155/G155</f>
        <v>3.4482758620689655E-2</v>
      </c>
      <c r="J155" s="75"/>
    </row>
    <row r="156" spans="1:10" ht="16.5" thickTop="1" thickBot="1" x14ac:dyDescent="0.3">
      <c r="A156" s="101"/>
      <c r="B156" s="100" t="s">
        <v>110</v>
      </c>
      <c r="C156" s="30" t="s">
        <v>111</v>
      </c>
      <c r="D156" s="37"/>
      <c r="E156" s="37"/>
      <c r="F156" s="37"/>
      <c r="G156" s="37">
        <v>40</v>
      </c>
      <c r="H156" s="37" t="s">
        <v>123</v>
      </c>
      <c r="I156" s="37" t="s">
        <v>123</v>
      </c>
      <c r="J156" s="60">
        <f>SUM(H156:H159)</f>
        <v>8</v>
      </c>
    </row>
    <row r="157" spans="1:10" ht="15.75" thickBot="1" x14ac:dyDescent="0.3">
      <c r="A157" s="101"/>
      <c r="B157" s="97"/>
      <c r="C157" s="5" t="s">
        <v>112</v>
      </c>
      <c r="D157" s="6"/>
      <c r="E157" s="6"/>
      <c r="F157" s="6"/>
      <c r="G157" s="6">
        <v>45</v>
      </c>
      <c r="H157" s="6">
        <v>2</v>
      </c>
      <c r="I157" s="7">
        <f>H157/G157</f>
        <v>4.4444444444444446E-2</v>
      </c>
      <c r="J157" s="68"/>
    </row>
    <row r="158" spans="1:10" ht="15.75" thickBot="1" x14ac:dyDescent="0.3">
      <c r="A158" s="101"/>
      <c r="B158" s="97"/>
      <c r="C158" s="5" t="s">
        <v>113</v>
      </c>
      <c r="D158" s="6"/>
      <c r="E158" s="6"/>
      <c r="F158" s="6"/>
      <c r="G158" s="6">
        <v>50</v>
      </c>
      <c r="H158" s="6">
        <v>4</v>
      </c>
      <c r="I158" s="7">
        <f t="shared" ref="I158:I159" si="18">H158/G158</f>
        <v>0.08</v>
      </c>
      <c r="J158" s="68"/>
    </row>
    <row r="159" spans="1:10" ht="15.75" thickBot="1" x14ac:dyDescent="0.3">
      <c r="A159" s="101"/>
      <c r="B159" s="61"/>
      <c r="C159" s="15" t="s">
        <v>114</v>
      </c>
      <c r="D159" s="9"/>
      <c r="E159" s="9"/>
      <c r="F159" s="9"/>
      <c r="G159" s="9">
        <v>60</v>
      </c>
      <c r="H159" s="9">
        <v>2</v>
      </c>
      <c r="I159" s="10">
        <f t="shared" si="18"/>
        <v>3.3333333333333333E-2</v>
      </c>
      <c r="J159" s="75"/>
    </row>
    <row r="160" spans="1:10" ht="16.5" thickTop="1" thickBot="1" x14ac:dyDescent="0.3">
      <c r="A160" s="101"/>
      <c r="B160" s="98" t="s">
        <v>115</v>
      </c>
      <c r="C160" s="30" t="s">
        <v>18</v>
      </c>
      <c r="D160" s="37"/>
      <c r="E160" s="37"/>
      <c r="F160" s="37"/>
      <c r="G160" s="37">
        <v>60</v>
      </c>
      <c r="H160" s="37" t="s">
        <v>123</v>
      </c>
      <c r="I160" s="37" t="s">
        <v>123</v>
      </c>
      <c r="J160" s="60" t="s">
        <v>123</v>
      </c>
    </row>
    <row r="161" spans="1:10" ht="15.75" thickBot="1" x14ac:dyDescent="0.3">
      <c r="A161" s="101"/>
      <c r="B161" s="99"/>
      <c r="C161" s="15" t="s">
        <v>85</v>
      </c>
      <c r="D161" s="9"/>
      <c r="E161" s="9"/>
      <c r="F161" s="9"/>
      <c r="G161" s="9">
        <v>30</v>
      </c>
      <c r="H161" s="9" t="s">
        <v>123</v>
      </c>
      <c r="I161" s="9" t="s">
        <v>123</v>
      </c>
      <c r="J161" s="75"/>
    </row>
    <row r="162" spans="1:10" ht="16.5" thickTop="1" thickBot="1" x14ac:dyDescent="0.3">
      <c r="A162" s="101"/>
      <c r="B162" s="14" t="s">
        <v>116</v>
      </c>
      <c r="C162" s="76" t="s">
        <v>18</v>
      </c>
      <c r="D162" s="77"/>
      <c r="E162" s="77"/>
      <c r="F162" s="77"/>
      <c r="G162" s="77">
        <v>30</v>
      </c>
      <c r="H162" s="77">
        <v>1</v>
      </c>
      <c r="I162" s="78">
        <f>H162/G162</f>
        <v>3.3333333333333333E-2</v>
      </c>
      <c r="J162" s="77">
        <f>SUM(H162)</f>
        <v>1</v>
      </c>
    </row>
    <row r="163" spans="1:10" ht="16.5" thickTop="1" thickBot="1" x14ac:dyDescent="0.3">
      <c r="A163" s="101"/>
      <c r="B163" s="41" t="s">
        <v>117</v>
      </c>
      <c r="C163" s="24" t="s">
        <v>97</v>
      </c>
      <c r="D163" s="22"/>
      <c r="E163" s="22"/>
      <c r="F163" s="22"/>
      <c r="G163" s="22">
        <v>80</v>
      </c>
      <c r="H163" s="22" t="s">
        <v>123</v>
      </c>
      <c r="I163" s="23" t="s">
        <v>123</v>
      </c>
      <c r="J163" s="22" t="s">
        <v>127</v>
      </c>
    </row>
    <row r="164" spans="1:10" ht="24" thickTop="1" thickBot="1" x14ac:dyDescent="0.3">
      <c r="A164" s="101"/>
      <c r="B164" s="40" t="s">
        <v>118</v>
      </c>
      <c r="C164" s="11" t="s">
        <v>119</v>
      </c>
      <c r="D164" s="12"/>
      <c r="E164" s="12"/>
      <c r="F164" s="12"/>
      <c r="G164" s="12">
        <v>16</v>
      </c>
      <c r="H164" s="12">
        <v>31</v>
      </c>
      <c r="I164" s="13">
        <f>H164/G164</f>
        <v>1.9375</v>
      </c>
      <c r="J164" s="12">
        <f>SUM(H164)</f>
        <v>31</v>
      </c>
    </row>
    <row r="165" spans="1:10" ht="16.5" thickTop="1" thickBot="1" x14ac:dyDescent="0.3">
      <c r="A165" s="101"/>
      <c r="B165" s="52" t="s">
        <v>120</v>
      </c>
      <c r="C165" s="17" t="s">
        <v>18</v>
      </c>
      <c r="D165" s="18"/>
      <c r="E165" s="19"/>
      <c r="F165" s="19"/>
      <c r="G165" s="18">
        <v>90</v>
      </c>
      <c r="H165" s="19">
        <v>6</v>
      </c>
      <c r="I165" s="20">
        <f>H165/G165</f>
        <v>6.6666666666666666E-2</v>
      </c>
      <c r="J165" s="55">
        <f>SUM(H165:H170)</f>
        <v>39</v>
      </c>
    </row>
    <row r="166" spans="1:10" ht="15.75" thickBot="1" x14ac:dyDescent="0.3">
      <c r="A166" s="101"/>
      <c r="B166" s="53"/>
      <c r="C166" s="30" t="s">
        <v>100</v>
      </c>
      <c r="D166" s="4"/>
      <c r="E166" s="37"/>
      <c r="F166" s="37"/>
      <c r="G166" s="4">
        <v>50</v>
      </c>
      <c r="H166" s="37">
        <v>5</v>
      </c>
      <c r="I166" s="38">
        <f>H166/G166</f>
        <v>0.1</v>
      </c>
      <c r="J166" s="56"/>
    </row>
    <row r="167" spans="1:10" ht="15.75" thickBot="1" x14ac:dyDescent="0.3">
      <c r="A167" s="101"/>
      <c r="B167" s="53"/>
      <c r="C167" s="30" t="s">
        <v>23</v>
      </c>
      <c r="D167" s="4"/>
      <c r="E167" s="37"/>
      <c r="F167" s="37"/>
      <c r="G167" s="4">
        <v>50</v>
      </c>
      <c r="H167" s="37">
        <v>3</v>
      </c>
      <c r="I167" s="38">
        <f t="shared" ref="I167:I170" si="19">H167/G167</f>
        <v>0.06</v>
      </c>
      <c r="J167" s="56"/>
    </row>
    <row r="168" spans="1:10" ht="15.75" thickBot="1" x14ac:dyDescent="0.3">
      <c r="A168" s="101"/>
      <c r="B168" s="53"/>
      <c r="C168" s="30" t="s">
        <v>25</v>
      </c>
      <c r="D168" s="4"/>
      <c r="E168" s="37"/>
      <c r="F168" s="37"/>
      <c r="G168" s="4">
        <v>45</v>
      </c>
      <c r="H168" s="37">
        <v>23</v>
      </c>
      <c r="I168" s="38">
        <f t="shared" si="19"/>
        <v>0.51111111111111107</v>
      </c>
      <c r="J168" s="56"/>
    </row>
    <row r="169" spans="1:10" ht="15.75" thickBot="1" x14ac:dyDescent="0.3">
      <c r="A169" s="101"/>
      <c r="B169" s="53"/>
      <c r="C169" s="30" t="s">
        <v>104</v>
      </c>
      <c r="D169" s="4"/>
      <c r="E169" s="37"/>
      <c r="F169" s="37"/>
      <c r="G169" s="4">
        <v>50</v>
      </c>
      <c r="H169" s="37">
        <v>1</v>
      </c>
      <c r="I169" s="38">
        <f t="shared" si="19"/>
        <v>0.02</v>
      </c>
      <c r="J169" s="56"/>
    </row>
    <row r="170" spans="1:10" ht="15.75" thickBot="1" x14ac:dyDescent="0.3">
      <c r="A170" s="101"/>
      <c r="B170" s="54"/>
      <c r="C170" s="21" t="s">
        <v>20</v>
      </c>
      <c r="D170" s="12"/>
      <c r="E170" s="22"/>
      <c r="F170" s="22"/>
      <c r="G170" s="12">
        <v>50</v>
      </c>
      <c r="H170" s="22">
        <v>1</v>
      </c>
      <c r="I170" s="38">
        <f t="shared" si="19"/>
        <v>0.02</v>
      </c>
      <c r="J170" s="57"/>
    </row>
    <row r="171" spans="1:10" ht="16.5" thickTop="1" thickBot="1" x14ac:dyDescent="0.3">
      <c r="A171" s="101"/>
      <c r="B171" s="52" t="s">
        <v>121</v>
      </c>
      <c r="C171" s="17" t="s">
        <v>78</v>
      </c>
      <c r="D171" s="16"/>
      <c r="E171" s="19"/>
      <c r="F171" s="19"/>
      <c r="G171" s="18">
        <v>45</v>
      </c>
      <c r="H171" s="19">
        <v>43</v>
      </c>
      <c r="I171" s="20">
        <f>H171/G171</f>
        <v>0.9555555555555556</v>
      </c>
      <c r="J171" s="55">
        <f>SUM(H171:H172)</f>
        <v>58</v>
      </c>
    </row>
    <row r="172" spans="1:10" ht="15.75" thickBot="1" x14ac:dyDescent="0.3">
      <c r="A172" s="101"/>
      <c r="B172" s="54"/>
      <c r="C172" s="21" t="s">
        <v>86</v>
      </c>
      <c r="D172" s="29"/>
      <c r="E172" s="22"/>
      <c r="F172" s="22"/>
      <c r="G172" s="12">
        <v>55</v>
      </c>
      <c r="H172" s="22">
        <v>15</v>
      </c>
      <c r="I172" s="23">
        <f>H172/G172</f>
        <v>0.27272727272727271</v>
      </c>
      <c r="J172" s="57"/>
    </row>
    <row r="173" spans="1:10" ht="16.5" thickTop="1" thickBot="1" x14ac:dyDescent="0.3">
      <c r="A173" s="83"/>
      <c r="B173" s="42" t="s">
        <v>74</v>
      </c>
      <c r="C173" s="43"/>
      <c r="D173" s="44">
        <f>SUM(D97+D94)</f>
        <v>100</v>
      </c>
      <c r="E173" s="45">
        <f>SUM(E94+E97)</f>
        <v>152</v>
      </c>
      <c r="F173" s="46">
        <f>E173/D173</f>
        <v>1.52</v>
      </c>
      <c r="G173" s="47">
        <f>SUM(G89:G172)</f>
        <v>4075</v>
      </c>
      <c r="H173" s="45">
        <f>SUM(H89:H172)</f>
        <v>364</v>
      </c>
      <c r="I173" s="46">
        <f>(H173/G173)</f>
        <v>8.9325153374233135E-2</v>
      </c>
      <c r="J173" s="82">
        <f>SUM(H173+E173)</f>
        <v>516</v>
      </c>
    </row>
    <row r="174" spans="1:10" ht="16.5" thickTop="1" thickBot="1" x14ac:dyDescent="0.3">
      <c r="A174" s="83"/>
      <c r="B174" s="48" t="s">
        <v>122</v>
      </c>
      <c r="C174" s="49"/>
      <c r="D174" s="50">
        <f>SUM(D173+D86)</f>
        <v>4290</v>
      </c>
      <c r="E174" s="50">
        <f t="shared" ref="E174:J174" si="20">SUM(E173+E86)</f>
        <v>2029</v>
      </c>
      <c r="F174" s="51">
        <f>E174/D174</f>
        <v>0.47296037296037297</v>
      </c>
      <c r="G174" s="50">
        <f t="shared" si="20"/>
        <v>7510</v>
      </c>
      <c r="H174" s="50">
        <f t="shared" si="20"/>
        <v>545</v>
      </c>
      <c r="I174" s="51">
        <f>H174/G174</f>
        <v>7.256990679094541E-2</v>
      </c>
      <c r="J174" s="50">
        <f t="shared" si="20"/>
        <v>2574</v>
      </c>
    </row>
    <row r="175" spans="1:10" ht="15.75" thickTop="1" x14ac:dyDescent="0.25">
      <c r="D175" s="109"/>
      <c r="E175" s="109"/>
      <c r="F175" s="109"/>
      <c r="G175" s="109"/>
      <c r="H175" s="109"/>
      <c r="I175" s="109"/>
      <c r="J175" s="109"/>
    </row>
  </sheetData>
  <mergeCells count="88">
    <mergeCell ref="J2:J3"/>
    <mergeCell ref="E1:F1"/>
    <mergeCell ref="B2:B3"/>
    <mergeCell ref="C2:C3"/>
    <mergeCell ref="D2:F2"/>
    <mergeCell ref="G2:I2"/>
    <mergeCell ref="B4:B7"/>
    <mergeCell ref="J4:J7"/>
    <mergeCell ref="B8:B9"/>
    <mergeCell ref="J8:J9"/>
    <mergeCell ref="B10:B12"/>
    <mergeCell ref="J10:J12"/>
    <mergeCell ref="B13:B14"/>
    <mergeCell ref="J13:J14"/>
    <mergeCell ref="B15:B16"/>
    <mergeCell ref="J15:J16"/>
    <mergeCell ref="B17:B18"/>
    <mergeCell ref="J17:J18"/>
    <mergeCell ref="B19:B21"/>
    <mergeCell ref="J19:J21"/>
    <mergeCell ref="B23:B24"/>
    <mergeCell ref="J23:J24"/>
    <mergeCell ref="B25:B28"/>
    <mergeCell ref="J25:J28"/>
    <mergeCell ref="B29:B30"/>
    <mergeCell ref="J29:J30"/>
    <mergeCell ref="B31:B34"/>
    <mergeCell ref="J31:J34"/>
    <mergeCell ref="B35:B40"/>
    <mergeCell ref="J35:J40"/>
    <mergeCell ref="B41:B42"/>
    <mergeCell ref="J41:J42"/>
    <mergeCell ref="B43:B45"/>
    <mergeCell ref="J43:J45"/>
    <mergeCell ref="B46:B53"/>
    <mergeCell ref="J46:J53"/>
    <mergeCell ref="B54:B56"/>
    <mergeCell ref="J54:J56"/>
    <mergeCell ref="B57:B59"/>
    <mergeCell ref="J57:J59"/>
    <mergeCell ref="B60:B61"/>
    <mergeCell ref="J60:J61"/>
    <mergeCell ref="B62:B64"/>
    <mergeCell ref="J62:J64"/>
    <mergeCell ref="B65:B66"/>
    <mergeCell ref="J65:J66"/>
    <mergeCell ref="B67:B70"/>
    <mergeCell ref="J67:J70"/>
    <mergeCell ref="B71:B72"/>
    <mergeCell ref="J71:J72"/>
    <mergeCell ref="B73:B77"/>
    <mergeCell ref="J73:J77"/>
    <mergeCell ref="B78:B79"/>
    <mergeCell ref="J78:J79"/>
    <mergeCell ref="B80:B81"/>
    <mergeCell ref="J80:J81"/>
    <mergeCell ref="B82:B83"/>
    <mergeCell ref="J82:J83"/>
    <mergeCell ref="B84:B85"/>
    <mergeCell ref="J84:J85"/>
    <mergeCell ref="B89:B96"/>
    <mergeCell ref="J89:J96"/>
    <mergeCell ref="B98:B104"/>
    <mergeCell ref="J98:J104"/>
    <mergeCell ref="B105:B118"/>
    <mergeCell ref="J105:J118"/>
    <mergeCell ref="B119:B122"/>
    <mergeCell ref="J119:J122"/>
    <mergeCell ref="B123:B126"/>
    <mergeCell ref="J123:J126"/>
    <mergeCell ref="B127:B128"/>
    <mergeCell ref="J127:J128"/>
    <mergeCell ref="B129:B140"/>
    <mergeCell ref="J129:J140"/>
    <mergeCell ref="B141:B147"/>
    <mergeCell ref="J141:J147"/>
    <mergeCell ref="B148:B149"/>
    <mergeCell ref="J148:J149"/>
    <mergeCell ref="B165:B170"/>
    <mergeCell ref="J165:J170"/>
    <mergeCell ref="B171:B172"/>
    <mergeCell ref="J171:J172"/>
    <mergeCell ref="B150:B155"/>
    <mergeCell ref="J150:J155"/>
    <mergeCell ref="B156:B159"/>
    <mergeCell ref="J156:J159"/>
    <mergeCell ref="B160:B161"/>
    <mergeCell ref="J160:J1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CEE40-AF0B-4FF0-8270-45F0BCB5AAE7}">
  <dimension ref="A1:I175"/>
  <sheetViews>
    <sheetView workbookViewId="0">
      <selection activeCell="L4" sqref="L4"/>
    </sheetView>
  </sheetViews>
  <sheetFormatPr defaultRowHeight="15" x14ac:dyDescent="0.25"/>
  <cols>
    <col min="1" max="1" width="31.140625" customWidth="1"/>
    <col min="2" max="2" width="28" customWidth="1"/>
    <col min="3" max="8" width="10.42578125" customWidth="1"/>
    <col min="9" max="9" width="8.5703125" customWidth="1"/>
  </cols>
  <sheetData>
    <row r="1" spans="1:9" ht="16.5" thickBot="1" x14ac:dyDescent="0.3">
      <c r="A1" s="103" t="s">
        <v>131</v>
      </c>
      <c r="B1" s="104"/>
      <c r="C1" s="1"/>
      <c r="D1" s="62"/>
      <c r="E1" s="62"/>
      <c r="F1" s="1"/>
      <c r="G1" s="1"/>
      <c r="H1" s="1"/>
      <c r="I1" s="1"/>
    </row>
    <row r="2" spans="1:9" ht="15.75" thickBot="1" x14ac:dyDescent="0.3">
      <c r="A2" s="63" t="s">
        <v>0</v>
      </c>
      <c r="B2" s="63" t="s">
        <v>1</v>
      </c>
      <c r="C2" s="64" t="s">
        <v>2</v>
      </c>
      <c r="D2" s="64"/>
      <c r="E2" s="64"/>
      <c r="F2" s="64" t="s">
        <v>3</v>
      </c>
      <c r="G2" s="64"/>
      <c r="H2" s="64"/>
      <c r="I2" s="65" t="s">
        <v>4</v>
      </c>
    </row>
    <row r="3" spans="1:9" ht="15.75" thickBot="1" x14ac:dyDescent="0.3">
      <c r="A3" s="63"/>
      <c r="B3" s="63"/>
      <c r="C3" s="2" t="s">
        <v>5</v>
      </c>
      <c r="D3" s="2" t="s">
        <v>6</v>
      </c>
      <c r="E3" s="2" t="s">
        <v>7</v>
      </c>
      <c r="F3" s="2" t="s">
        <v>5</v>
      </c>
      <c r="G3" s="2" t="s">
        <v>6</v>
      </c>
      <c r="H3" s="2" t="s">
        <v>7</v>
      </c>
      <c r="I3" s="65"/>
    </row>
    <row r="4" spans="1:9" ht="15.75" thickBot="1" x14ac:dyDescent="0.3">
      <c r="A4" s="66" t="s">
        <v>8</v>
      </c>
      <c r="B4" s="5" t="s">
        <v>9</v>
      </c>
      <c r="C4" s="6">
        <v>45</v>
      </c>
      <c r="D4" s="6">
        <v>11</v>
      </c>
      <c r="E4" s="7">
        <f t="shared" ref="E4:E67" si="0">D4/C4</f>
        <v>0.24444444444444444</v>
      </c>
      <c r="F4" s="6">
        <v>30</v>
      </c>
      <c r="G4" s="6">
        <v>1</v>
      </c>
      <c r="H4" s="7">
        <f>G4/F4</f>
        <v>3.3333333333333333E-2</v>
      </c>
      <c r="I4" s="67">
        <f>SUM(D4:D7,G4:G7)</f>
        <v>56</v>
      </c>
    </row>
    <row r="5" spans="1:9" ht="15.75" thickBot="1" x14ac:dyDescent="0.3">
      <c r="A5" s="66"/>
      <c r="B5" s="5" t="s">
        <v>10</v>
      </c>
      <c r="C5" s="6">
        <v>45</v>
      </c>
      <c r="D5" s="6">
        <v>9</v>
      </c>
      <c r="E5" s="7">
        <f t="shared" si="0"/>
        <v>0.2</v>
      </c>
      <c r="F5" s="6">
        <v>30</v>
      </c>
      <c r="G5" s="6" t="s">
        <v>123</v>
      </c>
      <c r="H5" s="6" t="s">
        <v>123</v>
      </c>
      <c r="I5" s="67"/>
    </row>
    <row r="6" spans="1:9" ht="15.75" thickBot="1" x14ac:dyDescent="0.3">
      <c r="A6" s="66"/>
      <c r="B6" s="5" t="s">
        <v>11</v>
      </c>
      <c r="C6" s="6">
        <v>45</v>
      </c>
      <c r="D6" s="6">
        <v>21</v>
      </c>
      <c r="E6" s="7">
        <f t="shared" si="0"/>
        <v>0.46666666666666667</v>
      </c>
      <c r="F6" s="6">
        <v>30</v>
      </c>
      <c r="G6" s="6">
        <v>1</v>
      </c>
      <c r="H6" s="7">
        <f t="shared" ref="H6:H17" si="1">G6/F6</f>
        <v>3.3333333333333333E-2</v>
      </c>
      <c r="I6" s="67"/>
    </row>
    <row r="7" spans="1:9" ht="15.75" thickBot="1" x14ac:dyDescent="0.3">
      <c r="A7" s="85"/>
      <c r="B7" s="8" t="s">
        <v>13</v>
      </c>
      <c r="C7" s="9">
        <v>45</v>
      </c>
      <c r="D7" s="9">
        <v>13</v>
      </c>
      <c r="E7" s="10">
        <f t="shared" si="0"/>
        <v>0.28888888888888886</v>
      </c>
      <c r="F7" s="9">
        <v>30</v>
      </c>
      <c r="G7" s="9" t="s">
        <v>123</v>
      </c>
      <c r="H7" s="9" t="s">
        <v>123</v>
      </c>
      <c r="I7" s="84"/>
    </row>
    <row r="8" spans="1:9" ht="16.5" thickTop="1" thickBot="1" x14ac:dyDescent="0.3">
      <c r="A8" s="59" t="s">
        <v>14</v>
      </c>
      <c r="B8" s="30" t="s">
        <v>15</v>
      </c>
      <c r="C8" s="37">
        <v>120</v>
      </c>
      <c r="D8" s="37">
        <v>79</v>
      </c>
      <c r="E8" s="38">
        <f t="shared" si="0"/>
        <v>0.65833333333333333</v>
      </c>
      <c r="F8" s="37">
        <v>70</v>
      </c>
      <c r="G8" s="37">
        <v>7</v>
      </c>
      <c r="H8" s="38">
        <f t="shared" si="1"/>
        <v>0.1</v>
      </c>
      <c r="I8" s="60">
        <f>SUM(D8:D9,G8:G9)</f>
        <v>170</v>
      </c>
    </row>
    <row r="9" spans="1:9" ht="15.75" thickBot="1" x14ac:dyDescent="0.3">
      <c r="A9" s="85"/>
      <c r="B9" s="15" t="s">
        <v>16</v>
      </c>
      <c r="C9" s="9">
        <v>90</v>
      </c>
      <c r="D9" s="9">
        <v>80</v>
      </c>
      <c r="E9" s="10">
        <f t="shared" si="0"/>
        <v>0.88888888888888884</v>
      </c>
      <c r="F9" s="9">
        <v>70</v>
      </c>
      <c r="G9" s="9">
        <v>4</v>
      </c>
      <c r="H9" s="10">
        <f t="shared" si="1"/>
        <v>5.7142857142857141E-2</v>
      </c>
      <c r="I9" s="75"/>
    </row>
    <row r="10" spans="1:9" ht="16.5" thickTop="1" thickBot="1" x14ac:dyDescent="0.3">
      <c r="A10" s="59" t="s">
        <v>17</v>
      </c>
      <c r="B10" s="30" t="s">
        <v>18</v>
      </c>
      <c r="C10" s="37">
        <v>90</v>
      </c>
      <c r="D10" s="37">
        <v>12</v>
      </c>
      <c r="E10" s="38">
        <f t="shared" si="0"/>
        <v>0.13333333333333333</v>
      </c>
      <c r="F10" s="37">
        <v>70</v>
      </c>
      <c r="G10" s="37">
        <v>3</v>
      </c>
      <c r="H10" s="38">
        <f t="shared" si="1"/>
        <v>4.2857142857142858E-2</v>
      </c>
      <c r="I10" s="60">
        <f>SUM(D10:D11,G10:G12)</f>
        <v>23</v>
      </c>
    </row>
    <row r="11" spans="1:9" ht="15.75" thickBot="1" x14ac:dyDescent="0.3">
      <c r="A11" s="66"/>
      <c r="B11" s="5" t="s">
        <v>19</v>
      </c>
      <c r="C11" s="6">
        <v>50</v>
      </c>
      <c r="D11" s="6">
        <v>4</v>
      </c>
      <c r="E11" s="7">
        <f t="shared" si="0"/>
        <v>0.08</v>
      </c>
      <c r="F11" s="6">
        <v>50</v>
      </c>
      <c r="G11" s="6">
        <v>2</v>
      </c>
      <c r="H11" s="7">
        <f t="shared" si="1"/>
        <v>0.04</v>
      </c>
      <c r="I11" s="68"/>
    </row>
    <row r="12" spans="1:9" ht="15.75" thickBot="1" x14ac:dyDescent="0.3">
      <c r="A12" s="85"/>
      <c r="B12" s="15" t="s">
        <v>20</v>
      </c>
      <c r="C12" s="9" t="s">
        <v>123</v>
      </c>
      <c r="D12" s="9" t="s">
        <v>127</v>
      </c>
      <c r="E12" s="10" t="s">
        <v>123</v>
      </c>
      <c r="F12" s="9">
        <v>50</v>
      </c>
      <c r="G12" s="9">
        <v>2</v>
      </c>
      <c r="H12" s="10">
        <f t="shared" si="1"/>
        <v>0.04</v>
      </c>
      <c r="I12" s="75"/>
    </row>
    <row r="13" spans="1:9" ht="16.5" thickTop="1" thickBot="1" x14ac:dyDescent="0.3">
      <c r="A13" s="59" t="s">
        <v>124</v>
      </c>
      <c r="B13" s="30" t="s">
        <v>18</v>
      </c>
      <c r="C13" s="37">
        <v>50</v>
      </c>
      <c r="D13" s="37">
        <v>7</v>
      </c>
      <c r="E13" s="38">
        <f t="shared" si="0"/>
        <v>0.14000000000000001</v>
      </c>
      <c r="F13" s="37">
        <v>30</v>
      </c>
      <c r="G13" s="37">
        <v>1</v>
      </c>
      <c r="H13" s="38">
        <f t="shared" si="1"/>
        <v>3.3333333333333333E-2</v>
      </c>
      <c r="I13" s="60">
        <f>SUM(D13:D14,G13:G14)</f>
        <v>10</v>
      </c>
    </row>
    <row r="14" spans="1:9" ht="15.75" thickBot="1" x14ac:dyDescent="0.3">
      <c r="A14" s="85"/>
      <c r="B14" s="15" t="s">
        <v>21</v>
      </c>
      <c r="C14" s="9">
        <v>30</v>
      </c>
      <c r="D14" s="9">
        <v>2</v>
      </c>
      <c r="E14" s="10">
        <f t="shared" si="0"/>
        <v>6.6666666666666666E-2</v>
      </c>
      <c r="F14" s="9">
        <v>30</v>
      </c>
      <c r="G14" s="9" t="s">
        <v>123</v>
      </c>
      <c r="H14" s="9" t="s">
        <v>123</v>
      </c>
      <c r="I14" s="75"/>
    </row>
    <row r="15" spans="1:9" ht="16.5" thickTop="1" thickBot="1" x14ac:dyDescent="0.3">
      <c r="A15" s="59" t="s">
        <v>22</v>
      </c>
      <c r="B15" s="30" t="s">
        <v>18</v>
      </c>
      <c r="C15" s="37">
        <v>80</v>
      </c>
      <c r="D15" s="37">
        <v>16</v>
      </c>
      <c r="E15" s="38">
        <f t="shared" si="0"/>
        <v>0.2</v>
      </c>
      <c r="F15" s="37">
        <v>50</v>
      </c>
      <c r="G15" s="37">
        <v>2</v>
      </c>
      <c r="H15" s="38">
        <f t="shared" si="1"/>
        <v>0.04</v>
      </c>
      <c r="I15" s="60">
        <f>SUM(D15:D16,G15:G16)</f>
        <v>32</v>
      </c>
    </row>
    <row r="16" spans="1:9" ht="15.75" thickBot="1" x14ac:dyDescent="0.3">
      <c r="A16" s="85"/>
      <c r="B16" s="15" t="s">
        <v>23</v>
      </c>
      <c r="C16" s="9">
        <v>45</v>
      </c>
      <c r="D16" s="9">
        <v>12</v>
      </c>
      <c r="E16" s="10">
        <f t="shared" si="0"/>
        <v>0.26666666666666666</v>
      </c>
      <c r="F16" s="9">
        <v>50</v>
      </c>
      <c r="G16" s="9">
        <v>2</v>
      </c>
      <c r="H16" s="10">
        <f t="shared" si="1"/>
        <v>0.04</v>
      </c>
      <c r="I16" s="75"/>
    </row>
    <row r="17" spans="1:9" ht="16.5" thickTop="1" thickBot="1" x14ac:dyDescent="0.3">
      <c r="A17" s="86" t="s">
        <v>24</v>
      </c>
      <c r="B17" s="17" t="s">
        <v>18</v>
      </c>
      <c r="C17" s="19">
        <v>60</v>
      </c>
      <c r="D17" s="19">
        <v>13</v>
      </c>
      <c r="E17" s="20">
        <f t="shared" si="0"/>
        <v>0.21666666666666667</v>
      </c>
      <c r="F17" s="19">
        <v>50</v>
      </c>
      <c r="G17" s="19">
        <v>1</v>
      </c>
      <c r="H17" s="20">
        <f t="shared" si="1"/>
        <v>0.02</v>
      </c>
      <c r="I17" s="89">
        <f>SUM(D17:D18,G17)</f>
        <v>31</v>
      </c>
    </row>
    <row r="18" spans="1:9" ht="15.75" thickBot="1" x14ac:dyDescent="0.3">
      <c r="A18" s="87"/>
      <c r="B18" s="15" t="s">
        <v>25</v>
      </c>
      <c r="C18" s="9">
        <v>45</v>
      </c>
      <c r="D18" s="9">
        <v>17</v>
      </c>
      <c r="E18" s="10">
        <f t="shared" si="0"/>
        <v>0.37777777777777777</v>
      </c>
      <c r="F18" s="9">
        <v>45</v>
      </c>
      <c r="G18" s="9" t="s">
        <v>127</v>
      </c>
      <c r="H18" s="9" t="s">
        <v>127</v>
      </c>
      <c r="I18" s="75"/>
    </row>
    <row r="19" spans="1:9" ht="16.5" thickTop="1" thickBot="1" x14ac:dyDescent="0.3">
      <c r="A19" s="59" t="s">
        <v>26</v>
      </c>
      <c r="B19" s="30" t="s">
        <v>15</v>
      </c>
      <c r="C19" s="37">
        <v>50</v>
      </c>
      <c r="D19" s="37">
        <v>4</v>
      </c>
      <c r="E19" s="38">
        <f t="shared" si="0"/>
        <v>0.08</v>
      </c>
      <c r="F19" s="37">
        <v>45</v>
      </c>
      <c r="G19" s="37" t="s">
        <v>123</v>
      </c>
      <c r="H19" s="38" t="s">
        <v>123</v>
      </c>
      <c r="I19" s="60">
        <f>SUM(D19:D21,G19:G21)</f>
        <v>27</v>
      </c>
    </row>
    <row r="20" spans="1:9" ht="15.75" thickBot="1" x14ac:dyDescent="0.3">
      <c r="A20" s="66"/>
      <c r="B20" s="5" t="s">
        <v>10</v>
      </c>
      <c r="C20" s="6">
        <v>50</v>
      </c>
      <c r="D20" s="6">
        <v>6</v>
      </c>
      <c r="E20" s="7">
        <f t="shared" si="0"/>
        <v>0.12</v>
      </c>
      <c r="F20" s="6">
        <v>45</v>
      </c>
      <c r="G20" s="6">
        <v>3</v>
      </c>
      <c r="H20" s="7">
        <f>G20/F20</f>
        <v>6.6666666666666666E-2</v>
      </c>
      <c r="I20" s="68"/>
    </row>
    <row r="21" spans="1:9" ht="15.75" thickBot="1" x14ac:dyDescent="0.3">
      <c r="A21" s="85"/>
      <c r="B21" s="15" t="s">
        <v>11</v>
      </c>
      <c r="C21" s="9">
        <v>50</v>
      </c>
      <c r="D21" s="9">
        <v>13</v>
      </c>
      <c r="E21" s="10">
        <f t="shared" si="0"/>
        <v>0.26</v>
      </c>
      <c r="F21" s="9">
        <v>45</v>
      </c>
      <c r="G21" s="9">
        <v>1</v>
      </c>
      <c r="H21" s="10">
        <f t="shared" ref="H21:H24" si="2">G21/F21</f>
        <v>2.2222222222222223E-2</v>
      </c>
      <c r="I21" s="75"/>
    </row>
    <row r="22" spans="1:9" ht="16.5" thickTop="1" thickBot="1" x14ac:dyDescent="0.3">
      <c r="A22" s="106" t="s">
        <v>27</v>
      </c>
      <c r="B22" s="76" t="s">
        <v>16</v>
      </c>
      <c r="C22" s="77">
        <v>70</v>
      </c>
      <c r="D22" s="77">
        <v>24</v>
      </c>
      <c r="E22" s="78">
        <f t="shared" si="0"/>
        <v>0.34285714285714286</v>
      </c>
      <c r="F22" s="77">
        <v>50</v>
      </c>
      <c r="G22" s="77">
        <v>4</v>
      </c>
      <c r="H22" s="78">
        <f t="shared" si="2"/>
        <v>0.08</v>
      </c>
      <c r="I22" s="77">
        <f>SUM(D22,G22)</f>
        <v>28</v>
      </c>
    </row>
    <row r="23" spans="1:9" ht="16.5" thickTop="1" thickBot="1" x14ac:dyDescent="0.3">
      <c r="A23" s="59" t="s">
        <v>28</v>
      </c>
      <c r="B23" s="30" t="s">
        <v>29</v>
      </c>
      <c r="C23" s="37">
        <v>50</v>
      </c>
      <c r="D23" s="37">
        <v>30</v>
      </c>
      <c r="E23" s="38">
        <f t="shared" si="0"/>
        <v>0.6</v>
      </c>
      <c r="F23" s="37">
        <v>15</v>
      </c>
      <c r="G23" s="37">
        <v>3</v>
      </c>
      <c r="H23" s="38">
        <f t="shared" si="2"/>
        <v>0.2</v>
      </c>
      <c r="I23" s="60">
        <f>SUM(D23:D24,G23:G24)</f>
        <v>46</v>
      </c>
    </row>
    <row r="24" spans="1:9" ht="15.75" thickBot="1" x14ac:dyDescent="0.3">
      <c r="A24" s="85"/>
      <c r="B24" s="15" t="s">
        <v>30</v>
      </c>
      <c r="C24" s="9">
        <v>45</v>
      </c>
      <c r="D24" s="9">
        <v>12</v>
      </c>
      <c r="E24" s="10">
        <f t="shared" si="0"/>
        <v>0.26666666666666666</v>
      </c>
      <c r="F24" s="9">
        <v>15</v>
      </c>
      <c r="G24" s="9">
        <v>1</v>
      </c>
      <c r="H24" s="10">
        <f t="shared" si="2"/>
        <v>6.6666666666666666E-2</v>
      </c>
      <c r="I24" s="75"/>
    </row>
    <row r="25" spans="1:9" ht="16.5" thickTop="1" thickBot="1" x14ac:dyDescent="0.3">
      <c r="A25" s="59" t="s">
        <v>31</v>
      </c>
      <c r="B25" s="30" t="s">
        <v>18</v>
      </c>
      <c r="C25" s="37" t="s">
        <v>123</v>
      </c>
      <c r="D25" s="37" t="s">
        <v>123</v>
      </c>
      <c r="E25" s="38" t="s">
        <v>123</v>
      </c>
      <c r="F25" s="37">
        <v>60</v>
      </c>
      <c r="G25" s="37" t="s">
        <v>125</v>
      </c>
      <c r="H25" s="38" t="s">
        <v>123</v>
      </c>
      <c r="I25" s="89">
        <f>SUM(D26:D28,G26:G28)</f>
        <v>83</v>
      </c>
    </row>
    <row r="26" spans="1:9" ht="15.75" thickBot="1" x14ac:dyDescent="0.3">
      <c r="A26" s="66"/>
      <c r="B26" s="5" t="s">
        <v>32</v>
      </c>
      <c r="C26" s="6">
        <v>60</v>
      </c>
      <c r="D26" s="6">
        <v>21</v>
      </c>
      <c r="E26" s="7">
        <f t="shared" si="0"/>
        <v>0.35</v>
      </c>
      <c r="F26" s="6" t="s">
        <v>123</v>
      </c>
      <c r="G26" s="6" t="s">
        <v>123</v>
      </c>
      <c r="H26" s="7" t="s">
        <v>123</v>
      </c>
      <c r="I26" s="68"/>
    </row>
    <row r="27" spans="1:9" ht="15.75" thickBot="1" x14ac:dyDescent="0.3">
      <c r="A27" s="66"/>
      <c r="B27" s="69" t="s">
        <v>33</v>
      </c>
      <c r="C27" s="6">
        <v>120</v>
      </c>
      <c r="D27" s="70">
        <v>33</v>
      </c>
      <c r="E27" s="7">
        <f t="shared" si="0"/>
        <v>0.27500000000000002</v>
      </c>
      <c r="F27" s="6">
        <v>100</v>
      </c>
      <c r="G27" s="70">
        <v>6</v>
      </c>
      <c r="H27" s="71">
        <f>G27/F27</f>
        <v>0.06</v>
      </c>
      <c r="I27" s="68"/>
    </row>
    <row r="28" spans="1:9" ht="15.75" thickBot="1" x14ac:dyDescent="0.3">
      <c r="A28" s="85"/>
      <c r="B28" s="25" t="s">
        <v>34</v>
      </c>
      <c r="C28" s="9">
        <v>60</v>
      </c>
      <c r="D28" s="26">
        <v>22</v>
      </c>
      <c r="E28" s="10">
        <f t="shared" si="0"/>
        <v>0.36666666666666664</v>
      </c>
      <c r="F28" s="9">
        <v>60</v>
      </c>
      <c r="G28" s="9">
        <v>1</v>
      </c>
      <c r="H28" s="92">
        <f>G28/F28</f>
        <v>1.6666666666666666E-2</v>
      </c>
      <c r="I28" s="75"/>
    </row>
    <row r="29" spans="1:9" ht="16.5" thickTop="1" thickBot="1" x14ac:dyDescent="0.3">
      <c r="A29" s="59" t="s">
        <v>35</v>
      </c>
      <c r="B29" s="90" t="s">
        <v>36</v>
      </c>
      <c r="C29" s="37">
        <v>35</v>
      </c>
      <c r="D29" s="91">
        <v>8</v>
      </c>
      <c r="E29" s="38">
        <f t="shared" si="0"/>
        <v>0.22857142857142856</v>
      </c>
      <c r="F29" s="37">
        <v>20</v>
      </c>
      <c r="G29" s="37">
        <v>1</v>
      </c>
      <c r="H29" s="37" t="s">
        <v>12</v>
      </c>
      <c r="I29" s="88">
        <f>SUM(D29:D30,G29:G30)</f>
        <v>22</v>
      </c>
    </row>
    <row r="30" spans="1:9" ht="23.25" thickBot="1" x14ac:dyDescent="0.3">
      <c r="A30" s="105"/>
      <c r="B30" s="15" t="s">
        <v>37</v>
      </c>
      <c r="C30" s="9">
        <v>35</v>
      </c>
      <c r="D30" s="26">
        <v>12</v>
      </c>
      <c r="E30" s="10">
        <f t="shared" si="0"/>
        <v>0.34285714285714286</v>
      </c>
      <c r="F30" s="9">
        <v>20</v>
      </c>
      <c r="G30" s="9">
        <v>1</v>
      </c>
      <c r="H30" s="9" t="s">
        <v>12</v>
      </c>
      <c r="I30" s="94"/>
    </row>
    <row r="31" spans="1:9" ht="16.5" thickTop="1" thickBot="1" x14ac:dyDescent="0.3">
      <c r="A31" s="59" t="s">
        <v>38</v>
      </c>
      <c r="B31" s="30" t="s">
        <v>39</v>
      </c>
      <c r="C31" s="37">
        <v>30</v>
      </c>
      <c r="D31" s="37">
        <v>21</v>
      </c>
      <c r="E31" s="38">
        <f t="shared" si="0"/>
        <v>0.7</v>
      </c>
      <c r="F31" s="37">
        <v>30</v>
      </c>
      <c r="G31" s="37">
        <v>3</v>
      </c>
      <c r="H31" s="38">
        <f>G31/F31</f>
        <v>0.1</v>
      </c>
      <c r="I31" s="60">
        <f>SUM(D31:D34,G31:G34)</f>
        <v>92</v>
      </c>
    </row>
    <row r="32" spans="1:9" ht="15.75" thickBot="1" x14ac:dyDescent="0.3">
      <c r="A32" s="66"/>
      <c r="B32" s="5" t="s">
        <v>40</v>
      </c>
      <c r="C32" s="6">
        <v>50</v>
      </c>
      <c r="D32" s="6">
        <v>18</v>
      </c>
      <c r="E32" s="7">
        <f t="shared" si="0"/>
        <v>0.36</v>
      </c>
      <c r="F32" s="6">
        <v>50</v>
      </c>
      <c r="G32" s="6">
        <v>3</v>
      </c>
      <c r="H32" s="7">
        <f t="shared" ref="H32:H34" si="3">G32/F32</f>
        <v>0.06</v>
      </c>
      <c r="I32" s="68"/>
    </row>
    <row r="33" spans="1:9" ht="15.75" thickBot="1" x14ac:dyDescent="0.3">
      <c r="A33" s="66"/>
      <c r="B33" s="5" t="s">
        <v>41</v>
      </c>
      <c r="C33" s="6">
        <v>50</v>
      </c>
      <c r="D33" s="6">
        <v>9</v>
      </c>
      <c r="E33" s="7">
        <f t="shared" si="0"/>
        <v>0.18</v>
      </c>
      <c r="F33" s="6">
        <v>50</v>
      </c>
      <c r="G33" s="6">
        <v>6</v>
      </c>
      <c r="H33" s="7">
        <f t="shared" si="3"/>
        <v>0.12</v>
      </c>
      <c r="I33" s="68"/>
    </row>
    <row r="34" spans="1:9" ht="15.75" thickBot="1" x14ac:dyDescent="0.3">
      <c r="A34" s="85"/>
      <c r="B34" s="15" t="s">
        <v>42</v>
      </c>
      <c r="C34" s="9">
        <v>70</v>
      </c>
      <c r="D34" s="9">
        <v>28</v>
      </c>
      <c r="E34" s="10">
        <f t="shared" si="0"/>
        <v>0.4</v>
      </c>
      <c r="F34" s="9">
        <v>50</v>
      </c>
      <c r="G34" s="9">
        <v>4</v>
      </c>
      <c r="H34" s="10">
        <f t="shared" si="3"/>
        <v>0.08</v>
      </c>
      <c r="I34" s="75"/>
    </row>
    <row r="35" spans="1:9" ht="16.5" thickTop="1" thickBot="1" x14ac:dyDescent="0.3">
      <c r="A35" s="93" t="s">
        <v>43</v>
      </c>
      <c r="B35" s="30" t="s">
        <v>44</v>
      </c>
      <c r="C35" s="37">
        <v>60</v>
      </c>
      <c r="D35" s="37">
        <v>19</v>
      </c>
      <c r="E35" s="38">
        <f t="shared" si="0"/>
        <v>0.31666666666666665</v>
      </c>
      <c r="F35" s="37">
        <v>50</v>
      </c>
      <c r="G35" s="37" t="s">
        <v>123</v>
      </c>
      <c r="H35" s="37" t="s">
        <v>123</v>
      </c>
      <c r="I35" s="60">
        <f>SUM(D35:D40,G35:G40)</f>
        <v>138</v>
      </c>
    </row>
    <row r="36" spans="1:9" ht="15.75" thickBot="1" x14ac:dyDescent="0.3">
      <c r="A36" s="66"/>
      <c r="B36" s="5" t="s">
        <v>45</v>
      </c>
      <c r="C36" s="6">
        <v>35</v>
      </c>
      <c r="D36" s="6">
        <v>19</v>
      </c>
      <c r="E36" s="7">
        <f t="shared" si="0"/>
        <v>0.54285714285714282</v>
      </c>
      <c r="F36" s="6">
        <v>35</v>
      </c>
      <c r="G36" s="6">
        <v>3</v>
      </c>
      <c r="H36" s="7">
        <f>G36/F36</f>
        <v>8.5714285714285715E-2</v>
      </c>
      <c r="I36" s="68"/>
    </row>
    <row r="37" spans="1:9" ht="15.75" thickBot="1" x14ac:dyDescent="0.3">
      <c r="A37" s="66"/>
      <c r="B37" s="5" t="s">
        <v>32</v>
      </c>
      <c r="C37" s="6">
        <v>70</v>
      </c>
      <c r="D37" s="6">
        <v>51</v>
      </c>
      <c r="E37" s="7">
        <f t="shared" si="0"/>
        <v>0.72857142857142854</v>
      </c>
      <c r="F37" s="6">
        <v>70</v>
      </c>
      <c r="G37" s="6">
        <v>1</v>
      </c>
      <c r="H37" s="7">
        <f t="shared" ref="H37:H41" si="4">G37/F37</f>
        <v>1.4285714285714285E-2</v>
      </c>
      <c r="I37" s="68"/>
    </row>
    <row r="38" spans="1:9" ht="15.75" thickBot="1" x14ac:dyDescent="0.3">
      <c r="A38" s="66"/>
      <c r="B38" s="5" t="s">
        <v>41</v>
      </c>
      <c r="C38" s="6">
        <v>70</v>
      </c>
      <c r="D38" s="6">
        <v>35</v>
      </c>
      <c r="E38" s="7">
        <f t="shared" si="0"/>
        <v>0.5</v>
      </c>
      <c r="F38" s="6">
        <v>70</v>
      </c>
      <c r="G38" s="6">
        <v>3</v>
      </c>
      <c r="H38" s="7">
        <f t="shared" si="4"/>
        <v>4.2857142857142858E-2</v>
      </c>
      <c r="I38" s="68"/>
    </row>
    <row r="39" spans="1:9" ht="15.75" thickBot="1" x14ac:dyDescent="0.3">
      <c r="A39" s="66"/>
      <c r="B39" s="5" t="s">
        <v>46</v>
      </c>
      <c r="C39" s="6" t="s">
        <v>125</v>
      </c>
      <c r="D39" s="6" t="s">
        <v>123</v>
      </c>
      <c r="E39" s="7" t="s">
        <v>123</v>
      </c>
      <c r="F39" s="28">
        <v>50</v>
      </c>
      <c r="G39" s="6">
        <v>1</v>
      </c>
      <c r="H39" s="7">
        <f t="shared" si="4"/>
        <v>0.02</v>
      </c>
      <c r="I39" s="68"/>
    </row>
    <row r="40" spans="1:9" ht="15.75" thickBot="1" x14ac:dyDescent="0.3">
      <c r="A40" s="85"/>
      <c r="B40" s="15" t="s">
        <v>47</v>
      </c>
      <c r="C40" s="9">
        <v>30</v>
      </c>
      <c r="D40" s="9">
        <v>4</v>
      </c>
      <c r="E40" s="10">
        <f t="shared" si="0"/>
        <v>0.13333333333333333</v>
      </c>
      <c r="F40" s="9">
        <v>30</v>
      </c>
      <c r="G40" s="9">
        <v>2</v>
      </c>
      <c r="H40" s="10">
        <f t="shared" si="4"/>
        <v>6.6666666666666666E-2</v>
      </c>
      <c r="I40" s="75"/>
    </row>
    <row r="41" spans="1:9" ht="16.5" thickTop="1" thickBot="1" x14ac:dyDescent="0.3">
      <c r="A41" s="59" t="s">
        <v>48</v>
      </c>
      <c r="B41" s="110" t="s">
        <v>41</v>
      </c>
      <c r="C41" s="111">
        <v>50</v>
      </c>
      <c r="D41" s="111">
        <v>73</v>
      </c>
      <c r="E41" s="112">
        <f t="shared" si="0"/>
        <v>1.46</v>
      </c>
      <c r="F41" s="79">
        <v>40</v>
      </c>
      <c r="G41" s="79">
        <v>2</v>
      </c>
      <c r="H41" s="125">
        <f t="shared" si="4"/>
        <v>0.05</v>
      </c>
      <c r="I41" s="60">
        <f>SUM(D41:D42,G41:G42)</f>
        <v>96</v>
      </c>
    </row>
    <row r="42" spans="1:9" ht="15.75" thickBot="1" x14ac:dyDescent="0.3">
      <c r="A42" s="85"/>
      <c r="B42" s="15" t="s">
        <v>49</v>
      </c>
      <c r="C42" s="9">
        <v>50</v>
      </c>
      <c r="D42" s="9">
        <v>21</v>
      </c>
      <c r="E42" s="10">
        <f t="shared" si="0"/>
        <v>0.42</v>
      </c>
      <c r="F42" s="9">
        <v>15</v>
      </c>
      <c r="G42" s="9" t="s">
        <v>127</v>
      </c>
      <c r="H42" s="9" t="s">
        <v>127</v>
      </c>
      <c r="I42" s="75"/>
    </row>
    <row r="43" spans="1:9" ht="16.5" thickTop="1" thickBot="1" x14ac:dyDescent="0.3">
      <c r="A43" s="59" t="s">
        <v>50</v>
      </c>
      <c r="B43" s="30" t="s">
        <v>32</v>
      </c>
      <c r="C43" s="37">
        <v>60</v>
      </c>
      <c r="D43" s="37">
        <v>36</v>
      </c>
      <c r="E43" s="38">
        <f t="shared" si="0"/>
        <v>0.6</v>
      </c>
      <c r="F43" s="37">
        <v>15</v>
      </c>
      <c r="G43" s="37">
        <v>2</v>
      </c>
      <c r="H43" s="38">
        <f>G43/F43</f>
        <v>0.13333333333333333</v>
      </c>
      <c r="I43" s="60">
        <f>SUM(D43:D45,G43:G45)</f>
        <v>56</v>
      </c>
    </row>
    <row r="44" spans="1:9" ht="15.75" thickBot="1" x14ac:dyDescent="0.3">
      <c r="A44" s="66"/>
      <c r="B44" s="5" t="s">
        <v>41</v>
      </c>
      <c r="C44" s="6">
        <v>40</v>
      </c>
      <c r="D44" s="6">
        <v>13</v>
      </c>
      <c r="E44" s="7">
        <f t="shared" si="0"/>
        <v>0.32500000000000001</v>
      </c>
      <c r="F44" s="6">
        <v>15</v>
      </c>
      <c r="G44" s="6">
        <v>2</v>
      </c>
      <c r="H44" s="7">
        <f>G44/F44</f>
        <v>0.13333333333333333</v>
      </c>
      <c r="I44" s="68"/>
    </row>
    <row r="45" spans="1:9" ht="15.75" thickBot="1" x14ac:dyDescent="0.3">
      <c r="A45" s="85"/>
      <c r="B45" s="15" t="s">
        <v>51</v>
      </c>
      <c r="C45" s="9">
        <v>30</v>
      </c>
      <c r="D45" s="9">
        <v>3</v>
      </c>
      <c r="E45" s="10">
        <f t="shared" si="0"/>
        <v>0.1</v>
      </c>
      <c r="F45" s="9">
        <v>15</v>
      </c>
      <c r="G45" s="9" t="s">
        <v>127</v>
      </c>
      <c r="H45" s="10" t="s">
        <v>123</v>
      </c>
      <c r="I45" s="75"/>
    </row>
    <row r="46" spans="1:9" ht="16.5" thickTop="1" thickBot="1" x14ac:dyDescent="0.3">
      <c r="A46" s="59" t="s">
        <v>52</v>
      </c>
      <c r="B46" s="30" t="s">
        <v>126</v>
      </c>
      <c r="C46" s="37">
        <v>45</v>
      </c>
      <c r="D46" s="37">
        <v>39</v>
      </c>
      <c r="E46" s="38">
        <f t="shared" si="0"/>
        <v>0.8666666666666667</v>
      </c>
      <c r="F46" s="37">
        <v>50</v>
      </c>
      <c r="G46" s="37">
        <v>2</v>
      </c>
      <c r="H46" s="38">
        <f>G46/F46</f>
        <v>0.04</v>
      </c>
      <c r="I46" s="60">
        <f>SUM(D46:D53,G46:G53)</f>
        <v>268</v>
      </c>
    </row>
    <row r="47" spans="1:9" ht="15.75" thickBot="1" x14ac:dyDescent="0.3">
      <c r="A47" s="66"/>
      <c r="B47" s="5" t="s">
        <v>32</v>
      </c>
      <c r="C47" s="6">
        <v>45</v>
      </c>
      <c r="D47" s="6">
        <v>32</v>
      </c>
      <c r="E47" s="7">
        <f t="shared" si="0"/>
        <v>0.71111111111111114</v>
      </c>
      <c r="F47" s="6">
        <v>45</v>
      </c>
      <c r="G47" s="6">
        <v>2</v>
      </c>
      <c r="H47" s="7">
        <f t="shared" ref="H47:H56" si="5">G47/F47</f>
        <v>4.4444444444444446E-2</v>
      </c>
      <c r="I47" s="68"/>
    </row>
    <row r="48" spans="1:9" ht="15.75" thickBot="1" x14ac:dyDescent="0.3">
      <c r="A48" s="66"/>
      <c r="B48" s="113" t="s">
        <v>53</v>
      </c>
      <c r="C48" s="114">
        <v>60</v>
      </c>
      <c r="D48" s="114">
        <v>69</v>
      </c>
      <c r="E48" s="115">
        <f t="shared" si="0"/>
        <v>1.1499999999999999</v>
      </c>
      <c r="F48" s="28">
        <v>35</v>
      </c>
      <c r="G48" s="28">
        <v>3</v>
      </c>
      <c r="H48" s="127">
        <f t="shared" si="5"/>
        <v>8.5714285714285715E-2</v>
      </c>
      <c r="I48" s="68"/>
    </row>
    <row r="49" spans="1:9" ht="15.75" thickBot="1" x14ac:dyDescent="0.3">
      <c r="A49" s="66"/>
      <c r="B49" s="5" t="s">
        <v>54</v>
      </c>
      <c r="C49" s="6">
        <v>30</v>
      </c>
      <c r="D49" s="6">
        <v>14</v>
      </c>
      <c r="E49" s="7">
        <f t="shared" si="0"/>
        <v>0.46666666666666667</v>
      </c>
      <c r="F49" s="6">
        <v>60</v>
      </c>
      <c r="G49" s="6">
        <v>3</v>
      </c>
      <c r="H49" s="7">
        <f t="shared" si="5"/>
        <v>0.05</v>
      </c>
      <c r="I49" s="68"/>
    </row>
    <row r="50" spans="1:9" ht="15.75" thickBot="1" x14ac:dyDescent="0.3">
      <c r="A50" s="66"/>
      <c r="B50" s="5" t="s">
        <v>33</v>
      </c>
      <c r="C50" s="6" t="s">
        <v>123</v>
      </c>
      <c r="D50" s="6" t="s">
        <v>123</v>
      </c>
      <c r="E50" s="7"/>
      <c r="F50" s="6">
        <v>45</v>
      </c>
      <c r="G50" s="6">
        <v>9</v>
      </c>
      <c r="H50" s="7">
        <f t="shared" si="5"/>
        <v>0.2</v>
      </c>
      <c r="I50" s="68"/>
    </row>
    <row r="51" spans="1:9" ht="15.75" thickBot="1" x14ac:dyDescent="0.3">
      <c r="A51" s="66"/>
      <c r="B51" s="5" t="s">
        <v>41</v>
      </c>
      <c r="C51" s="6">
        <v>45</v>
      </c>
      <c r="D51" s="6">
        <v>10</v>
      </c>
      <c r="E51" s="7">
        <f t="shared" si="0"/>
        <v>0.22222222222222221</v>
      </c>
      <c r="F51" s="6">
        <v>70</v>
      </c>
      <c r="G51" s="6">
        <v>3</v>
      </c>
      <c r="H51" s="7">
        <f t="shared" si="5"/>
        <v>4.2857142857142858E-2</v>
      </c>
      <c r="I51" s="68"/>
    </row>
    <row r="52" spans="1:9" ht="15.75" thickBot="1" x14ac:dyDescent="0.3">
      <c r="A52" s="66"/>
      <c r="B52" s="5" t="s">
        <v>55</v>
      </c>
      <c r="C52" s="6">
        <v>60</v>
      </c>
      <c r="D52" s="6">
        <v>53</v>
      </c>
      <c r="E52" s="7">
        <f t="shared" si="0"/>
        <v>0.8833333333333333</v>
      </c>
      <c r="F52" s="6">
        <v>130</v>
      </c>
      <c r="G52" s="6">
        <v>17</v>
      </c>
      <c r="H52" s="7">
        <f t="shared" si="5"/>
        <v>0.13076923076923078</v>
      </c>
      <c r="I52" s="68"/>
    </row>
    <row r="53" spans="1:9" ht="15.75" thickBot="1" x14ac:dyDescent="0.3">
      <c r="A53" s="85"/>
      <c r="B53" s="15" t="s">
        <v>34</v>
      </c>
      <c r="C53" s="9">
        <v>45</v>
      </c>
      <c r="D53" s="9">
        <v>10</v>
      </c>
      <c r="E53" s="10">
        <f t="shared" si="0"/>
        <v>0.22222222222222221</v>
      </c>
      <c r="F53" s="9">
        <v>70</v>
      </c>
      <c r="G53" s="9">
        <v>2</v>
      </c>
      <c r="H53" s="10">
        <f t="shared" si="5"/>
        <v>2.8571428571428571E-2</v>
      </c>
      <c r="I53" s="58"/>
    </row>
    <row r="54" spans="1:9" ht="16.5" thickTop="1" thickBot="1" x14ac:dyDescent="0.3">
      <c r="A54" s="59" t="s">
        <v>56</v>
      </c>
      <c r="B54" s="30" t="s">
        <v>57</v>
      </c>
      <c r="C54" s="37">
        <v>50</v>
      </c>
      <c r="D54" s="37">
        <v>17</v>
      </c>
      <c r="E54" s="38">
        <f t="shared" si="0"/>
        <v>0.34</v>
      </c>
      <c r="F54" s="37">
        <v>50</v>
      </c>
      <c r="G54" s="37">
        <v>2</v>
      </c>
      <c r="H54" s="38">
        <f t="shared" si="5"/>
        <v>0.04</v>
      </c>
      <c r="I54" s="89">
        <f>SUM(D54:D56,G54:G56)</f>
        <v>107</v>
      </c>
    </row>
    <row r="55" spans="1:9" ht="15.75" thickBot="1" x14ac:dyDescent="0.3">
      <c r="A55" s="66"/>
      <c r="B55" s="5" t="s">
        <v>58</v>
      </c>
      <c r="C55" s="6" t="s">
        <v>123</v>
      </c>
      <c r="D55" s="6" t="s">
        <v>123</v>
      </c>
      <c r="E55" s="7" t="s">
        <v>123</v>
      </c>
      <c r="F55" s="6">
        <v>50</v>
      </c>
      <c r="G55" s="6">
        <v>5</v>
      </c>
      <c r="H55" s="7">
        <f t="shared" si="5"/>
        <v>0.1</v>
      </c>
      <c r="I55" s="68"/>
    </row>
    <row r="56" spans="1:9" ht="15.75" thickBot="1" x14ac:dyDescent="0.3">
      <c r="A56" s="85"/>
      <c r="B56" s="116" t="s">
        <v>42</v>
      </c>
      <c r="C56" s="117">
        <v>60</v>
      </c>
      <c r="D56" s="117">
        <v>79</v>
      </c>
      <c r="E56" s="118">
        <f t="shared" si="0"/>
        <v>1.3166666666666667</v>
      </c>
      <c r="F56" s="81">
        <v>50</v>
      </c>
      <c r="G56" s="81">
        <v>4</v>
      </c>
      <c r="H56" s="124">
        <f t="shared" si="5"/>
        <v>0.08</v>
      </c>
      <c r="I56" s="75"/>
    </row>
    <row r="57" spans="1:9" ht="16.5" thickTop="1" thickBot="1" x14ac:dyDescent="0.3">
      <c r="A57" s="59" t="s">
        <v>128</v>
      </c>
      <c r="B57" s="30" t="s">
        <v>44</v>
      </c>
      <c r="C57" s="37">
        <v>30</v>
      </c>
      <c r="D57" s="37">
        <v>11</v>
      </c>
      <c r="E57" s="38">
        <f t="shared" si="0"/>
        <v>0.36666666666666664</v>
      </c>
      <c r="F57" s="37" t="s">
        <v>127</v>
      </c>
      <c r="G57" s="37" t="s">
        <v>123</v>
      </c>
      <c r="H57" s="37" t="s">
        <v>123</v>
      </c>
      <c r="I57" s="60">
        <f>SUM(D57:D59,G58)</f>
        <v>68</v>
      </c>
    </row>
    <row r="58" spans="1:9" ht="15.75" thickBot="1" x14ac:dyDescent="0.3">
      <c r="A58" s="66"/>
      <c r="B58" s="5" t="s">
        <v>41</v>
      </c>
      <c r="C58" s="6">
        <v>60</v>
      </c>
      <c r="D58" s="6">
        <v>43</v>
      </c>
      <c r="E58" s="7">
        <f t="shared" si="0"/>
        <v>0.71666666666666667</v>
      </c>
      <c r="F58" s="6">
        <v>45</v>
      </c>
      <c r="G58" s="6">
        <v>4</v>
      </c>
      <c r="H58" s="7">
        <f t="shared" ref="H58" si="6">G58/F58</f>
        <v>8.8888888888888892E-2</v>
      </c>
      <c r="I58" s="68"/>
    </row>
    <row r="59" spans="1:9" ht="15.75" thickBot="1" x14ac:dyDescent="0.3">
      <c r="A59" s="85"/>
      <c r="B59" s="15" t="s">
        <v>51</v>
      </c>
      <c r="C59" s="9">
        <v>30</v>
      </c>
      <c r="D59" s="9">
        <v>10</v>
      </c>
      <c r="E59" s="10">
        <f t="shared" si="0"/>
        <v>0.33333333333333331</v>
      </c>
      <c r="F59" s="9" t="s">
        <v>123</v>
      </c>
      <c r="G59" s="9" t="s">
        <v>123</v>
      </c>
      <c r="H59" s="9" t="s">
        <v>12</v>
      </c>
      <c r="I59" s="75"/>
    </row>
    <row r="60" spans="1:9" ht="16.5" thickTop="1" thickBot="1" x14ac:dyDescent="0.3">
      <c r="A60" s="59" t="s">
        <v>59</v>
      </c>
      <c r="B60" s="30" t="s">
        <v>41</v>
      </c>
      <c r="C60" s="37">
        <v>30</v>
      </c>
      <c r="D60" s="37">
        <v>14</v>
      </c>
      <c r="E60" s="38">
        <f t="shared" si="0"/>
        <v>0.46666666666666667</v>
      </c>
      <c r="F60" s="37">
        <v>25</v>
      </c>
      <c r="G60" s="37">
        <v>1</v>
      </c>
      <c r="H60" s="38">
        <f>G60/F60</f>
        <v>0.04</v>
      </c>
      <c r="I60" s="60">
        <f>SUM(D60,D61,G60:G61)</f>
        <v>40</v>
      </c>
    </row>
    <row r="61" spans="1:9" ht="15.75" thickBot="1" x14ac:dyDescent="0.3">
      <c r="A61" s="85"/>
      <c r="B61" s="15" t="s">
        <v>42</v>
      </c>
      <c r="C61" s="9">
        <v>40</v>
      </c>
      <c r="D61" s="9">
        <v>24</v>
      </c>
      <c r="E61" s="10">
        <f t="shared" si="0"/>
        <v>0.6</v>
      </c>
      <c r="F61" s="9">
        <v>25</v>
      </c>
      <c r="G61" s="9">
        <v>1</v>
      </c>
      <c r="H61" s="10">
        <f t="shared" ref="H61:H63" si="7">G61/F61</f>
        <v>0.04</v>
      </c>
      <c r="I61" s="75"/>
    </row>
    <row r="62" spans="1:9" ht="16.5" thickTop="1" thickBot="1" x14ac:dyDescent="0.3">
      <c r="A62" s="59" t="s">
        <v>60</v>
      </c>
      <c r="B62" s="30" t="s">
        <v>44</v>
      </c>
      <c r="C62" s="37">
        <v>80</v>
      </c>
      <c r="D62" s="37">
        <v>19</v>
      </c>
      <c r="E62" s="38">
        <f t="shared" si="0"/>
        <v>0.23749999999999999</v>
      </c>
      <c r="F62" s="37">
        <v>70</v>
      </c>
      <c r="G62" s="37">
        <v>3</v>
      </c>
      <c r="H62" s="38">
        <f t="shared" si="7"/>
        <v>4.2857142857142858E-2</v>
      </c>
      <c r="I62" s="60">
        <f>SUM(D62:D64,G62:G64)</f>
        <v>41</v>
      </c>
    </row>
    <row r="63" spans="1:9" ht="15.75" thickBot="1" x14ac:dyDescent="0.3">
      <c r="A63" s="66"/>
      <c r="B63" s="5" t="s">
        <v>32</v>
      </c>
      <c r="C63" s="6">
        <v>45</v>
      </c>
      <c r="D63" s="6">
        <v>12</v>
      </c>
      <c r="E63" s="7">
        <f t="shared" si="0"/>
        <v>0.26666666666666666</v>
      </c>
      <c r="F63" s="6">
        <v>45</v>
      </c>
      <c r="G63" s="6">
        <v>3</v>
      </c>
      <c r="H63" s="7">
        <f t="shared" si="7"/>
        <v>6.6666666666666666E-2</v>
      </c>
      <c r="I63" s="68"/>
    </row>
    <row r="64" spans="1:9" ht="15.75" thickBot="1" x14ac:dyDescent="0.3">
      <c r="A64" s="85"/>
      <c r="B64" s="15" t="s">
        <v>58</v>
      </c>
      <c r="C64" s="9">
        <v>45</v>
      </c>
      <c r="D64" s="9">
        <v>4</v>
      </c>
      <c r="E64" s="10">
        <f t="shared" si="0"/>
        <v>8.8888888888888892E-2</v>
      </c>
      <c r="F64" s="9">
        <v>30</v>
      </c>
      <c r="G64" s="9" t="s">
        <v>127</v>
      </c>
      <c r="H64" s="9" t="s">
        <v>123</v>
      </c>
      <c r="I64" s="75"/>
    </row>
    <row r="65" spans="1:9" ht="16.5" thickTop="1" thickBot="1" x14ac:dyDescent="0.3">
      <c r="A65" s="59" t="s">
        <v>61</v>
      </c>
      <c r="B65" s="30" t="s">
        <v>62</v>
      </c>
      <c r="C65" s="37">
        <v>60</v>
      </c>
      <c r="D65" s="37">
        <v>13</v>
      </c>
      <c r="E65" s="38">
        <f t="shared" si="0"/>
        <v>0.21666666666666667</v>
      </c>
      <c r="F65" s="37">
        <v>45</v>
      </c>
      <c r="G65" s="37" t="s">
        <v>127</v>
      </c>
      <c r="H65" s="38"/>
      <c r="I65" s="60">
        <f>SUM(D66,D65,G65:G66)</f>
        <v>15</v>
      </c>
    </row>
    <row r="66" spans="1:9" ht="15.75" thickBot="1" x14ac:dyDescent="0.3">
      <c r="A66" s="85"/>
      <c r="B66" s="15" t="s">
        <v>63</v>
      </c>
      <c r="C66" s="9">
        <v>30</v>
      </c>
      <c r="D66" s="9">
        <v>2</v>
      </c>
      <c r="E66" s="10">
        <f t="shared" si="0"/>
        <v>6.6666666666666666E-2</v>
      </c>
      <c r="F66" s="9">
        <v>15</v>
      </c>
      <c r="G66" s="9" t="s">
        <v>129</v>
      </c>
      <c r="H66" s="9" t="s">
        <v>129</v>
      </c>
      <c r="I66" s="75"/>
    </row>
    <row r="67" spans="1:9" ht="16.5" thickTop="1" thickBot="1" x14ac:dyDescent="0.3">
      <c r="A67" s="59" t="s">
        <v>64</v>
      </c>
      <c r="B67" s="30" t="s">
        <v>65</v>
      </c>
      <c r="C67" s="37">
        <v>30</v>
      </c>
      <c r="D67" s="37">
        <v>3</v>
      </c>
      <c r="E67" s="38">
        <f t="shared" si="0"/>
        <v>0.1</v>
      </c>
      <c r="F67" s="37">
        <v>45</v>
      </c>
      <c r="G67" s="37" t="s">
        <v>127</v>
      </c>
      <c r="H67" s="37" t="s">
        <v>123</v>
      </c>
      <c r="I67" s="60">
        <f>SUM(D67:D70,G67:G70)</f>
        <v>33</v>
      </c>
    </row>
    <row r="68" spans="1:9" ht="15.75" thickBot="1" x14ac:dyDescent="0.3">
      <c r="A68" s="66"/>
      <c r="B68" s="5" t="s">
        <v>66</v>
      </c>
      <c r="C68" s="6">
        <v>50</v>
      </c>
      <c r="D68" s="6">
        <v>9</v>
      </c>
      <c r="E68" s="7">
        <f t="shared" ref="E68:E87" si="8">D68/C68</f>
        <v>0.18</v>
      </c>
      <c r="F68" s="6">
        <v>30</v>
      </c>
      <c r="G68" s="6" t="s">
        <v>127</v>
      </c>
      <c r="H68" s="6" t="s">
        <v>123</v>
      </c>
      <c r="I68" s="68"/>
    </row>
    <row r="69" spans="1:9" ht="15.75" thickBot="1" x14ac:dyDescent="0.3">
      <c r="A69" s="66"/>
      <c r="B69" s="5" t="s">
        <v>51</v>
      </c>
      <c r="C69" s="6">
        <v>50</v>
      </c>
      <c r="D69" s="6">
        <v>14</v>
      </c>
      <c r="E69" s="7">
        <f t="shared" si="8"/>
        <v>0.28000000000000003</v>
      </c>
      <c r="F69" s="6">
        <v>30</v>
      </c>
      <c r="G69" s="6" t="s">
        <v>127</v>
      </c>
      <c r="H69" s="6" t="s">
        <v>123</v>
      </c>
      <c r="I69" s="68"/>
    </row>
    <row r="70" spans="1:9" ht="15.75" thickBot="1" x14ac:dyDescent="0.3">
      <c r="A70" s="85"/>
      <c r="B70" s="15" t="s">
        <v>13</v>
      </c>
      <c r="C70" s="9">
        <v>50</v>
      </c>
      <c r="D70" s="9">
        <v>4</v>
      </c>
      <c r="E70" s="10">
        <f t="shared" si="8"/>
        <v>0.08</v>
      </c>
      <c r="F70" s="9">
        <v>45</v>
      </c>
      <c r="G70" s="9">
        <v>3</v>
      </c>
      <c r="H70" s="10">
        <f>G70/F70</f>
        <v>6.6666666666666666E-2</v>
      </c>
      <c r="I70" s="75"/>
    </row>
    <row r="71" spans="1:9" ht="16.5" thickTop="1" thickBot="1" x14ac:dyDescent="0.3">
      <c r="A71" s="59" t="s">
        <v>67</v>
      </c>
      <c r="B71" s="90" t="s">
        <v>54</v>
      </c>
      <c r="C71" s="37">
        <v>50</v>
      </c>
      <c r="D71" s="91">
        <v>10</v>
      </c>
      <c r="E71" s="38">
        <f t="shared" si="8"/>
        <v>0.2</v>
      </c>
      <c r="F71" s="37">
        <v>30</v>
      </c>
      <c r="G71" s="91">
        <v>2</v>
      </c>
      <c r="H71" s="38">
        <f t="shared" ref="H71:H73" si="9">G71/F71</f>
        <v>6.6666666666666666E-2</v>
      </c>
      <c r="I71" s="88">
        <f>SUM(D71,D72,G71:G72)</f>
        <v>97</v>
      </c>
    </row>
    <row r="72" spans="1:9" ht="15.75" thickBot="1" x14ac:dyDescent="0.3">
      <c r="A72" s="85"/>
      <c r="B72" s="119" t="s">
        <v>42</v>
      </c>
      <c r="C72" s="117">
        <v>70</v>
      </c>
      <c r="D72" s="120">
        <v>80</v>
      </c>
      <c r="E72" s="118">
        <f t="shared" si="8"/>
        <v>1.1428571428571428</v>
      </c>
      <c r="F72" s="81">
        <v>70</v>
      </c>
      <c r="G72" s="126">
        <v>5</v>
      </c>
      <c r="H72" s="124">
        <f t="shared" si="9"/>
        <v>7.1428571428571425E-2</v>
      </c>
      <c r="I72" s="94"/>
    </row>
    <row r="73" spans="1:9" ht="16.5" thickTop="1" thickBot="1" x14ac:dyDescent="0.3">
      <c r="A73" s="59" t="s">
        <v>130</v>
      </c>
      <c r="B73" s="30" t="s">
        <v>126</v>
      </c>
      <c r="C73" s="37">
        <v>45</v>
      </c>
      <c r="D73" s="37">
        <v>26</v>
      </c>
      <c r="E73" s="38">
        <f t="shared" si="8"/>
        <v>0.57777777777777772</v>
      </c>
      <c r="F73" s="37">
        <v>45</v>
      </c>
      <c r="G73" s="37">
        <v>7</v>
      </c>
      <c r="H73" s="38">
        <f t="shared" si="9"/>
        <v>0.15555555555555556</v>
      </c>
      <c r="I73" s="60">
        <f>SUM(D73:D77,G73:G77)</f>
        <v>69</v>
      </c>
    </row>
    <row r="74" spans="1:9" ht="15.75" thickBot="1" x14ac:dyDescent="0.3">
      <c r="A74" s="66"/>
      <c r="B74" s="5" t="s">
        <v>68</v>
      </c>
      <c r="C74" s="6">
        <v>30</v>
      </c>
      <c r="D74" s="6" t="s">
        <v>123</v>
      </c>
      <c r="E74" s="7" t="s">
        <v>123</v>
      </c>
      <c r="F74" s="6">
        <v>30</v>
      </c>
      <c r="G74" s="6" t="s">
        <v>127</v>
      </c>
      <c r="H74" s="6" t="s">
        <v>127</v>
      </c>
      <c r="I74" s="68"/>
    </row>
    <row r="75" spans="1:9" ht="15.75" thickBot="1" x14ac:dyDescent="0.3">
      <c r="A75" s="66"/>
      <c r="B75" s="5" t="s">
        <v>65</v>
      </c>
      <c r="C75" s="6">
        <v>40</v>
      </c>
      <c r="D75" s="6">
        <v>9</v>
      </c>
      <c r="E75" s="7">
        <f t="shared" si="8"/>
        <v>0.22500000000000001</v>
      </c>
      <c r="F75" s="6">
        <v>30</v>
      </c>
      <c r="G75" s="6" t="s">
        <v>127</v>
      </c>
      <c r="H75" s="6" t="s">
        <v>127</v>
      </c>
      <c r="I75" s="68"/>
    </row>
    <row r="76" spans="1:9" ht="15.75" thickBot="1" x14ac:dyDescent="0.3">
      <c r="A76" s="66"/>
      <c r="B76" s="5" t="s">
        <v>32</v>
      </c>
      <c r="C76" s="6">
        <v>60</v>
      </c>
      <c r="D76" s="6">
        <v>18</v>
      </c>
      <c r="E76" s="7">
        <f t="shared" si="8"/>
        <v>0.3</v>
      </c>
      <c r="F76" s="6">
        <v>45</v>
      </c>
      <c r="G76" s="6" t="s">
        <v>127</v>
      </c>
      <c r="H76" s="6" t="s">
        <v>127</v>
      </c>
      <c r="I76" s="68"/>
    </row>
    <row r="77" spans="1:9" ht="15.75" thickBot="1" x14ac:dyDescent="0.3">
      <c r="A77" s="85"/>
      <c r="B77" s="15" t="s">
        <v>41</v>
      </c>
      <c r="C77" s="9">
        <v>45</v>
      </c>
      <c r="D77" s="9">
        <v>9</v>
      </c>
      <c r="E77" s="10">
        <f t="shared" si="8"/>
        <v>0.2</v>
      </c>
      <c r="F77" s="9">
        <v>45</v>
      </c>
      <c r="G77" s="9" t="s">
        <v>127</v>
      </c>
      <c r="H77" s="9" t="s">
        <v>127</v>
      </c>
      <c r="I77" s="75"/>
    </row>
    <row r="78" spans="1:9" ht="16.5" thickTop="1" thickBot="1" x14ac:dyDescent="0.3">
      <c r="A78" s="59" t="s">
        <v>69</v>
      </c>
      <c r="B78" s="110" t="s">
        <v>44</v>
      </c>
      <c r="C78" s="111">
        <v>70</v>
      </c>
      <c r="D78" s="111">
        <v>80</v>
      </c>
      <c r="E78" s="112">
        <f t="shared" si="8"/>
        <v>1.1428571428571428</v>
      </c>
      <c r="F78" s="79">
        <v>40</v>
      </c>
      <c r="G78" s="79">
        <v>2</v>
      </c>
      <c r="H78" s="125">
        <v>0.05</v>
      </c>
      <c r="I78" s="60">
        <f>SUM(D79,D78,G78:G79)</f>
        <v>130</v>
      </c>
    </row>
    <row r="79" spans="1:9" ht="15.75" thickBot="1" x14ac:dyDescent="0.3">
      <c r="A79" s="85"/>
      <c r="B79" s="15" t="s">
        <v>70</v>
      </c>
      <c r="C79" s="9">
        <v>70</v>
      </c>
      <c r="D79" s="9">
        <v>46</v>
      </c>
      <c r="E79" s="10">
        <f t="shared" si="8"/>
        <v>0.65714285714285714</v>
      </c>
      <c r="F79" s="9">
        <v>40</v>
      </c>
      <c r="G79" s="9">
        <v>2</v>
      </c>
      <c r="H79" s="10">
        <f>G79/F79</f>
        <v>0.05</v>
      </c>
      <c r="I79" s="75"/>
    </row>
    <row r="80" spans="1:9" ht="16.5" thickTop="1" thickBot="1" x14ac:dyDescent="0.3">
      <c r="A80" s="59" t="s">
        <v>71</v>
      </c>
      <c r="B80" s="30" t="s">
        <v>39</v>
      </c>
      <c r="C80" s="37">
        <v>30</v>
      </c>
      <c r="D80" s="37">
        <v>27</v>
      </c>
      <c r="E80" s="38">
        <f t="shared" si="8"/>
        <v>0.9</v>
      </c>
      <c r="F80" s="37">
        <v>10</v>
      </c>
      <c r="G80" s="37">
        <v>2</v>
      </c>
      <c r="H80" s="38">
        <f>G80/F80</f>
        <v>0.2</v>
      </c>
      <c r="I80" s="60">
        <f>SUM(D81,D80,G80:G81)</f>
        <v>92</v>
      </c>
    </row>
    <row r="81" spans="1:9" ht="15.75" thickBot="1" x14ac:dyDescent="0.3">
      <c r="A81" s="85"/>
      <c r="B81" s="116" t="s">
        <v>42</v>
      </c>
      <c r="C81" s="117">
        <v>50</v>
      </c>
      <c r="D81" s="117">
        <v>56</v>
      </c>
      <c r="E81" s="118">
        <f t="shared" si="8"/>
        <v>1.1200000000000001</v>
      </c>
      <c r="F81" s="81">
        <v>30</v>
      </c>
      <c r="G81" s="81">
        <v>7</v>
      </c>
      <c r="H81" s="124">
        <f t="shared" ref="H81:H82" si="10">G81/F81</f>
        <v>0.23333333333333334</v>
      </c>
      <c r="I81" s="75"/>
    </row>
    <row r="82" spans="1:9" ht="16.5" thickTop="1" thickBot="1" x14ac:dyDescent="0.3">
      <c r="A82" s="59" t="s">
        <v>72</v>
      </c>
      <c r="B82" s="30" t="s">
        <v>65</v>
      </c>
      <c r="C82" s="37">
        <v>140</v>
      </c>
      <c r="D82" s="37">
        <v>27</v>
      </c>
      <c r="E82" s="38">
        <f t="shared" si="8"/>
        <v>0.19285714285714287</v>
      </c>
      <c r="F82" s="37">
        <v>50</v>
      </c>
      <c r="G82" s="37">
        <v>5</v>
      </c>
      <c r="H82" s="38">
        <f t="shared" si="10"/>
        <v>0.1</v>
      </c>
      <c r="I82" s="60">
        <f>SUM(D83,D82,G82:G83)</f>
        <v>81</v>
      </c>
    </row>
    <row r="83" spans="1:9" ht="15.75" thickBot="1" x14ac:dyDescent="0.3">
      <c r="A83" s="85"/>
      <c r="B83" s="15" t="s">
        <v>21</v>
      </c>
      <c r="C83" s="9">
        <v>60</v>
      </c>
      <c r="D83" s="9">
        <v>49</v>
      </c>
      <c r="E83" s="10">
        <f t="shared" si="8"/>
        <v>0.81666666666666665</v>
      </c>
      <c r="F83" s="9">
        <v>30</v>
      </c>
      <c r="G83" s="9" t="s">
        <v>123</v>
      </c>
      <c r="H83" s="9" t="s">
        <v>123</v>
      </c>
      <c r="I83" s="75"/>
    </row>
    <row r="84" spans="1:9" ht="16.5" thickTop="1" thickBot="1" x14ac:dyDescent="0.3">
      <c r="A84" s="59" t="s">
        <v>73</v>
      </c>
      <c r="B84" s="30" t="s">
        <v>65</v>
      </c>
      <c r="C84" s="37">
        <v>140</v>
      </c>
      <c r="D84" s="37">
        <v>53</v>
      </c>
      <c r="E84" s="38">
        <f t="shared" si="8"/>
        <v>0.37857142857142856</v>
      </c>
      <c r="F84" s="37">
        <v>100</v>
      </c>
      <c r="G84" s="37" t="s">
        <v>123</v>
      </c>
      <c r="H84" s="37" t="s">
        <v>123</v>
      </c>
      <c r="I84" s="60">
        <f>SUM(D85,D84,G84:G85)</f>
        <v>104</v>
      </c>
    </row>
    <row r="85" spans="1:9" ht="15.75" thickBot="1" x14ac:dyDescent="0.3">
      <c r="A85" s="66"/>
      <c r="B85" s="5" t="s">
        <v>21</v>
      </c>
      <c r="C85" s="6">
        <v>60</v>
      </c>
      <c r="D85" s="6">
        <v>48</v>
      </c>
      <c r="E85" s="7">
        <f t="shared" si="8"/>
        <v>0.8</v>
      </c>
      <c r="F85" s="6">
        <v>30</v>
      </c>
      <c r="G85" s="6">
        <v>3</v>
      </c>
      <c r="H85" s="7">
        <f>G85/F85</f>
        <v>0.1</v>
      </c>
      <c r="I85" s="68"/>
    </row>
    <row r="86" spans="1:9" ht="15.75" thickBot="1" x14ac:dyDescent="0.3">
      <c r="A86" s="31" t="s">
        <v>74</v>
      </c>
      <c r="B86" s="72"/>
      <c r="C86" s="73">
        <f>SUM(C4:C85)</f>
        <v>4190</v>
      </c>
      <c r="D86" s="73">
        <f>SUM(D4:D85)</f>
        <v>1874</v>
      </c>
      <c r="E86" s="74">
        <f>D86/C86</f>
        <v>0.44725536992840098</v>
      </c>
      <c r="F86" s="73">
        <f>SUM(F4:F85)</f>
        <v>3475</v>
      </c>
      <c r="G86" s="73">
        <f t="shared" ref="G86:I86" si="11">SUM(G4:G85)</f>
        <v>181</v>
      </c>
      <c r="H86" s="74">
        <f>G86/F86</f>
        <v>5.20863309352518E-2</v>
      </c>
      <c r="I86" s="73">
        <f t="shared" si="11"/>
        <v>2055</v>
      </c>
    </row>
    <row r="87" spans="1:9" ht="15.75" thickBot="1" x14ac:dyDescent="0.3">
      <c r="A87" s="32"/>
      <c r="B87" s="33"/>
      <c r="C87" s="34"/>
      <c r="D87" s="34"/>
      <c r="E87" s="34"/>
      <c r="F87" s="34"/>
      <c r="G87" s="34"/>
      <c r="H87" s="34"/>
      <c r="I87" s="34"/>
    </row>
    <row r="88" spans="1:9" ht="15.75" thickBot="1" x14ac:dyDescent="0.3">
      <c r="A88" s="35" t="s">
        <v>75</v>
      </c>
      <c r="B88" s="35" t="s">
        <v>1</v>
      </c>
      <c r="C88" s="2" t="s">
        <v>5</v>
      </c>
      <c r="D88" s="2" t="s">
        <v>6</v>
      </c>
      <c r="E88" s="36" t="s">
        <v>7</v>
      </c>
      <c r="F88" s="2" t="s">
        <v>5</v>
      </c>
      <c r="G88" s="2" t="s">
        <v>6</v>
      </c>
      <c r="H88" s="36" t="s">
        <v>7</v>
      </c>
      <c r="I88" s="36"/>
    </row>
    <row r="89" spans="1:9" ht="15.75" thickBot="1" x14ac:dyDescent="0.3">
      <c r="A89" s="66" t="s">
        <v>76</v>
      </c>
      <c r="B89" s="5" t="s">
        <v>18</v>
      </c>
      <c r="C89" s="6"/>
      <c r="D89" s="6"/>
      <c r="E89" s="6"/>
      <c r="F89" s="6">
        <v>50</v>
      </c>
      <c r="G89" s="6">
        <v>8</v>
      </c>
      <c r="H89" s="7">
        <f>G89/F89</f>
        <v>0.16</v>
      </c>
      <c r="I89" s="68">
        <f>SUM(D94,G89:G96)</f>
        <v>64</v>
      </c>
    </row>
    <row r="90" spans="1:9" ht="15.75" thickBot="1" x14ac:dyDescent="0.3">
      <c r="A90" s="66"/>
      <c r="B90" s="5" t="s">
        <v>23</v>
      </c>
      <c r="C90" s="6"/>
      <c r="D90" s="6"/>
      <c r="E90" s="6"/>
      <c r="F90" s="6">
        <v>40</v>
      </c>
      <c r="G90" s="6">
        <v>4</v>
      </c>
      <c r="H90" s="7">
        <f t="shared" ref="H90:H96" si="12">G90/F90</f>
        <v>0.1</v>
      </c>
      <c r="I90" s="68"/>
    </row>
    <row r="91" spans="1:9" ht="15.75" thickBot="1" x14ac:dyDescent="0.3">
      <c r="A91" s="66"/>
      <c r="B91" s="39" t="s">
        <v>77</v>
      </c>
      <c r="C91" s="6"/>
      <c r="D91" s="6"/>
      <c r="E91" s="6"/>
      <c r="F91" s="6">
        <v>50</v>
      </c>
      <c r="G91" s="6">
        <v>4</v>
      </c>
      <c r="H91" s="7">
        <f t="shared" si="12"/>
        <v>0.08</v>
      </c>
      <c r="I91" s="68"/>
    </row>
    <row r="92" spans="1:9" ht="15.75" thickBot="1" x14ac:dyDescent="0.3">
      <c r="A92" s="66"/>
      <c r="B92" s="5" t="s">
        <v>78</v>
      </c>
      <c r="C92" s="6"/>
      <c r="D92" s="6"/>
      <c r="E92" s="6"/>
      <c r="F92" s="6">
        <v>40</v>
      </c>
      <c r="G92" s="6">
        <v>14</v>
      </c>
      <c r="H92" s="7">
        <f t="shared" si="12"/>
        <v>0.35</v>
      </c>
      <c r="I92" s="68"/>
    </row>
    <row r="93" spans="1:9" ht="15.75" thickBot="1" x14ac:dyDescent="0.3">
      <c r="A93" s="66"/>
      <c r="B93" s="5" t="s">
        <v>19</v>
      </c>
      <c r="C93" s="6"/>
      <c r="D93" s="6"/>
      <c r="E93" s="6"/>
      <c r="F93" s="6">
        <v>40</v>
      </c>
      <c r="G93" s="6">
        <v>3</v>
      </c>
      <c r="H93" s="7">
        <f t="shared" si="12"/>
        <v>7.4999999999999997E-2</v>
      </c>
      <c r="I93" s="68"/>
    </row>
    <row r="94" spans="1:9" ht="15.75" thickBot="1" x14ac:dyDescent="0.3">
      <c r="A94" s="66"/>
      <c r="B94" s="5" t="s">
        <v>79</v>
      </c>
      <c r="C94" s="6">
        <v>40</v>
      </c>
      <c r="D94" s="6">
        <v>13</v>
      </c>
      <c r="E94" s="7">
        <f>D94/C94</f>
        <v>0.32500000000000001</v>
      </c>
      <c r="F94" s="6">
        <v>35</v>
      </c>
      <c r="G94" s="6">
        <v>8</v>
      </c>
      <c r="H94" s="7">
        <f t="shared" si="12"/>
        <v>0.22857142857142856</v>
      </c>
      <c r="I94" s="68"/>
    </row>
    <row r="95" spans="1:9" ht="15.75" thickBot="1" x14ac:dyDescent="0.3">
      <c r="A95" s="66"/>
      <c r="B95" s="5" t="s">
        <v>80</v>
      </c>
      <c r="C95" s="6"/>
      <c r="D95" s="6"/>
      <c r="E95" s="6"/>
      <c r="F95" s="6">
        <v>30</v>
      </c>
      <c r="G95" s="6">
        <v>3</v>
      </c>
      <c r="H95" s="7">
        <f t="shared" si="12"/>
        <v>0.1</v>
      </c>
      <c r="I95" s="68"/>
    </row>
    <row r="96" spans="1:9" ht="15.75" thickBot="1" x14ac:dyDescent="0.3">
      <c r="A96" s="95"/>
      <c r="B96" s="15" t="s">
        <v>81</v>
      </c>
      <c r="C96" s="9"/>
      <c r="D96" s="9"/>
      <c r="E96" s="9"/>
      <c r="F96" s="9">
        <v>35</v>
      </c>
      <c r="G96" s="9">
        <v>7</v>
      </c>
      <c r="H96" s="10">
        <f t="shared" si="12"/>
        <v>0.2</v>
      </c>
      <c r="I96" s="75"/>
    </row>
    <row r="97" spans="1:9" ht="24" thickTop="1" thickBot="1" x14ac:dyDescent="0.3">
      <c r="A97" s="131" t="s">
        <v>82</v>
      </c>
      <c r="B97" s="121" t="s">
        <v>83</v>
      </c>
      <c r="C97" s="122">
        <v>60</v>
      </c>
      <c r="D97" s="122">
        <v>139</v>
      </c>
      <c r="E97" s="123">
        <f>D97/C97</f>
        <v>2.3166666666666669</v>
      </c>
      <c r="F97" s="77">
        <v>60</v>
      </c>
      <c r="G97" s="77">
        <v>5</v>
      </c>
      <c r="H97" s="78">
        <f>G97/F97</f>
        <v>8.3333333333333329E-2</v>
      </c>
      <c r="I97" s="77">
        <f>SUM(G97,D97)</f>
        <v>144</v>
      </c>
    </row>
    <row r="98" spans="1:9" ht="16.5" thickTop="1" thickBot="1" x14ac:dyDescent="0.3">
      <c r="A98" s="59" t="s">
        <v>84</v>
      </c>
      <c r="B98" s="30" t="s">
        <v>18</v>
      </c>
      <c r="C98" s="37"/>
      <c r="D98" s="37"/>
      <c r="E98" s="37"/>
      <c r="F98" s="37">
        <v>60</v>
      </c>
      <c r="G98" s="37">
        <v>2</v>
      </c>
      <c r="H98" s="38">
        <f>G98/F98</f>
        <v>3.3333333333333333E-2</v>
      </c>
      <c r="I98" s="60">
        <f>SUM(G98:G104)</f>
        <v>12</v>
      </c>
    </row>
    <row r="99" spans="1:9" ht="15.75" thickBot="1" x14ac:dyDescent="0.3">
      <c r="A99" s="66"/>
      <c r="B99" s="5" t="s">
        <v>15</v>
      </c>
      <c r="C99" s="6"/>
      <c r="D99" s="6"/>
      <c r="E99" s="6"/>
      <c r="F99" s="6">
        <v>48</v>
      </c>
      <c r="G99" s="6" t="s">
        <v>123</v>
      </c>
      <c r="H99" s="6" t="s">
        <v>123</v>
      </c>
      <c r="I99" s="68"/>
    </row>
    <row r="100" spans="1:9" ht="15.75" thickBot="1" x14ac:dyDescent="0.3">
      <c r="A100" s="66"/>
      <c r="B100" s="5" t="s">
        <v>23</v>
      </c>
      <c r="C100" s="6"/>
      <c r="D100" s="6"/>
      <c r="E100" s="6"/>
      <c r="F100" s="6">
        <v>28</v>
      </c>
      <c r="G100" s="6">
        <v>3</v>
      </c>
      <c r="H100" s="7">
        <f t="shared" ref="H100:H109" si="13">G100/F100</f>
        <v>0.10714285714285714</v>
      </c>
      <c r="I100" s="68"/>
    </row>
    <row r="101" spans="1:9" ht="15.75" thickBot="1" x14ac:dyDescent="0.3">
      <c r="A101" s="66"/>
      <c r="B101" s="5" t="s">
        <v>19</v>
      </c>
      <c r="C101" s="6"/>
      <c r="D101" s="6"/>
      <c r="E101" s="6"/>
      <c r="F101" s="6">
        <v>38</v>
      </c>
      <c r="G101" s="6">
        <v>4</v>
      </c>
      <c r="H101" s="7">
        <f t="shared" si="13"/>
        <v>0.10526315789473684</v>
      </c>
      <c r="I101" s="68"/>
    </row>
    <row r="102" spans="1:9" ht="15.75" thickBot="1" x14ac:dyDescent="0.3">
      <c r="A102" s="66"/>
      <c r="B102" s="5" t="s">
        <v>85</v>
      </c>
      <c r="C102" s="6"/>
      <c r="D102" s="6"/>
      <c r="E102" s="6"/>
      <c r="F102" s="6">
        <v>10</v>
      </c>
      <c r="G102" s="6" t="s">
        <v>123</v>
      </c>
      <c r="H102" s="6" t="s">
        <v>123</v>
      </c>
      <c r="I102" s="68"/>
    </row>
    <row r="103" spans="1:9" ht="15.75" thickBot="1" x14ac:dyDescent="0.3">
      <c r="A103" s="66"/>
      <c r="B103" s="5" t="s">
        <v>20</v>
      </c>
      <c r="C103" s="6"/>
      <c r="D103" s="6"/>
      <c r="E103" s="6"/>
      <c r="F103" s="6">
        <v>70</v>
      </c>
      <c r="G103" s="6" t="s">
        <v>123</v>
      </c>
      <c r="H103" s="6" t="s">
        <v>123</v>
      </c>
      <c r="I103" s="68"/>
    </row>
    <row r="104" spans="1:9" ht="15.75" thickBot="1" x14ac:dyDescent="0.3">
      <c r="A104" s="95"/>
      <c r="B104" s="15" t="s">
        <v>86</v>
      </c>
      <c r="C104" s="9"/>
      <c r="D104" s="9"/>
      <c r="E104" s="9"/>
      <c r="F104" s="9">
        <v>60</v>
      </c>
      <c r="G104" s="9">
        <v>3</v>
      </c>
      <c r="H104" s="10">
        <f t="shared" si="13"/>
        <v>0.05</v>
      </c>
      <c r="I104" s="75"/>
    </row>
    <row r="105" spans="1:9" ht="16.5" thickTop="1" thickBot="1" x14ac:dyDescent="0.3">
      <c r="A105" s="93" t="s">
        <v>87</v>
      </c>
      <c r="B105" s="30" t="s">
        <v>18</v>
      </c>
      <c r="C105" s="37"/>
      <c r="D105" s="37"/>
      <c r="E105" s="37"/>
      <c r="F105" s="37">
        <v>80</v>
      </c>
      <c r="G105" s="37">
        <v>4</v>
      </c>
      <c r="H105" s="38">
        <f t="shared" si="13"/>
        <v>0.05</v>
      </c>
      <c r="I105" s="60">
        <f>SUM(G105:G118)</f>
        <v>37</v>
      </c>
    </row>
    <row r="106" spans="1:9" ht="15.75" thickBot="1" x14ac:dyDescent="0.3">
      <c r="A106" s="66"/>
      <c r="B106" s="5" t="s">
        <v>88</v>
      </c>
      <c r="C106" s="6"/>
      <c r="D106" s="6"/>
      <c r="E106" s="6"/>
      <c r="F106" s="6">
        <v>80</v>
      </c>
      <c r="G106" s="6">
        <v>1</v>
      </c>
      <c r="H106" s="7">
        <f t="shared" si="13"/>
        <v>1.2500000000000001E-2</v>
      </c>
      <c r="I106" s="68"/>
    </row>
    <row r="107" spans="1:9" ht="15.75" thickBot="1" x14ac:dyDescent="0.3">
      <c r="A107" s="66"/>
      <c r="B107" s="5" t="s">
        <v>23</v>
      </c>
      <c r="C107" s="6"/>
      <c r="D107" s="6"/>
      <c r="E107" s="6"/>
      <c r="F107" s="6">
        <v>55</v>
      </c>
      <c r="G107" s="6">
        <v>6</v>
      </c>
      <c r="H107" s="7">
        <f t="shared" si="13"/>
        <v>0.10909090909090909</v>
      </c>
      <c r="I107" s="68"/>
    </row>
    <row r="108" spans="1:9" ht="15.75" thickBot="1" x14ac:dyDescent="0.3">
      <c r="A108" s="66"/>
      <c r="B108" s="5" t="s">
        <v>89</v>
      </c>
      <c r="C108" s="6"/>
      <c r="D108" s="6"/>
      <c r="E108" s="6"/>
      <c r="F108" s="6">
        <v>25</v>
      </c>
      <c r="G108" s="6">
        <v>3</v>
      </c>
      <c r="H108" s="7">
        <f t="shared" si="13"/>
        <v>0.12</v>
      </c>
      <c r="I108" s="68"/>
    </row>
    <row r="109" spans="1:9" ht="15.75" thickBot="1" x14ac:dyDescent="0.3">
      <c r="A109" s="66"/>
      <c r="B109" s="5" t="s">
        <v>90</v>
      </c>
      <c r="C109" s="6"/>
      <c r="D109" s="6"/>
      <c r="E109" s="6"/>
      <c r="F109" s="6">
        <v>30</v>
      </c>
      <c r="G109" s="6">
        <v>5</v>
      </c>
      <c r="H109" s="7">
        <f t="shared" si="13"/>
        <v>0.16666666666666666</v>
      </c>
      <c r="I109" s="68"/>
    </row>
    <row r="110" spans="1:9" ht="15.75" thickBot="1" x14ac:dyDescent="0.3">
      <c r="A110" s="66"/>
      <c r="B110" s="5" t="s">
        <v>91</v>
      </c>
      <c r="C110" s="6"/>
      <c r="D110" s="6"/>
      <c r="E110" s="6"/>
      <c r="F110" s="6">
        <v>10</v>
      </c>
      <c r="G110" s="6" t="s">
        <v>123</v>
      </c>
      <c r="H110" s="7" t="s">
        <v>123</v>
      </c>
      <c r="I110" s="68"/>
    </row>
    <row r="111" spans="1:9" ht="15.75" thickBot="1" x14ac:dyDescent="0.3">
      <c r="A111" s="66"/>
      <c r="B111" s="5" t="s">
        <v>19</v>
      </c>
      <c r="C111" s="6"/>
      <c r="D111" s="6"/>
      <c r="E111" s="6"/>
      <c r="F111" s="6">
        <v>30</v>
      </c>
      <c r="G111" s="6">
        <v>3</v>
      </c>
      <c r="H111" s="7">
        <f t="shared" ref="H111:H112" si="14">G111/F111</f>
        <v>0.1</v>
      </c>
      <c r="I111" s="68"/>
    </row>
    <row r="112" spans="1:9" ht="15.75" thickBot="1" x14ac:dyDescent="0.3">
      <c r="A112" s="66"/>
      <c r="B112" s="5" t="s">
        <v>85</v>
      </c>
      <c r="C112" s="6"/>
      <c r="D112" s="6"/>
      <c r="E112" s="6"/>
      <c r="F112" s="6">
        <v>40</v>
      </c>
      <c r="G112" s="6">
        <v>1</v>
      </c>
      <c r="H112" s="7">
        <f t="shared" si="14"/>
        <v>2.5000000000000001E-2</v>
      </c>
      <c r="I112" s="68"/>
    </row>
    <row r="113" spans="1:9" ht="15.75" thickBot="1" x14ac:dyDescent="0.3">
      <c r="A113" s="66"/>
      <c r="B113" s="5" t="s">
        <v>92</v>
      </c>
      <c r="C113" s="6"/>
      <c r="D113" s="6"/>
      <c r="E113" s="6"/>
      <c r="F113" s="6">
        <v>40</v>
      </c>
      <c r="G113" s="6" t="s">
        <v>123</v>
      </c>
      <c r="H113" s="7" t="s">
        <v>123</v>
      </c>
      <c r="I113" s="68"/>
    </row>
    <row r="114" spans="1:9" ht="23.25" thickBot="1" x14ac:dyDescent="0.3">
      <c r="A114" s="66"/>
      <c r="B114" s="5" t="s">
        <v>93</v>
      </c>
      <c r="C114" s="6"/>
      <c r="D114" s="6"/>
      <c r="E114" s="6"/>
      <c r="F114" s="6">
        <v>40</v>
      </c>
      <c r="G114" s="6">
        <v>5</v>
      </c>
      <c r="H114" s="7">
        <f>G114/F114</f>
        <v>0.125</v>
      </c>
      <c r="I114" s="68"/>
    </row>
    <row r="115" spans="1:9" ht="23.25" thickBot="1" x14ac:dyDescent="0.3">
      <c r="A115" s="66"/>
      <c r="B115" s="5" t="s">
        <v>94</v>
      </c>
      <c r="C115" s="6"/>
      <c r="D115" s="6"/>
      <c r="E115" s="6"/>
      <c r="F115" s="6">
        <v>40</v>
      </c>
      <c r="G115" s="6">
        <v>1</v>
      </c>
      <c r="H115" s="6" t="s">
        <v>123</v>
      </c>
      <c r="I115" s="68"/>
    </row>
    <row r="116" spans="1:9" ht="15.75" thickBot="1" x14ac:dyDescent="0.3">
      <c r="A116" s="97"/>
      <c r="B116" s="5" t="s">
        <v>20</v>
      </c>
      <c r="C116" s="6"/>
      <c r="D116" s="6"/>
      <c r="E116" s="6"/>
      <c r="F116" s="6">
        <v>40</v>
      </c>
      <c r="G116" s="6">
        <v>2</v>
      </c>
      <c r="H116" s="7">
        <f>G116/F116</f>
        <v>0.05</v>
      </c>
      <c r="I116" s="68"/>
    </row>
    <row r="117" spans="1:9" ht="15.75" thickBot="1" x14ac:dyDescent="0.3">
      <c r="A117" s="97"/>
      <c r="B117" s="5" t="s">
        <v>95</v>
      </c>
      <c r="C117" s="6"/>
      <c r="D117" s="6"/>
      <c r="E117" s="6"/>
      <c r="F117" s="6">
        <v>30</v>
      </c>
      <c r="G117" s="6" t="s">
        <v>127</v>
      </c>
      <c r="H117" s="7" t="s">
        <v>123</v>
      </c>
      <c r="I117" s="68"/>
    </row>
    <row r="118" spans="1:9" ht="15.75" thickBot="1" x14ac:dyDescent="0.3">
      <c r="A118" s="61"/>
      <c r="B118" s="15" t="s">
        <v>86</v>
      </c>
      <c r="C118" s="9"/>
      <c r="D118" s="9"/>
      <c r="E118" s="9"/>
      <c r="F118" s="9">
        <v>35</v>
      </c>
      <c r="G118" s="9">
        <v>6</v>
      </c>
      <c r="H118" s="10">
        <f>G118/F118</f>
        <v>0.17142857142857143</v>
      </c>
      <c r="I118" s="75"/>
    </row>
    <row r="119" spans="1:9" ht="16.5" thickTop="1" thickBot="1" x14ac:dyDescent="0.3">
      <c r="A119" s="93" t="s">
        <v>96</v>
      </c>
      <c r="B119" s="27" t="s">
        <v>18</v>
      </c>
      <c r="C119" s="19"/>
      <c r="D119" s="19"/>
      <c r="E119" s="19"/>
      <c r="F119" s="80">
        <v>100</v>
      </c>
      <c r="G119" s="19">
        <v>1</v>
      </c>
      <c r="H119" s="20">
        <f>G119/F119</f>
        <v>0.01</v>
      </c>
      <c r="I119" s="89">
        <f>SUM(G119:G122)</f>
        <v>6</v>
      </c>
    </row>
    <row r="120" spans="1:9" ht="15.75" thickBot="1" x14ac:dyDescent="0.3">
      <c r="A120" s="66"/>
      <c r="B120" s="3" t="s">
        <v>97</v>
      </c>
      <c r="C120" s="6"/>
      <c r="D120" s="6"/>
      <c r="E120" s="6"/>
      <c r="F120" s="28">
        <v>55</v>
      </c>
      <c r="G120" s="6">
        <v>2</v>
      </c>
      <c r="H120" s="7">
        <f t="shared" ref="H120:H121" si="15">G120/F120</f>
        <v>3.6363636363636362E-2</v>
      </c>
      <c r="I120" s="68"/>
    </row>
    <row r="121" spans="1:9" ht="15.75" thickBot="1" x14ac:dyDescent="0.3">
      <c r="A121" s="66"/>
      <c r="B121" s="3" t="s">
        <v>98</v>
      </c>
      <c r="C121" s="6"/>
      <c r="D121" s="6"/>
      <c r="E121" s="6"/>
      <c r="F121" s="28">
        <v>115</v>
      </c>
      <c r="G121" s="6">
        <v>3</v>
      </c>
      <c r="H121" s="7">
        <f t="shared" si="15"/>
        <v>2.6086956521739129E-2</v>
      </c>
      <c r="I121" s="68"/>
    </row>
    <row r="122" spans="1:9" ht="15.75" thickBot="1" x14ac:dyDescent="0.3">
      <c r="A122" s="85"/>
      <c r="B122" s="102" t="s">
        <v>85</v>
      </c>
      <c r="C122" s="9"/>
      <c r="D122" s="9"/>
      <c r="E122" s="9"/>
      <c r="F122" s="81">
        <v>55</v>
      </c>
      <c r="G122" s="9" t="s">
        <v>123</v>
      </c>
      <c r="H122" s="9" t="s">
        <v>123</v>
      </c>
      <c r="I122" s="75"/>
    </row>
    <row r="123" spans="1:9" ht="16.5" thickTop="1" thickBot="1" x14ac:dyDescent="0.3">
      <c r="A123" s="98" t="s">
        <v>99</v>
      </c>
      <c r="B123" s="30" t="s">
        <v>18</v>
      </c>
      <c r="C123" s="37"/>
      <c r="D123" s="37"/>
      <c r="E123" s="37"/>
      <c r="F123" s="37">
        <v>50</v>
      </c>
      <c r="G123" s="37" t="s">
        <v>123</v>
      </c>
      <c r="H123" s="38" t="s">
        <v>123</v>
      </c>
      <c r="I123" s="60">
        <f>SUM(G123:G126)</f>
        <v>9</v>
      </c>
    </row>
    <row r="124" spans="1:9" ht="15.75" thickBot="1" x14ac:dyDescent="0.3">
      <c r="A124" s="97"/>
      <c r="B124" s="5" t="s">
        <v>100</v>
      </c>
      <c r="C124" s="6"/>
      <c r="D124" s="6"/>
      <c r="E124" s="6"/>
      <c r="F124" s="6">
        <v>40</v>
      </c>
      <c r="G124" s="6">
        <v>8</v>
      </c>
      <c r="H124" s="7">
        <f>G124/F124</f>
        <v>0.2</v>
      </c>
      <c r="I124" s="68"/>
    </row>
    <row r="125" spans="1:9" ht="15.75" thickBot="1" x14ac:dyDescent="0.3">
      <c r="A125" s="97"/>
      <c r="B125" s="5" t="s">
        <v>23</v>
      </c>
      <c r="C125" s="6"/>
      <c r="D125" s="6"/>
      <c r="E125" s="6"/>
      <c r="F125" s="6">
        <v>50</v>
      </c>
      <c r="G125" s="6">
        <v>1</v>
      </c>
      <c r="H125" s="7">
        <f t="shared" ref="H125" si="16">G125/F125</f>
        <v>0.02</v>
      </c>
      <c r="I125" s="68"/>
    </row>
    <row r="126" spans="1:9" ht="15.75" thickBot="1" x14ac:dyDescent="0.3">
      <c r="A126" s="61"/>
      <c r="B126" s="15" t="s">
        <v>85</v>
      </c>
      <c r="C126" s="9"/>
      <c r="D126" s="9"/>
      <c r="E126" s="9"/>
      <c r="F126" s="9">
        <v>20</v>
      </c>
      <c r="G126" s="9" t="s">
        <v>123</v>
      </c>
      <c r="H126" s="10" t="s">
        <v>123</v>
      </c>
      <c r="I126" s="75"/>
    </row>
    <row r="127" spans="1:9" ht="16.5" thickTop="1" thickBot="1" x14ac:dyDescent="0.3">
      <c r="A127" s="98" t="s">
        <v>101</v>
      </c>
      <c r="B127" s="30" t="s">
        <v>100</v>
      </c>
      <c r="C127" s="37"/>
      <c r="D127" s="37"/>
      <c r="E127" s="37"/>
      <c r="F127" s="37">
        <v>30</v>
      </c>
      <c r="G127" s="37">
        <v>2</v>
      </c>
      <c r="H127" s="38">
        <f>G127/F127</f>
        <v>6.6666666666666666E-2</v>
      </c>
      <c r="I127" s="60">
        <f>SUM(G127:G128)</f>
        <v>2</v>
      </c>
    </row>
    <row r="128" spans="1:9" ht="15.75" thickBot="1" x14ac:dyDescent="0.3">
      <c r="A128" s="99"/>
      <c r="B128" s="15" t="s">
        <v>80</v>
      </c>
      <c r="C128" s="9"/>
      <c r="D128" s="9"/>
      <c r="E128" s="9"/>
      <c r="F128" s="9">
        <v>30</v>
      </c>
      <c r="G128" s="9" t="s">
        <v>123</v>
      </c>
      <c r="H128" s="9" t="s">
        <v>123</v>
      </c>
      <c r="I128" s="75"/>
    </row>
    <row r="129" spans="1:9" ht="16.5" thickTop="1" thickBot="1" x14ac:dyDescent="0.3">
      <c r="A129" s="98" t="s">
        <v>102</v>
      </c>
      <c r="B129" s="30" t="s">
        <v>18</v>
      </c>
      <c r="C129" s="37"/>
      <c r="D129" s="37"/>
      <c r="E129" s="37"/>
      <c r="F129" s="37">
        <v>75</v>
      </c>
      <c r="G129" s="37">
        <v>7</v>
      </c>
      <c r="H129" s="38">
        <f>G129/F129</f>
        <v>9.3333333333333338E-2</v>
      </c>
      <c r="I129" s="60">
        <f>SUM(G129:G140)</f>
        <v>73</v>
      </c>
    </row>
    <row r="130" spans="1:9" ht="15.75" thickBot="1" x14ac:dyDescent="0.3">
      <c r="A130" s="97"/>
      <c r="B130" s="5" t="s">
        <v>15</v>
      </c>
      <c r="C130" s="6"/>
      <c r="D130" s="6"/>
      <c r="E130" s="6"/>
      <c r="F130" s="6">
        <v>45</v>
      </c>
      <c r="G130" s="6">
        <v>6</v>
      </c>
      <c r="H130" s="7">
        <f>G130/F130</f>
        <v>0.13333333333333333</v>
      </c>
      <c r="I130" s="68"/>
    </row>
    <row r="131" spans="1:9" ht="15.75" thickBot="1" x14ac:dyDescent="0.3">
      <c r="A131" s="97"/>
      <c r="B131" s="5" t="s">
        <v>100</v>
      </c>
      <c r="C131" s="6"/>
      <c r="D131" s="6"/>
      <c r="E131" s="6"/>
      <c r="F131" s="6">
        <v>45</v>
      </c>
      <c r="G131" s="6">
        <v>7</v>
      </c>
      <c r="H131" s="7">
        <f t="shared" ref="H131:H140" si="17">G131/F131</f>
        <v>0.15555555555555556</v>
      </c>
      <c r="I131" s="68"/>
    </row>
    <row r="132" spans="1:9" ht="15.75" thickBot="1" x14ac:dyDescent="0.3">
      <c r="A132" s="97"/>
      <c r="B132" s="5" t="s">
        <v>23</v>
      </c>
      <c r="C132" s="6"/>
      <c r="D132" s="6"/>
      <c r="E132" s="6"/>
      <c r="F132" s="6">
        <v>65</v>
      </c>
      <c r="G132" s="6">
        <v>6</v>
      </c>
      <c r="H132" s="7">
        <f t="shared" si="17"/>
        <v>9.2307692307692313E-2</v>
      </c>
      <c r="I132" s="68"/>
    </row>
    <row r="133" spans="1:9" ht="15.75" thickBot="1" x14ac:dyDescent="0.3">
      <c r="A133" s="97"/>
      <c r="B133" s="5" t="s">
        <v>78</v>
      </c>
      <c r="C133" s="6"/>
      <c r="D133" s="6"/>
      <c r="E133" s="6"/>
      <c r="F133" s="6">
        <v>43</v>
      </c>
      <c r="G133" s="6">
        <v>9</v>
      </c>
      <c r="H133" s="7">
        <f t="shared" si="17"/>
        <v>0.20930232558139536</v>
      </c>
      <c r="I133" s="68"/>
    </row>
    <row r="134" spans="1:9" ht="15.75" thickBot="1" x14ac:dyDescent="0.3">
      <c r="A134" s="97"/>
      <c r="B134" s="5" t="s">
        <v>97</v>
      </c>
      <c r="C134" s="6"/>
      <c r="D134" s="6"/>
      <c r="E134" s="6"/>
      <c r="F134" s="6">
        <v>53</v>
      </c>
      <c r="G134" s="6">
        <v>7</v>
      </c>
      <c r="H134" s="7">
        <f t="shared" si="17"/>
        <v>0.13207547169811321</v>
      </c>
      <c r="I134" s="68"/>
    </row>
    <row r="135" spans="1:9" ht="15.75" thickBot="1" x14ac:dyDescent="0.3">
      <c r="A135" s="97"/>
      <c r="B135" s="5" t="s">
        <v>25</v>
      </c>
      <c r="C135" s="6"/>
      <c r="D135" s="6"/>
      <c r="E135" s="6"/>
      <c r="F135" s="6">
        <v>17</v>
      </c>
      <c r="G135" s="6">
        <v>1</v>
      </c>
      <c r="H135" s="7">
        <f t="shared" si="17"/>
        <v>5.8823529411764705E-2</v>
      </c>
      <c r="I135" s="68"/>
    </row>
    <row r="136" spans="1:9" ht="15.75" thickBot="1" x14ac:dyDescent="0.3">
      <c r="A136" s="97"/>
      <c r="B136" s="5" t="s">
        <v>103</v>
      </c>
      <c r="C136" s="6"/>
      <c r="D136" s="6"/>
      <c r="E136" s="6"/>
      <c r="F136" s="6">
        <v>32</v>
      </c>
      <c r="G136" s="6">
        <v>8</v>
      </c>
      <c r="H136" s="7">
        <f t="shared" si="17"/>
        <v>0.25</v>
      </c>
      <c r="I136" s="68"/>
    </row>
    <row r="137" spans="1:9" ht="15.75" thickBot="1" x14ac:dyDescent="0.3">
      <c r="A137" s="97"/>
      <c r="B137" s="5" t="s">
        <v>19</v>
      </c>
      <c r="C137" s="6"/>
      <c r="D137" s="6"/>
      <c r="E137" s="6"/>
      <c r="F137" s="6">
        <v>60</v>
      </c>
      <c r="G137" s="6">
        <v>4</v>
      </c>
      <c r="H137" s="7">
        <f t="shared" si="17"/>
        <v>6.6666666666666666E-2</v>
      </c>
      <c r="I137" s="68"/>
    </row>
    <row r="138" spans="1:9" ht="15.75" thickBot="1" x14ac:dyDescent="0.3">
      <c r="A138" s="97"/>
      <c r="B138" s="5" t="s">
        <v>104</v>
      </c>
      <c r="C138" s="6"/>
      <c r="D138" s="6"/>
      <c r="E138" s="6"/>
      <c r="F138" s="6">
        <v>38</v>
      </c>
      <c r="G138" s="6">
        <v>4</v>
      </c>
      <c r="H138" s="7">
        <f t="shared" si="17"/>
        <v>0.10526315789473684</v>
      </c>
      <c r="I138" s="68"/>
    </row>
    <row r="139" spans="1:9" ht="15.75" thickBot="1" x14ac:dyDescent="0.3">
      <c r="A139" s="97"/>
      <c r="B139" s="5" t="s">
        <v>80</v>
      </c>
      <c r="C139" s="6"/>
      <c r="D139" s="6"/>
      <c r="E139" s="6"/>
      <c r="F139" s="6">
        <v>80</v>
      </c>
      <c r="G139" s="6">
        <v>9</v>
      </c>
      <c r="H139" s="7">
        <f t="shared" si="17"/>
        <v>0.1125</v>
      </c>
      <c r="I139" s="68"/>
    </row>
    <row r="140" spans="1:9" ht="15.75" thickBot="1" x14ac:dyDescent="0.3">
      <c r="A140" s="99"/>
      <c r="B140" s="15" t="s">
        <v>86</v>
      </c>
      <c r="C140" s="9"/>
      <c r="D140" s="9"/>
      <c r="E140" s="9"/>
      <c r="F140" s="9">
        <v>45</v>
      </c>
      <c r="G140" s="9">
        <v>5</v>
      </c>
      <c r="H140" s="10">
        <f t="shared" si="17"/>
        <v>0.1111111111111111</v>
      </c>
      <c r="I140" s="75"/>
    </row>
    <row r="141" spans="1:9" ht="16.5" thickTop="1" thickBot="1" x14ac:dyDescent="0.3">
      <c r="A141" s="100" t="s">
        <v>105</v>
      </c>
      <c r="B141" s="30" t="s">
        <v>18</v>
      </c>
      <c r="C141" s="37"/>
      <c r="D141" s="37"/>
      <c r="E141" s="37"/>
      <c r="F141" s="37">
        <v>80</v>
      </c>
      <c r="G141" s="37">
        <v>12</v>
      </c>
      <c r="H141" s="38">
        <f>G141/F141</f>
        <v>0.15</v>
      </c>
      <c r="I141" s="60">
        <f>SUM(G141:G147)</f>
        <v>20</v>
      </c>
    </row>
    <row r="142" spans="1:9" ht="15.75" thickBot="1" x14ac:dyDescent="0.3">
      <c r="A142" s="97"/>
      <c r="B142" s="5" t="s">
        <v>106</v>
      </c>
      <c r="C142" s="6"/>
      <c r="D142" s="6"/>
      <c r="E142" s="6"/>
      <c r="F142" s="6">
        <v>31</v>
      </c>
      <c r="G142" s="6" t="s">
        <v>123</v>
      </c>
      <c r="H142" s="7" t="s">
        <v>123</v>
      </c>
      <c r="I142" s="68"/>
    </row>
    <row r="143" spans="1:9" ht="15.75" thickBot="1" x14ac:dyDescent="0.3">
      <c r="A143" s="97"/>
      <c r="B143" s="5" t="s">
        <v>15</v>
      </c>
      <c r="C143" s="6"/>
      <c r="D143" s="6"/>
      <c r="E143" s="6"/>
      <c r="F143" s="6">
        <v>40</v>
      </c>
      <c r="G143" s="6">
        <v>1</v>
      </c>
      <c r="H143" s="7">
        <f>G143/F143</f>
        <v>2.5000000000000001E-2</v>
      </c>
      <c r="I143" s="68"/>
    </row>
    <row r="144" spans="1:9" ht="15.75" thickBot="1" x14ac:dyDescent="0.3">
      <c r="A144" s="97"/>
      <c r="B144" s="5" t="s">
        <v>23</v>
      </c>
      <c r="C144" s="6"/>
      <c r="D144" s="6"/>
      <c r="E144" s="6"/>
      <c r="F144" s="6">
        <v>45</v>
      </c>
      <c r="G144" s="6">
        <v>3</v>
      </c>
      <c r="H144" s="7">
        <f>G144/F144</f>
        <v>6.6666666666666666E-2</v>
      </c>
      <c r="I144" s="68"/>
    </row>
    <row r="145" spans="1:9" ht="15.75" thickBot="1" x14ac:dyDescent="0.3">
      <c r="A145" s="97"/>
      <c r="B145" s="5" t="s">
        <v>19</v>
      </c>
      <c r="C145" s="6"/>
      <c r="D145" s="6"/>
      <c r="E145" s="6"/>
      <c r="F145" s="6">
        <v>45</v>
      </c>
      <c r="G145" s="6" t="s">
        <v>123</v>
      </c>
      <c r="H145" s="6" t="s">
        <v>123</v>
      </c>
      <c r="I145" s="68"/>
    </row>
    <row r="146" spans="1:9" ht="15.75" thickBot="1" x14ac:dyDescent="0.3">
      <c r="A146" s="97"/>
      <c r="B146" s="5" t="s">
        <v>85</v>
      </c>
      <c r="C146" s="6"/>
      <c r="D146" s="6"/>
      <c r="E146" s="6"/>
      <c r="F146" s="6">
        <v>50</v>
      </c>
      <c r="G146" s="6" t="s">
        <v>123</v>
      </c>
      <c r="H146" s="6" t="s">
        <v>123</v>
      </c>
      <c r="I146" s="68"/>
    </row>
    <row r="147" spans="1:9" ht="23.25" thickBot="1" x14ac:dyDescent="0.3">
      <c r="A147" s="61"/>
      <c r="B147" s="15" t="s">
        <v>93</v>
      </c>
      <c r="C147" s="9"/>
      <c r="D147" s="9"/>
      <c r="E147" s="9"/>
      <c r="F147" s="9">
        <v>68</v>
      </c>
      <c r="G147" s="9">
        <v>4</v>
      </c>
      <c r="H147" s="10">
        <f>G147/F147</f>
        <v>5.8823529411764705E-2</v>
      </c>
      <c r="I147" s="75"/>
    </row>
    <row r="148" spans="1:9" ht="16.5" thickTop="1" thickBot="1" x14ac:dyDescent="0.3">
      <c r="A148" s="98" t="s">
        <v>107</v>
      </c>
      <c r="B148" s="30" t="s">
        <v>108</v>
      </c>
      <c r="C148" s="37"/>
      <c r="D148" s="37"/>
      <c r="E148" s="37"/>
      <c r="F148" s="37">
        <v>95</v>
      </c>
      <c r="G148" s="37">
        <v>4</v>
      </c>
      <c r="H148" s="38">
        <f>G148/F148</f>
        <v>4.2105263157894736E-2</v>
      </c>
      <c r="I148" s="60">
        <f>SUM(G148:G149)</f>
        <v>4</v>
      </c>
    </row>
    <row r="149" spans="1:9" ht="15.75" thickBot="1" x14ac:dyDescent="0.3">
      <c r="A149" s="61"/>
      <c r="B149" s="15" t="s">
        <v>104</v>
      </c>
      <c r="C149" s="9"/>
      <c r="D149" s="9"/>
      <c r="E149" s="9"/>
      <c r="F149" s="9">
        <v>60</v>
      </c>
      <c r="G149" s="9" t="s">
        <v>123</v>
      </c>
      <c r="H149" s="9" t="s">
        <v>123</v>
      </c>
      <c r="I149" s="75"/>
    </row>
    <row r="150" spans="1:9" ht="16.5" thickTop="1" thickBot="1" x14ac:dyDescent="0.3">
      <c r="A150" s="98" t="s">
        <v>109</v>
      </c>
      <c r="B150" s="30" t="s">
        <v>18</v>
      </c>
      <c r="C150" s="37"/>
      <c r="D150" s="37"/>
      <c r="E150" s="37"/>
      <c r="F150" s="37">
        <v>40</v>
      </c>
      <c r="G150" s="37">
        <v>3</v>
      </c>
      <c r="H150" s="38">
        <f>G150/F150</f>
        <v>7.4999999999999997E-2</v>
      </c>
      <c r="I150" s="60">
        <f>SUM(G150:G155)</f>
        <v>7</v>
      </c>
    </row>
    <row r="151" spans="1:9" ht="15.75" thickBot="1" x14ac:dyDescent="0.3">
      <c r="A151" s="97"/>
      <c r="B151" s="5" t="s">
        <v>23</v>
      </c>
      <c r="C151" s="6"/>
      <c r="D151" s="6"/>
      <c r="E151" s="6"/>
      <c r="F151" s="6">
        <v>50</v>
      </c>
      <c r="G151" s="6" t="s">
        <v>123</v>
      </c>
      <c r="H151" s="6" t="s">
        <v>123</v>
      </c>
      <c r="I151" s="68"/>
    </row>
    <row r="152" spans="1:9" ht="15.75" thickBot="1" x14ac:dyDescent="0.3">
      <c r="A152" s="97"/>
      <c r="B152" s="5" t="s">
        <v>97</v>
      </c>
      <c r="C152" s="6"/>
      <c r="D152" s="6"/>
      <c r="E152" s="6"/>
      <c r="F152" s="6">
        <v>40</v>
      </c>
      <c r="G152" s="6">
        <v>1</v>
      </c>
      <c r="H152" s="7">
        <f>G152/F152</f>
        <v>2.5000000000000001E-2</v>
      </c>
      <c r="I152" s="68"/>
    </row>
    <row r="153" spans="1:9" ht="15.75" thickBot="1" x14ac:dyDescent="0.3">
      <c r="A153" s="97"/>
      <c r="B153" s="5" t="s">
        <v>19</v>
      </c>
      <c r="C153" s="6"/>
      <c r="D153" s="6"/>
      <c r="E153" s="6"/>
      <c r="F153" s="6">
        <v>50</v>
      </c>
      <c r="G153" s="6" t="s">
        <v>123</v>
      </c>
      <c r="H153" s="6" t="s">
        <v>123</v>
      </c>
      <c r="I153" s="68"/>
    </row>
    <row r="154" spans="1:9" ht="15.75" thickBot="1" x14ac:dyDescent="0.3">
      <c r="A154" s="97"/>
      <c r="B154" s="5" t="s">
        <v>85</v>
      </c>
      <c r="C154" s="6"/>
      <c r="D154" s="6"/>
      <c r="E154" s="6"/>
      <c r="F154" s="6">
        <v>40</v>
      </c>
      <c r="G154" s="6">
        <v>1</v>
      </c>
      <c r="H154" s="7">
        <f>G154/F154</f>
        <v>2.5000000000000001E-2</v>
      </c>
      <c r="I154" s="68"/>
    </row>
    <row r="155" spans="1:9" ht="15.75" thickBot="1" x14ac:dyDescent="0.3">
      <c r="A155" s="99"/>
      <c r="B155" s="15" t="s">
        <v>104</v>
      </c>
      <c r="C155" s="9"/>
      <c r="D155" s="9"/>
      <c r="E155" s="9"/>
      <c r="F155" s="9">
        <v>58</v>
      </c>
      <c r="G155" s="9">
        <v>2</v>
      </c>
      <c r="H155" s="10">
        <f>G155/F155</f>
        <v>3.4482758620689655E-2</v>
      </c>
      <c r="I155" s="75"/>
    </row>
    <row r="156" spans="1:9" ht="16.5" thickTop="1" thickBot="1" x14ac:dyDescent="0.3">
      <c r="A156" s="100" t="s">
        <v>110</v>
      </c>
      <c r="B156" s="30" t="s">
        <v>111</v>
      </c>
      <c r="C156" s="37"/>
      <c r="D156" s="37"/>
      <c r="E156" s="37"/>
      <c r="F156" s="37">
        <v>40</v>
      </c>
      <c r="G156" s="37" t="s">
        <v>123</v>
      </c>
      <c r="H156" s="37" t="s">
        <v>123</v>
      </c>
      <c r="I156" s="60">
        <f>SUM(G156:G159)</f>
        <v>8</v>
      </c>
    </row>
    <row r="157" spans="1:9" ht="15.75" thickBot="1" x14ac:dyDescent="0.3">
      <c r="A157" s="97"/>
      <c r="B157" s="5" t="s">
        <v>112</v>
      </c>
      <c r="C157" s="6"/>
      <c r="D157" s="6"/>
      <c r="E157" s="6"/>
      <c r="F157" s="6">
        <v>45</v>
      </c>
      <c r="G157" s="6">
        <v>2</v>
      </c>
      <c r="H157" s="7">
        <f>G157/F157</f>
        <v>4.4444444444444446E-2</v>
      </c>
      <c r="I157" s="68"/>
    </row>
    <row r="158" spans="1:9" ht="15.75" thickBot="1" x14ac:dyDescent="0.3">
      <c r="A158" s="97"/>
      <c r="B158" s="5" t="s">
        <v>113</v>
      </c>
      <c r="C158" s="6"/>
      <c r="D158" s="6"/>
      <c r="E158" s="6"/>
      <c r="F158" s="6">
        <v>50</v>
      </c>
      <c r="G158" s="6">
        <v>4</v>
      </c>
      <c r="H158" s="7">
        <f t="shared" ref="H158:H159" si="18">G158/F158</f>
        <v>0.08</v>
      </c>
      <c r="I158" s="68"/>
    </row>
    <row r="159" spans="1:9" ht="15.75" thickBot="1" x14ac:dyDescent="0.3">
      <c r="A159" s="61"/>
      <c r="B159" s="15" t="s">
        <v>114</v>
      </c>
      <c r="C159" s="9"/>
      <c r="D159" s="9"/>
      <c r="E159" s="9"/>
      <c r="F159" s="9">
        <v>60</v>
      </c>
      <c r="G159" s="9">
        <v>2</v>
      </c>
      <c r="H159" s="10">
        <f t="shared" si="18"/>
        <v>3.3333333333333333E-2</v>
      </c>
      <c r="I159" s="75"/>
    </row>
    <row r="160" spans="1:9" ht="16.5" thickTop="1" thickBot="1" x14ac:dyDescent="0.3">
      <c r="A160" s="98" t="s">
        <v>115</v>
      </c>
      <c r="B160" s="30" t="s">
        <v>18</v>
      </c>
      <c r="C160" s="37"/>
      <c r="D160" s="37"/>
      <c r="E160" s="37"/>
      <c r="F160" s="37">
        <v>60</v>
      </c>
      <c r="G160" s="37" t="s">
        <v>123</v>
      </c>
      <c r="H160" s="37" t="s">
        <v>123</v>
      </c>
      <c r="I160" s="60" t="s">
        <v>123</v>
      </c>
    </row>
    <row r="161" spans="1:9" ht="15.75" thickBot="1" x14ac:dyDescent="0.3">
      <c r="A161" s="99"/>
      <c r="B161" s="15" t="s">
        <v>85</v>
      </c>
      <c r="C161" s="9"/>
      <c r="D161" s="9"/>
      <c r="E161" s="9"/>
      <c r="F161" s="9">
        <v>30</v>
      </c>
      <c r="G161" s="9" t="s">
        <v>123</v>
      </c>
      <c r="H161" s="9" t="s">
        <v>123</v>
      </c>
      <c r="I161" s="75"/>
    </row>
    <row r="162" spans="1:9" ht="16.5" thickTop="1" thickBot="1" x14ac:dyDescent="0.3">
      <c r="A162" s="14" t="s">
        <v>116</v>
      </c>
      <c r="B162" s="76" t="s">
        <v>18</v>
      </c>
      <c r="C162" s="77"/>
      <c r="D162" s="77"/>
      <c r="E162" s="77"/>
      <c r="F162" s="77">
        <v>30</v>
      </c>
      <c r="G162" s="77">
        <v>1</v>
      </c>
      <c r="H162" s="78">
        <f>G162/F162</f>
        <v>3.3333333333333333E-2</v>
      </c>
      <c r="I162" s="77">
        <f>SUM(G162)</f>
        <v>1</v>
      </c>
    </row>
    <row r="163" spans="1:9" ht="16.5" thickTop="1" thickBot="1" x14ac:dyDescent="0.3">
      <c r="A163" s="41" t="s">
        <v>117</v>
      </c>
      <c r="B163" s="24" t="s">
        <v>97</v>
      </c>
      <c r="C163" s="22"/>
      <c r="D163" s="22"/>
      <c r="E163" s="22"/>
      <c r="F163" s="22">
        <v>80</v>
      </c>
      <c r="G163" s="22" t="s">
        <v>123</v>
      </c>
      <c r="H163" s="23" t="s">
        <v>123</v>
      </c>
      <c r="I163" s="22" t="s">
        <v>127</v>
      </c>
    </row>
    <row r="164" spans="1:9" ht="24" thickTop="1" thickBot="1" x14ac:dyDescent="0.3">
      <c r="A164" s="132" t="s">
        <v>118</v>
      </c>
      <c r="B164" s="128" t="s">
        <v>119</v>
      </c>
      <c r="C164" s="129"/>
      <c r="D164" s="129"/>
      <c r="E164" s="129"/>
      <c r="F164" s="129">
        <v>16</v>
      </c>
      <c r="G164" s="129">
        <v>31</v>
      </c>
      <c r="H164" s="130">
        <f>G164/F164</f>
        <v>1.9375</v>
      </c>
      <c r="I164" s="12">
        <f>SUM(G164)</f>
        <v>31</v>
      </c>
    </row>
    <row r="165" spans="1:9" ht="16.5" thickTop="1" thickBot="1" x14ac:dyDescent="0.3">
      <c r="A165" s="52" t="s">
        <v>120</v>
      </c>
      <c r="B165" s="17" t="s">
        <v>18</v>
      </c>
      <c r="C165" s="18"/>
      <c r="D165" s="19"/>
      <c r="E165" s="19"/>
      <c r="F165" s="18">
        <v>90</v>
      </c>
      <c r="G165" s="19">
        <v>6</v>
      </c>
      <c r="H165" s="20">
        <f>G165/F165</f>
        <v>6.6666666666666666E-2</v>
      </c>
      <c r="I165" s="55">
        <f>SUM(G165:G170)</f>
        <v>39</v>
      </c>
    </row>
    <row r="166" spans="1:9" ht="15.75" thickBot="1" x14ac:dyDescent="0.3">
      <c r="A166" s="53"/>
      <c r="B166" s="30" t="s">
        <v>100</v>
      </c>
      <c r="C166" s="4"/>
      <c r="D166" s="37"/>
      <c r="E166" s="37"/>
      <c r="F166" s="4">
        <v>50</v>
      </c>
      <c r="G166" s="37">
        <v>5</v>
      </c>
      <c r="H166" s="38">
        <f>G166/F166</f>
        <v>0.1</v>
      </c>
      <c r="I166" s="56"/>
    </row>
    <row r="167" spans="1:9" ht="15.75" thickBot="1" x14ac:dyDescent="0.3">
      <c r="A167" s="53"/>
      <c r="B167" s="30" t="s">
        <v>23</v>
      </c>
      <c r="C167" s="4"/>
      <c r="D167" s="37"/>
      <c r="E167" s="37"/>
      <c r="F167" s="4">
        <v>50</v>
      </c>
      <c r="G167" s="37">
        <v>3</v>
      </c>
      <c r="H167" s="38">
        <f t="shared" ref="H167:H170" si="19">G167/F167</f>
        <v>0.06</v>
      </c>
      <c r="I167" s="56"/>
    </row>
    <row r="168" spans="1:9" ht="15.75" thickBot="1" x14ac:dyDescent="0.3">
      <c r="A168" s="53"/>
      <c r="B168" s="30" t="s">
        <v>25</v>
      </c>
      <c r="C168" s="4"/>
      <c r="D168" s="37"/>
      <c r="E168" s="37"/>
      <c r="F168" s="4">
        <v>45</v>
      </c>
      <c r="G168" s="37">
        <v>23</v>
      </c>
      <c r="H168" s="38">
        <f t="shared" si="19"/>
        <v>0.51111111111111107</v>
      </c>
      <c r="I168" s="56"/>
    </row>
    <row r="169" spans="1:9" ht="15.75" thickBot="1" x14ac:dyDescent="0.3">
      <c r="A169" s="53"/>
      <c r="B169" s="30" t="s">
        <v>104</v>
      </c>
      <c r="C169" s="4"/>
      <c r="D169" s="37"/>
      <c r="E169" s="37"/>
      <c r="F169" s="4">
        <v>50</v>
      </c>
      <c r="G169" s="37">
        <v>1</v>
      </c>
      <c r="H169" s="38">
        <f t="shared" si="19"/>
        <v>0.02</v>
      </c>
      <c r="I169" s="56"/>
    </row>
    <row r="170" spans="1:9" ht="15.75" thickBot="1" x14ac:dyDescent="0.3">
      <c r="A170" s="54"/>
      <c r="B170" s="24" t="s">
        <v>20</v>
      </c>
      <c r="C170" s="12"/>
      <c r="D170" s="22"/>
      <c r="E170" s="22"/>
      <c r="F170" s="12">
        <v>50</v>
      </c>
      <c r="G170" s="22">
        <v>1</v>
      </c>
      <c r="H170" s="38">
        <f t="shared" si="19"/>
        <v>0.02</v>
      </c>
      <c r="I170" s="57"/>
    </row>
    <row r="171" spans="1:9" ht="16.5" thickTop="1" thickBot="1" x14ac:dyDescent="0.3">
      <c r="A171" s="52" t="s">
        <v>121</v>
      </c>
      <c r="B171" s="17" t="s">
        <v>78</v>
      </c>
      <c r="C171" s="16"/>
      <c r="D171" s="19"/>
      <c r="E171" s="19"/>
      <c r="F171" s="18">
        <v>45</v>
      </c>
      <c r="G171" s="19">
        <v>43</v>
      </c>
      <c r="H171" s="20">
        <f>G171/F171</f>
        <v>0.9555555555555556</v>
      </c>
      <c r="I171" s="55">
        <f>SUM(G171:G172)</f>
        <v>58</v>
      </c>
    </row>
    <row r="172" spans="1:9" ht="15.75" thickBot="1" x14ac:dyDescent="0.3">
      <c r="A172" s="54"/>
      <c r="B172" s="24" t="s">
        <v>86</v>
      </c>
      <c r="C172" s="29"/>
      <c r="D172" s="22"/>
      <c r="E172" s="22"/>
      <c r="F172" s="12">
        <v>55</v>
      </c>
      <c r="G172" s="22">
        <v>15</v>
      </c>
      <c r="H172" s="23">
        <f>G172/F172</f>
        <v>0.27272727272727271</v>
      </c>
      <c r="I172" s="57"/>
    </row>
    <row r="173" spans="1:9" ht="16.5" thickTop="1" thickBot="1" x14ac:dyDescent="0.3">
      <c r="A173" s="42" t="s">
        <v>74</v>
      </c>
      <c r="B173" s="43"/>
      <c r="C173" s="44">
        <f>SUM(C97+C94)</f>
        <v>100</v>
      </c>
      <c r="D173" s="45">
        <f>SUM(D94+D97)</f>
        <v>152</v>
      </c>
      <c r="E173" s="46">
        <f>D173/C173</f>
        <v>1.52</v>
      </c>
      <c r="F173" s="47">
        <f>SUM(F89:F172)</f>
        <v>4050</v>
      </c>
      <c r="G173" s="45">
        <f>SUM(G89:G172)</f>
        <v>363</v>
      </c>
      <c r="H173" s="46">
        <f>(G173/F173)</f>
        <v>8.9629629629629629E-2</v>
      </c>
      <c r="I173" s="82">
        <f>SUM(G173+D173)</f>
        <v>515</v>
      </c>
    </row>
    <row r="174" spans="1:9" ht="16.5" thickTop="1" thickBot="1" x14ac:dyDescent="0.3">
      <c r="A174" s="48" t="s">
        <v>122</v>
      </c>
      <c r="B174" s="49"/>
      <c r="C174" s="50">
        <f>SUM(C173+C86)</f>
        <v>4290</v>
      </c>
      <c r="D174" s="50">
        <f t="shared" ref="D174:I174" si="20">SUM(D173+D86)</f>
        <v>2026</v>
      </c>
      <c r="E174" s="51">
        <f>D174/C174</f>
        <v>0.47226107226107228</v>
      </c>
      <c r="F174" s="50">
        <f t="shared" si="20"/>
        <v>7525</v>
      </c>
      <c r="G174" s="50">
        <f t="shared" si="20"/>
        <v>544</v>
      </c>
      <c r="H174" s="51">
        <f>G174/F174</f>
        <v>7.2292358803986712E-2</v>
      </c>
      <c r="I174" s="50">
        <f t="shared" si="20"/>
        <v>2570</v>
      </c>
    </row>
    <row r="175" spans="1:9" ht="15.75" thickTop="1" x14ac:dyDescent="0.25">
      <c r="C175" s="109"/>
      <c r="D175" s="109"/>
      <c r="E175" s="109"/>
      <c r="F175" s="109"/>
      <c r="G175" s="109"/>
      <c r="H175" s="109"/>
      <c r="I175" s="109"/>
    </row>
  </sheetData>
  <mergeCells count="88">
    <mergeCell ref="A165:A170"/>
    <mergeCell ref="I165:I170"/>
    <mergeCell ref="A171:A172"/>
    <mergeCell ref="I171:I172"/>
    <mergeCell ref="A150:A155"/>
    <mergeCell ref="I150:I155"/>
    <mergeCell ref="A156:A159"/>
    <mergeCell ref="I156:I159"/>
    <mergeCell ref="A160:A161"/>
    <mergeCell ref="I160:I161"/>
    <mergeCell ref="A129:A140"/>
    <mergeCell ref="I129:I140"/>
    <mergeCell ref="A141:A147"/>
    <mergeCell ref="I141:I147"/>
    <mergeCell ref="A148:A149"/>
    <mergeCell ref="I148:I149"/>
    <mergeCell ref="A119:A122"/>
    <mergeCell ref="I119:I122"/>
    <mergeCell ref="A123:A126"/>
    <mergeCell ref="I123:I126"/>
    <mergeCell ref="A127:A128"/>
    <mergeCell ref="I127:I128"/>
    <mergeCell ref="A89:A96"/>
    <mergeCell ref="I89:I96"/>
    <mergeCell ref="A98:A104"/>
    <mergeCell ref="I98:I104"/>
    <mergeCell ref="A105:A118"/>
    <mergeCell ref="I105:I118"/>
    <mergeCell ref="A80:A81"/>
    <mergeCell ref="I80:I81"/>
    <mergeCell ref="A82:A83"/>
    <mergeCell ref="I82:I83"/>
    <mergeCell ref="A84:A85"/>
    <mergeCell ref="I84:I85"/>
    <mergeCell ref="A71:A72"/>
    <mergeCell ref="I71:I72"/>
    <mergeCell ref="A73:A77"/>
    <mergeCell ref="I73:I77"/>
    <mergeCell ref="A78:A79"/>
    <mergeCell ref="I78:I79"/>
    <mergeCell ref="A62:A64"/>
    <mergeCell ref="I62:I64"/>
    <mergeCell ref="A65:A66"/>
    <mergeCell ref="I65:I66"/>
    <mergeCell ref="A67:A70"/>
    <mergeCell ref="I67:I70"/>
    <mergeCell ref="A54:A56"/>
    <mergeCell ref="I54:I56"/>
    <mergeCell ref="A57:A59"/>
    <mergeCell ref="I57:I59"/>
    <mergeCell ref="A60:A61"/>
    <mergeCell ref="I60:I61"/>
    <mergeCell ref="A41:A42"/>
    <mergeCell ref="I41:I42"/>
    <mergeCell ref="A43:A45"/>
    <mergeCell ref="I43:I45"/>
    <mergeCell ref="A46:A53"/>
    <mergeCell ref="I46:I53"/>
    <mergeCell ref="A29:A30"/>
    <mergeCell ref="I29:I30"/>
    <mergeCell ref="A31:A34"/>
    <mergeCell ref="I31:I34"/>
    <mergeCell ref="A35:A40"/>
    <mergeCell ref="I35:I40"/>
    <mergeCell ref="A19:A21"/>
    <mergeCell ref="I19:I21"/>
    <mergeCell ref="A23:A24"/>
    <mergeCell ref="I23:I24"/>
    <mergeCell ref="A25:A28"/>
    <mergeCell ref="I25:I28"/>
    <mergeCell ref="A13:A14"/>
    <mergeCell ref="I13:I14"/>
    <mergeCell ref="A15:A16"/>
    <mergeCell ref="I15:I16"/>
    <mergeCell ref="A17:A18"/>
    <mergeCell ref="I17:I18"/>
    <mergeCell ref="A4:A7"/>
    <mergeCell ref="I4:I7"/>
    <mergeCell ref="A8:A9"/>
    <mergeCell ref="I8:I9"/>
    <mergeCell ref="A10:A12"/>
    <mergeCell ref="I10:I12"/>
    <mergeCell ref="D1:E1"/>
    <mergeCell ref="A2:A3"/>
    <mergeCell ref="B2:B3"/>
    <mergeCell ref="C2:E2"/>
    <mergeCell ref="F2:H2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omejitve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dcterms:created xsi:type="dcterms:W3CDTF">2022-03-25T12:10:48Z</dcterms:created>
  <dcterms:modified xsi:type="dcterms:W3CDTF">2022-03-28T10:27:45Z</dcterms:modified>
</cp:coreProperties>
</file>