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s\Splet VŠS\Vpis 2023-2024\"/>
    </mc:Choice>
  </mc:AlternateContent>
  <xr:revisionPtr revIDLastSave="0" documentId="8_{CF9666DA-FF48-4037-9FF5-FC1C464F42CC}" xr6:coauthVersionLast="47" xr6:coauthVersionMax="47" xr10:uidLastSave="{00000000-0000-0000-0000-000000000000}"/>
  <bookViews>
    <workbookView xWindow="-120" yWindow="-120" windowWidth="25440" windowHeight="15390" xr2:uid="{1B8C75A8-A5A6-4DCA-881A-77E335C17C8F}"/>
  </bookViews>
  <sheets>
    <sheet name="Prijave 2023_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2" i="1" l="1"/>
  <c r="I155" i="1"/>
  <c r="I154" i="1"/>
  <c r="H175" i="1"/>
  <c r="J133" i="1"/>
  <c r="J108" i="1"/>
  <c r="J99" i="1"/>
  <c r="J90" i="1"/>
  <c r="I105" i="1"/>
  <c r="I107" i="1" l="1"/>
  <c r="J162" i="1"/>
  <c r="I162" i="1"/>
  <c r="I158" i="1"/>
  <c r="I149" i="1"/>
  <c r="J145" i="1"/>
  <c r="I127" i="1"/>
  <c r="I110" i="1"/>
  <c r="I111" i="1"/>
  <c r="I112" i="1"/>
  <c r="I113" i="1"/>
  <c r="I114" i="1"/>
  <c r="I115" i="1"/>
  <c r="I117" i="1"/>
  <c r="I118" i="1"/>
  <c r="I119" i="1"/>
  <c r="I121" i="1"/>
  <c r="I108" i="1"/>
  <c r="I126" i="1"/>
  <c r="I123" i="1"/>
  <c r="I170" i="1"/>
  <c r="I106" i="1"/>
  <c r="I104" i="1"/>
  <c r="I102" i="1"/>
  <c r="I85" i="1"/>
  <c r="I79" i="1"/>
  <c r="I78" i="1"/>
  <c r="I77" i="1"/>
  <c r="I71" i="1"/>
  <c r="I65" i="1"/>
  <c r="F58" i="1"/>
  <c r="F59" i="1"/>
  <c r="I45" i="1"/>
  <c r="I42" i="1"/>
  <c r="H87" i="1"/>
  <c r="I29" i="1"/>
  <c r="I28" i="1"/>
  <c r="J20" i="1"/>
  <c r="I19" i="1"/>
  <c r="I7" i="1"/>
  <c r="I5" i="1"/>
  <c r="F20" i="1"/>
  <c r="G175" i="1"/>
  <c r="E175" i="1"/>
  <c r="D175" i="1"/>
  <c r="I174" i="1"/>
  <c r="J173" i="1"/>
  <c r="I173" i="1"/>
  <c r="I171" i="1"/>
  <c r="I169" i="1"/>
  <c r="I168" i="1"/>
  <c r="I167" i="1"/>
  <c r="I166" i="1"/>
  <c r="I161" i="1"/>
  <c r="J158" i="1"/>
  <c r="I151" i="1"/>
  <c r="I148" i="1"/>
  <c r="I145" i="1"/>
  <c r="I144" i="1"/>
  <c r="I143" i="1"/>
  <c r="I142" i="1"/>
  <c r="I141" i="1"/>
  <c r="I140" i="1"/>
  <c r="I138" i="1"/>
  <c r="I137" i="1"/>
  <c r="I136" i="1"/>
  <c r="I135" i="1"/>
  <c r="I134" i="1"/>
  <c r="I133" i="1"/>
  <c r="J131" i="1"/>
  <c r="I131" i="1"/>
  <c r="I129" i="1"/>
  <c r="I128" i="1"/>
  <c r="J127" i="1"/>
  <c r="I125" i="1"/>
  <c r="J122" i="1"/>
  <c r="I122" i="1"/>
  <c r="I101" i="1"/>
  <c r="I99" i="1"/>
  <c r="J98" i="1"/>
  <c r="I98" i="1"/>
  <c r="F98" i="1"/>
  <c r="I97" i="1"/>
  <c r="I96" i="1"/>
  <c r="I95" i="1"/>
  <c r="F95" i="1"/>
  <c r="I93" i="1"/>
  <c r="I92" i="1"/>
  <c r="I91" i="1"/>
  <c r="I90" i="1"/>
  <c r="G87" i="1"/>
  <c r="E87" i="1"/>
  <c r="D87" i="1"/>
  <c r="F86" i="1"/>
  <c r="J85" i="1"/>
  <c r="F85" i="1"/>
  <c r="F84" i="1"/>
  <c r="J83" i="1"/>
  <c r="I83" i="1"/>
  <c r="F83" i="1"/>
  <c r="F82" i="1"/>
  <c r="J81" i="1"/>
  <c r="F81" i="1"/>
  <c r="F80" i="1"/>
  <c r="J79" i="1"/>
  <c r="F79" i="1"/>
  <c r="F78" i="1"/>
  <c r="F77" i="1"/>
  <c r="F76" i="1"/>
  <c r="J74" i="1"/>
  <c r="I74" i="1"/>
  <c r="F74" i="1"/>
  <c r="I73" i="1"/>
  <c r="F73" i="1"/>
  <c r="J72" i="1"/>
  <c r="F72" i="1"/>
  <c r="F71" i="1"/>
  <c r="F70" i="1"/>
  <c r="F69" i="1"/>
  <c r="J68" i="1"/>
  <c r="F68" i="1"/>
  <c r="F67" i="1"/>
  <c r="J66" i="1"/>
  <c r="F66" i="1"/>
  <c r="F65" i="1"/>
  <c r="F64" i="1"/>
  <c r="J63" i="1"/>
  <c r="I63" i="1"/>
  <c r="F63" i="1"/>
  <c r="I62" i="1"/>
  <c r="F62" i="1"/>
  <c r="J61" i="1"/>
  <c r="F61" i="1"/>
  <c r="F60" i="1"/>
  <c r="I59" i="1"/>
  <c r="J57" i="1"/>
  <c r="F57" i="1"/>
  <c r="I56" i="1"/>
  <c r="F56" i="1"/>
  <c r="I55" i="1"/>
  <c r="J54" i="1"/>
  <c r="I54" i="1"/>
  <c r="F54" i="1"/>
  <c r="F53" i="1"/>
  <c r="I52" i="1"/>
  <c r="F52" i="1"/>
  <c r="I51" i="1"/>
  <c r="F51" i="1"/>
  <c r="I50" i="1"/>
  <c r="I49" i="1"/>
  <c r="F49" i="1"/>
  <c r="I48" i="1"/>
  <c r="F48" i="1"/>
  <c r="I47" i="1"/>
  <c r="F47" i="1"/>
  <c r="J46" i="1"/>
  <c r="I46" i="1"/>
  <c r="F46" i="1"/>
  <c r="F45" i="1"/>
  <c r="I44" i="1"/>
  <c r="F44" i="1"/>
  <c r="J43" i="1"/>
  <c r="I43" i="1"/>
  <c r="F43" i="1"/>
  <c r="F42" i="1"/>
  <c r="J41" i="1"/>
  <c r="I41" i="1"/>
  <c r="F41" i="1"/>
  <c r="I39" i="1"/>
  <c r="I38" i="1"/>
  <c r="F38" i="1"/>
  <c r="I37" i="1"/>
  <c r="F37" i="1"/>
  <c r="F36" i="1"/>
  <c r="J35" i="1"/>
  <c r="F35" i="1"/>
  <c r="I34" i="1"/>
  <c r="F34" i="1"/>
  <c r="I33" i="1"/>
  <c r="F33" i="1"/>
  <c r="I32" i="1"/>
  <c r="F32" i="1"/>
  <c r="J31" i="1"/>
  <c r="I31" i="1"/>
  <c r="F31" i="1"/>
  <c r="F30" i="1"/>
  <c r="F29" i="1"/>
  <c r="F26" i="1"/>
  <c r="I25" i="1"/>
  <c r="F25" i="1"/>
  <c r="F24" i="1"/>
  <c r="J23" i="1"/>
  <c r="I22" i="1"/>
  <c r="F22" i="1"/>
  <c r="J21" i="1"/>
  <c r="F21" i="1"/>
  <c r="J19" i="1"/>
  <c r="F19" i="1"/>
  <c r="F18" i="1"/>
  <c r="F17" i="1"/>
  <c r="J16" i="1"/>
  <c r="F16" i="1"/>
  <c r="F15" i="1"/>
  <c r="J14" i="1"/>
  <c r="F14" i="1"/>
  <c r="I13" i="1"/>
  <c r="F13" i="1"/>
  <c r="J12" i="1"/>
  <c r="I12" i="1"/>
  <c r="F12" i="1"/>
  <c r="F28" i="1"/>
  <c r="J27" i="1"/>
  <c r="I27" i="1"/>
  <c r="F27" i="1"/>
  <c r="I11" i="1"/>
  <c r="F11" i="1"/>
  <c r="J10" i="1"/>
  <c r="I10" i="1"/>
  <c r="F10" i="1"/>
  <c r="I9" i="1"/>
  <c r="F9" i="1"/>
  <c r="J8" i="1"/>
  <c r="I8" i="1"/>
  <c r="F8" i="1"/>
  <c r="F7" i="1"/>
  <c r="F6" i="1"/>
  <c r="F5" i="1"/>
  <c r="J4" i="1"/>
  <c r="I4" i="1"/>
  <c r="F4" i="1"/>
  <c r="J29" i="1" l="1"/>
  <c r="J87" i="1" s="1"/>
  <c r="I87" i="1"/>
  <c r="G176" i="1"/>
  <c r="D176" i="1"/>
  <c r="F175" i="1"/>
  <c r="E176" i="1"/>
  <c r="F176" i="1" s="1"/>
  <c r="F87" i="1"/>
  <c r="J166" i="1" l="1"/>
  <c r="I175" i="1"/>
  <c r="J175" i="1" l="1"/>
  <c r="J176" i="1" s="1"/>
  <c r="H176" i="1"/>
  <c r="I176" i="1" s="1"/>
</calcChain>
</file>

<file path=xl/sharedStrings.xml><?xml version="1.0" encoding="utf-8"?>
<sst xmlns="http://schemas.openxmlformats.org/spreadsheetml/2006/main" count="372" uniqueCount="112">
  <si>
    <t>JAVNE VIŠJE STROKOVNE ŠOLE</t>
  </si>
  <si>
    <t>PROGRAM</t>
  </si>
  <si>
    <t>REDNI</t>
  </si>
  <si>
    <t>IZREDNI</t>
  </si>
  <si>
    <t>VSOTA</t>
  </si>
  <si>
    <t>VPISNA MESTA</t>
  </si>
  <si>
    <t>ŠT. PRIJAV</t>
  </si>
  <si>
    <t>%</t>
  </si>
  <si>
    <t>1. Biotehniški center Naklo</t>
  </si>
  <si>
    <t xml:space="preserve"> hortikultura</t>
  </si>
  <si>
    <t xml:space="preserve"> naravovarstvo</t>
  </si>
  <si>
    <t xml:space="preserve"> -</t>
  </si>
  <si>
    <t xml:space="preserve"> upravljanje podeželja in krajine</t>
  </si>
  <si>
    <t xml:space="preserve"> gostinstvo in turizem</t>
  </si>
  <si>
    <t xml:space="preserve"> živilstvo in prehrana</t>
  </si>
  <si>
    <t xml:space="preserve"> ekonomist</t>
  </si>
  <si>
    <t xml:space="preserve"> organizator socialne mreže</t>
  </si>
  <si>
    <t xml:space="preserve"> varovanje</t>
  </si>
  <si>
    <t xml:space="preserve"> - </t>
  </si>
  <si>
    <t xml:space="preserve"> informatika</t>
  </si>
  <si>
    <t xml:space="preserve"> medijska produkcija</t>
  </si>
  <si>
    <t>9. Lesarska šola Maribor</t>
  </si>
  <si>
    <t xml:space="preserve"> lesarstvo</t>
  </si>
  <si>
    <t xml:space="preserve"> oblikovanje materialov</t>
  </si>
  <si>
    <t xml:space="preserve">  -</t>
  </si>
  <si>
    <t xml:space="preserve">  - </t>
  </si>
  <si>
    <t>SKUPAJ</t>
  </si>
  <si>
    <t>ZASEBNE VIŠJE STROKOVNE ŠOLE</t>
  </si>
  <si>
    <t xml:space="preserve"> kozmetika</t>
  </si>
  <si>
    <t xml:space="preserve"> poslovni sekretar *</t>
  </si>
  <si>
    <t xml:space="preserve"> varstvo okolja in komunala</t>
  </si>
  <si>
    <t xml:space="preserve"> velnes (Doba)</t>
  </si>
  <si>
    <t xml:space="preserve"> medijska produkcija *</t>
  </si>
  <si>
    <t xml:space="preserve"> poslovni sekretar</t>
  </si>
  <si>
    <t xml:space="preserve"> velnes</t>
  </si>
  <si>
    <t xml:space="preserve"> ekonomist (Maribor)</t>
  </si>
  <si>
    <t xml:space="preserve"> informatika (Maribor)</t>
  </si>
  <si>
    <t xml:space="preserve"> poslovni sekretar (Maribor)</t>
  </si>
  <si>
    <t xml:space="preserve"> snovanje vizualnih komunikacij in trženja</t>
  </si>
  <si>
    <t xml:space="preserve"> snovanje vizualnih komunikacij in trženja  (Maribor)</t>
  </si>
  <si>
    <t xml:space="preserve"> varovanje (Maribor)</t>
  </si>
  <si>
    <t xml:space="preserve"> logistično inženirstvo</t>
  </si>
  <si>
    <t xml:space="preserve"> logistično inženirstvo (Ljubljana)</t>
  </si>
  <si>
    <t xml:space="preserve"> gradbeništvo</t>
  </si>
  <si>
    <t xml:space="preserve"> mehatronika</t>
  </si>
  <si>
    <t xml:space="preserve"> strojništvo</t>
  </si>
  <si>
    <t xml:space="preserve"> ekonomist (Ptuj)</t>
  </si>
  <si>
    <t xml:space="preserve"> ekonomist (Dutovlje)</t>
  </si>
  <si>
    <t xml:space="preserve"> ekonomist (Koper)</t>
  </si>
  <si>
    <t xml:space="preserve"> logistično inženirstvo (Dutovlje)</t>
  </si>
  <si>
    <t xml:space="preserve"> logistično inženirstvo (Koper)</t>
  </si>
  <si>
    <t>VSE ŠOLE</t>
  </si>
  <si>
    <t>8. Konservatorij za glasbo in balet Ljubljana</t>
  </si>
  <si>
    <t>11. Strokovni izobraževalni center Brežice</t>
  </si>
  <si>
    <t>25.  ŠC Velenje</t>
  </si>
  <si>
    <t>27. TŠC Maribor</t>
  </si>
  <si>
    <t>16. VSŠ za kozmetiko in velnes Ljubljana</t>
  </si>
  <si>
    <t>PREJETE PRIJAVE V PRVEM PRIJAVNEM ROKU 2023 - 2024</t>
  </si>
  <si>
    <t xml:space="preserve"> logistično inženirstvo (Maribor)</t>
  </si>
  <si>
    <t>1.  DOBA EPIS Maribor</t>
  </si>
  <si>
    <t>2. Inštitut in akademija za multimedije Ljubljana</t>
  </si>
  <si>
    <t>3. Abitura Celje</t>
  </si>
  <si>
    <t>4. B2</t>
  </si>
  <si>
    <t>5. B&amp;B</t>
  </si>
  <si>
    <t>6. CPU</t>
  </si>
  <si>
    <t>7. EDC Kranj</t>
  </si>
  <si>
    <t>8. ERUDIO, Ljubljana</t>
  </si>
  <si>
    <t>9. Gea College</t>
  </si>
  <si>
    <t>10. IC Geoss Litija</t>
  </si>
  <si>
    <t>11. IC Memory</t>
  </si>
  <si>
    <t>12. Lampret Consulting, Nova Gorica</t>
  </si>
  <si>
    <t>13. PARATUS, Ljubljana</t>
  </si>
  <si>
    <t>14. PRAH, Izobraževanje</t>
  </si>
  <si>
    <t>15. VSŠ Academia Maribor</t>
  </si>
  <si>
    <t>2. Biotehniški izobraževalni center Ljubljana</t>
  </si>
  <si>
    <t>3. Ekonomska šola Celje</t>
  </si>
  <si>
    <t>4. Ekonomska šola Murska Sobota</t>
  </si>
  <si>
    <t>5. Ekonomska šola Novo mesto</t>
  </si>
  <si>
    <t>6. Grm Novo mesto – Center biotehnike in turizma</t>
  </si>
  <si>
    <t>7. Izobraževalni center Piramida Maribor</t>
  </si>
  <si>
    <t>10. Prometna šola Maribor</t>
  </si>
  <si>
    <t>12. Šola za hortikulturo in vizualne umetnosti Celje</t>
  </si>
  <si>
    <t>13. ŠC Celje</t>
  </si>
  <si>
    <t>14. ŠC Kranj</t>
  </si>
  <si>
    <t>15. ŠC Ljubljana</t>
  </si>
  <si>
    <t>16. ŠC Nova Gorica</t>
  </si>
  <si>
    <t>17. ŠC Novo mesto</t>
  </si>
  <si>
    <t>18. ŠC Postojna</t>
  </si>
  <si>
    <t>20. ŠC Ravne na Koroškem</t>
  </si>
  <si>
    <t>21. ŠC Slovenj Gradec</t>
  </si>
  <si>
    <t>22. ŠC Srečka Kosovela Sežana</t>
  </si>
  <si>
    <t>23. ŠC Šentjur</t>
  </si>
  <si>
    <t>24. ŠC Škofja Loka</t>
  </si>
  <si>
    <t>26. ŠC PET Ljubljana</t>
  </si>
  <si>
    <t>28. VSŠ za gostinstvo in turizem Bled</t>
  </si>
  <si>
    <t>29. VSŠ za gostinstvo in turizem Maribor</t>
  </si>
  <si>
    <t xml:space="preserve"> računalništvo</t>
  </si>
  <si>
    <t xml:space="preserve"> elektroenergetika (Ljubljana)</t>
  </si>
  <si>
    <t xml:space="preserve"> komerciala (Doba)</t>
  </si>
  <si>
    <t xml:space="preserve"> balet</t>
  </si>
  <si>
    <t xml:space="preserve"> avtoservisni menedžment</t>
  </si>
  <si>
    <t xml:space="preserve"> telekomunikacije</t>
  </si>
  <si>
    <t xml:space="preserve"> elektroenergetika</t>
  </si>
  <si>
    <t xml:space="preserve"> oblikovanje materialov (les, kovina)</t>
  </si>
  <si>
    <t xml:space="preserve"> elektrotehnika</t>
  </si>
  <si>
    <t xml:space="preserve"> strojništvo </t>
  </si>
  <si>
    <t xml:space="preserve"> bionika</t>
  </si>
  <si>
    <t xml:space="preserve"> gozdarstvo in lovstvo</t>
  </si>
  <si>
    <t xml:space="preserve"> fotografija</t>
  </si>
  <si>
    <t xml:space="preserve"> oblikovanje materialov (kamen)</t>
  </si>
  <si>
    <t xml:space="preserve"> geotehnologija in rudarstvo</t>
  </si>
  <si>
    <t>19.  Ptuj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</si>
</sst>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7A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4" xfId="0" applyBorder="1"/>
    <xf numFmtId="0" fontId="0" fillId="0" borderId="20" xfId="0" applyBorder="1"/>
    <xf numFmtId="0" fontId="0" fillId="0" borderId="0" xfId="0" applyBorder="1"/>
    <xf numFmtId="0" fontId="2" fillId="2" borderId="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9" fontId="1" fillId="3" borderId="16" xfId="0" applyNumberFormat="1" applyFont="1" applyFill="1" applyBorder="1" applyAlignment="1">
      <alignment horizontal="center" vertical="center" wrapText="1"/>
    </xf>
    <xf numFmtId="3" fontId="1" fillId="3" borderId="17" xfId="0" applyNumberFormat="1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3" fontId="1" fillId="4" borderId="17" xfId="0" applyNumberFormat="1" applyFont="1" applyFill="1" applyBorder="1" applyAlignment="1">
      <alignment horizontal="center" vertical="center" wrapText="1"/>
    </xf>
    <xf numFmtId="9" fontId="1" fillId="4" borderId="17" xfId="0" applyNumberFormat="1" applyFont="1" applyFill="1" applyBorder="1" applyAlignment="1">
      <alignment horizontal="center" vertical="center" wrapText="1"/>
    </xf>
    <xf numFmtId="3" fontId="1" fillId="4" borderId="2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9" fontId="3" fillId="0" borderId="1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0" xfId="0" applyFont="1"/>
    <xf numFmtId="3" fontId="3" fillId="0" borderId="0" xfId="0" applyNumberFormat="1" applyFont="1"/>
    <xf numFmtId="0" fontId="1" fillId="3" borderId="22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9" fontId="3" fillId="0" borderId="18" xfId="0" applyNumberFormat="1" applyFont="1" applyBorder="1" applyAlignment="1">
      <alignment horizontal="center" vertical="center" wrapText="1"/>
    </xf>
    <xf numFmtId="10" fontId="3" fillId="0" borderId="0" xfId="0" applyNumberFormat="1" applyFont="1"/>
    <xf numFmtId="0" fontId="4" fillId="0" borderId="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39F56-6D9D-43EF-A956-66222E7D8831}">
  <dimension ref="A1:Y177"/>
  <sheetViews>
    <sheetView tabSelected="1" workbookViewId="0"/>
  </sheetViews>
  <sheetFormatPr defaultRowHeight="15" x14ac:dyDescent="0.25"/>
  <cols>
    <col min="1" max="1" width="1.85546875" customWidth="1"/>
    <col min="2" max="2" width="39.42578125" style="69" customWidth="1"/>
    <col min="3" max="3" width="34.42578125" style="69" customWidth="1"/>
    <col min="4" max="9" width="11.42578125" style="69" customWidth="1"/>
    <col min="10" max="10" width="8.85546875" style="69" customWidth="1"/>
  </cols>
  <sheetData>
    <row r="1" spans="2:25" ht="19.5" thickBot="1" x14ac:dyDescent="0.3">
      <c r="B1" s="80" t="s">
        <v>57</v>
      </c>
      <c r="C1" s="49"/>
      <c r="D1" s="49"/>
      <c r="E1" s="110"/>
      <c r="F1" s="110"/>
      <c r="G1" s="49"/>
      <c r="H1" s="49"/>
      <c r="I1" s="49"/>
      <c r="J1" s="49"/>
    </row>
    <row r="2" spans="2:25" ht="15.75" thickBot="1" x14ac:dyDescent="0.3">
      <c r="B2" s="111" t="s">
        <v>0</v>
      </c>
      <c r="C2" s="111" t="s">
        <v>1</v>
      </c>
      <c r="D2" s="112" t="s">
        <v>2</v>
      </c>
      <c r="E2" s="112"/>
      <c r="F2" s="112"/>
      <c r="G2" s="112" t="s">
        <v>3</v>
      </c>
      <c r="H2" s="112"/>
      <c r="I2" s="112"/>
      <c r="J2" s="109" t="s">
        <v>4</v>
      </c>
    </row>
    <row r="3" spans="2:25" ht="26.25" thickBot="1" x14ac:dyDescent="0.3">
      <c r="B3" s="111"/>
      <c r="C3" s="111"/>
      <c r="D3" s="4" t="s">
        <v>5</v>
      </c>
      <c r="E3" s="4" t="s">
        <v>6</v>
      </c>
      <c r="F3" s="4" t="s">
        <v>7</v>
      </c>
      <c r="G3" s="4" t="s">
        <v>5</v>
      </c>
      <c r="H3" s="4" t="s">
        <v>6</v>
      </c>
      <c r="I3" s="4" t="s">
        <v>7</v>
      </c>
      <c r="J3" s="109"/>
    </row>
    <row r="4" spans="2:25" ht="15.75" customHeight="1" thickBot="1" x14ac:dyDescent="0.3">
      <c r="B4" s="98" t="s">
        <v>8</v>
      </c>
      <c r="C4" s="15" t="s">
        <v>9</v>
      </c>
      <c r="D4" s="16">
        <v>45</v>
      </c>
      <c r="E4" s="16">
        <v>5</v>
      </c>
      <c r="F4" s="17">
        <f t="shared" ref="F4:F68" si="0">E4/D4</f>
        <v>0.1111111111111111</v>
      </c>
      <c r="G4" s="16">
        <v>30</v>
      </c>
      <c r="H4" s="16">
        <v>1</v>
      </c>
      <c r="I4" s="17">
        <f>H4/G4</f>
        <v>3.3333333333333333E-2</v>
      </c>
      <c r="J4" s="107">
        <f>SUM(E4:E7,H4:H7)</f>
        <v>38</v>
      </c>
    </row>
    <row r="5" spans="2:25" ht="15.75" customHeight="1" thickBot="1" x14ac:dyDescent="0.3">
      <c r="B5" s="98"/>
      <c r="C5" s="15" t="s">
        <v>10</v>
      </c>
      <c r="D5" s="16">
        <v>45</v>
      </c>
      <c r="E5" s="16">
        <v>7</v>
      </c>
      <c r="F5" s="17">
        <f t="shared" si="0"/>
        <v>0.15555555555555556</v>
      </c>
      <c r="G5" s="16">
        <v>30</v>
      </c>
      <c r="H5" s="16">
        <v>1</v>
      </c>
      <c r="I5" s="17">
        <f>H5/G5</f>
        <v>3.3333333333333333E-2</v>
      </c>
      <c r="J5" s="107"/>
    </row>
    <row r="6" spans="2:25" ht="15.75" customHeight="1" thickBot="1" x14ac:dyDescent="0.3">
      <c r="B6" s="98"/>
      <c r="C6" s="15" t="s">
        <v>12</v>
      </c>
      <c r="D6" s="16">
        <v>45</v>
      </c>
      <c r="E6" s="16">
        <v>6</v>
      </c>
      <c r="F6" s="17">
        <f t="shared" si="0"/>
        <v>0.13333333333333333</v>
      </c>
      <c r="G6" s="16">
        <v>30</v>
      </c>
      <c r="H6" s="16" t="s">
        <v>11</v>
      </c>
      <c r="I6" s="16" t="s">
        <v>11</v>
      </c>
      <c r="J6" s="107"/>
    </row>
    <row r="7" spans="2:25" ht="15.75" customHeight="1" thickBot="1" x14ac:dyDescent="0.3">
      <c r="B7" s="102"/>
      <c r="C7" s="50" t="s">
        <v>14</v>
      </c>
      <c r="D7" s="51">
        <v>45</v>
      </c>
      <c r="E7" s="19">
        <v>16</v>
      </c>
      <c r="F7" s="20">
        <f t="shared" si="0"/>
        <v>0.35555555555555557</v>
      </c>
      <c r="G7" s="51">
        <v>30</v>
      </c>
      <c r="H7" s="19">
        <v>2</v>
      </c>
      <c r="I7" s="20">
        <f>H7/G7</f>
        <v>6.6666666666666666E-2</v>
      </c>
      <c r="J7" s="108"/>
    </row>
    <row r="8" spans="2:25" ht="15.75" customHeight="1" thickTop="1" thickBot="1" x14ac:dyDescent="0.3">
      <c r="B8" s="100" t="s">
        <v>74</v>
      </c>
      <c r="C8" s="25" t="s">
        <v>13</v>
      </c>
      <c r="D8" s="29">
        <v>120</v>
      </c>
      <c r="E8" s="26">
        <v>71</v>
      </c>
      <c r="F8" s="27">
        <f t="shared" si="0"/>
        <v>0.59166666666666667</v>
      </c>
      <c r="G8" s="29">
        <v>70</v>
      </c>
      <c r="H8" s="26">
        <v>7</v>
      </c>
      <c r="I8" s="27">
        <f t="shared" ref="I8:I13" si="1">H8/G8</f>
        <v>0.1</v>
      </c>
      <c r="J8" s="92">
        <f>SUM(E8:E9,H8:H9)</f>
        <v>131</v>
      </c>
    </row>
    <row r="9" spans="2:25" ht="15.75" customHeight="1" thickBot="1" x14ac:dyDescent="0.3">
      <c r="B9" s="102"/>
      <c r="C9" s="18" t="s">
        <v>14</v>
      </c>
      <c r="D9" s="19">
        <v>90</v>
      </c>
      <c r="E9" s="19">
        <v>50</v>
      </c>
      <c r="F9" s="20">
        <f t="shared" si="0"/>
        <v>0.55555555555555558</v>
      </c>
      <c r="G9" s="19">
        <v>70</v>
      </c>
      <c r="H9" s="19">
        <v>3</v>
      </c>
      <c r="I9" s="20">
        <f t="shared" si="1"/>
        <v>4.2857142857142858E-2</v>
      </c>
      <c r="J9" s="94"/>
    </row>
    <row r="10" spans="2:25" ht="15.75" customHeight="1" thickTop="1" thickBot="1" x14ac:dyDescent="0.3">
      <c r="B10" s="100" t="s">
        <v>75</v>
      </c>
      <c r="C10" s="25" t="s">
        <v>15</v>
      </c>
      <c r="D10" s="26">
        <v>90</v>
      </c>
      <c r="E10" s="26">
        <v>11</v>
      </c>
      <c r="F10" s="27">
        <f t="shared" si="0"/>
        <v>0.12222222222222222</v>
      </c>
      <c r="G10" s="26">
        <v>70</v>
      </c>
      <c r="H10" s="26">
        <v>1</v>
      </c>
      <c r="I10" s="27">
        <f t="shared" si="1"/>
        <v>1.4285714285714285E-2</v>
      </c>
      <c r="J10" s="92">
        <f>SUM(E10:E11,H10:H11)</f>
        <v>20</v>
      </c>
    </row>
    <row r="11" spans="2:25" ht="15.75" customHeight="1" thickBot="1" x14ac:dyDescent="0.3">
      <c r="B11" s="98"/>
      <c r="C11" s="15" t="s">
        <v>16</v>
      </c>
      <c r="D11" s="16">
        <v>50</v>
      </c>
      <c r="E11" s="16">
        <v>7</v>
      </c>
      <c r="F11" s="17">
        <f t="shared" si="0"/>
        <v>0.14000000000000001</v>
      </c>
      <c r="G11" s="16">
        <v>50</v>
      </c>
      <c r="H11" s="16">
        <v>1</v>
      </c>
      <c r="I11" s="17">
        <f t="shared" si="1"/>
        <v>0.02</v>
      </c>
      <c r="J11" s="93"/>
    </row>
    <row r="12" spans="2:25" ht="15.75" customHeight="1" thickBot="1" x14ac:dyDescent="0.3">
      <c r="B12" s="100" t="s">
        <v>76</v>
      </c>
      <c r="C12" s="25" t="s">
        <v>15</v>
      </c>
      <c r="D12" s="26">
        <v>80</v>
      </c>
      <c r="E12" s="26">
        <v>17</v>
      </c>
      <c r="F12" s="27">
        <f t="shared" si="0"/>
        <v>0.21249999999999999</v>
      </c>
      <c r="G12" s="26">
        <v>50</v>
      </c>
      <c r="H12" s="26">
        <v>2</v>
      </c>
      <c r="I12" s="27">
        <f t="shared" si="1"/>
        <v>0.04</v>
      </c>
      <c r="J12" s="92">
        <f>SUM(E12:E13,H12:H13)</f>
        <v>32</v>
      </c>
    </row>
    <row r="13" spans="2:25" ht="15.75" customHeight="1" thickBot="1" x14ac:dyDescent="0.3">
      <c r="B13" s="102"/>
      <c r="C13" s="18" t="s">
        <v>19</v>
      </c>
      <c r="D13" s="19">
        <v>45</v>
      </c>
      <c r="E13" s="19">
        <v>12</v>
      </c>
      <c r="F13" s="20">
        <f t="shared" si="0"/>
        <v>0.26666666666666666</v>
      </c>
      <c r="G13" s="19">
        <v>30</v>
      </c>
      <c r="H13" s="19">
        <v>1</v>
      </c>
      <c r="I13" s="20">
        <f t="shared" si="1"/>
        <v>3.3333333333333333E-2</v>
      </c>
      <c r="J13" s="94"/>
    </row>
    <row r="14" spans="2:25" ht="15.75" customHeight="1" thickTop="1" thickBot="1" x14ac:dyDescent="0.3">
      <c r="B14" s="101" t="s">
        <v>77</v>
      </c>
      <c r="C14" s="43" t="s">
        <v>15</v>
      </c>
      <c r="D14" s="29">
        <v>60</v>
      </c>
      <c r="E14" s="29">
        <v>10</v>
      </c>
      <c r="F14" s="31">
        <f t="shared" si="0"/>
        <v>0.16666666666666666</v>
      </c>
      <c r="G14" s="29">
        <v>50</v>
      </c>
      <c r="H14" s="29" t="s">
        <v>11</v>
      </c>
      <c r="I14" s="31" t="s">
        <v>11</v>
      </c>
      <c r="J14" s="97">
        <f>SUM(E14:E15,H14)</f>
        <v>31</v>
      </c>
    </row>
    <row r="15" spans="2:25" ht="15.75" customHeight="1" thickBot="1" x14ac:dyDescent="0.3">
      <c r="B15" s="102"/>
      <c r="C15" s="18" t="s">
        <v>20</v>
      </c>
      <c r="D15" s="19">
        <v>45</v>
      </c>
      <c r="E15" s="19">
        <v>21</v>
      </c>
      <c r="F15" s="20">
        <f t="shared" si="0"/>
        <v>0.46666666666666667</v>
      </c>
      <c r="G15" s="19">
        <v>45</v>
      </c>
      <c r="H15" s="19" t="s">
        <v>11</v>
      </c>
      <c r="I15" s="19" t="s">
        <v>18</v>
      </c>
      <c r="J15" s="94"/>
      <c r="Y15" s="3"/>
    </row>
    <row r="16" spans="2:25" ht="15.75" customHeight="1" thickTop="1" thickBot="1" x14ac:dyDescent="0.3">
      <c r="B16" s="100" t="s">
        <v>78</v>
      </c>
      <c r="C16" s="25" t="s">
        <v>13</v>
      </c>
      <c r="D16" s="26">
        <v>50</v>
      </c>
      <c r="E16" s="26">
        <v>10</v>
      </c>
      <c r="F16" s="27">
        <f t="shared" si="0"/>
        <v>0.2</v>
      </c>
      <c r="G16" s="26">
        <v>45</v>
      </c>
      <c r="H16" s="26" t="s">
        <v>11</v>
      </c>
      <c r="I16" s="27" t="s">
        <v>11</v>
      </c>
      <c r="J16" s="92">
        <f>SUM(E16:E18,H16:H18)</f>
        <v>30</v>
      </c>
      <c r="Y16" s="3"/>
    </row>
    <row r="17" spans="2:10" ht="15.75" customHeight="1" thickBot="1" x14ac:dyDescent="0.3">
      <c r="B17" s="98"/>
      <c r="C17" s="15" t="s">
        <v>10</v>
      </c>
      <c r="D17" s="16">
        <v>50</v>
      </c>
      <c r="E17" s="16">
        <v>12</v>
      </c>
      <c r="F17" s="17">
        <f t="shared" si="0"/>
        <v>0.24</v>
      </c>
      <c r="G17" s="16">
        <v>45</v>
      </c>
      <c r="H17" s="16" t="s">
        <v>11</v>
      </c>
      <c r="I17" s="17" t="s">
        <v>11</v>
      </c>
      <c r="J17" s="93"/>
    </row>
    <row r="18" spans="2:10" ht="15.75" customHeight="1" thickBot="1" x14ac:dyDescent="0.3">
      <c r="B18" s="102"/>
      <c r="C18" s="18" t="s">
        <v>12</v>
      </c>
      <c r="D18" s="19">
        <v>50</v>
      </c>
      <c r="E18" s="19">
        <v>8</v>
      </c>
      <c r="F18" s="20">
        <f t="shared" si="0"/>
        <v>0.16</v>
      </c>
      <c r="G18" s="19">
        <v>45</v>
      </c>
      <c r="H18" s="19" t="s">
        <v>18</v>
      </c>
      <c r="I18" s="20" t="s">
        <v>11</v>
      </c>
      <c r="J18" s="94"/>
    </row>
    <row r="19" spans="2:10" ht="15.75" customHeight="1" thickTop="1" thickBot="1" x14ac:dyDescent="0.3">
      <c r="B19" s="52" t="s">
        <v>79</v>
      </c>
      <c r="C19" s="22" t="s">
        <v>14</v>
      </c>
      <c r="D19" s="23">
        <v>70</v>
      </c>
      <c r="E19" s="23">
        <v>25</v>
      </c>
      <c r="F19" s="24">
        <f t="shared" si="0"/>
        <v>0.35714285714285715</v>
      </c>
      <c r="G19" s="23">
        <v>50</v>
      </c>
      <c r="H19" s="23">
        <v>4</v>
      </c>
      <c r="I19" s="24">
        <f>H19/G19</f>
        <v>0.08</v>
      </c>
      <c r="J19" s="23">
        <f>SUM(E19,H19)</f>
        <v>29</v>
      </c>
    </row>
    <row r="20" spans="2:10" ht="15.75" customHeight="1" thickTop="1" thickBot="1" x14ac:dyDescent="0.3">
      <c r="B20" s="52" t="s">
        <v>52</v>
      </c>
      <c r="C20" s="22" t="s">
        <v>99</v>
      </c>
      <c r="D20" s="23">
        <v>17</v>
      </c>
      <c r="E20" s="23">
        <v>11</v>
      </c>
      <c r="F20" s="24">
        <f>SUM(E20/D20)</f>
        <v>0.6470588235294118</v>
      </c>
      <c r="G20" s="23">
        <v>8</v>
      </c>
      <c r="H20" s="23" t="s">
        <v>11</v>
      </c>
      <c r="I20" s="24" t="s">
        <v>11</v>
      </c>
      <c r="J20" s="53">
        <f>SUM(H20,E20)</f>
        <v>11</v>
      </c>
    </row>
    <row r="21" spans="2:10" ht="15.75" customHeight="1" thickTop="1" thickBot="1" x14ac:dyDescent="0.3">
      <c r="B21" s="100" t="s">
        <v>21</v>
      </c>
      <c r="C21" s="25" t="s">
        <v>22</v>
      </c>
      <c r="D21" s="26">
        <v>50</v>
      </c>
      <c r="E21" s="26">
        <v>33</v>
      </c>
      <c r="F21" s="27">
        <f t="shared" si="0"/>
        <v>0.66</v>
      </c>
      <c r="G21" s="26">
        <v>15</v>
      </c>
      <c r="H21" s="26" t="s">
        <v>11</v>
      </c>
      <c r="I21" s="27" t="s">
        <v>11</v>
      </c>
      <c r="J21" s="92">
        <f>SUM(E21:E22,H21:H22)</f>
        <v>46</v>
      </c>
    </row>
    <row r="22" spans="2:10" ht="15.75" customHeight="1" thickBot="1" x14ac:dyDescent="0.3">
      <c r="B22" s="102"/>
      <c r="C22" s="18" t="s">
        <v>23</v>
      </c>
      <c r="D22" s="19">
        <v>45</v>
      </c>
      <c r="E22" s="19">
        <v>12</v>
      </c>
      <c r="F22" s="20">
        <f t="shared" si="0"/>
        <v>0.26666666666666666</v>
      </c>
      <c r="G22" s="19">
        <v>15</v>
      </c>
      <c r="H22" s="19">
        <v>1</v>
      </c>
      <c r="I22" s="20">
        <f t="shared" ref="I22" si="2">H22/G22</f>
        <v>6.6666666666666666E-2</v>
      </c>
      <c r="J22" s="94"/>
    </row>
    <row r="23" spans="2:10" ht="15.75" customHeight="1" thickTop="1" thickBot="1" x14ac:dyDescent="0.3">
      <c r="B23" s="100" t="s">
        <v>80</v>
      </c>
      <c r="C23" s="25" t="s">
        <v>15</v>
      </c>
      <c r="D23" s="26" t="s">
        <v>11</v>
      </c>
      <c r="E23" s="26" t="s">
        <v>11</v>
      </c>
      <c r="F23" s="27" t="s">
        <v>11</v>
      </c>
      <c r="G23" s="26">
        <v>60</v>
      </c>
      <c r="H23" s="26" t="s">
        <v>11</v>
      </c>
      <c r="I23" s="27" t="s">
        <v>11</v>
      </c>
      <c r="J23" s="97">
        <f>SUM(E24:E26,H24:H26)</f>
        <v>116</v>
      </c>
    </row>
    <row r="24" spans="2:10" ht="15.75" customHeight="1" thickBot="1" x14ac:dyDescent="0.3">
      <c r="B24" s="98"/>
      <c r="C24" s="15" t="s">
        <v>19</v>
      </c>
      <c r="D24" s="16">
        <v>60</v>
      </c>
      <c r="E24" s="16">
        <v>40</v>
      </c>
      <c r="F24" s="17">
        <f t="shared" si="0"/>
        <v>0.66666666666666663</v>
      </c>
      <c r="G24" s="16" t="s">
        <v>11</v>
      </c>
      <c r="H24" s="16" t="s">
        <v>11</v>
      </c>
      <c r="I24" s="17" t="s">
        <v>11</v>
      </c>
      <c r="J24" s="93"/>
    </row>
    <row r="25" spans="2:10" ht="15.75" customHeight="1" thickBot="1" x14ac:dyDescent="0.3">
      <c r="B25" s="98"/>
      <c r="C25" s="54" t="s">
        <v>41</v>
      </c>
      <c r="D25" s="16">
        <v>100</v>
      </c>
      <c r="E25" s="55">
        <v>66</v>
      </c>
      <c r="F25" s="17">
        <f t="shared" si="0"/>
        <v>0.66</v>
      </c>
      <c r="G25" s="16">
        <v>60</v>
      </c>
      <c r="H25" s="55">
        <v>1</v>
      </c>
      <c r="I25" s="56">
        <f>H25/G25</f>
        <v>1.6666666666666666E-2</v>
      </c>
      <c r="J25" s="93"/>
    </row>
    <row r="26" spans="2:10" ht="15.75" customHeight="1" thickBot="1" x14ac:dyDescent="0.3">
      <c r="B26" s="102"/>
      <c r="C26" s="57" t="s">
        <v>30</v>
      </c>
      <c r="D26" s="19">
        <v>60</v>
      </c>
      <c r="E26" s="58">
        <v>9</v>
      </c>
      <c r="F26" s="20">
        <f t="shared" si="0"/>
        <v>0.15</v>
      </c>
      <c r="G26" s="19">
        <v>60</v>
      </c>
      <c r="H26" s="19" t="s">
        <v>11</v>
      </c>
      <c r="I26" s="59" t="s">
        <v>11</v>
      </c>
      <c r="J26" s="94"/>
    </row>
    <row r="27" spans="2:10" ht="15.75" customHeight="1" thickTop="1" thickBot="1" x14ac:dyDescent="0.3">
      <c r="B27" s="100" t="s">
        <v>53</v>
      </c>
      <c r="C27" s="25" t="s">
        <v>15</v>
      </c>
      <c r="D27" s="26">
        <v>50</v>
      </c>
      <c r="E27" s="26">
        <v>14</v>
      </c>
      <c r="F27" s="27">
        <f>E27/D27</f>
        <v>0.28000000000000003</v>
      </c>
      <c r="G27" s="26">
        <v>30</v>
      </c>
      <c r="H27" s="26">
        <v>1</v>
      </c>
      <c r="I27" s="27">
        <f>H27/G27</f>
        <v>3.3333333333333333E-2</v>
      </c>
      <c r="J27" s="92">
        <f>SUM(E27:E28,H27:H28)</f>
        <v>22</v>
      </c>
    </row>
    <row r="28" spans="2:10" ht="15.75" customHeight="1" thickBot="1" x14ac:dyDescent="0.3">
      <c r="B28" s="102"/>
      <c r="C28" s="18" t="s">
        <v>34</v>
      </c>
      <c r="D28" s="19">
        <v>30</v>
      </c>
      <c r="E28" s="19">
        <v>6</v>
      </c>
      <c r="F28" s="20">
        <f>E28/D28</f>
        <v>0.2</v>
      </c>
      <c r="G28" s="19">
        <v>30</v>
      </c>
      <c r="H28" s="19">
        <v>1</v>
      </c>
      <c r="I28" s="20">
        <f>H28/G28</f>
        <v>3.3333333333333333E-2</v>
      </c>
      <c r="J28" s="94"/>
    </row>
    <row r="29" spans="2:10" ht="15.75" customHeight="1" thickTop="1" thickBot="1" x14ac:dyDescent="0.3">
      <c r="B29" s="100" t="s">
        <v>81</v>
      </c>
      <c r="C29" s="60" t="s">
        <v>9</v>
      </c>
      <c r="D29" s="26">
        <v>35</v>
      </c>
      <c r="E29" s="61">
        <v>13</v>
      </c>
      <c r="F29" s="27">
        <f t="shared" si="0"/>
        <v>0.37142857142857144</v>
      </c>
      <c r="G29" s="26">
        <v>20</v>
      </c>
      <c r="H29" s="26">
        <v>1</v>
      </c>
      <c r="I29" s="27">
        <f>H29/G29</f>
        <v>0.05</v>
      </c>
      <c r="J29" s="103">
        <f>SUM(E29:E30,H29:H30)</f>
        <v>26</v>
      </c>
    </row>
    <row r="30" spans="2:10" ht="15.75" customHeight="1" thickBot="1" x14ac:dyDescent="0.3">
      <c r="B30" s="106"/>
      <c r="C30" s="18" t="s">
        <v>38</v>
      </c>
      <c r="D30" s="19">
        <v>35</v>
      </c>
      <c r="E30" s="58">
        <v>12</v>
      </c>
      <c r="F30" s="20">
        <f t="shared" si="0"/>
        <v>0.34285714285714286</v>
      </c>
      <c r="G30" s="19">
        <v>20</v>
      </c>
      <c r="H30" s="19" t="s">
        <v>11</v>
      </c>
      <c r="I30" s="19" t="s">
        <v>11</v>
      </c>
      <c r="J30" s="104"/>
    </row>
    <row r="31" spans="2:10" ht="15.75" customHeight="1" thickTop="1" thickBot="1" x14ac:dyDescent="0.3">
      <c r="B31" s="100" t="s">
        <v>82</v>
      </c>
      <c r="C31" s="25" t="s">
        <v>100</v>
      </c>
      <c r="D31" s="26">
        <v>30</v>
      </c>
      <c r="E31" s="26">
        <v>22</v>
      </c>
      <c r="F31" s="27">
        <f t="shared" si="0"/>
        <v>0.73333333333333328</v>
      </c>
      <c r="G31" s="26">
        <v>30</v>
      </c>
      <c r="H31" s="26">
        <v>3</v>
      </c>
      <c r="I31" s="27">
        <f>H31/G31</f>
        <v>0.1</v>
      </c>
      <c r="J31" s="92">
        <f>SUM(E31:E34,H31:H34)</f>
        <v>108</v>
      </c>
    </row>
    <row r="32" spans="2:10" ht="15.75" customHeight="1" thickBot="1" x14ac:dyDescent="0.3">
      <c r="B32" s="98"/>
      <c r="C32" s="15" t="s">
        <v>43</v>
      </c>
      <c r="D32" s="16">
        <v>50</v>
      </c>
      <c r="E32" s="16">
        <v>18</v>
      </c>
      <c r="F32" s="17">
        <f t="shared" si="0"/>
        <v>0.36</v>
      </c>
      <c r="G32" s="16">
        <v>50</v>
      </c>
      <c r="H32" s="16">
        <v>2</v>
      </c>
      <c r="I32" s="17">
        <f t="shared" ref="I32:I34" si="3">H32/G32</f>
        <v>0.04</v>
      </c>
      <c r="J32" s="93"/>
    </row>
    <row r="33" spans="2:10" ht="15.75" customHeight="1" thickBot="1" x14ac:dyDescent="0.3">
      <c r="B33" s="98"/>
      <c r="C33" s="15" t="s">
        <v>44</v>
      </c>
      <c r="D33" s="16">
        <v>50</v>
      </c>
      <c r="E33" s="16">
        <v>11</v>
      </c>
      <c r="F33" s="17">
        <f t="shared" si="0"/>
        <v>0.22</v>
      </c>
      <c r="G33" s="16">
        <v>50</v>
      </c>
      <c r="H33" s="16">
        <v>1</v>
      </c>
      <c r="I33" s="17">
        <f t="shared" si="3"/>
        <v>0.02</v>
      </c>
      <c r="J33" s="93"/>
    </row>
    <row r="34" spans="2:10" ht="15.75" customHeight="1" thickBot="1" x14ac:dyDescent="0.3">
      <c r="B34" s="102"/>
      <c r="C34" s="18" t="s">
        <v>45</v>
      </c>
      <c r="D34" s="19">
        <v>70</v>
      </c>
      <c r="E34" s="19">
        <v>46</v>
      </c>
      <c r="F34" s="20">
        <f t="shared" si="0"/>
        <v>0.65714285714285714</v>
      </c>
      <c r="G34" s="19">
        <v>50</v>
      </c>
      <c r="H34" s="19">
        <v>5</v>
      </c>
      <c r="I34" s="20">
        <f t="shared" si="3"/>
        <v>0.1</v>
      </c>
      <c r="J34" s="94"/>
    </row>
    <row r="35" spans="2:10" ht="15.75" customHeight="1" thickTop="1" thickBot="1" x14ac:dyDescent="0.3">
      <c r="B35" s="101" t="s">
        <v>83</v>
      </c>
      <c r="C35" s="25" t="s">
        <v>15</v>
      </c>
      <c r="D35" s="26">
        <v>60</v>
      </c>
      <c r="E35" s="26">
        <v>15</v>
      </c>
      <c r="F35" s="27">
        <f t="shared" si="0"/>
        <v>0.25</v>
      </c>
      <c r="G35" s="26">
        <v>50</v>
      </c>
      <c r="H35" s="26" t="s">
        <v>11</v>
      </c>
      <c r="I35" s="26" t="s">
        <v>11</v>
      </c>
      <c r="J35" s="92">
        <f>SUM(E35:E40,H35:H40)</f>
        <v>112</v>
      </c>
    </row>
    <row r="36" spans="2:10" ht="15.75" customHeight="1" thickBot="1" x14ac:dyDescent="0.3">
      <c r="B36" s="98"/>
      <c r="C36" s="15" t="s">
        <v>102</v>
      </c>
      <c r="D36" s="16">
        <v>35</v>
      </c>
      <c r="E36" s="16">
        <v>16</v>
      </c>
      <c r="F36" s="17">
        <f t="shared" si="0"/>
        <v>0.45714285714285713</v>
      </c>
      <c r="G36" s="16">
        <v>35</v>
      </c>
      <c r="H36" s="16" t="s">
        <v>11</v>
      </c>
      <c r="I36" s="17" t="s">
        <v>11</v>
      </c>
      <c r="J36" s="93"/>
    </row>
    <row r="37" spans="2:10" ht="15.75" customHeight="1" thickBot="1" x14ac:dyDescent="0.3">
      <c r="B37" s="98"/>
      <c r="C37" s="15" t="s">
        <v>19</v>
      </c>
      <c r="D37" s="16">
        <v>70</v>
      </c>
      <c r="E37" s="16">
        <v>41</v>
      </c>
      <c r="F37" s="17">
        <f t="shared" si="0"/>
        <v>0.58571428571428574</v>
      </c>
      <c r="G37" s="16">
        <v>70</v>
      </c>
      <c r="H37" s="16">
        <v>2</v>
      </c>
      <c r="I37" s="17">
        <f t="shared" ref="I37:I41" si="4">H37/G37</f>
        <v>2.8571428571428571E-2</v>
      </c>
      <c r="J37" s="93"/>
    </row>
    <row r="38" spans="2:10" ht="15.75" customHeight="1" thickBot="1" x14ac:dyDescent="0.3">
      <c r="B38" s="98"/>
      <c r="C38" s="15" t="s">
        <v>44</v>
      </c>
      <c r="D38" s="16">
        <v>70</v>
      </c>
      <c r="E38" s="16">
        <v>29</v>
      </c>
      <c r="F38" s="17">
        <f t="shared" si="0"/>
        <v>0.41428571428571431</v>
      </c>
      <c r="G38" s="16">
        <v>70</v>
      </c>
      <c r="H38" s="16">
        <v>7</v>
      </c>
      <c r="I38" s="17">
        <f t="shared" si="4"/>
        <v>0.1</v>
      </c>
      <c r="J38" s="93"/>
    </row>
    <row r="39" spans="2:10" ht="15.75" customHeight="1" thickBot="1" x14ac:dyDescent="0.3">
      <c r="B39" s="98"/>
      <c r="C39" s="15" t="s">
        <v>16</v>
      </c>
      <c r="D39" s="16" t="s">
        <v>11</v>
      </c>
      <c r="E39" s="16" t="s">
        <v>11</v>
      </c>
      <c r="F39" s="17" t="s">
        <v>11</v>
      </c>
      <c r="G39" s="35">
        <v>50</v>
      </c>
      <c r="H39" s="16">
        <v>2</v>
      </c>
      <c r="I39" s="17">
        <f t="shared" si="4"/>
        <v>0.04</v>
      </c>
      <c r="J39" s="93"/>
    </row>
    <row r="40" spans="2:10" ht="15.75" customHeight="1" thickBot="1" x14ac:dyDescent="0.3">
      <c r="B40" s="102"/>
      <c r="C40" s="18" t="s">
        <v>17</v>
      </c>
      <c r="D40" s="19" t="s">
        <v>11</v>
      </c>
      <c r="E40" s="19" t="s">
        <v>11</v>
      </c>
      <c r="F40" s="20" t="s">
        <v>11</v>
      </c>
      <c r="G40" s="19">
        <v>30</v>
      </c>
      <c r="H40" s="19" t="s">
        <v>11</v>
      </c>
      <c r="I40" s="20" t="s">
        <v>11</v>
      </c>
      <c r="J40" s="94"/>
    </row>
    <row r="41" spans="2:10" ht="15.75" customHeight="1" thickTop="1" thickBot="1" x14ac:dyDescent="0.3">
      <c r="B41" s="100" t="s">
        <v>84</v>
      </c>
      <c r="C41" s="25" t="s">
        <v>44</v>
      </c>
      <c r="D41" s="26">
        <v>50</v>
      </c>
      <c r="E41" s="26">
        <v>73</v>
      </c>
      <c r="F41" s="27">
        <f t="shared" si="0"/>
        <v>1.46</v>
      </c>
      <c r="G41" s="26">
        <v>40</v>
      </c>
      <c r="H41" s="26">
        <v>6</v>
      </c>
      <c r="I41" s="27">
        <f t="shared" si="4"/>
        <v>0.15</v>
      </c>
      <c r="J41" s="92">
        <f>SUM(E41:E42,H41:H42)</f>
        <v>105</v>
      </c>
    </row>
    <row r="42" spans="2:10" ht="15.75" customHeight="1" thickBot="1" x14ac:dyDescent="0.3">
      <c r="B42" s="102"/>
      <c r="C42" s="18" t="s">
        <v>103</v>
      </c>
      <c r="D42" s="19">
        <v>50</v>
      </c>
      <c r="E42" s="19">
        <v>24</v>
      </c>
      <c r="F42" s="20">
        <f t="shared" si="0"/>
        <v>0.48</v>
      </c>
      <c r="G42" s="19">
        <v>15</v>
      </c>
      <c r="H42" s="19">
        <v>2</v>
      </c>
      <c r="I42" s="20">
        <f>H42/G42</f>
        <v>0.13333333333333333</v>
      </c>
      <c r="J42" s="94"/>
    </row>
    <row r="43" spans="2:10" ht="15.75" customHeight="1" thickTop="1" thickBot="1" x14ac:dyDescent="0.3">
      <c r="B43" s="100" t="s">
        <v>85</v>
      </c>
      <c r="C43" s="25" t="s">
        <v>19</v>
      </c>
      <c r="D43" s="26">
        <v>60</v>
      </c>
      <c r="E43" s="26">
        <v>38</v>
      </c>
      <c r="F43" s="27">
        <f t="shared" si="0"/>
        <v>0.6333333333333333</v>
      </c>
      <c r="G43" s="26">
        <v>15</v>
      </c>
      <c r="H43" s="26">
        <v>1</v>
      </c>
      <c r="I43" s="27">
        <f>H43/G43</f>
        <v>6.6666666666666666E-2</v>
      </c>
      <c r="J43" s="92">
        <f>SUM(E43:E45,H43:H45)</f>
        <v>76</v>
      </c>
    </row>
    <row r="44" spans="2:10" ht="15.75" customHeight="1" thickBot="1" x14ac:dyDescent="0.3">
      <c r="B44" s="98"/>
      <c r="C44" s="15" t="s">
        <v>44</v>
      </c>
      <c r="D44" s="16">
        <v>40</v>
      </c>
      <c r="E44" s="16">
        <v>25</v>
      </c>
      <c r="F44" s="17">
        <f t="shared" si="0"/>
        <v>0.625</v>
      </c>
      <c r="G44" s="16">
        <v>15</v>
      </c>
      <c r="H44" s="16">
        <v>5</v>
      </c>
      <c r="I44" s="17">
        <f>H44/G44</f>
        <v>0.33333333333333331</v>
      </c>
      <c r="J44" s="93"/>
    </row>
    <row r="45" spans="2:10" ht="15.75" customHeight="1" thickBot="1" x14ac:dyDescent="0.3">
      <c r="B45" s="102"/>
      <c r="C45" s="18" t="s">
        <v>12</v>
      </c>
      <c r="D45" s="19">
        <v>30</v>
      </c>
      <c r="E45" s="19">
        <v>6</v>
      </c>
      <c r="F45" s="20">
        <f t="shared" si="0"/>
        <v>0.2</v>
      </c>
      <c r="G45" s="19">
        <v>15</v>
      </c>
      <c r="H45" s="19">
        <v>1</v>
      </c>
      <c r="I45" s="20">
        <f>H45/G45</f>
        <v>6.6666666666666666E-2</v>
      </c>
      <c r="J45" s="94"/>
    </row>
    <row r="46" spans="2:10" ht="15.75" customHeight="1" thickTop="1" thickBot="1" x14ac:dyDescent="0.3">
      <c r="B46" s="100" t="s">
        <v>86</v>
      </c>
      <c r="C46" s="25" t="s">
        <v>104</v>
      </c>
      <c r="D46" s="26">
        <v>45</v>
      </c>
      <c r="E46" s="26">
        <v>22</v>
      </c>
      <c r="F46" s="27">
        <f t="shared" si="0"/>
        <v>0.48888888888888887</v>
      </c>
      <c r="G46" s="26">
        <v>50</v>
      </c>
      <c r="H46" s="26">
        <v>5</v>
      </c>
      <c r="I46" s="27">
        <f>H46/G46</f>
        <v>0.1</v>
      </c>
      <c r="J46" s="92">
        <f>SUM(E46:E53,H46:H53)</f>
        <v>235</v>
      </c>
    </row>
    <row r="47" spans="2:10" ht="15.75" customHeight="1" thickBot="1" x14ac:dyDescent="0.3">
      <c r="B47" s="98"/>
      <c r="C47" s="15" t="s">
        <v>19</v>
      </c>
      <c r="D47" s="16">
        <v>45</v>
      </c>
      <c r="E47" s="16">
        <v>22</v>
      </c>
      <c r="F47" s="17">
        <f t="shared" si="0"/>
        <v>0.48888888888888887</v>
      </c>
      <c r="G47" s="16">
        <v>45</v>
      </c>
      <c r="H47" s="16">
        <v>1</v>
      </c>
      <c r="I47" s="17">
        <f t="shared" ref="I47:I56" si="5">H47/G47</f>
        <v>2.2222222222222223E-2</v>
      </c>
      <c r="J47" s="93"/>
    </row>
    <row r="48" spans="2:10" ht="15.75" customHeight="1" thickBot="1" x14ac:dyDescent="0.3">
      <c r="B48" s="98"/>
      <c r="C48" s="15" t="s">
        <v>28</v>
      </c>
      <c r="D48" s="16">
        <v>60</v>
      </c>
      <c r="E48" s="16">
        <v>54</v>
      </c>
      <c r="F48" s="17">
        <f t="shared" si="0"/>
        <v>0.9</v>
      </c>
      <c r="G48" s="16">
        <v>35</v>
      </c>
      <c r="H48" s="16">
        <v>2</v>
      </c>
      <c r="I48" s="17">
        <f t="shared" si="5"/>
        <v>5.7142857142857141E-2</v>
      </c>
      <c r="J48" s="93"/>
    </row>
    <row r="49" spans="2:10" ht="15.75" customHeight="1" thickBot="1" x14ac:dyDescent="0.3">
      <c r="B49" s="98"/>
      <c r="C49" s="15" t="s">
        <v>22</v>
      </c>
      <c r="D49" s="16">
        <v>30</v>
      </c>
      <c r="E49" s="16">
        <v>10</v>
      </c>
      <c r="F49" s="17">
        <f t="shared" si="0"/>
        <v>0.33333333333333331</v>
      </c>
      <c r="G49" s="16">
        <v>60</v>
      </c>
      <c r="H49" s="16">
        <v>1</v>
      </c>
      <c r="I49" s="17">
        <f t="shared" si="5"/>
        <v>1.6666666666666666E-2</v>
      </c>
      <c r="J49" s="93"/>
    </row>
    <row r="50" spans="2:10" ht="15.75" customHeight="1" thickBot="1" x14ac:dyDescent="0.3">
      <c r="B50" s="98"/>
      <c r="C50" s="15" t="s">
        <v>41</v>
      </c>
      <c r="D50" s="16" t="s">
        <v>11</v>
      </c>
      <c r="E50" s="16" t="s">
        <v>11</v>
      </c>
      <c r="F50" s="16" t="s">
        <v>11</v>
      </c>
      <c r="G50" s="16">
        <v>45</v>
      </c>
      <c r="H50" s="16">
        <v>5</v>
      </c>
      <c r="I50" s="17">
        <f t="shared" si="5"/>
        <v>0.1111111111111111</v>
      </c>
      <c r="J50" s="93"/>
    </row>
    <row r="51" spans="2:10" ht="15.75" customHeight="1" thickBot="1" x14ac:dyDescent="0.3">
      <c r="B51" s="98"/>
      <c r="C51" s="15" t="s">
        <v>44</v>
      </c>
      <c r="D51" s="16">
        <v>45</v>
      </c>
      <c r="E51" s="16">
        <v>24</v>
      </c>
      <c r="F51" s="17">
        <f t="shared" si="0"/>
        <v>0.53333333333333333</v>
      </c>
      <c r="G51" s="16">
        <v>70</v>
      </c>
      <c r="H51" s="16">
        <v>1</v>
      </c>
      <c r="I51" s="17">
        <f t="shared" si="5"/>
        <v>1.4285714285714285E-2</v>
      </c>
      <c r="J51" s="93"/>
    </row>
    <row r="52" spans="2:10" ht="15.75" customHeight="1" thickBot="1" x14ac:dyDescent="0.3">
      <c r="B52" s="98"/>
      <c r="C52" s="15" t="s">
        <v>105</v>
      </c>
      <c r="D52" s="16">
        <v>60</v>
      </c>
      <c r="E52" s="16">
        <v>66</v>
      </c>
      <c r="F52" s="17">
        <f t="shared" si="0"/>
        <v>1.1000000000000001</v>
      </c>
      <c r="G52" s="16">
        <v>130</v>
      </c>
      <c r="H52" s="16">
        <v>13</v>
      </c>
      <c r="I52" s="17">
        <f t="shared" si="5"/>
        <v>0.1</v>
      </c>
      <c r="J52" s="93"/>
    </row>
    <row r="53" spans="2:10" ht="15.75" customHeight="1" thickBot="1" x14ac:dyDescent="0.3">
      <c r="B53" s="102"/>
      <c r="C53" s="18" t="s">
        <v>30</v>
      </c>
      <c r="D53" s="19">
        <v>45</v>
      </c>
      <c r="E53" s="19">
        <v>9</v>
      </c>
      <c r="F53" s="20">
        <f t="shared" si="0"/>
        <v>0.2</v>
      </c>
      <c r="G53" s="19">
        <v>70</v>
      </c>
      <c r="H53" s="19" t="s">
        <v>11</v>
      </c>
      <c r="I53" s="20" t="s">
        <v>11</v>
      </c>
      <c r="J53" s="105"/>
    </row>
    <row r="54" spans="2:10" ht="15.75" customHeight="1" thickTop="1" thickBot="1" x14ac:dyDescent="0.3">
      <c r="B54" s="100" t="s">
        <v>87</v>
      </c>
      <c r="C54" s="25" t="s">
        <v>107</v>
      </c>
      <c r="D54" s="26">
        <v>50</v>
      </c>
      <c r="E54" s="26">
        <v>28</v>
      </c>
      <c r="F54" s="27">
        <f t="shared" si="0"/>
        <v>0.56000000000000005</v>
      </c>
      <c r="G54" s="26">
        <v>50</v>
      </c>
      <c r="H54" s="26">
        <v>3</v>
      </c>
      <c r="I54" s="27">
        <f t="shared" si="5"/>
        <v>0.06</v>
      </c>
      <c r="J54" s="97">
        <f>SUM(E54:E56,H54:H56)</f>
        <v>116</v>
      </c>
    </row>
    <row r="55" spans="2:10" ht="15.75" customHeight="1" thickBot="1" x14ac:dyDescent="0.3">
      <c r="B55" s="98"/>
      <c r="C55" s="15" t="s">
        <v>33</v>
      </c>
      <c r="D55" s="16" t="s">
        <v>11</v>
      </c>
      <c r="E55" s="16" t="s">
        <v>11</v>
      </c>
      <c r="F55" s="16" t="s">
        <v>11</v>
      </c>
      <c r="G55" s="16">
        <v>50</v>
      </c>
      <c r="H55" s="16">
        <v>2</v>
      </c>
      <c r="I55" s="17">
        <f t="shared" si="5"/>
        <v>0.04</v>
      </c>
      <c r="J55" s="93"/>
    </row>
    <row r="56" spans="2:10" ht="15.75" customHeight="1" thickBot="1" x14ac:dyDescent="0.3">
      <c r="B56" s="102"/>
      <c r="C56" s="18" t="s">
        <v>45</v>
      </c>
      <c r="D56" s="19">
        <v>60</v>
      </c>
      <c r="E56" s="19">
        <v>76</v>
      </c>
      <c r="F56" s="20">
        <f t="shared" si="0"/>
        <v>1.2666666666666666</v>
      </c>
      <c r="G56" s="19">
        <v>50</v>
      </c>
      <c r="H56" s="19">
        <v>7</v>
      </c>
      <c r="I56" s="20">
        <f t="shared" si="5"/>
        <v>0.14000000000000001</v>
      </c>
      <c r="J56" s="94"/>
    </row>
    <row r="57" spans="2:10" ht="15.75" customHeight="1" thickTop="1" thickBot="1" x14ac:dyDescent="0.3">
      <c r="B57" s="100" t="s">
        <v>111</v>
      </c>
      <c r="C57" s="25" t="s">
        <v>106</v>
      </c>
      <c r="D57" s="26">
        <v>30</v>
      </c>
      <c r="E57" s="26">
        <v>3</v>
      </c>
      <c r="F57" s="27">
        <f t="shared" si="0"/>
        <v>0.1</v>
      </c>
      <c r="G57" s="26" t="s">
        <v>11</v>
      </c>
      <c r="H57" s="26" t="s">
        <v>11</v>
      </c>
      <c r="I57" s="26" t="s">
        <v>11</v>
      </c>
      <c r="J57" s="92">
        <f>SUM(E57:E60,H59)</f>
        <v>54</v>
      </c>
    </row>
    <row r="58" spans="2:10" ht="15.75" customHeight="1" thickBot="1" x14ac:dyDescent="0.3">
      <c r="B58" s="100"/>
      <c r="C58" s="25" t="s">
        <v>15</v>
      </c>
      <c r="D58" s="26">
        <v>30</v>
      </c>
      <c r="E58" s="26">
        <v>8</v>
      </c>
      <c r="F58" s="27">
        <f t="shared" si="0"/>
        <v>0.26666666666666666</v>
      </c>
      <c r="G58" s="26" t="s">
        <v>11</v>
      </c>
      <c r="H58" s="26" t="s">
        <v>11</v>
      </c>
      <c r="I58" s="26" t="s">
        <v>11</v>
      </c>
      <c r="J58" s="92"/>
    </row>
    <row r="59" spans="2:10" ht="15.75" customHeight="1" thickBot="1" x14ac:dyDescent="0.3">
      <c r="B59" s="98"/>
      <c r="C59" s="15" t="s">
        <v>44</v>
      </c>
      <c r="D59" s="16">
        <v>60</v>
      </c>
      <c r="E59" s="16">
        <v>36</v>
      </c>
      <c r="F59" s="27">
        <f t="shared" si="0"/>
        <v>0.6</v>
      </c>
      <c r="G59" s="16">
        <v>45</v>
      </c>
      <c r="H59" s="16">
        <v>2</v>
      </c>
      <c r="I59" s="17">
        <f t="shared" ref="I59" si="6">H59/G59</f>
        <v>4.4444444444444446E-2</v>
      </c>
      <c r="J59" s="93"/>
    </row>
    <row r="60" spans="2:10" ht="15.75" customHeight="1" thickBot="1" x14ac:dyDescent="0.3">
      <c r="B60" s="102"/>
      <c r="C60" s="18" t="s">
        <v>12</v>
      </c>
      <c r="D60" s="19">
        <v>30</v>
      </c>
      <c r="E60" s="19">
        <v>5</v>
      </c>
      <c r="F60" s="20">
        <f t="shared" si="0"/>
        <v>0.16666666666666666</v>
      </c>
      <c r="G60" s="19" t="s">
        <v>11</v>
      </c>
      <c r="H60" s="19" t="s">
        <v>11</v>
      </c>
      <c r="I60" s="19" t="s">
        <v>11</v>
      </c>
      <c r="J60" s="94"/>
    </row>
    <row r="61" spans="2:10" ht="15.75" customHeight="1" thickTop="1" thickBot="1" x14ac:dyDescent="0.3">
      <c r="B61" s="100" t="s">
        <v>88</v>
      </c>
      <c r="C61" s="25" t="s">
        <v>44</v>
      </c>
      <c r="D61" s="26">
        <v>30</v>
      </c>
      <c r="E61" s="26">
        <v>9</v>
      </c>
      <c r="F61" s="27">
        <f t="shared" si="0"/>
        <v>0.3</v>
      </c>
      <c r="G61" s="26">
        <v>25</v>
      </c>
      <c r="H61" s="26" t="s">
        <v>11</v>
      </c>
      <c r="I61" s="27" t="s">
        <v>11</v>
      </c>
      <c r="J61" s="92">
        <f>SUM(E61,E62,H61:H62)</f>
        <v>26</v>
      </c>
    </row>
    <row r="62" spans="2:10" ht="15.75" customHeight="1" thickBot="1" x14ac:dyDescent="0.3">
      <c r="B62" s="102"/>
      <c r="C62" s="18" t="s">
        <v>45</v>
      </c>
      <c r="D62" s="19">
        <v>40</v>
      </c>
      <c r="E62" s="19">
        <v>15</v>
      </c>
      <c r="F62" s="20">
        <f t="shared" si="0"/>
        <v>0.375</v>
      </c>
      <c r="G62" s="19">
        <v>25</v>
      </c>
      <c r="H62" s="19">
        <v>2</v>
      </c>
      <c r="I62" s="20">
        <f t="shared" ref="I62:I63" si="7">H62/G62</f>
        <v>0.08</v>
      </c>
      <c r="J62" s="94"/>
    </row>
    <row r="63" spans="2:10" ht="15.75" customHeight="1" thickTop="1" thickBot="1" x14ac:dyDescent="0.3">
      <c r="B63" s="100" t="s">
        <v>89</v>
      </c>
      <c r="C63" s="25" t="s">
        <v>15</v>
      </c>
      <c r="D63" s="26">
        <v>80</v>
      </c>
      <c r="E63" s="26">
        <v>23</v>
      </c>
      <c r="F63" s="27">
        <f t="shared" si="0"/>
        <v>0.28749999999999998</v>
      </c>
      <c r="G63" s="26">
        <v>70</v>
      </c>
      <c r="H63" s="26">
        <v>3</v>
      </c>
      <c r="I63" s="27">
        <f t="shared" si="7"/>
        <v>4.2857142857142858E-2</v>
      </c>
      <c r="J63" s="92">
        <f>SUM(E63:E65,H63:H65)</f>
        <v>51</v>
      </c>
    </row>
    <row r="64" spans="2:10" ht="15.75" customHeight="1" thickBot="1" x14ac:dyDescent="0.3">
      <c r="B64" s="98"/>
      <c r="C64" s="15" t="s">
        <v>19</v>
      </c>
      <c r="D64" s="16">
        <v>45</v>
      </c>
      <c r="E64" s="16">
        <v>20</v>
      </c>
      <c r="F64" s="17">
        <f t="shared" si="0"/>
        <v>0.44444444444444442</v>
      </c>
      <c r="G64" s="16">
        <v>45</v>
      </c>
      <c r="H64" s="16" t="s">
        <v>11</v>
      </c>
      <c r="I64" s="17" t="s">
        <v>11</v>
      </c>
      <c r="J64" s="93"/>
    </row>
    <row r="65" spans="2:10" ht="15.75" customHeight="1" thickBot="1" x14ac:dyDescent="0.3">
      <c r="B65" s="102"/>
      <c r="C65" s="18" t="s">
        <v>33</v>
      </c>
      <c r="D65" s="19">
        <v>45</v>
      </c>
      <c r="E65" s="19">
        <v>4</v>
      </c>
      <c r="F65" s="20">
        <f t="shared" si="0"/>
        <v>8.8888888888888892E-2</v>
      </c>
      <c r="G65" s="19">
        <v>30</v>
      </c>
      <c r="H65" s="19">
        <v>1</v>
      </c>
      <c r="I65" s="20">
        <f>H65/G65</f>
        <v>3.3333333333333333E-2</v>
      </c>
      <c r="J65" s="94"/>
    </row>
    <row r="66" spans="2:10" ht="15.75" customHeight="1" thickTop="1" thickBot="1" x14ac:dyDescent="0.3">
      <c r="B66" s="100" t="s">
        <v>90</v>
      </c>
      <c r="C66" s="25" t="s">
        <v>108</v>
      </c>
      <c r="D66" s="26">
        <v>60</v>
      </c>
      <c r="E66" s="26">
        <v>11</v>
      </c>
      <c r="F66" s="27">
        <f t="shared" si="0"/>
        <v>0.18333333333333332</v>
      </c>
      <c r="G66" s="26">
        <v>45</v>
      </c>
      <c r="H66" s="26" t="s">
        <v>11</v>
      </c>
      <c r="I66" s="26" t="s">
        <v>11</v>
      </c>
      <c r="J66" s="92">
        <f>SUM(E67,E66,H66:H67)</f>
        <v>12</v>
      </c>
    </row>
    <row r="67" spans="2:10" ht="15.75" customHeight="1" thickBot="1" x14ac:dyDescent="0.3">
      <c r="B67" s="102"/>
      <c r="C67" s="18" t="s">
        <v>109</v>
      </c>
      <c r="D67" s="19">
        <v>30</v>
      </c>
      <c r="E67" s="19">
        <v>1</v>
      </c>
      <c r="F67" s="20">
        <f t="shared" si="0"/>
        <v>3.3333333333333333E-2</v>
      </c>
      <c r="G67" s="19">
        <v>15</v>
      </c>
      <c r="H67" s="19" t="s">
        <v>11</v>
      </c>
      <c r="I67" s="19" t="s">
        <v>25</v>
      </c>
      <c r="J67" s="94"/>
    </row>
    <row r="68" spans="2:10" ht="15.75" customHeight="1" thickTop="1" thickBot="1" x14ac:dyDescent="0.3">
      <c r="B68" s="100" t="s">
        <v>91</v>
      </c>
      <c r="C68" s="25" t="s">
        <v>13</v>
      </c>
      <c r="D68" s="26">
        <v>30</v>
      </c>
      <c r="E68" s="26">
        <v>1</v>
      </c>
      <c r="F68" s="27">
        <f t="shared" si="0"/>
        <v>3.3333333333333333E-2</v>
      </c>
      <c r="G68" s="26">
        <v>45</v>
      </c>
      <c r="H68" s="26" t="s">
        <v>11</v>
      </c>
      <c r="I68" s="26" t="s">
        <v>11</v>
      </c>
      <c r="J68" s="92">
        <f>SUM(E68:E71,H68:H71)</f>
        <v>34</v>
      </c>
    </row>
    <row r="69" spans="2:10" ht="15.75" customHeight="1" thickBot="1" x14ac:dyDescent="0.3">
      <c r="B69" s="98"/>
      <c r="C69" s="15" t="s">
        <v>10</v>
      </c>
      <c r="D69" s="16">
        <v>50</v>
      </c>
      <c r="E69" s="16">
        <v>3</v>
      </c>
      <c r="F69" s="17">
        <f t="shared" ref="F69:F86" si="8">E69/D69</f>
        <v>0.06</v>
      </c>
      <c r="G69" s="16">
        <v>30</v>
      </c>
      <c r="H69" s="16" t="s">
        <v>11</v>
      </c>
      <c r="I69" s="16" t="s">
        <v>11</v>
      </c>
      <c r="J69" s="93"/>
    </row>
    <row r="70" spans="2:10" ht="15.75" customHeight="1" thickBot="1" x14ac:dyDescent="0.3">
      <c r="B70" s="98"/>
      <c r="C70" s="15" t="s">
        <v>12</v>
      </c>
      <c r="D70" s="16">
        <v>50</v>
      </c>
      <c r="E70" s="16">
        <v>17</v>
      </c>
      <c r="F70" s="17">
        <f t="shared" si="8"/>
        <v>0.34</v>
      </c>
      <c r="G70" s="16">
        <v>30</v>
      </c>
      <c r="H70" s="16" t="s">
        <v>11</v>
      </c>
      <c r="I70" s="16" t="s">
        <v>11</v>
      </c>
      <c r="J70" s="93"/>
    </row>
    <row r="71" spans="2:10" ht="15.75" customHeight="1" thickBot="1" x14ac:dyDescent="0.3">
      <c r="B71" s="102"/>
      <c r="C71" s="18" t="s">
        <v>14</v>
      </c>
      <c r="D71" s="19">
        <v>50</v>
      </c>
      <c r="E71" s="19">
        <v>10</v>
      </c>
      <c r="F71" s="20">
        <f t="shared" si="8"/>
        <v>0.2</v>
      </c>
      <c r="G71" s="19">
        <v>45</v>
      </c>
      <c r="H71" s="19">
        <v>3</v>
      </c>
      <c r="I71" s="20">
        <f>H71/G71</f>
        <v>6.6666666666666666E-2</v>
      </c>
      <c r="J71" s="94"/>
    </row>
    <row r="72" spans="2:10" ht="15.75" customHeight="1" thickTop="1" thickBot="1" x14ac:dyDescent="0.3">
      <c r="B72" s="100" t="s">
        <v>92</v>
      </c>
      <c r="C72" s="60" t="s">
        <v>22</v>
      </c>
      <c r="D72" s="26">
        <v>50</v>
      </c>
      <c r="E72" s="61">
        <v>17</v>
      </c>
      <c r="F72" s="27">
        <f t="shared" si="8"/>
        <v>0.34</v>
      </c>
      <c r="G72" s="26">
        <v>30</v>
      </c>
      <c r="H72" s="61" t="s">
        <v>11</v>
      </c>
      <c r="I72" s="27" t="s">
        <v>11</v>
      </c>
      <c r="J72" s="103">
        <f>SUM(E72,E73,H72:H73)</f>
        <v>104</v>
      </c>
    </row>
    <row r="73" spans="2:10" ht="15.75" customHeight="1" thickBot="1" x14ac:dyDescent="0.3">
      <c r="B73" s="102"/>
      <c r="C73" s="57" t="s">
        <v>45</v>
      </c>
      <c r="D73" s="19">
        <v>70</v>
      </c>
      <c r="E73" s="58">
        <v>81</v>
      </c>
      <c r="F73" s="20">
        <f t="shared" si="8"/>
        <v>1.1571428571428573</v>
      </c>
      <c r="G73" s="19">
        <v>70</v>
      </c>
      <c r="H73" s="58">
        <v>6</v>
      </c>
      <c r="I73" s="20">
        <f t="shared" ref="I73:I74" si="9">H73/G73</f>
        <v>8.5714285714285715E-2</v>
      </c>
      <c r="J73" s="104"/>
    </row>
    <row r="74" spans="2:10" ht="15.75" customHeight="1" thickTop="1" thickBot="1" x14ac:dyDescent="0.3">
      <c r="B74" s="100" t="s">
        <v>54</v>
      </c>
      <c r="C74" s="25" t="s">
        <v>104</v>
      </c>
      <c r="D74" s="26">
        <v>45</v>
      </c>
      <c r="E74" s="26">
        <v>26</v>
      </c>
      <c r="F74" s="27">
        <f t="shared" si="8"/>
        <v>0.57777777777777772</v>
      </c>
      <c r="G74" s="26">
        <v>45</v>
      </c>
      <c r="H74" s="26">
        <v>5</v>
      </c>
      <c r="I74" s="27">
        <f t="shared" si="9"/>
        <v>0.1111111111111111</v>
      </c>
      <c r="J74" s="92">
        <f>SUM(E74:E78,H74:H78)</f>
        <v>67</v>
      </c>
    </row>
    <row r="75" spans="2:10" ht="15.75" customHeight="1" thickBot="1" x14ac:dyDescent="0.3">
      <c r="B75" s="98"/>
      <c r="C75" s="15" t="s">
        <v>110</v>
      </c>
      <c r="D75" s="16">
        <v>30</v>
      </c>
      <c r="E75" s="16" t="s">
        <v>11</v>
      </c>
      <c r="F75" s="17" t="s">
        <v>11</v>
      </c>
      <c r="G75" s="16">
        <v>30</v>
      </c>
      <c r="H75" s="16" t="s">
        <v>11</v>
      </c>
      <c r="I75" s="16" t="s">
        <v>18</v>
      </c>
      <c r="J75" s="93"/>
    </row>
    <row r="76" spans="2:10" ht="15.75" customHeight="1" thickBot="1" x14ac:dyDescent="0.3">
      <c r="B76" s="98"/>
      <c r="C76" s="15" t="s">
        <v>13</v>
      </c>
      <c r="D76" s="16">
        <v>40</v>
      </c>
      <c r="E76" s="16">
        <v>4</v>
      </c>
      <c r="F76" s="17">
        <f t="shared" si="8"/>
        <v>0.1</v>
      </c>
      <c r="G76" s="16">
        <v>30</v>
      </c>
      <c r="H76" s="16" t="s">
        <v>11</v>
      </c>
      <c r="I76" s="16" t="s">
        <v>18</v>
      </c>
      <c r="J76" s="93"/>
    </row>
    <row r="77" spans="2:10" ht="15.75" customHeight="1" thickBot="1" x14ac:dyDescent="0.3">
      <c r="B77" s="98"/>
      <c r="C77" s="15" t="s">
        <v>19</v>
      </c>
      <c r="D77" s="16">
        <v>60</v>
      </c>
      <c r="E77" s="16">
        <v>24</v>
      </c>
      <c r="F77" s="17">
        <f t="shared" si="8"/>
        <v>0.4</v>
      </c>
      <c r="G77" s="16">
        <v>45</v>
      </c>
      <c r="H77" s="16">
        <v>1</v>
      </c>
      <c r="I77" s="17">
        <f>H77/G77</f>
        <v>2.2222222222222223E-2</v>
      </c>
      <c r="J77" s="93"/>
    </row>
    <row r="78" spans="2:10" ht="15.75" customHeight="1" thickBot="1" x14ac:dyDescent="0.3">
      <c r="B78" s="102"/>
      <c r="C78" s="18" t="s">
        <v>44</v>
      </c>
      <c r="D78" s="19">
        <v>45</v>
      </c>
      <c r="E78" s="19">
        <v>6</v>
      </c>
      <c r="F78" s="20">
        <f t="shared" si="8"/>
        <v>0.13333333333333333</v>
      </c>
      <c r="G78" s="19">
        <v>45</v>
      </c>
      <c r="H78" s="19">
        <v>1</v>
      </c>
      <c r="I78" s="20">
        <f>H78/G78</f>
        <v>2.2222222222222223E-2</v>
      </c>
      <c r="J78" s="94"/>
    </row>
    <row r="79" spans="2:10" ht="15.75" customHeight="1" thickTop="1" thickBot="1" x14ac:dyDescent="0.3">
      <c r="B79" s="100" t="s">
        <v>93</v>
      </c>
      <c r="C79" s="25" t="s">
        <v>15</v>
      </c>
      <c r="D79" s="26">
        <v>70</v>
      </c>
      <c r="E79" s="26">
        <v>75</v>
      </c>
      <c r="F79" s="27">
        <f t="shared" si="8"/>
        <v>1.0714285714285714</v>
      </c>
      <c r="G79" s="26">
        <v>40</v>
      </c>
      <c r="H79" s="26">
        <v>2</v>
      </c>
      <c r="I79" s="27">
        <f>H79/G79</f>
        <v>0.05</v>
      </c>
      <c r="J79" s="92">
        <f>SUM(E80,E79,H79:H80)</f>
        <v>125</v>
      </c>
    </row>
    <row r="80" spans="2:10" ht="15.75" customHeight="1" thickBot="1" x14ac:dyDescent="0.3">
      <c r="B80" s="102"/>
      <c r="C80" s="18" t="s">
        <v>101</v>
      </c>
      <c r="D80" s="19">
        <v>70</v>
      </c>
      <c r="E80" s="19">
        <v>48</v>
      </c>
      <c r="F80" s="20">
        <f t="shared" si="8"/>
        <v>0.68571428571428572</v>
      </c>
      <c r="G80" s="19">
        <v>40</v>
      </c>
      <c r="H80" s="19" t="s">
        <v>11</v>
      </c>
      <c r="I80" s="20" t="s">
        <v>11</v>
      </c>
      <c r="J80" s="94"/>
    </row>
    <row r="81" spans="2:10" ht="15.75" customHeight="1" thickTop="1" thickBot="1" x14ac:dyDescent="0.3">
      <c r="B81" s="100" t="s">
        <v>55</v>
      </c>
      <c r="C81" s="25" t="s">
        <v>100</v>
      </c>
      <c r="D81" s="26">
        <v>30</v>
      </c>
      <c r="E81" s="26">
        <v>20</v>
      </c>
      <c r="F81" s="27">
        <f t="shared" si="8"/>
        <v>0.66666666666666663</v>
      </c>
      <c r="G81" s="26">
        <v>20</v>
      </c>
      <c r="H81" s="26" t="s">
        <v>11</v>
      </c>
      <c r="I81" s="27" t="s">
        <v>11</v>
      </c>
      <c r="J81" s="92">
        <f>SUM(E82,E81,H81:H82)</f>
        <v>85</v>
      </c>
    </row>
    <row r="82" spans="2:10" ht="15.75" customHeight="1" thickBot="1" x14ac:dyDescent="0.3">
      <c r="B82" s="102"/>
      <c r="C82" s="18" t="s">
        <v>45</v>
      </c>
      <c r="D82" s="19">
        <v>50</v>
      </c>
      <c r="E82" s="19">
        <v>65</v>
      </c>
      <c r="F82" s="20">
        <f t="shared" si="8"/>
        <v>1.3</v>
      </c>
      <c r="G82" s="19">
        <v>30</v>
      </c>
      <c r="H82" s="19" t="s">
        <v>11</v>
      </c>
      <c r="I82" s="20" t="s">
        <v>11</v>
      </c>
      <c r="J82" s="94"/>
    </row>
    <row r="83" spans="2:10" ht="15.75" customHeight="1" thickTop="1" thickBot="1" x14ac:dyDescent="0.3">
      <c r="B83" s="100" t="s">
        <v>94</v>
      </c>
      <c r="C83" s="25" t="s">
        <v>13</v>
      </c>
      <c r="D83" s="26">
        <v>140</v>
      </c>
      <c r="E83" s="26">
        <v>19</v>
      </c>
      <c r="F83" s="27">
        <f t="shared" si="8"/>
        <v>0.1357142857142857</v>
      </c>
      <c r="G83" s="26">
        <v>50</v>
      </c>
      <c r="H83" s="26">
        <v>2</v>
      </c>
      <c r="I83" s="27">
        <f t="shared" ref="I83" si="10">H83/G83</f>
        <v>0.04</v>
      </c>
      <c r="J83" s="92">
        <f>SUM(E84,E83,H83:H84)</f>
        <v>45</v>
      </c>
    </row>
    <row r="84" spans="2:10" ht="15.75" customHeight="1" thickBot="1" x14ac:dyDescent="0.3">
      <c r="B84" s="102"/>
      <c r="C84" s="18" t="s">
        <v>34</v>
      </c>
      <c r="D84" s="19">
        <v>60</v>
      </c>
      <c r="E84" s="19">
        <v>24</v>
      </c>
      <c r="F84" s="20">
        <f t="shared" si="8"/>
        <v>0.4</v>
      </c>
      <c r="G84" s="19">
        <v>30</v>
      </c>
      <c r="H84" s="19" t="s">
        <v>11</v>
      </c>
      <c r="I84" s="19" t="s">
        <v>11</v>
      </c>
      <c r="J84" s="94"/>
    </row>
    <row r="85" spans="2:10" ht="15.75" customHeight="1" thickTop="1" thickBot="1" x14ac:dyDescent="0.3">
      <c r="B85" s="100" t="s">
        <v>95</v>
      </c>
      <c r="C85" s="25" t="s">
        <v>13</v>
      </c>
      <c r="D85" s="26">
        <v>140</v>
      </c>
      <c r="E85" s="26">
        <v>54</v>
      </c>
      <c r="F85" s="27">
        <f t="shared" si="8"/>
        <v>0.38571428571428573</v>
      </c>
      <c r="G85" s="26">
        <v>100</v>
      </c>
      <c r="H85" s="26">
        <v>2</v>
      </c>
      <c r="I85" s="27">
        <f>H85/G85</f>
        <v>0.02</v>
      </c>
      <c r="J85" s="92">
        <f>SUM(E86,E85,H85:H86)</f>
        <v>105</v>
      </c>
    </row>
    <row r="86" spans="2:10" ht="15.75" customHeight="1" thickBot="1" x14ac:dyDescent="0.3">
      <c r="B86" s="98"/>
      <c r="C86" s="15" t="s">
        <v>34</v>
      </c>
      <c r="D86" s="16">
        <v>60</v>
      </c>
      <c r="E86" s="16">
        <v>49</v>
      </c>
      <c r="F86" s="17">
        <f t="shared" si="8"/>
        <v>0.81666666666666665</v>
      </c>
      <c r="G86" s="16">
        <v>30</v>
      </c>
      <c r="H86" s="16" t="s">
        <v>11</v>
      </c>
      <c r="I86" s="17" t="s">
        <v>11</v>
      </c>
      <c r="J86" s="93"/>
    </row>
    <row r="87" spans="2:10" ht="15.75" thickBot="1" x14ac:dyDescent="0.3">
      <c r="B87" s="62" t="s">
        <v>26</v>
      </c>
      <c r="C87" s="63"/>
      <c r="D87" s="64">
        <f>SUM(D4:D86)</f>
        <v>4187</v>
      </c>
      <c r="E87" s="64">
        <f>SUM(E4:E86)</f>
        <v>1857</v>
      </c>
      <c r="F87" s="65">
        <f>E87/D87</f>
        <v>0.44351564365894436</v>
      </c>
      <c r="G87" s="64">
        <f>SUM(G4:G86)</f>
        <v>3383</v>
      </c>
      <c r="H87" s="64">
        <f>SUM(H4:H86)</f>
        <v>135</v>
      </c>
      <c r="I87" s="65">
        <f>H87/G87</f>
        <v>3.9905409399940882E-2</v>
      </c>
      <c r="J87" s="64">
        <f>SUM(J4:J86)</f>
        <v>1992</v>
      </c>
    </row>
    <row r="88" spans="2:10" ht="15.75" thickBot="1" x14ac:dyDescent="0.3">
      <c r="B88" s="66"/>
      <c r="C88" s="67"/>
      <c r="D88" s="68"/>
      <c r="E88" s="68"/>
      <c r="F88" s="68"/>
      <c r="G88" s="68"/>
      <c r="H88" s="68"/>
      <c r="I88" s="68"/>
      <c r="J88" s="68"/>
    </row>
    <row r="89" spans="2:10" ht="27" customHeight="1" thickBot="1" x14ac:dyDescent="0.3">
      <c r="B89" s="13" t="s">
        <v>27</v>
      </c>
      <c r="C89" s="13" t="s">
        <v>1</v>
      </c>
      <c r="D89" s="4" t="s">
        <v>5</v>
      </c>
      <c r="E89" s="4" t="s">
        <v>6</v>
      </c>
      <c r="F89" s="13" t="s">
        <v>7</v>
      </c>
      <c r="G89" s="4" t="s">
        <v>5</v>
      </c>
      <c r="H89" s="4" t="s">
        <v>6</v>
      </c>
      <c r="I89" s="14" t="s">
        <v>7</v>
      </c>
      <c r="J89" s="13"/>
    </row>
    <row r="90" spans="2:10" ht="15.75" customHeight="1" thickBot="1" x14ac:dyDescent="0.3">
      <c r="B90" s="98" t="s">
        <v>59</v>
      </c>
      <c r="C90" s="75" t="s">
        <v>15</v>
      </c>
      <c r="D90" s="16"/>
      <c r="E90" s="16"/>
      <c r="F90" s="16"/>
      <c r="G90" s="16">
        <v>50</v>
      </c>
      <c r="H90" s="16">
        <v>11</v>
      </c>
      <c r="I90" s="17">
        <f>H90/G90</f>
        <v>0.22</v>
      </c>
      <c r="J90" s="93">
        <f>SUM(H90:H97)</f>
        <v>47</v>
      </c>
    </row>
    <row r="91" spans="2:10" ht="15.75" customHeight="1" thickBot="1" x14ac:dyDescent="0.3">
      <c r="B91" s="98"/>
      <c r="C91" s="75" t="s">
        <v>19</v>
      </c>
      <c r="D91" s="16"/>
      <c r="E91" s="16"/>
      <c r="F91" s="16"/>
      <c r="G91" s="16">
        <v>35</v>
      </c>
      <c r="H91" s="16">
        <v>5</v>
      </c>
      <c r="I91" s="17">
        <f t="shared" ref="I91:I97" si="11">H91/G91</f>
        <v>0.14285714285714285</v>
      </c>
      <c r="J91" s="93"/>
    </row>
    <row r="92" spans="2:10" ht="15.75" customHeight="1" thickBot="1" x14ac:dyDescent="0.3">
      <c r="B92" s="98"/>
      <c r="C92" s="76" t="s">
        <v>98</v>
      </c>
      <c r="D92" s="16"/>
      <c r="E92" s="16"/>
      <c r="F92" s="16"/>
      <c r="G92" s="16">
        <v>40</v>
      </c>
      <c r="H92" s="16">
        <v>2</v>
      </c>
      <c r="I92" s="17">
        <f t="shared" si="11"/>
        <v>0.05</v>
      </c>
      <c r="J92" s="93"/>
    </row>
    <row r="93" spans="2:10" ht="15.75" customHeight="1" thickBot="1" x14ac:dyDescent="0.3">
      <c r="B93" s="98"/>
      <c r="C93" s="75" t="s">
        <v>28</v>
      </c>
      <c r="D93" s="16"/>
      <c r="E93" s="16"/>
      <c r="F93" s="16"/>
      <c r="G93" s="16">
        <v>24</v>
      </c>
      <c r="H93" s="16">
        <v>12</v>
      </c>
      <c r="I93" s="17">
        <f t="shared" si="11"/>
        <v>0.5</v>
      </c>
      <c r="J93" s="93"/>
    </row>
    <row r="94" spans="2:10" ht="15.75" customHeight="1" thickBot="1" x14ac:dyDescent="0.3">
      <c r="B94" s="98"/>
      <c r="C94" s="75" t="s">
        <v>16</v>
      </c>
      <c r="D94" s="16"/>
      <c r="E94" s="16"/>
      <c r="F94" s="16"/>
      <c r="G94" s="16">
        <v>30</v>
      </c>
      <c r="H94" s="16" t="s">
        <v>11</v>
      </c>
      <c r="I94" s="17" t="s">
        <v>11</v>
      </c>
      <c r="J94" s="93"/>
    </row>
    <row r="95" spans="2:10" ht="15.75" customHeight="1" thickBot="1" x14ac:dyDescent="0.3">
      <c r="B95" s="98"/>
      <c r="C95" s="75" t="s">
        <v>29</v>
      </c>
      <c r="D95" s="16">
        <v>40</v>
      </c>
      <c r="E95" s="16">
        <v>16</v>
      </c>
      <c r="F95" s="17">
        <f>E95/D95</f>
        <v>0.4</v>
      </c>
      <c r="G95" s="16">
        <v>40</v>
      </c>
      <c r="H95" s="16">
        <v>6</v>
      </c>
      <c r="I95" s="17">
        <f t="shared" si="11"/>
        <v>0.15</v>
      </c>
      <c r="J95" s="93"/>
    </row>
    <row r="96" spans="2:10" ht="15.75" customHeight="1" thickBot="1" x14ac:dyDescent="0.3">
      <c r="B96" s="98"/>
      <c r="C96" s="75" t="s">
        <v>30</v>
      </c>
      <c r="D96" s="16"/>
      <c r="E96" s="16"/>
      <c r="F96" s="16"/>
      <c r="G96" s="16">
        <v>30</v>
      </c>
      <c r="H96" s="16">
        <v>6</v>
      </c>
      <c r="I96" s="17">
        <f t="shared" si="11"/>
        <v>0.2</v>
      </c>
      <c r="J96" s="93"/>
    </row>
    <row r="97" spans="2:10" ht="15.75" customHeight="1" thickBot="1" x14ac:dyDescent="0.3">
      <c r="B97" s="99"/>
      <c r="C97" s="77" t="s">
        <v>31</v>
      </c>
      <c r="D97" s="19"/>
      <c r="E97" s="19"/>
      <c r="F97" s="19"/>
      <c r="G97" s="19">
        <v>35</v>
      </c>
      <c r="H97" s="19">
        <v>5</v>
      </c>
      <c r="I97" s="20">
        <f t="shared" si="11"/>
        <v>0.14285714285714285</v>
      </c>
      <c r="J97" s="94"/>
    </row>
    <row r="98" spans="2:10" ht="15.75" customHeight="1" thickTop="1" thickBot="1" x14ac:dyDescent="0.3">
      <c r="B98" s="21" t="s">
        <v>60</v>
      </c>
      <c r="C98" s="22" t="s">
        <v>32</v>
      </c>
      <c r="D98" s="23">
        <v>60</v>
      </c>
      <c r="E98" s="23">
        <v>104</v>
      </c>
      <c r="F98" s="24">
        <f>E98/D98</f>
        <v>1.7333333333333334</v>
      </c>
      <c r="G98" s="23">
        <v>60</v>
      </c>
      <c r="H98" s="23">
        <v>5</v>
      </c>
      <c r="I98" s="24">
        <f>H98/G98</f>
        <v>8.3333333333333329E-2</v>
      </c>
      <c r="J98" s="23">
        <f>SUM(H98,E98)</f>
        <v>109</v>
      </c>
    </row>
    <row r="99" spans="2:10" ht="15.75" customHeight="1" thickTop="1" thickBot="1" x14ac:dyDescent="0.3">
      <c r="B99" s="100" t="s">
        <v>61</v>
      </c>
      <c r="C99" s="25" t="s">
        <v>15</v>
      </c>
      <c r="D99" s="26"/>
      <c r="E99" s="26"/>
      <c r="F99" s="26"/>
      <c r="G99" s="26">
        <v>60</v>
      </c>
      <c r="H99" s="26">
        <v>4</v>
      </c>
      <c r="I99" s="27">
        <f>H99/G99</f>
        <v>6.6666666666666666E-2</v>
      </c>
      <c r="J99" s="92">
        <f>SUM(H99:H107)</f>
        <v>23</v>
      </c>
    </row>
    <row r="100" spans="2:10" ht="15.75" customHeight="1" thickBot="1" x14ac:dyDescent="0.3">
      <c r="B100" s="98"/>
      <c r="C100" s="15" t="s">
        <v>13</v>
      </c>
      <c r="D100" s="16"/>
      <c r="E100" s="16"/>
      <c r="F100" s="16"/>
      <c r="G100" s="16">
        <v>48</v>
      </c>
      <c r="H100" s="16" t="s">
        <v>11</v>
      </c>
      <c r="I100" s="17" t="s">
        <v>11</v>
      </c>
      <c r="J100" s="93"/>
    </row>
    <row r="101" spans="2:10" ht="15.75" customHeight="1" thickBot="1" x14ac:dyDescent="0.3">
      <c r="B101" s="98"/>
      <c r="C101" s="15" t="s">
        <v>19</v>
      </c>
      <c r="D101" s="16"/>
      <c r="E101" s="16"/>
      <c r="F101" s="16"/>
      <c r="G101" s="16">
        <v>28</v>
      </c>
      <c r="H101" s="16">
        <v>2</v>
      </c>
      <c r="I101" s="17">
        <f t="shared" ref="I101:I102" si="12">H101/G101</f>
        <v>7.1428571428571425E-2</v>
      </c>
      <c r="J101" s="93"/>
    </row>
    <row r="102" spans="2:10" ht="15.75" customHeight="1" thickBot="1" x14ac:dyDescent="0.3">
      <c r="B102" s="98"/>
      <c r="C102" s="15" t="s">
        <v>41</v>
      </c>
      <c r="D102" s="16"/>
      <c r="E102" s="16"/>
      <c r="F102" s="16"/>
      <c r="G102" s="16">
        <v>38</v>
      </c>
      <c r="H102" s="16">
        <v>2</v>
      </c>
      <c r="I102" s="17">
        <f t="shared" si="12"/>
        <v>5.2631578947368418E-2</v>
      </c>
      <c r="J102" s="93"/>
    </row>
    <row r="103" spans="2:10" ht="15.75" customHeight="1" thickBot="1" x14ac:dyDescent="0.3">
      <c r="B103" s="98"/>
      <c r="C103" s="15" t="s">
        <v>16</v>
      </c>
      <c r="D103" s="16"/>
      <c r="E103" s="16"/>
      <c r="F103" s="16"/>
      <c r="G103" s="16">
        <v>38</v>
      </c>
      <c r="H103" s="16" t="s">
        <v>11</v>
      </c>
      <c r="I103" s="17" t="s">
        <v>11</v>
      </c>
      <c r="J103" s="93"/>
    </row>
    <row r="104" spans="2:10" ht="15.75" customHeight="1" thickBot="1" x14ac:dyDescent="0.3">
      <c r="B104" s="98"/>
      <c r="C104" s="15" t="s">
        <v>33</v>
      </c>
      <c r="D104" s="16"/>
      <c r="E104" s="16"/>
      <c r="F104" s="16"/>
      <c r="G104" s="16">
        <v>35</v>
      </c>
      <c r="H104" s="16">
        <v>1</v>
      </c>
      <c r="I104" s="17">
        <f>H104/G104</f>
        <v>2.8571428571428571E-2</v>
      </c>
      <c r="J104" s="93"/>
    </row>
    <row r="105" spans="2:10" ht="15.75" customHeight="1" thickBot="1" x14ac:dyDescent="0.3">
      <c r="B105" s="98"/>
      <c r="C105" s="15" t="s">
        <v>38</v>
      </c>
      <c r="D105" s="16"/>
      <c r="E105" s="16"/>
      <c r="F105" s="16"/>
      <c r="G105" s="16">
        <v>38</v>
      </c>
      <c r="H105" s="16">
        <v>1</v>
      </c>
      <c r="I105" s="17">
        <f>H105/G105</f>
        <v>2.6315789473684209E-2</v>
      </c>
      <c r="J105" s="93"/>
    </row>
    <row r="106" spans="2:10" ht="15.75" customHeight="1" thickBot="1" x14ac:dyDescent="0.3">
      <c r="B106" s="98"/>
      <c r="C106" s="15" t="s">
        <v>17</v>
      </c>
      <c r="D106" s="16"/>
      <c r="E106" s="16"/>
      <c r="F106" s="16"/>
      <c r="G106" s="16">
        <v>70</v>
      </c>
      <c r="H106" s="16">
        <v>4</v>
      </c>
      <c r="I106" s="17">
        <f>H106/G106</f>
        <v>5.7142857142857141E-2</v>
      </c>
      <c r="J106" s="93"/>
    </row>
    <row r="107" spans="2:10" ht="15.75" customHeight="1" thickBot="1" x14ac:dyDescent="0.3">
      <c r="B107" s="99"/>
      <c r="C107" s="18" t="s">
        <v>34</v>
      </c>
      <c r="D107" s="19"/>
      <c r="E107" s="19"/>
      <c r="F107" s="19"/>
      <c r="G107" s="19">
        <v>60</v>
      </c>
      <c r="H107" s="19">
        <v>9</v>
      </c>
      <c r="I107" s="20">
        <f>H107/G107</f>
        <v>0.15</v>
      </c>
      <c r="J107" s="94"/>
    </row>
    <row r="108" spans="2:10" ht="15.75" customHeight="1" thickTop="1" thickBot="1" x14ac:dyDescent="0.3">
      <c r="B108" s="101" t="s">
        <v>62</v>
      </c>
      <c r="C108" s="25" t="s">
        <v>15</v>
      </c>
      <c r="D108" s="26"/>
      <c r="E108" s="26"/>
      <c r="F108" s="26"/>
      <c r="G108" s="26">
        <v>80</v>
      </c>
      <c r="H108" s="26">
        <v>6</v>
      </c>
      <c r="I108" s="27">
        <f>H108/G108</f>
        <v>7.4999999999999997E-2</v>
      </c>
      <c r="J108" s="92">
        <f>SUM(H108:H121)</f>
        <v>40</v>
      </c>
    </row>
    <row r="109" spans="2:10" ht="15.75" customHeight="1" thickBot="1" x14ac:dyDescent="0.3">
      <c r="B109" s="98"/>
      <c r="C109" s="15" t="s">
        <v>35</v>
      </c>
      <c r="D109" s="16"/>
      <c r="E109" s="16"/>
      <c r="F109" s="16"/>
      <c r="G109" s="16">
        <v>80</v>
      </c>
      <c r="H109" s="16" t="s">
        <v>11</v>
      </c>
      <c r="I109" s="27" t="s">
        <v>24</v>
      </c>
      <c r="J109" s="93"/>
    </row>
    <row r="110" spans="2:10" ht="15.75" customHeight="1" thickBot="1" x14ac:dyDescent="0.3">
      <c r="B110" s="98"/>
      <c r="C110" s="15" t="s">
        <v>19</v>
      </c>
      <c r="D110" s="16"/>
      <c r="E110" s="16"/>
      <c r="F110" s="16"/>
      <c r="G110" s="16">
        <v>55</v>
      </c>
      <c r="H110" s="16">
        <v>14</v>
      </c>
      <c r="I110" s="27">
        <f t="shared" ref="I110:I121" si="13">H110/G110</f>
        <v>0.25454545454545452</v>
      </c>
      <c r="J110" s="93"/>
    </row>
    <row r="111" spans="2:10" ht="15.75" customHeight="1" thickBot="1" x14ac:dyDescent="0.3">
      <c r="B111" s="98"/>
      <c r="C111" s="15" t="s">
        <v>36</v>
      </c>
      <c r="D111" s="16"/>
      <c r="E111" s="16"/>
      <c r="F111" s="16"/>
      <c r="G111" s="16">
        <v>25</v>
      </c>
      <c r="H111" s="16">
        <v>1</v>
      </c>
      <c r="I111" s="27">
        <f t="shared" si="13"/>
        <v>0.04</v>
      </c>
      <c r="J111" s="93"/>
    </row>
    <row r="112" spans="2:10" ht="15.75" customHeight="1" thickBot="1" x14ac:dyDescent="0.3">
      <c r="B112" s="98"/>
      <c r="C112" s="15" t="s">
        <v>41</v>
      </c>
      <c r="D112" s="16"/>
      <c r="E112" s="16"/>
      <c r="F112" s="16"/>
      <c r="G112" s="16">
        <v>30</v>
      </c>
      <c r="H112" s="16">
        <v>5</v>
      </c>
      <c r="I112" s="27">
        <f t="shared" si="13"/>
        <v>0.16666666666666666</v>
      </c>
      <c r="J112" s="93"/>
    </row>
    <row r="113" spans="1:10" ht="15.75" customHeight="1" thickBot="1" x14ac:dyDescent="0.3">
      <c r="B113" s="98"/>
      <c r="C113" s="15" t="s">
        <v>58</v>
      </c>
      <c r="D113" s="16"/>
      <c r="E113" s="16"/>
      <c r="F113" s="16"/>
      <c r="G113" s="16">
        <v>10</v>
      </c>
      <c r="H113" s="16">
        <v>1</v>
      </c>
      <c r="I113" s="27">
        <f t="shared" si="13"/>
        <v>0.1</v>
      </c>
      <c r="J113" s="93"/>
    </row>
    <row r="114" spans="1:10" ht="15.75" customHeight="1" thickBot="1" x14ac:dyDescent="0.3">
      <c r="B114" s="98"/>
      <c r="C114" s="15" t="s">
        <v>16</v>
      </c>
      <c r="D114" s="16"/>
      <c r="E114" s="16"/>
      <c r="F114" s="16"/>
      <c r="G114" s="16">
        <v>30</v>
      </c>
      <c r="H114" s="16">
        <v>1</v>
      </c>
      <c r="I114" s="27">
        <f t="shared" si="13"/>
        <v>3.3333333333333333E-2</v>
      </c>
      <c r="J114" s="93"/>
    </row>
    <row r="115" spans="1:10" ht="15.75" customHeight="1" thickBot="1" x14ac:dyDescent="0.3">
      <c r="B115" s="98"/>
      <c r="C115" s="15" t="s">
        <v>33</v>
      </c>
      <c r="D115" s="16"/>
      <c r="E115" s="16"/>
      <c r="F115" s="16"/>
      <c r="G115" s="16">
        <v>40</v>
      </c>
      <c r="H115" s="16">
        <v>1</v>
      </c>
      <c r="I115" s="27">
        <f t="shared" si="13"/>
        <v>2.5000000000000001E-2</v>
      </c>
      <c r="J115" s="93"/>
    </row>
    <row r="116" spans="1:10" ht="15.75" customHeight="1" thickBot="1" x14ac:dyDescent="0.3">
      <c r="B116" s="98"/>
      <c r="C116" s="15" t="s">
        <v>37</v>
      </c>
      <c r="D116" s="16"/>
      <c r="E116" s="16"/>
      <c r="F116" s="16"/>
      <c r="G116" s="16">
        <v>40</v>
      </c>
      <c r="H116" s="16" t="s">
        <v>11</v>
      </c>
      <c r="I116" s="27" t="s">
        <v>11</v>
      </c>
      <c r="J116" s="93"/>
    </row>
    <row r="117" spans="1:10" ht="15.75" customHeight="1" thickBot="1" x14ac:dyDescent="0.3">
      <c r="A117" s="1"/>
      <c r="B117" s="90"/>
      <c r="C117" s="15" t="s">
        <v>38</v>
      </c>
      <c r="D117" s="16"/>
      <c r="E117" s="16"/>
      <c r="F117" s="16"/>
      <c r="G117" s="16">
        <v>40</v>
      </c>
      <c r="H117" s="16">
        <v>5</v>
      </c>
      <c r="I117" s="27">
        <f t="shared" si="13"/>
        <v>0.125</v>
      </c>
      <c r="J117" s="93"/>
    </row>
    <row r="118" spans="1:10" ht="26.25" customHeight="1" thickBot="1" x14ac:dyDescent="0.3">
      <c r="A118" s="1"/>
      <c r="B118" s="90"/>
      <c r="C118" s="15" t="s">
        <v>39</v>
      </c>
      <c r="D118" s="16"/>
      <c r="E118" s="16"/>
      <c r="F118" s="16"/>
      <c r="G118" s="16">
        <v>40</v>
      </c>
      <c r="H118" s="16">
        <v>1</v>
      </c>
      <c r="I118" s="27">
        <f t="shared" si="13"/>
        <v>2.5000000000000001E-2</v>
      </c>
      <c r="J118" s="93"/>
    </row>
    <row r="119" spans="1:10" ht="15.75" customHeight="1" thickBot="1" x14ac:dyDescent="0.3">
      <c r="A119" s="1"/>
      <c r="B119" s="90"/>
      <c r="C119" s="15" t="s">
        <v>17</v>
      </c>
      <c r="D119" s="16"/>
      <c r="E119" s="16"/>
      <c r="F119" s="16"/>
      <c r="G119" s="16">
        <v>40</v>
      </c>
      <c r="H119" s="16">
        <v>2</v>
      </c>
      <c r="I119" s="27">
        <f t="shared" si="13"/>
        <v>0.05</v>
      </c>
      <c r="J119" s="93"/>
    </row>
    <row r="120" spans="1:10" ht="15.75" customHeight="1" thickBot="1" x14ac:dyDescent="0.3">
      <c r="A120" s="1"/>
      <c r="B120" s="90"/>
      <c r="C120" s="15" t="s">
        <v>40</v>
      </c>
      <c r="D120" s="16"/>
      <c r="E120" s="16"/>
      <c r="F120" s="16"/>
      <c r="G120" s="16">
        <v>40</v>
      </c>
      <c r="H120" s="16" t="s">
        <v>11</v>
      </c>
      <c r="I120" s="27" t="s">
        <v>11</v>
      </c>
      <c r="J120" s="93"/>
    </row>
    <row r="121" spans="1:10" ht="15.75" customHeight="1" thickBot="1" x14ac:dyDescent="0.3">
      <c r="A121" s="1"/>
      <c r="B121" s="96"/>
      <c r="C121" s="18" t="s">
        <v>34</v>
      </c>
      <c r="D121" s="19"/>
      <c r="E121" s="19"/>
      <c r="F121" s="19"/>
      <c r="G121" s="19">
        <v>35</v>
      </c>
      <c r="H121" s="19">
        <v>3</v>
      </c>
      <c r="I121" s="27">
        <f t="shared" si="13"/>
        <v>8.5714285714285715E-2</v>
      </c>
      <c r="J121" s="94"/>
    </row>
    <row r="122" spans="1:10" ht="15.75" customHeight="1" thickTop="1" thickBot="1" x14ac:dyDescent="0.3">
      <c r="A122" s="1"/>
      <c r="B122" s="89" t="s">
        <v>63</v>
      </c>
      <c r="C122" s="28" t="s">
        <v>15</v>
      </c>
      <c r="D122" s="29"/>
      <c r="E122" s="29"/>
      <c r="F122" s="29"/>
      <c r="G122" s="30">
        <v>100</v>
      </c>
      <c r="H122" s="29">
        <v>1</v>
      </c>
      <c r="I122" s="78">
        <f>H122/G122</f>
        <v>0.01</v>
      </c>
      <c r="J122" s="97">
        <f>SUM(H122:H126)</f>
        <v>8</v>
      </c>
    </row>
    <row r="123" spans="1:10" ht="15.75" customHeight="1" thickBot="1" x14ac:dyDescent="0.3">
      <c r="A123" s="1"/>
      <c r="B123" s="95"/>
      <c r="C123" s="32" t="s">
        <v>97</v>
      </c>
      <c r="D123" s="26"/>
      <c r="E123" s="26"/>
      <c r="F123" s="26"/>
      <c r="G123" s="33">
        <v>65</v>
      </c>
      <c r="H123" s="26">
        <v>3</v>
      </c>
      <c r="I123" s="17">
        <f>H123/G123</f>
        <v>4.6153846153846156E-2</v>
      </c>
      <c r="J123" s="92"/>
    </row>
    <row r="124" spans="1:10" ht="15.75" customHeight="1" thickBot="1" x14ac:dyDescent="0.3">
      <c r="A124" s="1"/>
      <c r="B124" s="90"/>
      <c r="C124" s="34" t="s">
        <v>41</v>
      </c>
      <c r="D124" s="16"/>
      <c r="E124" s="16"/>
      <c r="F124" s="16"/>
      <c r="G124" s="35">
        <v>115</v>
      </c>
      <c r="H124" s="16" t="s">
        <v>11</v>
      </c>
      <c r="I124" s="17" t="s">
        <v>11</v>
      </c>
      <c r="J124" s="93"/>
    </row>
    <row r="125" spans="1:10" ht="15.75" customHeight="1" thickBot="1" x14ac:dyDescent="0.3">
      <c r="A125" s="1"/>
      <c r="B125" s="90"/>
      <c r="C125" s="34" t="s">
        <v>42</v>
      </c>
      <c r="D125" s="16"/>
      <c r="E125" s="16"/>
      <c r="F125" s="16"/>
      <c r="G125" s="35">
        <v>55</v>
      </c>
      <c r="H125" s="16">
        <v>2</v>
      </c>
      <c r="I125" s="17">
        <f t="shared" ref="I125" si="14">H125/G125</f>
        <v>3.6363636363636362E-2</v>
      </c>
      <c r="J125" s="93"/>
    </row>
    <row r="126" spans="1:10" ht="15.75" customHeight="1" thickBot="1" x14ac:dyDescent="0.3">
      <c r="A126" s="1"/>
      <c r="B126" s="91"/>
      <c r="C126" s="36" t="s">
        <v>45</v>
      </c>
      <c r="D126" s="19"/>
      <c r="E126" s="19"/>
      <c r="F126" s="19"/>
      <c r="G126" s="37">
        <v>60</v>
      </c>
      <c r="H126" s="19">
        <v>2</v>
      </c>
      <c r="I126" s="20">
        <f>H126/G126</f>
        <v>3.3333333333333333E-2</v>
      </c>
      <c r="J126" s="94"/>
    </row>
    <row r="127" spans="1:10" ht="15.75" customHeight="1" thickTop="1" thickBot="1" x14ac:dyDescent="0.3">
      <c r="A127" s="1"/>
      <c r="B127" s="89" t="s">
        <v>64</v>
      </c>
      <c r="C127" s="25" t="s">
        <v>15</v>
      </c>
      <c r="D127" s="26"/>
      <c r="E127" s="26"/>
      <c r="F127" s="26"/>
      <c r="G127" s="26">
        <v>50</v>
      </c>
      <c r="H127" s="26">
        <v>4</v>
      </c>
      <c r="I127" s="27">
        <f>H127/G127</f>
        <v>0.08</v>
      </c>
      <c r="J127" s="92">
        <f>SUM(H127:H130)</f>
        <v>21</v>
      </c>
    </row>
    <row r="128" spans="1:10" ht="15.75" customHeight="1" thickBot="1" x14ac:dyDescent="0.3">
      <c r="A128" s="1"/>
      <c r="B128" s="90"/>
      <c r="C128" s="15" t="s">
        <v>43</v>
      </c>
      <c r="D128" s="16"/>
      <c r="E128" s="16"/>
      <c r="F128" s="16"/>
      <c r="G128" s="16">
        <v>40</v>
      </c>
      <c r="H128" s="16">
        <v>10</v>
      </c>
      <c r="I128" s="17">
        <f>H128/G128</f>
        <v>0.25</v>
      </c>
      <c r="J128" s="93"/>
    </row>
    <row r="129" spans="1:10" ht="15.75" customHeight="1" thickBot="1" x14ac:dyDescent="0.3">
      <c r="A129" s="1"/>
      <c r="B129" s="90"/>
      <c r="C129" s="15" t="s">
        <v>19</v>
      </c>
      <c r="D129" s="16"/>
      <c r="E129" s="16"/>
      <c r="F129" s="16"/>
      <c r="G129" s="16">
        <v>50</v>
      </c>
      <c r="H129" s="16">
        <v>7</v>
      </c>
      <c r="I129" s="17">
        <f t="shared" ref="I129" si="15">H129/G129</f>
        <v>0.14000000000000001</v>
      </c>
      <c r="J129" s="93"/>
    </row>
    <row r="130" spans="1:10" ht="15.75" customHeight="1" thickBot="1" x14ac:dyDescent="0.3">
      <c r="A130" s="1"/>
      <c r="B130" s="96"/>
      <c r="C130" s="18" t="s">
        <v>33</v>
      </c>
      <c r="D130" s="19"/>
      <c r="E130" s="19"/>
      <c r="F130" s="19"/>
      <c r="G130" s="19">
        <v>20</v>
      </c>
      <c r="H130" s="19" t="s">
        <v>11</v>
      </c>
      <c r="I130" s="20" t="s">
        <v>11</v>
      </c>
      <c r="J130" s="94"/>
    </row>
    <row r="131" spans="1:10" ht="15.75" customHeight="1" thickTop="1" thickBot="1" x14ac:dyDescent="0.3">
      <c r="A131" s="1"/>
      <c r="B131" s="89" t="s">
        <v>65</v>
      </c>
      <c r="C131" s="25" t="s">
        <v>43</v>
      </c>
      <c r="D131" s="26"/>
      <c r="E131" s="26"/>
      <c r="F131" s="26"/>
      <c r="G131" s="26">
        <v>22</v>
      </c>
      <c r="H131" s="26">
        <v>2</v>
      </c>
      <c r="I131" s="27">
        <f>H131/G131</f>
        <v>9.0909090909090912E-2</v>
      </c>
      <c r="J131" s="92">
        <f>SUM(H131:H132)</f>
        <v>2</v>
      </c>
    </row>
    <row r="132" spans="1:10" ht="15.75" customHeight="1" thickBot="1" x14ac:dyDescent="0.3">
      <c r="A132" s="1"/>
      <c r="B132" s="91"/>
      <c r="C132" s="18" t="s">
        <v>30</v>
      </c>
      <c r="D132" s="19"/>
      <c r="E132" s="19"/>
      <c r="F132" s="19"/>
      <c r="G132" s="19">
        <v>15</v>
      </c>
      <c r="H132" s="19"/>
      <c r="I132" s="20" t="s">
        <v>11</v>
      </c>
      <c r="J132" s="94"/>
    </row>
    <row r="133" spans="1:10" ht="15.75" customHeight="1" thickTop="1" thickBot="1" x14ac:dyDescent="0.3">
      <c r="A133" s="1"/>
      <c r="B133" s="89" t="s">
        <v>66</v>
      </c>
      <c r="C133" s="25" t="s">
        <v>15</v>
      </c>
      <c r="D133" s="26"/>
      <c r="E133" s="26"/>
      <c r="F133" s="26"/>
      <c r="G133" s="26">
        <v>75</v>
      </c>
      <c r="H133" s="26">
        <v>10</v>
      </c>
      <c r="I133" s="27">
        <f>H133/G133</f>
        <v>0.13333333333333333</v>
      </c>
      <c r="J133" s="92">
        <f>SUM(H133:H144)</f>
        <v>65</v>
      </c>
    </row>
    <row r="134" spans="1:10" ht="15.75" customHeight="1" thickBot="1" x14ac:dyDescent="0.3">
      <c r="A134" s="1"/>
      <c r="B134" s="90"/>
      <c r="C134" s="15" t="s">
        <v>13</v>
      </c>
      <c r="D134" s="16"/>
      <c r="E134" s="16"/>
      <c r="F134" s="16"/>
      <c r="G134" s="16">
        <v>45</v>
      </c>
      <c r="H134" s="16">
        <v>5</v>
      </c>
      <c r="I134" s="17">
        <f>H134/G134</f>
        <v>0.1111111111111111</v>
      </c>
      <c r="J134" s="93"/>
    </row>
    <row r="135" spans="1:10" ht="15.75" customHeight="1" thickBot="1" x14ac:dyDescent="0.3">
      <c r="A135" s="1"/>
      <c r="B135" s="90"/>
      <c r="C135" s="15" t="s">
        <v>43</v>
      </c>
      <c r="D135" s="16"/>
      <c r="E135" s="16"/>
      <c r="F135" s="16"/>
      <c r="G135" s="16">
        <v>65</v>
      </c>
      <c r="H135" s="16">
        <v>4</v>
      </c>
      <c r="I135" s="17">
        <f t="shared" ref="I135:I144" si="16">H135/G135</f>
        <v>6.1538461538461542E-2</v>
      </c>
      <c r="J135" s="93"/>
    </row>
    <row r="136" spans="1:10" ht="15.75" customHeight="1" thickBot="1" x14ac:dyDescent="0.3">
      <c r="A136" s="1"/>
      <c r="B136" s="90"/>
      <c r="C136" s="15" t="s">
        <v>19</v>
      </c>
      <c r="D136" s="16"/>
      <c r="E136" s="16"/>
      <c r="F136" s="16"/>
      <c r="G136" s="16">
        <v>45</v>
      </c>
      <c r="H136" s="16">
        <v>10</v>
      </c>
      <c r="I136" s="17">
        <f t="shared" si="16"/>
        <v>0.22222222222222221</v>
      </c>
      <c r="J136" s="93"/>
    </row>
    <row r="137" spans="1:10" ht="15.75" customHeight="1" thickBot="1" x14ac:dyDescent="0.3">
      <c r="A137" s="1"/>
      <c r="B137" s="90"/>
      <c r="C137" s="15" t="s">
        <v>28</v>
      </c>
      <c r="D137" s="16"/>
      <c r="E137" s="16"/>
      <c r="F137" s="16"/>
      <c r="G137" s="16">
        <v>43</v>
      </c>
      <c r="H137" s="16">
        <v>7</v>
      </c>
      <c r="I137" s="17">
        <f t="shared" si="16"/>
        <v>0.16279069767441862</v>
      </c>
      <c r="J137" s="93"/>
    </row>
    <row r="138" spans="1:10" ht="15.75" customHeight="1" thickBot="1" x14ac:dyDescent="0.3">
      <c r="A138" s="1"/>
      <c r="B138" s="90"/>
      <c r="C138" s="15" t="s">
        <v>41</v>
      </c>
      <c r="D138" s="16"/>
      <c r="E138" s="16"/>
      <c r="F138" s="16"/>
      <c r="G138" s="16">
        <v>53</v>
      </c>
      <c r="H138" s="16">
        <v>6</v>
      </c>
      <c r="I138" s="17">
        <f t="shared" si="16"/>
        <v>0.11320754716981132</v>
      </c>
      <c r="J138" s="93"/>
    </row>
    <row r="139" spans="1:10" ht="15.75" customHeight="1" thickBot="1" x14ac:dyDescent="0.3">
      <c r="A139" s="1"/>
      <c r="B139" s="90"/>
      <c r="C139" s="15" t="s">
        <v>20</v>
      </c>
      <c r="D139" s="16"/>
      <c r="E139" s="16"/>
      <c r="F139" s="16"/>
      <c r="G139" s="16">
        <v>17</v>
      </c>
      <c r="H139" s="16" t="s">
        <v>11</v>
      </c>
      <c r="I139" s="17" t="s">
        <v>11</v>
      </c>
      <c r="J139" s="93"/>
    </row>
    <row r="140" spans="1:10" ht="15.75" customHeight="1" thickBot="1" x14ac:dyDescent="0.3">
      <c r="A140" s="1"/>
      <c r="B140" s="90"/>
      <c r="C140" s="15" t="s">
        <v>44</v>
      </c>
      <c r="D140" s="16"/>
      <c r="E140" s="16"/>
      <c r="F140" s="16"/>
      <c r="G140" s="16">
        <v>32</v>
      </c>
      <c r="H140" s="16">
        <v>4</v>
      </c>
      <c r="I140" s="17">
        <f t="shared" si="16"/>
        <v>0.125</v>
      </c>
      <c r="J140" s="93"/>
    </row>
    <row r="141" spans="1:10" ht="15.75" customHeight="1" thickBot="1" x14ac:dyDescent="0.3">
      <c r="A141" s="1"/>
      <c r="B141" s="90"/>
      <c r="C141" s="15" t="s">
        <v>16</v>
      </c>
      <c r="D141" s="16"/>
      <c r="E141" s="16"/>
      <c r="F141" s="16"/>
      <c r="G141" s="16">
        <v>60</v>
      </c>
      <c r="H141" s="16">
        <v>3</v>
      </c>
      <c r="I141" s="17">
        <f t="shared" si="16"/>
        <v>0.05</v>
      </c>
      <c r="J141" s="93"/>
    </row>
    <row r="142" spans="1:10" ht="15.75" customHeight="1" thickBot="1" x14ac:dyDescent="0.3">
      <c r="A142" s="1"/>
      <c r="B142" s="90"/>
      <c r="C142" s="15" t="s">
        <v>45</v>
      </c>
      <c r="D142" s="16"/>
      <c r="E142" s="16"/>
      <c r="F142" s="16"/>
      <c r="G142" s="16">
        <v>38</v>
      </c>
      <c r="H142" s="16">
        <v>7</v>
      </c>
      <c r="I142" s="17">
        <f t="shared" si="16"/>
        <v>0.18421052631578946</v>
      </c>
      <c r="J142" s="93"/>
    </row>
    <row r="143" spans="1:10" ht="15.75" customHeight="1" thickBot="1" x14ac:dyDescent="0.3">
      <c r="A143" s="1"/>
      <c r="B143" s="90"/>
      <c r="C143" s="15" t="s">
        <v>30</v>
      </c>
      <c r="D143" s="16"/>
      <c r="E143" s="16"/>
      <c r="F143" s="16"/>
      <c r="G143" s="16">
        <v>80</v>
      </c>
      <c r="H143" s="16">
        <v>4</v>
      </c>
      <c r="I143" s="17">
        <f t="shared" si="16"/>
        <v>0.05</v>
      </c>
      <c r="J143" s="93"/>
    </row>
    <row r="144" spans="1:10" ht="15.75" customHeight="1" thickBot="1" x14ac:dyDescent="0.3">
      <c r="A144" s="1"/>
      <c r="B144" s="91"/>
      <c r="C144" s="18" t="s">
        <v>34</v>
      </c>
      <c r="D144" s="19"/>
      <c r="E144" s="19"/>
      <c r="F144" s="19"/>
      <c r="G144" s="19">
        <v>45</v>
      </c>
      <c r="H144" s="19">
        <v>5</v>
      </c>
      <c r="I144" s="20">
        <f t="shared" si="16"/>
        <v>0.1111111111111111</v>
      </c>
      <c r="J144" s="94"/>
    </row>
    <row r="145" spans="1:10" ht="15.75" customHeight="1" thickTop="1" thickBot="1" x14ac:dyDescent="0.3">
      <c r="A145" s="1"/>
      <c r="B145" s="95" t="s">
        <v>67</v>
      </c>
      <c r="C145" s="25" t="s">
        <v>15</v>
      </c>
      <c r="D145" s="26"/>
      <c r="E145" s="26"/>
      <c r="F145" s="26"/>
      <c r="G145" s="26">
        <v>80</v>
      </c>
      <c r="H145" s="26">
        <v>9</v>
      </c>
      <c r="I145" s="27">
        <f>H145/G145</f>
        <v>0.1125</v>
      </c>
      <c r="J145" s="92">
        <f>SUM(H145:H151)</f>
        <v>14</v>
      </c>
    </row>
    <row r="146" spans="1:10" ht="15.75" customHeight="1" thickBot="1" x14ac:dyDescent="0.3">
      <c r="A146" s="1"/>
      <c r="B146" s="90"/>
      <c r="C146" s="15" t="s">
        <v>46</v>
      </c>
      <c r="D146" s="16"/>
      <c r="E146" s="16"/>
      <c r="F146" s="16"/>
      <c r="G146" s="16">
        <v>25</v>
      </c>
      <c r="H146" s="16" t="s">
        <v>11</v>
      </c>
      <c r="I146" s="17" t="s">
        <v>11</v>
      </c>
      <c r="J146" s="93"/>
    </row>
    <row r="147" spans="1:10" ht="15.75" customHeight="1" thickBot="1" x14ac:dyDescent="0.3">
      <c r="A147" s="1"/>
      <c r="B147" s="90"/>
      <c r="C147" s="15" t="s">
        <v>13</v>
      </c>
      <c r="D147" s="16"/>
      <c r="E147" s="16"/>
      <c r="F147" s="16"/>
      <c r="G147" s="16">
        <v>40</v>
      </c>
      <c r="H147" s="16" t="s">
        <v>11</v>
      </c>
      <c r="I147" s="17" t="s">
        <v>11</v>
      </c>
      <c r="J147" s="93"/>
    </row>
    <row r="148" spans="1:10" ht="15.75" customHeight="1" thickBot="1" x14ac:dyDescent="0.3">
      <c r="A148" s="1"/>
      <c r="B148" s="90"/>
      <c r="C148" s="15" t="s">
        <v>19</v>
      </c>
      <c r="D148" s="16"/>
      <c r="E148" s="16"/>
      <c r="F148" s="16"/>
      <c r="G148" s="16">
        <v>45</v>
      </c>
      <c r="H148" s="16">
        <v>2</v>
      </c>
      <c r="I148" s="17">
        <f>H148/G148</f>
        <v>4.4444444444444446E-2</v>
      </c>
      <c r="J148" s="93"/>
    </row>
    <row r="149" spans="1:10" ht="15.75" customHeight="1" thickBot="1" x14ac:dyDescent="0.3">
      <c r="A149" s="1"/>
      <c r="B149" s="90"/>
      <c r="C149" s="15" t="s">
        <v>16</v>
      </c>
      <c r="D149" s="16"/>
      <c r="E149" s="16"/>
      <c r="F149" s="16"/>
      <c r="G149" s="16">
        <v>45</v>
      </c>
      <c r="H149" s="16">
        <v>1</v>
      </c>
      <c r="I149" s="17">
        <f>H149/G149</f>
        <v>2.2222222222222223E-2</v>
      </c>
      <c r="J149" s="93"/>
    </row>
    <row r="150" spans="1:10" ht="15.75" customHeight="1" thickBot="1" x14ac:dyDescent="0.3">
      <c r="A150" s="1"/>
      <c r="B150" s="90"/>
      <c r="C150" s="15" t="s">
        <v>33</v>
      </c>
      <c r="D150" s="16"/>
      <c r="E150" s="16"/>
      <c r="F150" s="16"/>
      <c r="G150" s="16">
        <v>50</v>
      </c>
      <c r="H150" s="16" t="s">
        <v>11</v>
      </c>
      <c r="I150" s="17" t="s">
        <v>11</v>
      </c>
      <c r="J150" s="93"/>
    </row>
    <row r="151" spans="1:10" ht="15.75" customHeight="1" thickBot="1" x14ac:dyDescent="0.3">
      <c r="A151" s="1"/>
      <c r="B151" s="96"/>
      <c r="C151" s="18" t="s">
        <v>38</v>
      </c>
      <c r="D151" s="19"/>
      <c r="E151" s="19"/>
      <c r="F151" s="19"/>
      <c r="G151" s="19">
        <v>48</v>
      </c>
      <c r="H151" s="19">
        <v>2</v>
      </c>
      <c r="I151" s="20">
        <f>H151/G151</f>
        <v>4.1666666666666664E-2</v>
      </c>
      <c r="J151" s="94"/>
    </row>
    <row r="152" spans="1:10" ht="15.75" customHeight="1" thickTop="1" thickBot="1" x14ac:dyDescent="0.3">
      <c r="A152" s="1"/>
      <c r="B152" s="89" t="s">
        <v>68</v>
      </c>
      <c r="C152" s="25" t="s">
        <v>15</v>
      </c>
      <c r="D152" s="26"/>
      <c r="E152" s="26"/>
      <c r="F152" s="26"/>
      <c r="G152" s="26">
        <v>40</v>
      </c>
      <c r="H152" s="26" t="s">
        <v>11</v>
      </c>
      <c r="I152" s="27" t="s">
        <v>11</v>
      </c>
      <c r="J152" s="92">
        <f>SUM(H152:H157)</f>
        <v>2</v>
      </c>
    </row>
    <row r="153" spans="1:10" ht="15.75" customHeight="1" thickBot="1" x14ac:dyDescent="0.3">
      <c r="A153" s="1"/>
      <c r="B153" s="90"/>
      <c r="C153" s="15" t="s">
        <v>19</v>
      </c>
      <c r="D153" s="16"/>
      <c r="E153" s="16"/>
      <c r="F153" s="16"/>
      <c r="G153" s="16">
        <v>50</v>
      </c>
      <c r="H153" s="16" t="s">
        <v>11</v>
      </c>
      <c r="I153" s="17" t="s">
        <v>11</v>
      </c>
      <c r="J153" s="93"/>
    </row>
    <row r="154" spans="1:10" ht="15.75" customHeight="1" thickBot="1" x14ac:dyDescent="0.3">
      <c r="A154" s="1"/>
      <c r="B154" s="90"/>
      <c r="C154" s="15" t="s">
        <v>41</v>
      </c>
      <c r="D154" s="16"/>
      <c r="E154" s="16"/>
      <c r="F154" s="16"/>
      <c r="G154" s="16">
        <v>40</v>
      </c>
      <c r="H154" s="16">
        <v>1</v>
      </c>
      <c r="I154" s="17">
        <f>H154/G154</f>
        <v>2.5000000000000001E-2</v>
      </c>
      <c r="J154" s="93"/>
    </row>
    <row r="155" spans="1:10" ht="15.75" customHeight="1" thickBot="1" x14ac:dyDescent="0.3">
      <c r="A155" s="1"/>
      <c r="B155" s="90"/>
      <c r="C155" s="15" t="s">
        <v>16</v>
      </c>
      <c r="D155" s="16"/>
      <c r="E155" s="16"/>
      <c r="F155" s="16"/>
      <c r="G155" s="16">
        <v>50</v>
      </c>
      <c r="H155" s="16">
        <v>1</v>
      </c>
      <c r="I155" s="17">
        <f>H155/G155</f>
        <v>0.02</v>
      </c>
      <c r="J155" s="93"/>
    </row>
    <row r="156" spans="1:10" ht="15.75" customHeight="1" thickBot="1" x14ac:dyDescent="0.3">
      <c r="A156" s="1"/>
      <c r="B156" s="90"/>
      <c r="C156" s="15" t="s">
        <v>33</v>
      </c>
      <c r="D156" s="16"/>
      <c r="E156" s="16"/>
      <c r="F156" s="16"/>
      <c r="G156" s="16">
        <v>40</v>
      </c>
      <c r="H156" s="16" t="s">
        <v>11</v>
      </c>
      <c r="I156" s="17" t="s">
        <v>11</v>
      </c>
      <c r="J156" s="93"/>
    </row>
    <row r="157" spans="1:10" ht="15.75" customHeight="1" thickBot="1" x14ac:dyDescent="0.3">
      <c r="A157" s="1"/>
      <c r="B157" s="91"/>
      <c r="C157" s="18" t="s">
        <v>45</v>
      </c>
      <c r="D157" s="19"/>
      <c r="E157" s="19"/>
      <c r="F157" s="19"/>
      <c r="G157" s="19">
        <v>58</v>
      </c>
      <c r="H157" s="19" t="s">
        <v>11</v>
      </c>
      <c r="I157" s="20" t="s">
        <v>11</v>
      </c>
      <c r="J157" s="94"/>
    </row>
    <row r="158" spans="1:10" ht="15.75" customHeight="1" thickTop="1" thickBot="1" x14ac:dyDescent="0.3">
      <c r="A158" s="1"/>
      <c r="B158" s="95" t="s">
        <v>69</v>
      </c>
      <c r="C158" s="25" t="s">
        <v>47</v>
      </c>
      <c r="D158" s="26"/>
      <c r="E158" s="26"/>
      <c r="F158" s="26"/>
      <c r="G158" s="26">
        <v>40</v>
      </c>
      <c r="H158" s="26">
        <v>1</v>
      </c>
      <c r="I158" s="27">
        <f>H158/G158</f>
        <v>2.5000000000000001E-2</v>
      </c>
      <c r="J158" s="92">
        <f>SUM(H158:H161)</f>
        <v>3</v>
      </c>
    </row>
    <row r="159" spans="1:10" ht="15.75" customHeight="1" thickBot="1" x14ac:dyDescent="0.3">
      <c r="A159" s="1"/>
      <c r="B159" s="90"/>
      <c r="C159" s="15" t="s">
        <v>48</v>
      </c>
      <c r="D159" s="16"/>
      <c r="E159" s="16"/>
      <c r="F159" s="16"/>
      <c r="G159" s="16">
        <v>45</v>
      </c>
      <c r="H159" s="16" t="s">
        <v>11</v>
      </c>
      <c r="I159" s="17" t="s">
        <v>11</v>
      </c>
      <c r="J159" s="93"/>
    </row>
    <row r="160" spans="1:10" ht="15.75" customHeight="1" thickBot="1" x14ac:dyDescent="0.3">
      <c r="A160" s="1"/>
      <c r="B160" s="90"/>
      <c r="C160" s="15" t="s">
        <v>49</v>
      </c>
      <c r="D160" s="16"/>
      <c r="E160" s="16"/>
      <c r="F160" s="16"/>
      <c r="G160" s="16">
        <v>50</v>
      </c>
      <c r="H160" s="16" t="s">
        <v>11</v>
      </c>
      <c r="I160" s="17" t="s">
        <v>24</v>
      </c>
      <c r="J160" s="93"/>
    </row>
    <row r="161" spans="1:11" ht="15.75" customHeight="1" thickBot="1" x14ac:dyDescent="0.3">
      <c r="A161" s="1"/>
      <c r="B161" s="96"/>
      <c r="C161" s="18" t="s">
        <v>50</v>
      </c>
      <c r="D161" s="19"/>
      <c r="E161" s="19"/>
      <c r="F161" s="19"/>
      <c r="G161" s="19">
        <v>60</v>
      </c>
      <c r="H161" s="19">
        <v>2</v>
      </c>
      <c r="I161" s="20">
        <f t="shared" ref="I161" si="17">H161/G161</f>
        <v>3.3333333333333333E-2</v>
      </c>
      <c r="J161" s="94"/>
    </row>
    <row r="162" spans="1:11" ht="15.75" customHeight="1" thickTop="1" thickBot="1" x14ac:dyDescent="0.3">
      <c r="A162" s="1"/>
      <c r="B162" s="89" t="s">
        <v>70</v>
      </c>
      <c r="C162" s="25" t="s">
        <v>15</v>
      </c>
      <c r="D162" s="26"/>
      <c r="E162" s="26"/>
      <c r="F162" s="26"/>
      <c r="G162" s="26">
        <v>60</v>
      </c>
      <c r="H162" s="26">
        <v>1</v>
      </c>
      <c r="I162" s="27">
        <f>H162/G162</f>
        <v>1.6666666666666666E-2</v>
      </c>
      <c r="J162" s="92">
        <f>SUM(H162:H163)</f>
        <v>1</v>
      </c>
    </row>
    <row r="163" spans="1:11" ht="15.75" customHeight="1" thickBot="1" x14ac:dyDescent="0.3">
      <c r="A163" s="1"/>
      <c r="B163" s="91"/>
      <c r="C163" s="18" t="s">
        <v>33</v>
      </c>
      <c r="D163" s="19"/>
      <c r="E163" s="19"/>
      <c r="F163" s="19"/>
      <c r="G163" s="19">
        <v>30</v>
      </c>
      <c r="H163" s="19" t="s">
        <v>11</v>
      </c>
      <c r="I163" s="20" t="s">
        <v>24</v>
      </c>
      <c r="J163" s="94"/>
    </row>
    <row r="164" spans="1:11" ht="15.75" customHeight="1" thickTop="1" thickBot="1" x14ac:dyDescent="0.3">
      <c r="A164" s="1"/>
      <c r="B164" s="38" t="s">
        <v>71</v>
      </c>
      <c r="C164" s="22" t="s">
        <v>15</v>
      </c>
      <c r="D164" s="23"/>
      <c r="E164" s="23"/>
      <c r="F164" s="23"/>
      <c r="G164" s="23">
        <v>30</v>
      </c>
      <c r="H164" s="23" t="s">
        <v>11</v>
      </c>
      <c r="I164" s="24" t="s">
        <v>11</v>
      </c>
      <c r="J164" s="23" t="s">
        <v>11</v>
      </c>
    </row>
    <row r="165" spans="1:11" ht="15.75" customHeight="1" thickTop="1" thickBot="1" x14ac:dyDescent="0.3">
      <c r="A165" s="1"/>
      <c r="B165" s="39" t="s">
        <v>72</v>
      </c>
      <c r="C165" s="40" t="s">
        <v>41</v>
      </c>
      <c r="D165" s="41"/>
      <c r="E165" s="41"/>
      <c r="F165" s="41"/>
      <c r="G165" s="41">
        <v>80</v>
      </c>
      <c r="H165" s="41" t="s">
        <v>11</v>
      </c>
      <c r="I165" s="42" t="s">
        <v>11</v>
      </c>
      <c r="J165" s="41" t="s">
        <v>18</v>
      </c>
    </row>
    <row r="166" spans="1:11" ht="15.75" customHeight="1" thickTop="1" thickBot="1" x14ac:dyDescent="0.3">
      <c r="A166" s="1"/>
      <c r="B166" s="81" t="s">
        <v>73</v>
      </c>
      <c r="C166" s="43" t="s">
        <v>15</v>
      </c>
      <c r="D166" s="44"/>
      <c r="E166" s="29"/>
      <c r="F166" s="29"/>
      <c r="G166" s="44">
        <v>130</v>
      </c>
      <c r="H166" s="29">
        <v>9</v>
      </c>
      <c r="I166" s="31">
        <f>H166/G166</f>
        <v>6.9230769230769235E-2</v>
      </c>
      <c r="J166" s="84">
        <f>SUM(H166:H172)</f>
        <v>70</v>
      </c>
    </row>
    <row r="167" spans="1:11" ht="15.75" customHeight="1" thickBot="1" x14ac:dyDescent="0.3">
      <c r="A167" s="1"/>
      <c r="B167" s="82"/>
      <c r="C167" s="25" t="s">
        <v>43</v>
      </c>
      <c r="D167" s="45"/>
      <c r="E167" s="26"/>
      <c r="F167" s="26"/>
      <c r="G167" s="45">
        <v>50</v>
      </c>
      <c r="H167" s="26">
        <v>3</v>
      </c>
      <c r="I167" s="27">
        <f>H167/G167</f>
        <v>0.06</v>
      </c>
      <c r="J167" s="85"/>
    </row>
    <row r="168" spans="1:11" ht="15.75" customHeight="1" thickBot="1" x14ac:dyDescent="0.3">
      <c r="A168" s="1"/>
      <c r="B168" s="82"/>
      <c r="C168" s="25" t="s">
        <v>19</v>
      </c>
      <c r="D168" s="45"/>
      <c r="E168" s="26"/>
      <c r="F168" s="26"/>
      <c r="G168" s="45">
        <v>80</v>
      </c>
      <c r="H168" s="26">
        <v>7</v>
      </c>
      <c r="I168" s="27">
        <f t="shared" ref="I168:I171" si="18">H168/G168</f>
        <v>8.7499999999999994E-2</v>
      </c>
      <c r="J168" s="85"/>
    </row>
    <row r="169" spans="1:11" ht="15.75" customHeight="1" thickBot="1" x14ac:dyDescent="0.3">
      <c r="A169" s="1"/>
      <c r="B169" s="82"/>
      <c r="C169" s="25" t="s">
        <v>20</v>
      </c>
      <c r="D169" s="45"/>
      <c r="E169" s="26"/>
      <c r="F169" s="26"/>
      <c r="G169" s="45">
        <v>50</v>
      </c>
      <c r="H169" s="26">
        <v>41</v>
      </c>
      <c r="I169" s="27">
        <f t="shared" si="18"/>
        <v>0.82</v>
      </c>
      <c r="J169" s="85"/>
    </row>
    <row r="170" spans="1:11" ht="15.75" customHeight="1" thickBot="1" x14ac:dyDescent="0.3">
      <c r="A170" s="1"/>
      <c r="B170" s="82"/>
      <c r="C170" s="25" t="s">
        <v>96</v>
      </c>
      <c r="D170" s="45"/>
      <c r="E170" s="26"/>
      <c r="F170" s="26"/>
      <c r="G170" s="45">
        <v>80</v>
      </c>
      <c r="H170" s="26">
        <v>8</v>
      </c>
      <c r="I170" s="27">
        <f t="shared" si="18"/>
        <v>0.1</v>
      </c>
      <c r="J170" s="85"/>
    </row>
    <row r="171" spans="1:11" ht="15.75" customHeight="1" thickBot="1" x14ac:dyDescent="0.3">
      <c r="A171" s="1"/>
      <c r="B171" s="82"/>
      <c r="C171" s="25" t="s">
        <v>45</v>
      </c>
      <c r="D171" s="45"/>
      <c r="E171" s="26"/>
      <c r="F171" s="26"/>
      <c r="G171" s="45">
        <v>50</v>
      </c>
      <c r="H171" s="26">
        <v>2</v>
      </c>
      <c r="I171" s="27">
        <f t="shared" si="18"/>
        <v>0.04</v>
      </c>
      <c r="J171" s="85"/>
    </row>
    <row r="172" spans="1:11" ht="15.75" customHeight="1" thickBot="1" x14ac:dyDescent="0.3">
      <c r="A172" s="1"/>
      <c r="B172" s="83"/>
      <c r="C172" s="40" t="s">
        <v>17</v>
      </c>
      <c r="D172" s="46"/>
      <c r="E172" s="41"/>
      <c r="F172" s="41"/>
      <c r="G172" s="46">
        <v>50</v>
      </c>
      <c r="H172" s="41" t="s">
        <v>11</v>
      </c>
      <c r="I172" s="27" t="s">
        <v>11</v>
      </c>
      <c r="J172" s="86"/>
    </row>
    <row r="173" spans="1:11" ht="15.75" customHeight="1" thickTop="1" thickBot="1" x14ac:dyDescent="0.3">
      <c r="A173" s="1"/>
      <c r="B173" s="81" t="s">
        <v>56</v>
      </c>
      <c r="C173" s="43" t="s">
        <v>28</v>
      </c>
      <c r="D173" s="47"/>
      <c r="E173" s="29"/>
      <c r="F173" s="29"/>
      <c r="G173" s="44">
        <v>45</v>
      </c>
      <c r="H173" s="29">
        <v>25</v>
      </c>
      <c r="I173" s="31">
        <f>H173/G173</f>
        <v>0.55555555555555558</v>
      </c>
      <c r="J173" s="84">
        <f>SUM(H173:H174)</f>
        <v>33</v>
      </c>
    </row>
    <row r="174" spans="1:11" ht="15.75" customHeight="1" thickBot="1" x14ac:dyDescent="0.3">
      <c r="A174" s="1"/>
      <c r="B174" s="87"/>
      <c r="C174" s="18" t="s">
        <v>34</v>
      </c>
      <c r="D174" s="48"/>
      <c r="E174" s="41"/>
      <c r="F174" s="41"/>
      <c r="G174" s="46">
        <v>55</v>
      </c>
      <c r="H174" s="41">
        <v>8</v>
      </c>
      <c r="I174" s="42">
        <f>H174/G174</f>
        <v>0.14545454545454545</v>
      </c>
      <c r="J174" s="88"/>
      <c r="K174" s="2"/>
    </row>
    <row r="175" spans="1:11" ht="16.5" thickTop="1" thickBot="1" x14ac:dyDescent="0.3">
      <c r="A175" s="1"/>
      <c r="B175" s="71" t="s">
        <v>26</v>
      </c>
      <c r="C175" s="73"/>
      <c r="D175" s="5">
        <f>SUM(D98+D95)</f>
        <v>100</v>
      </c>
      <c r="E175" s="6">
        <f>SUM(E95+E98)</f>
        <v>120</v>
      </c>
      <c r="F175" s="7">
        <f>E175/D175</f>
        <v>1.2</v>
      </c>
      <c r="G175" s="8">
        <f>SUM(G90:G174)</f>
        <v>4130</v>
      </c>
      <c r="H175" s="6">
        <f>SUM(H90:H174)</f>
        <v>334</v>
      </c>
      <c r="I175" s="7">
        <f>(H175/G175)</f>
        <v>8.0871670702179183E-2</v>
      </c>
      <c r="J175" s="9">
        <f>SUM(H175+E175)</f>
        <v>454</v>
      </c>
      <c r="K175" s="2"/>
    </row>
    <row r="176" spans="1:11" ht="16.5" thickTop="1" thickBot="1" x14ac:dyDescent="0.3">
      <c r="A176" s="1"/>
      <c r="B176" s="72" t="s">
        <v>51</v>
      </c>
      <c r="C176" s="74"/>
      <c r="D176" s="10">
        <f>SUM(D175+D87)</f>
        <v>4287</v>
      </c>
      <c r="E176" s="10">
        <f>SUM(E175+E87)</f>
        <v>1977</v>
      </c>
      <c r="F176" s="11">
        <f>E176/D176</f>
        <v>0.46116165150454863</v>
      </c>
      <c r="G176" s="10">
        <f>SUM(G175+G87)</f>
        <v>7513</v>
      </c>
      <c r="H176" s="10">
        <f>SUM(H175+H87)</f>
        <v>469</v>
      </c>
      <c r="I176" s="11">
        <f>H176/G176</f>
        <v>6.242512977505657E-2</v>
      </c>
      <c r="J176" s="12">
        <f>SUM(J175+J87)</f>
        <v>2446</v>
      </c>
      <c r="K176" s="2"/>
    </row>
    <row r="177" spans="4:10" ht="15.75" thickTop="1" x14ac:dyDescent="0.25">
      <c r="D177" s="70"/>
      <c r="E177" s="70"/>
      <c r="F177" s="79"/>
      <c r="G177" s="70"/>
      <c r="H177" s="70"/>
      <c r="I177" s="70"/>
      <c r="J177" s="70"/>
    </row>
  </sheetData>
  <mergeCells count="86">
    <mergeCell ref="J2:J3"/>
    <mergeCell ref="E1:F1"/>
    <mergeCell ref="B2:B3"/>
    <mergeCell ref="C2:C3"/>
    <mergeCell ref="D2:F2"/>
    <mergeCell ref="G2:I2"/>
    <mergeCell ref="B4:B7"/>
    <mergeCell ref="J4:J7"/>
    <mergeCell ref="B8:B9"/>
    <mergeCell ref="J8:J9"/>
    <mergeCell ref="B10:B11"/>
    <mergeCell ref="J10:J11"/>
    <mergeCell ref="B27:B28"/>
    <mergeCell ref="J27:J28"/>
    <mergeCell ref="B12:B13"/>
    <mergeCell ref="J12:J13"/>
    <mergeCell ref="B14:B15"/>
    <mergeCell ref="J14:J15"/>
    <mergeCell ref="B16:B18"/>
    <mergeCell ref="J16:J18"/>
    <mergeCell ref="B21:B22"/>
    <mergeCell ref="J21:J22"/>
    <mergeCell ref="B23:B26"/>
    <mergeCell ref="J23:J26"/>
    <mergeCell ref="B29:B30"/>
    <mergeCell ref="J29:J30"/>
    <mergeCell ref="B31:B34"/>
    <mergeCell ref="J31:J34"/>
    <mergeCell ref="B35:B40"/>
    <mergeCell ref="J35:J40"/>
    <mergeCell ref="B41:B42"/>
    <mergeCell ref="J41:J42"/>
    <mergeCell ref="B43:B45"/>
    <mergeCell ref="J43:J45"/>
    <mergeCell ref="B46:B53"/>
    <mergeCell ref="J46:J53"/>
    <mergeCell ref="B54:B56"/>
    <mergeCell ref="J54:J56"/>
    <mergeCell ref="B57:B60"/>
    <mergeCell ref="J57:J60"/>
    <mergeCell ref="B61:B62"/>
    <mergeCell ref="J61:J62"/>
    <mergeCell ref="B63:B65"/>
    <mergeCell ref="J63:J65"/>
    <mergeCell ref="B66:B67"/>
    <mergeCell ref="J66:J67"/>
    <mergeCell ref="B68:B71"/>
    <mergeCell ref="J68:J71"/>
    <mergeCell ref="B72:B73"/>
    <mergeCell ref="J72:J73"/>
    <mergeCell ref="B74:B78"/>
    <mergeCell ref="J74:J78"/>
    <mergeCell ref="B79:B80"/>
    <mergeCell ref="J79:J80"/>
    <mergeCell ref="B81:B82"/>
    <mergeCell ref="J81:J82"/>
    <mergeCell ref="B83:B84"/>
    <mergeCell ref="J83:J84"/>
    <mergeCell ref="B85:B86"/>
    <mergeCell ref="J85:J86"/>
    <mergeCell ref="B90:B97"/>
    <mergeCell ref="J90:J97"/>
    <mergeCell ref="B99:B107"/>
    <mergeCell ref="J99:J107"/>
    <mergeCell ref="B108:B121"/>
    <mergeCell ref="J108:J121"/>
    <mergeCell ref="B133:B144"/>
    <mergeCell ref="J133:J144"/>
    <mergeCell ref="B145:B151"/>
    <mergeCell ref="J145:J151"/>
    <mergeCell ref="B122:B126"/>
    <mergeCell ref="J122:J126"/>
    <mergeCell ref="B127:B130"/>
    <mergeCell ref="J127:J130"/>
    <mergeCell ref="B131:B132"/>
    <mergeCell ref="J131:J132"/>
    <mergeCell ref="B166:B172"/>
    <mergeCell ref="J166:J172"/>
    <mergeCell ref="B173:B174"/>
    <mergeCell ref="J173:J174"/>
    <mergeCell ref="B152:B157"/>
    <mergeCell ref="J152:J157"/>
    <mergeCell ref="B158:B161"/>
    <mergeCell ref="J158:J161"/>
    <mergeCell ref="B162:B163"/>
    <mergeCell ref="J162:J16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Prijave 2023_24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Uporabnik;MV</dc:creator>
  <cp:lastModifiedBy>Mojca Pozne Šuštar</cp:lastModifiedBy>
  <cp:lastPrinted>2023-04-07T07:34:31Z</cp:lastPrinted>
  <dcterms:created xsi:type="dcterms:W3CDTF">2023-04-03T06:42:33Z</dcterms:created>
  <dcterms:modified xsi:type="dcterms:W3CDTF">2023-04-12T09:48:06Z</dcterms:modified>
</cp:coreProperties>
</file>